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1535" firstSheet="10" activeTab="11"/>
  </bookViews>
  <sheets>
    <sheet name="Януари " sheetId="1" r:id="rId1"/>
    <sheet name="Февруари" sheetId="13" r:id="rId2"/>
    <sheet name="Март" sheetId="3" r:id="rId3"/>
    <sheet name="Април" sheetId="14" r:id="rId4"/>
    <sheet name="Май" sheetId="5" r:id="rId5"/>
    <sheet name="Юни" sheetId="6" r:id="rId6"/>
    <sheet name="Юли" sheetId="7" r:id="rId7"/>
    <sheet name="Август" sheetId="8" r:id="rId8"/>
    <sheet name="Септември" sheetId="10" r:id="rId9"/>
    <sheet name="Октомври" sheetId="15" r:id="rId10"/>
    <sheet name="Ноември" sheetId="11" r:id="rId11"/>
    <sheet name="Декември" sheetId="12" r:id="rId12"/>
  </sheets>
  <calcPr calcId="162913"/>
</workbook>
</file>

<file path=xl/calcChain.xml><?xml version="1.0" encoding="utf-8"?>
<calcChain xmlns="http://schemas.openxmlformats.org/spreadsheetml/2006/main">
  <c r="AR124" i="12" l="1"/>
  <c r="AR92" i="12" l="1"/>
  <c r="AR80" i="12" l="1"/>
  <c r="AR76" i="12" l="1"/>
  <c r="AR72" i="12" l="1"/>
  <c r="AR64" i="12" l="1"/>
  <c r="AR48" i="12" l="1"/>
  <c r="AR24" i="12" l="1"/>
  <c r="AR120" i="11" l="1"/>
  <c r="N107" i="11" l="1"/>
  <c r="AR100" i="11" l="1"/>
  <c r="AR84" i="11" l="1"/>
  <c r="AR56" i="11" l="1"/>
  <c r="AR52" i="11" l="1"/>
  <c r="AR28" i="11" l="1"/>
  <c r="AR24" i="11" l="1"/>
  <c r="AR124" i="15" l="1"/>
  <c r="AR112" i="15" l="1"/>
  <c r="AR100" i="15" l="1"/>
  <c r="AR96" i="15" l="1"/>
  <c r="AR92" i="15" l="1"/>
  <c r="AS75" i="15" l="1"/>
  <c r="AR88" i="15"/>
  <c r="AR72" i="15" l="1"/>
  <c r="AR68" i="15" l="1"/>
  <c r="AR64" i="15" l="1"/>
  <c r="AR56" i="15" l="1"/>
  <c r="AR44" i="15" l="1"/>
  <c r="AR40" i="15" l="1"/>
  <c r="AR36" i="15" l="1"/>
  <c r="F19" i="15" l="1"/>
  <c r="AO10" i="15" l="1"/>
  <c r="AJ7" i="15" l="1"/>
  <c r="AR120" i="10" l="1"/>
  <c r="AR100" i="10" l="1"/>
  <c r="L107" i="10" l="1"/>
  <c r="AR80" i="10" l="1"/>
  <c r="AR48" i="10" l="1"/>
  <c r="AR124" i="8" l="1"/>
  <c r="K7" i="10" l="1"/>
  <c r="K11" i="10"/>
  <c r="AS108" i="8" l="1"/>
  <c r="AR108" i="8" l="1"/>
  <c r="AR88" i="8" l="1"/>
  <c r="AR64" i="8" l="1"/>
  <c r="AR60" i="8" l="1"/>
  <c r="AR36" i="8" l="1"/>
  <c r="AR124" i="7" l="1"/>
  <c r="AR100" i="7" l="1"/>
  <c r="AR96" i="7"/>
  <c r="AR68" i="7" l="1"/>
  <c r="AN17" i="7" l="1"/>
  <c r="AR120" i="6" l="1"/>
  <c r="AR108" i="6" l="1"/>
  <c r="AR104" i="6" l="1"/>
  <c r="AR100" i="6" l="1"/>
  <c r="AR96" i="6" l="1"/>
  <c r="AR84" i="6" l="1"/>
  <c r="AR80" i="6" l="1"/>
  <c r="Y79" i="6" l="1"/>
  <c r="AR56" i="6" l="1"/>
  <c r="AR28" i="6" l="1"/>
  <c r="AR124" i="5" l="1"/>
  <c r="AR112" i="5" l="1"/>
  <c r="AR84" i="5" l="1"/>
  <c r="AR60" i="5" l="1"/>
  <c r="AR40" i="5" l="1"/>
  <c r="I51" i="5" l="1"/>
  <c r="AR120" i="14" l="1"/>
  <c r="AE118" i="14" l="1"/>
  <c r="AB118" i="14"/>
  <c r="Z118" i="14"/>
  <c r="X118" i="14"/>
  <c r="V118" i="14"/>
  <c r="T118" i="14"/>
  <c r="AE117" i="14"/>
  <c r="AB117" i="14"/>
  <c r="Z117" i="14"/>
  <c r="X117" i="14"/>
  <c r="V117" i="14"/>
  <c r="T117" i="14"/>
  <c r="AE116" i="14"/>
  <c r="AB116" i="14"/>
  <c r="Z116" i="14"/>
  <c r="X116" i="14"/>
  <c r="V116" i="14"/>
  <c r="T116" i="14"/>
  <c r="AE114" i="14"/>
  <c r="AB114" i="14"/>
  <c r="Z114" i="14"/>
  <c r="X114" i="14"/>
  <c r="V114" i="14"/>
  <c r="T114" i="14"/>
  <c r="AE113" i="14"/>
  <c r="AB113" i="14"/>
  <c r="Z113" i="14"/>
  <c r="X113" i="14"/>
  <c r="V113" i="14"/>
  <c r="T113" i="14"/>
  <c r="Q118" i="14"/>
  <c r="O118" i="14"/>
  <c r="Q117" i="14"/>
  <c r="O117" i="14"/>
  <c r="Q116" i="14"/>
  <c r="O116" i="14"/>
  <c r="Q114" i="14"/>
  <c r="O114" i="14"/>
  <c r="Q113" i="14"/>
  <c r="O113" i="14"/>
  <c r="AR96" i="14" l="1"/>
  <c r="AR76" i="14" l="1"/>
  <c r="AR68" i="14"/>
  <c r="AR40" i="14" l="1"/>
  <c r="AR88" i="3" l="1"/>
  <c r="AR84" i="3" l="1"/>
  <c r="AR76" i="3" l="1"/>
  <c r="AR72" i="3" l="1"/>
  <c r="AR60" i="3" l="1"/>
  <c r="AR56" i="3" l="1"/>
  <c r="M40" i="3" l="1"/>
  <c r="AR116" i="13" l="1"/>
  <c r="AR3" i="13" l="1"/>
  <c r="K107" i="13" l="1"/>
  <c r="Q48" i="13" l="1"/>
  <c r="O48" i="13"/>
  <c r="O49" i="13"/>
  <c r="AN34" i="13" l="1"/>
  <c r="AR124" i="1" l="1"/>
  <c r="AR76" i="1" l="1"/>
  <c r="Y75" i="1" l="1"/>
  <c r="AR48" i="1" l="1"/>
  <c r="M52" i="1" l="1"/>
  <c r="AR20" i="1" l="1"/>
  <c r="AR4" i="1" l="1"/>
  <c r="AT127" i="12" l="1"/>
  <c r="AQ127" i="12"/>
  <c r="AL127" i="12"/>
  <c r="AJ127" i="12"/>
  <c r="K127" i="12"/>
  <c r="L127" i="12" s="1"/>
  <c r="AM127" i="12" s="1"/>
  <c r="I127" i="12"/>
  <c r="F127" i="12"/>
  <c r="D127" i="12"/>
  <c r="AO126" i="12"/>
  <c r="AN126" i="12"/>
  <c r="AH126" i="12"/>
  <c r="AG126" i="12"/>
  <c r="M126" i="12"/>
  <c r="AO125" i="12"/>
  <c r="AN125" i="12"/>
  <c r="AH125" i="12"/>
  <c r="AG125" i="12"/>
  <c r="M125" i="12"/>
  <c r="AO124" i="12"/>
  <c r="AN124" i="12"/>
  <c r="AH124" i="12"/>
  <c r="AG124" i="12"/>
  <c r="M124" i="12"/>
  <c r="AT123" i="12"/>
  <c r="AQ123" i="12"/>
  <c r="AJ123" i="12"/>
  <c r="AK123" i="12" s="1"/>
  <c r="K123" i="12"/>
  <c r="L123" i="12" s="1"/>
  <c r="AM123" i="12" s="1"/>
  <c r="I123" i="12"/>
  <c r="F123" i="12"/>
  <c r="D123" i="12"/>
  <c r="AO122" i="12"/>
  <c r="AN122" i="12"/>
  <c r="AH122" i="12"/>
  <c r="AG122" i="12"/>
  <c r="M122" i="12"/>
  <c r="AO121" i="12"/>
  <c r="AN121" i="12"/>
  <c r="AH121" i="12"/>
  <c r="AG121" i="12"/>
  <c r="M121" i="12"/>
  <c r="AO120" i="12"/>
  <c r="AN120" i="12"/>
  <c r="AH120" i="12"/>
  <c r="AG120" i="12"/>
  <c r="M120" i="12"/>
  <c r="AT119" i="12"/>
  <c r="AQ119" i="12"/>
  <c r="AJ119" i="12"/>
  <c r="AK119" i="12" s="1"/>
  <c r="K119" i="12"/>
  <c r="AF119" i="12" s="1"/>
  <c r="I119" i="12"/>
  <c r="F119" i="12"/>
  <c r="D119" i="12"/>
  <c r="AO118" i="12"/>
  <c r="AN118" i="12"/>
  <c r="AH118" i="12"/>
  <c r="AG118" i="12"/>
  <c r="M118" i="12"/>
  <c r="O118" i="12" s="1"/>
  <c r="AO117" i="12"/>
  <c r="AN117" i="12"/>
  <c r="AH117" i="12"/>
  <c r="AG117" i="12"/>
  <c r="M117" i="12"/>
  <c r="AO116" i="12"/>
  <c r="AN116" i="12"/>
  <c r="AH116" i="12"/>
  <c r="AG116" i="12"/>
  <c r="M116" i="12"/>
  <c r="AT115" i="12"/>
  <c r="AQ115" i="12"/>
  <c r="AJ115" i="12"/>
  <c r="AK115" i="12" s="1"/>
  <c r="K115" i="12"/>
  <c r="I115" i="12"/>
  <c r="F115" i="12"/>
  <c r="D115" i="12"/>
  <c r="AO114" i="12"/>
  <c r="AN114" i="12"/>
  <c r="AH114" i="12"/>
  <c r="AG114" i="12"/>
  <c r="M114" i="12"/>
  <c r="AO113" i="12"/>
  <c r="AN113" i="12"/>
  <c r="AH113" i="12"/>
  <c r="AG113" i="12"/>
  <c r="M113" i="12"/>
  <c r="AO112" i="12"/>
  <c r="AN112" i="12"/>
  <c r="AH112" i="12"/>
  <c r="AG112" i="12"/>
  <c r="M112" i="12"/>
  <c r="AT111" i="12"/>
  <c r="AQ111" i="12"/>
  <c r="AJ111" i="12"/>
  <c r="AK111" i="12" s="1"/>
  <c r="K111" i="12"/>
  <c r="L111" i="12" s="1"/>
  <c r="AM111" i="12" s="1"/>
  <c r="I111" i="12"/>
  <c r="F111" i="12"/>
  <c r="D111" i="12"/>
  <c r="AO110" i="12"/>
  <c r="AN110" i="12"/>
  <c r="AH110" i="12"/>
  <c r="AG110" i="12"/>
  <c r="M110" i="12"/>
  <c r="AE110" i="12" s="1"/>
  <c r="AO109" i="12"/>
  <c r="AN109" i="12"/>
  <c r="AH109" i="12"/>
  <c r="AG109" i="12"/>
  <c r="M109" i="12"/>
  <c r="Z109" i="12" s="1"/>
  <c r="AO108" i="12"/>
  <c r="AN108" i="12"/>
  <c r="AH108" i="12"/>
  <c r="AG108" i="12"/>
  <c r="M108" i="12"/>
  <c r="AT107" i="12"/>
  <c r="AQ107" i="12"/>
  <c r="AJ107" i="12"/>
  <c r="AK107" i="12" s="1"/>
  <c r="K107" i="12"/>
  <c r="AF107" i="12" s="1"/>
  <c r="I107" i="12"/>
  <c r="F107" i="12"/>
  <c r="D107" i="12"/>
  <c r="AO106" i="12"/>
  <c r="AN106" i="12"/>
  <c r="AH106" i="12"/>
  <c r="AG106" i="12"/>
  <c r="M106" i="12"/>
  <c r="AO105" i="12"/>
  <c r="AN105" i="12"/>
  <c r="AH105" i="12"/>
  <c r="AG105" i="12"/>
  <c r="M105" i="12"/>
  <c r="AO104" i="12"/>
  <c r="AN104" i="12"/>
  <c r="AH104" i="12"/>
  <c r="AG104" i="12"/>
  <c r="M104" i="12"/>
  <c r="AT103" i="12"/>
  <c r="AQ103" i="12"/>
  <c r="AJ103" i="12"/>
  <c r="AK103" i="12" s="1"/>
  <c r="K103" i="12"/>
  <c r="AF103" i="12" s="1"/>
  <c r="I103" i="12"/>
  <c r="F103" i="12"/>
  <c r="D103" i="12"/>
  <c r="AO102" i="12"/>
  <c r="AN102" i="12"/>
  <c r="AH102" i="12"/>
  <c r="AG102" i="12"/>
  <c r="M102" i="12"/>
  <c r="AO101" i="12"/>
  <c r="AN101" i="12"/>
  <c r="AH101" i="12"/>
  <c r="AG101" i="12"/>
  <c r="Z101" i="12"/>
  <c r="M101" i="12"/>
  <c r="AO100" i="12"/>
  <c r="AN100" i="12"/>
  <c r="AH100" i="12"/>
  <c r="AG100" i="12"/>
  <c r="M100" i="12"/>
  <c r="AT99" i="12"/>
  <c r="AQ99" i="12"/>
  <c r="AJ99" i="12"/>
  <c r="AK99" i="12" s="1"/>
  <c r="K99" i="12"/>
  <c r="AF99" i="12" s="1"/>
  <c r="I99" i="12"/>
  <c r="F99" i="12"/>
  <c r="D99" i="12"/>
  <c r="AO98" i="12"/>
  <c r="AN98" i="12"/>
  <c r="AH98" i="12"/>
  <c r="AG98" i="12"/>
  <c r="M98" i="12"/>
  <c r="Z98" i="12" s="1"/>
  <c r="AO97" i="12"/>
  <c r="AN97" i="12"/>
  <c r="AH97" i="12"/>
  <c r="AG97" i="12"/>
  <c r="M97" i="12"/>
  <c r="AE97" i="12" s="1"/>
  <c r="AO96" i="12"/>
  <c r="AN96" i="12"/>
  <c r="AH96" i="12"/>
  <c r="AG96" i="12"/>
  <c r="M96" i="12"/>
  <c r="AT95" i="12"/>
  <c r="AQ95" i="12"/>
  <c r="AJ95" i="12"/>
  <c r="AK95" i="12" s="1"/>
  <c r="K95" i="12"/>
  <c r="AF95" i="12" s="1"/>
  <c r="I95" i="12"/>
  <c r="F95" i="12"/>
  <c r="D95" i="12"/>
  <c r="AO94" i="12"/>
  <c r="AN94" i="12"/>
  <c r="AH94" i="12"/>
  <c r="AG94" i="12"/>
  <c r="M94" i="12"/>
  <c r="AO93" i="12"/>
  <c r="AN93" i="12"/>
  <c r="AH93" i="12"/>
  <c r="AG93" i="12"/>
  <c r="M93" i="12"/>
  <c r="AO92" i="12"/>
  <c r="AN92" i="12"/>
  <c r="AH92" i="12"/>
  <c r="AG92" i="12"/>
  <c r="M92" i="12"/>
  <c r="AE92" i="12" s="1"/>
  <c r="AT91" i="12"/>
  <c r="AQ91" i="12"/>
  <c r="AJ91" i="12"/>
  <c r="AK91" i="12" s="1"/>
  <c r="K91" i="12"/>
  <c r="AF91" i="12" s="1"/>
  <c r="I91" i="12"/>
  <c r="F91" i="12"/>
  <c r="D91" i="12"/>
  <c r="AO90" i="12"/>
  <c r="AN90" i="12"/>
  <c r="AH90" i="12"/>
  <c r="AG90" i="12"/>
  <c r="M90" i="12"/>
  <c r="AO89" i="12"/>
  <c r="AN89" i="12"/>
  <c r="AH89" i="12"/>
  <c r="AG89" i="12"/>
  <c r="M89" i="12"/>
  <c r="AO88" i="12"/>
  <c r="AN88" i="12"/>
  <c r="AH88" i="12"/>
  <c r="AG88" i="12"/>
  <c r="M88" i="12"/>
  <c r="X88" i="12" s="1"/>
  <c r="AT87" i="12"/>
  <c r="AQ87" i="12"/>
  <c r="AJ87" i="12"/>
  <c r="AK87" i="12" s="1"/>
  <c r="K87" i="12"/>
  <c r="AD87" i="12" s="1"/>
  <c r="I87" i="12"/>
  <c r="F87" i="12"/>
  <c r="D87" i="12"/>
  <c r="AO86" i="12"/>
  <c r="AN86" i="12"/>
  <c r="AH86" i="12"/>
  <c r="AG86" i="12"/>
  <c r="M86" i="12"/>
  <c r="X86" i="12" s="1"/>
  <c r="AO85" i="12"/>
  <c r="AN85" i="12"/>
  <c r="AH85" i="12"/>
  <c r="AG85" i="12"/>
  <c r="M85" i="12"/>
  <c r="AO84" i="12"/>
  <c r="AN84" i="12"/>
  <c r="AH84" i="12"/>
  <c r="AG84" i="12"/>
  <c r="M84" i="12"/>
  <c r="AT83" i="12"/>
  <c r="AQ83" i="12"/>
  <c r="AJ83" i="12"/>
  <c r="AK83" i="12" s="1"/>
  <c r="K83" i="12"/>
  <c r="AL83" i="12" s="1"/>
  <c r="I83" i="12"/>
  <c r="F83" i="12"/>
  <c r="D83" i="12"/>
  <c r="AO82" i="12"/>
  <c r="AN82" i="12"/>
  <c r="AH82" i="12"/>
  <c r="AG82" i="12"/>
  <c r="M82" i="12"/>
  <c r="AE82" i="12" s="1"/>
  <c r="AO81" i="12"/>
  <c r="AN81" i="12"/>
  <c r="AH81" i="12"/>
  <c r="AG81" i="12"/>
  <c r="M81" i="12"/>
  <c r="V81" i="12" s="1"/>
  <c r="AO80" i="12"/>
  <c r="AN80" i="12"/>
  <c r="AH80" i="12"/>
  <c r="AG80" i="12"/>
  <c r="M80" i="12"/>
  <c r="AT79" i="12"/>
  <c r="AQ79" i="12"/>
  <c r="AJ79" i="12"/>
  <c r="AK79" i="12" s="1"/>
  <c r="K79" i="12"/>
  <c r="AF79" i="12" s="1"/>
  <c r="I79" i="12"/>
  <c r="F79" i="12"/>
  <c r="D79" i="12"/>
  <c r="AO78" i="12"/>
  <c r="AN78" i="12"/>
  <c r="AH78" i="12"/>
  <c r="AG78" i="12"/>
  <c r="M78" i="12"/>
  <c r="AB78" i="12" s="1"/>
  <c r="AO77" i="12"/>
  <c r="AN77" i="12"/>
  <c r="AH77" i="12"/>
  <c r="AG77" i="12"/>
  <c r="M77" i="12"/>
  <c r="Z77" i="12" s="1"/>
  <c r="AO76" i="12"/>
  <c r="AN76" i="12"/>
  <c r="AH76" i="12"/>
  <c r="AG76" i="12"/>
  <c r="M76" i="12"/>
  <c r="AT75" i="12"/>
  <c r="AQ75" i="12"/>
  <c r="AJ75" i="12"/>
  <c r="AK75" i="12" s="1"/>
  <c r="K75" i="12"/>
  <c r="L75" i="12" s="1"/>
  <c r="AM75" i="12" s="1"/>
  <c r="I75" i="12"/>
  <c r="F75" i="12"/>
  <c r="D75" i="12"/>
  <c r="AO74" i="12"/>
  <c r="AN74" i="12"/>
  <c r="AH74" i="12"/>
  <c r="AG74" i="12"/>
  <c r="M74" i="12"/>
  <c r="AB74" i="12" s="1"/>
  <c r="AO73" i="12"/>
  <c r="AN73" i="12"/>
  <c r="AH73" i="12"/>
  <c r="AG73" i="12"/>
  <c r="M73" i="12"/>
  <c r="AO72" i="12"/>
  <c r="AN72" i="12"/>
  <c r="AH72" i="12"/>
  <c r="AG72" i="12"/>
  <c r="M72" i="12"/>
  <c r="AB72" i="12" s="1"/>
  <c r="AT71" i="12"/>
  <c r="AQ71" i="12"/>
  <c r="AJ71" i="12"/>
  <c r="AK71" i="12" s="1"/>
  <c r="K71" i="12"/>
  <c r="AF71" i="12" s="1"/>
  <c r="I71" i="12"/>
  <c r="F71" i="12"/>
  <c r="D71" i="12"/>
  <c r="AO70" i="12"/>
  <c r="AN70" i="12"/>
  <c r="AH70" i="12"/>
  <c r="AG70" i="12"/>
  <c r="M70" i="12"/>
  <c r="AB70" i="12" s="1"/>
  <c r="AO69" i="12"/>
  <c r="AN69" i="12"/>
  <c r="AH69" i="12"/>
  <c r="AG69" i="12"/>
  <c r="M69" i="12"/>
  <c r="V69" i="12" s="1"/>
  <c r="AO68" i="12"/>
  <c r="AN68" i="12"/>
  <c r="AH68" i="12"/>
  <c r="AG68" i="12"/>
  <c r="M68" i="12"/>
  <c r="AT67" i="12"/>
  <c r="AQ67" i="12"/>
  <c r="AJ67" i="12"/>
  <c r="AK67" i="12" s="1"/>
  <c r="K67" i="12"/>
  <c r="AF67" i="12" s="1"/>
  <c r="I67" i="12"/>
  <c r="F67" i="12"/>
  <c r="D67" i="12"/>
  <c r="AO66" i="12"/>
  <c r="AN66" i="12"/>
  <c r="AH66" i="12"/>
  <c r="AG66" i="12"/>
  <c r="M66" i="12"/>
  <c r="AB66" i="12" s="1"/>
  <c r="AO65" i="12"/>
  <c r="AN65" i="12"/>
  <c r="AH65" i="12"/>
  <c r="AG65" i="12"/>
  <c r="M65" i="12"/>
  <c r="Z65" i="12" s="1"/>
  <c r="AO64" i="12"/>
  <c r="AN64" i="12"/>
  <c r="AH64" i="12"/>
  <c r="AG64" i="12"/>
  <c r="M64" i="12"/>
  <c r="AT63" i="12"/>
  <c r="AQ63" i="12"/>
  <c r="AJ63" i="12"/>
  <c r="AK63" i="12" s="1"/>
  <c r="K63" i="12"/>
  <c r="I63" i="12"/>
  <c r="F63" i="12"/>
  <c r="D63" i="12"/>
  <c r="AO62" i="12"/>
  <c r="AN62" i="12"/>
  <c r="AH62" i="12"/>
  <c r="AG62" i="12"/>
  <c r="M62" i="12"/>
  <c r="AB62" i="12" s="1"/>
  <c r="AO61" i="12"/>
  <c r="AN61" i="12"/>
  <c r="AH61" i="12"/>
  <c r="AG61" i="12"/>
  <c r="M61" i="12"/>
  <c r="Z61" i="12" s="1"/>
  <c r="AO60" i="12"/>
  <c r="AN60" i="12"/>
  <c r="AH60" i="12"/>
  <c r="AG60" i="12"/>
  <c r="M60" i="12"/>
  <c r="AB60" i="12" s="1"/>
  <c r="AT59" i="12"/>
  <c r="AQ59" i="12"/>
  <c r="AJ59" i="12"/>
  <c r="AK59" i="12" s="1"/>
  <c r="K59" i="12"/>
  <c r="L59" i="12" s="1"/>
  <c r="AM59" i="12" s="1"/>
  <c r="I59" i="12"/>
  <c r="F59" i="12"/>
  <c r="D59" i="12"/>
  <c r="AO58" i="12"/>
  <c r="AN58" i="12"/>
  <c r="AH58" i="12"/>
  <c r="AG58" i="12"/>
  <c r="AB58" i="12"/>
  <c r="M58" i="12"/>
  <c r="AO57" i="12"/>
  <c r="AN57" i="12"/>
  <c r="AH57" i="12"/>
  <c r="AG57" i="12"/>
  <c r="M57" i="12"/>
  <c r="V57" i="12" s="1"/>
  <c r="AO56" i="12"/>
  <c r="AN56" i="12"/>
  <c r="AH56" i="12"/>
  <c r="AG56" i="12"/>
  <c r="M56" i="12"/>
  <c r="AB56" i="12" s="1"/>
  <c r="AT55" i="12"/>
  <c r="AQ55" i="12"/>
  <c r="AJ55" i="12"/>
  <c r="AK55" i="12" s="1"/>
  <c r="K55" i="12"/>
  <c r="AF55" i="12" s="1"/>
  <c r="I55" i="12"/>
  <c r="F55" i="12"/>
  <c r="D55" i="12"/>
  <c r="AO54" i="12"/>
  <c r="AN54" i="12"/>
  <c r="AH54" i="12"/>
  <c r="AG54" i="12"/>
  <c r="AE54" i="12"/>
  <c r="M54" i="12"/>
  <c r="AO53" i="12"/>
  <c r="AN53" i="12"/>
  <c r="AH53" i="12"/>
  <c r="AG53" i="12"/>
  <c r="M53" i="12"/>
  <c r="O53" i="12" s="1"/>
  <c r="AO52" i="12"/>
  <c r="AN52" i="12"/>
  <c r="AH52" i="12"/>
  <c r="AG52" i="12"/>
  <c r="M52" i="12"/>
  <c r="AT51" i="12"/>
  <c r="AQ51" i="12"/>
  <c r="AJ51" i="12"/>
  <c r="AK51" i="12" s="1"/>
  <c r="K51" i="12"/>
  <c r="I51" i="12"/>
  <c r="F51" i="12"/>
  <c r="D51" i="12"/>
  <c r="AO50" i="12"/>
  <c r="AN50" i="12"/>
  <c r="AH50" i="12"/>
  <c r="AG50" i="12"/>
  <c r="M50" i="12"/>
  <c r="AO49" i="12"/>
  <c r="AN49" i="12"/>
  <c r="AH49" i="12"/>
  <c r="AG49" i="12"/>
  <c r="AB49" i="12"/>
  <c r="M49" i="12"/>
  <c r="AO48" i="12"/>
  <c r="AN48" i="12"/>
  <c r="AH48" i="12"/>
  <c r="AG48" i="12"/>
  <c r="M48" i="12"/>
  <c r="AT47" i="12"/>
  <c r="AQ47" i="12"/>
  <c r="AJ47" i="12"/>
  <c r="AK47" i="12" s="1"/>
  <c r="K47" i="12"/>
  <c r="AF47" i="12" s="1"/>
  <c r="I47" i="12"/>
  <c r="F47" i="12"/>
  <c r="D47" i="12"/>
  <c r="AO46" i="12"/>
  <c r="AN46" i="12"/>
  <c r="AH46" i="12"/>
  <c r="AG46" i="12"/>
  <c r="M46" i="12"/>
  <c r="Q46" i="12" s="1"/>
  <c r="AO45" i="12"/>
  <c r="AN45" i="12"/>
  <c r="AH45" i="12"/>
  <c r="AG45" i="12"/>
  <c r="M45" i="12"/>
  <c r="AO44" i="12"/>
  <c r="AN44" i="12"/>
  <c r="AH44" i="12"/>
  <c r="AG44" i="12"/>
  <c r="AE44" i="12"/>
  <c r="AB44" i="12"/>
  <c r="Z44" i="12"/>
  <c r="T44" i="12"/>
  <c r="Q44" i="12"/>
  <c r="O44" i="12"/>
  <c r="M44" i="12"/>
  <c r="AC44" i="12" s="1"/>
  <c r="AI44" i="12" s="1"/>
  <c r="AT43" i="12"/>
  <c r="AQ43" i="12"/>
  <c r="AJ43" i="12"/>
  <c r="AK43" i="12" s="1"/>
  <c r="K43" i="12"/>
  <c r="AF43" i="12" s="1"/>
  <c r="I43" i="12"/>
  <c r="F43" i="12"/>
  <c r="D43" i="12"/>
  <c r="AO42" i="12"/>
  <c r="AN42" i="12"/>
  <c r="AH42" i="12"/>
  <c r="AG42" i="12"/>
  <c r="M42" i="12"/>
  <c r="AO41" i="12"/>
  <c r="AN41" i="12"/>
  <c r="AH41" i="12"/>
  <c r="AG41" i="12"/>
  <c r="M41" i="12"/>
  <c r="AO40" i="12"/>
  <c r="AN40" i="12"/>
  <c r="AH40" i="12"/>
  <c r="AG40" i="12"/>
  <c r="M40" i="12"/>
  <c r="AE40" i="12" s="1"/>
  <c r="AT39" i="12"/>
  <c r="AQ39" i="12"/>
  <c r="AJ39" i="12"/>
  <c r="AK39" i="12" s="1"/>
  <c r="K39" i="12"/>
  <c r="AF39" i="12" s="1"/>
  <c r="I39" i="12"/>
  <c r="F39" i="12"/>
  <c r="D39" i="12"/>
  <c r="AO38" i="12"/>
  <c r="AN38" i="12"/>
  <c r="AH38" i="12"/>
  <c r="AG38" i="12"/>
  <c r="M38" i="12"/>
  <c r="X38" i="12" s="1"/>
  <c r="AO37" i="12"/>
  <c r="AN37" i="12"/>
  <c r="AH37" i="12"/>
  <c r="AG37" i="12"/>
  <c r="M37" i="12"/>
  <c r="X37" i="12" s="1"/>
  <c r="AO36" i="12"/>
  <c r="AN36" i="12"/>
  <c r="AH36" i="12"/>
  <c r="AG36" i="12"/>
  <c r="M36" i="12"/>
  <c r="AT35" i="12"/>
  <c r="AQ35" i="12"/>
  <c r="AJ35" i="12"/>
  <c r="AK35" i="12" s="1"/>
  <c r="K35" i="12"/>
  <c r="I35" i="12"/>
  <c r="F35" i="12"/>
  <c r="D35" i="12"/>
  <c r="AO34" i="12"/>
  <c r="AN34" i="12"/>
  <c r="AH34" i="12"/>
  <c r="AG34" i="12"/>
  <c r="M34" i="12"/>
  <c r="AO33" i="12"/>
  <c r="AN33" i="12"/>
  <c r="AH33" i="12"/>
  <c r="AG33" i="12"/>
  <c r="M33" i="12"/>
  <c r="AO32" i="12"/>
  <c r="AN32" i="12"/>
  <c r="AH32" i="12"/>
  <c r="AG32" i="12"/>
  <c r="M32" i="12"/>
  <c r="AT31" i="12"/>
  <c r="AQ31" i="12"/>
  <c r="AJ31" i="12"/>
  <c r="AK31" i="12" s="1"/>
  <c r="K31" i="12"/>
  <c r="AF31" i="12" s="1"/>
  <c r="I31" i="12"/>
  <c r="F31" i="12"/>
  <c r="D31" i="12"/>
  <c r="AO30" i="12"/>
  <c r="AN30" i="12"/>
  <c r="AH30" i="12"/>
  <c r="AG30" i="12"/>
  <c r="M30" i="12"/>
  <c r="X30" i="12" s="1"/>
  <c r="AO29" i="12"/>
  <c r="AN29" i="12"/>
  <c r="AH29" i="12"/>
  <c r="AG29" i="12"/>
  <c r="M29" i="12"/>
  <c r="X29" i="12" s="1"/>
  <c r="AO28" i="12"/>
  <c r="AN28" i="12"/>
  <c r="AH28" i="12"/>
  <c r="AG28" i="12"/>
  <c r="M28" i="12"/>
  <c r="X28" i="12" s="1"/>
  <c r="AT27" i="12"/>
  <c r="AQ27" i="12"/>
  <c r="AJ27" i="12"/>
  <c r="AK27" i="12" s="1"/>
  <c r="K27" i="12"/>
  <c r="AF27" i="12" s="1"/>
  <c r="I27" i="12"/>
  <c r="F27" i="12"/>
  <c r="D27" i="12"/>
  <c r="AO26" i="12"/>
  <c r="AN26" i="12"/>
  <c r="AH26" i="12"/>
  <c r="AG26" i="12"/>
  <c r="M26" i="12"/>
  <c r="AO25" i="12"/>
  <c r="AN25" i="12"/>
  <c r="AH25" i="12"/>
  <c r="AG25" i="12"/>
  <c r="M25" i="12"/>
  <c r="AO24" i="12"/>
  <c r="AN24" i="12"/>
  <c r="AH24" i="12"/>
  <c r="AG24" i="12"/>
  <c r="M24" i="12"/>
  <c r="AT23" i="12"/>
  <c r="AQ23" i="12"/>
  <c r="AJ23" i="12"/>
  <c r="AK23" i="12" s="1"/>
  <c r="K23" i="12"/>
  <c r="AM23" i="12" s="1"/>
  <c r="I23" i="12"/>
  <c r="F23" i="12"/>
  <c r="D23" i="12"/>
  <c r="AO22" i="12"/>
  <c r="AN22" i="12"/>
  <c r="AH22" i="12"/>
  <c r="AG22" i="12"/>
  <c r="M22" i="12"/>
  <c r="AO21" i="12"/>
  <c r="AN21" i="12"/>
  <c r="AH21" i="12"/>
  <c r="AG21" i="12"/>
  <c r="M21" i="12"/>
  <c r="AO20" i="12"/>
  <c r="AN20" i="12"/>
  <c r="AH20" i="12"/>
  <c r="AG20" i="12"/>
  <c r="M20" i="12"/>
  <c r="AT19" i="12"/>
  <c r="AQ19" i="12"/>
  <c r="AJ19" i="12"/>
  <c r="AK19" i="12" s="1"/>
  <c r="K19" i="12"/>
  <c r="I19" i="12"/>
  <c r="F19" i="12"/>
  <c r="D19" i="12"/>
  <c r="AO18" i="12"/>
  <c r="AN18" i="12"/>
  <c r="AH18" i="12"/>
  <c r="AG18" i="12"/>
  <c r="M18" i="12"/>
  <c r="AO17" i="12"/>
  <c r="AN17" i="12"/>
  <c r="AH17" i="12"/>
  <c r="AG17" i="12"/>
  <c r="M17" i="12"/>
  <c r="AO16" i="12"/>
  <c r="AN16" i="12"/>
  <c r="AH16" i="12"/>
  <c r="AG16" i="12"/>
  <c r="M16" i="12"/>
  <c r="AT15" i="12"/>
  <c r="AQ15" i="12"/>
  <c r="AJ15" i="12"/>
  <c r="AK15" i="12" s="1"/>
  <c r="K15" i="12"/>
  <c r="AM15" i="12" s="1"/>
  <c r="I15" i="12"/>
  <c r="F15" i="12"/>
  <c r="D15" i="12"/>
  <c r="AO14" i="12"/>
  <c r="AN14" i="12"/>
  <c r="AH14" i="12"/>
  <c r="AG14" i="12"/>
  <c r="M14" i="12"/>
  <c r="AO13" i="12"/>
  <c r="AN13" i="12"/>
  <c r="AH13" i="12"/>
  <c r="AG13" i="12"/>
  <c r="M13" i="12"/>
  <c r="AO12" i="12"/>
  <c r="AN12" i="12"/>
  <c r="AH12" i="12"/>
  <c r="AG12" i="12"/>
  <c r="M12" i="12"/>
  <c r="AT11" i="12"/>
  <c r="AQ11" i="12"/>
  <c r="AJ11" i="12"/>
  <c r="AK11" i="12" s="1"/>
  <c r="K11" i="12"/>
  <c r="AF11" i="12" s="1"/>
  <c r="I11" i="12"/>
  <c r="F11" i="12"/>
  <c r="D11" i="12"/>
  <c r="AO10" i="12"/>
  <c r="AN10" i="12"/>
  <c r="AH10" i="12"/>
  <c r="AG10" i="12"/>
  <c r="O10" i="12"/>
  <c r="M10" i="12"/>
  <c r="Z10" i="12" s="1"/>
  <c r="AO9" i="12"/>
  <c r="AN9" i="12"/>
  <c r="AH9" i="12"/>
  <c r="AG9" i="12"/>
  <c r="M9" i="12"/>
  <c r="O9" i="12" s="1"/>
  <c r="AO8" i="12"/>
  <c r="AN8" i="12"/>
  <c r="AH8" i="12"/>
  <c r="AG8" i="12"/>
  <c r="M8" i="12"/>
  <c r="O8" i="12" s="1"/>
  <c r="AT7" i="12"/>
  <c r="AQ7" i="12"/>
  <c r="AJ7" i="12"/>
  <c r="AK7" i="12" s="1"/>
  <c r="K7" i="12"/>
  <c r="AF7" i="12" s="1"/>
  <c r="I7" i="12"/>
  <c r="F7" i="12"/>
  <c r="D7" i="12"/>
  <c r="AO6" i="12"/>
  <c r="AN6" i="12"/>
  <c r="AH6" i="12"/>
  <c r="AG6" i="12"/>
  <c r="M6" i="12"/>
  <c r="AO5" i="12"/>
  <c r="AN5" i="12"/>
  <c r="AH5" i="12"/>
  <c r="AG5" i="12"/>
  <c r="M5" i="12"/>
  <c r="AO4" i="12"/>
  <c r="AH4" i="12"/>
  <c r="AG4" i="12"/>
  <c r="M4" i="12"/>
  <c r="AT127" i="11"/>
  <c r="AQ127" i="11"/>
  <c r="AJ127" i="11"/>
  <c r="AK127" i="11" s="1"/>
  <c r="K127" i="11"/>
  <c r="I127" i="11"/>
  <c r="F127" i="11"/>
  <c r="D127" i="11"/>
  <c r="AO126" i="11"/>
  <c r="AN126" i="11"/>
  <c r="AH126" i="11"/>
  <c r="AG126" i="11"/>
  <c r="X126" i="11"/>
  <c r="M126" i="11"/>
  <c r="AO125" i="11"/>
  <c r="AN125" i="11"/>
  <c r="AH125" i="11"/>
  <c r="AG125" i="11"/>
  <c r="M125" i="11"/>
  <c r="AO124" i="11"/>
  <c r="AN124" i="11"/>
  <c r="AN127" i="11" s="1"/>
  <c r="AH124" i="11"/>
  <c r="AG124" i="11"/>
  <c r="X124" i="11"/>
  <c r="M124" i="11"/>
  <c r="AT123" i="11"/>
  <c r="AQ123" i="11"/>
  <c r="AJ123" i="11"/>
  <c r="K123" i="11"/>
  <c r="L123" i="11" s="1"/>
  <c r="AM123" i="11" s="1"/>
  <c r="I123" i="11"/>
  <c r="F123" i="11"/>
  <c r="D123" i="11"/>
  <c r="AO122" i="11"/>
  <c r="AN122" i="11"/>
  <c r="AH122" i="11"/>
  <c r="AG122" i="11"/>
  <c r="M122" i="11"/>
  <c r="AO121" i="11"/>
  <c r="AN121" i="11"/>
  <c r="AH121" i="11"/>
  <c r="AG121" i="11"/>
  <c r="M121" i="11"/>
  <c r="AO120" i="11"/>
  <c r="AN120" i="11"/>
  <c r="AH120" i="11"/>
  <c r="AG120" i="11"/>
  <c r="M120" i="11"/>
  <c r="AT119" i="11"/>
  <c r="AQ119" i="11"/>
  <c r="AJ119" i="11"/>
  <c r="AK119" i="11" s="1"/>
  <c r="K119" i="11"/>
  <c r="I119" i="11"/>
  <c r="F119" i="11"/>
  <c r="D119" i="11"/>
  <c r="AO118" i="11"/>
  <c r="AN118" i="11"/>
  <c r="AH118" i="11"/>
  <c r="AG118" i="11"/>
  <c r="M118" i="11"/>
  <c r="AO117" i="11"/>
  <c r="AN117" i="11"/>
  <c r="AH117" i="11"/>
  <c r="AG117" i="11"/>
  <c r="M117" i="11"/>
  <c r="AO116" i="11"/>
  <c r="AN116" i="11"/>
  <c r="AH116" i="11"/>
  <c r="AG116" i="11"/>
  <c r="M116" i="11"/>
  <c r="Z116" i="11" s="1"/>
  <c r="AT115" i="11"/>
  <c r="AQ115" i="11"/>
  <c r="AJ115" i="11"/>
  <c r="AK115" i="11" s="1"/>
  <c r="K115" i="11"/>
  <c r="L115" i="11" s="1"/>
  <c r="AM115" i="11" s="1"/>
  <c r="I115" i="11"/>
  <c r="F115" i="11"/>
  <c r="D115" i="11"/>
  <c r="AO114" i="11"/>
  <c r="AN114" i="11"/>
  <c r="AH114" i="11"/>
  <c r="AG114" i="11"/>
  <c r="M114" i="11"/>
  <c r="AO113" i="11"/>
  <c r="AN113" i="11"/>
  <c r="AH113" i="11"/>
  <c r="AG113" i="11"/>
  <c r="M113" i="11"/>
  <c r="AO112" i="11"/>
  <c r="AN112" i="11"/>
  <c r="AH112" i="11"/>
  <c r="AG112" i="11"/>
  <c r="M112" i="11"/>
  <c r="AT111" i="11"/>
  <c r="AQ111" i="11"/>
  <c r="AJ111" i="11"/>
  <c r="AK111" i="11" s="1"/>
  <c r="K111" i="11"/>
  <c r="AF111" i="11" s="1"/>
  <c r="I111" i="11"/>
  <c r="F111" i="11"/>
  <c r="D111" i="11"/>
  <c r="AO110" i="11"/>
  <c r="AN110" i="11"/>
  <c r="AH110" i="11"/>
  <c r="AG110" i="11"/>
  <c r="M110" i="11"/>
  <c r="AO109" i="11"/>
  <c r="AN109" i="11"/>
  <c r="AH109" i="11"/>
  <c r="AG109" i="11"/>
  <c r="M109" i="11"/>
  <c r="AO108" i="11"/>
  <c r="AN108" i="11"/>
  <c r="AH108" i="11"/>
  <c r="AG108" i="11"/>
  <c r="M108" i="11"/>
  <c r="AT107" i="11"/>
  <c r="AQ107" i="11"/>
  <c r="AJ107" i="11"/>
  <c r="AK107" i="11" s="1"/>
  <c r="K107" i="11"/>
  <c r="I107" i="11"/>
  <c r="F107" i="11"/>
  <c r="D107" i="11"/>
  <c r="AO106" i="11"/>
  <c r="AN106" i="11"/>
  <c r="AH106" i="11"/>
  <c r="AG106" i="11"/>
  <c r="M106" i="11"/>
  <c r="AO105" i="11"/>
  <c r="AN105" i="11"/>
  <c r="AH105" i="11"/>
  <c r="AG105" i="11"/>
  <c r="M105" i="11"/>
  <c r="AO104" i="11"/>
  <c r="AN104" i="11"/>
  <c r="AH104" i="11"/>
  <c r="AG104" i="11"/>
  <c r="M104" i="11"/>
  <c r="AT103" i="11"/>
  <c r="AQ103" i="11"/>
  <c r="AJ103" i="11"/>
  <c r="AK103" i="11" s="1"/>
  <c r="K103" i="11"/>
  <c r="L103" i="11" s="1"/>
  <c r="AM103" i="11" s="1"/>
  <c r="I103" i="11"/>
  <c r="F103" i="11"/>
  <c r="D103" i="11"/>
  <c r="AO102" i="11"/>
  <c r="AN102" i="11"/>
  <c r="AH102" i="11"/>
  <c r="AG102" i="11"/>
  <c r="AB102" i="11"/>
  <c r="M102" i="11"/>
  <c r="O102" i="11" s="1"/>
  <c r="AO101" i="11"/>
  <c r="AN101" i="11"/>
  <c r="AH101" i="11"/>
  <c r="AG101" i="11"/>
  <c r="M101" i="11"/>
  <c r="AO100" i="11"/>
  <c r="AN100" i="11"/>
  <c r="AH100" i="11"/>
  <c r="AG100" i="11"/>
  <c r="M100" i="11"/>
  <c r="AT99" i="11"/>
  <c r="AQ99" i="11"/>
  <c r="AJ99" i="11"/>
  <c r="AK99" i="11" s="1"/>
  <c r="K99" i="11"/>
  <c r="I99" i="11"/>
  <c r="F99" i="11"/>
  <c r="D99" i="11"/>
  <c r="AO98" i="11"/>
  <c r="AN98" i="11"/>
  <c r="AH98" i="11"/>
  <c r="AG98" i="11"/>
  <c r="M98" i="11"/>
  <c r="AO97" i="11"/>
  <c r="AN97" i="11"/>
  <c r="AH97" i="11"/>
  <c r="AG97" i="11"/>
  <c r="X97" i="11"/>
  <c r="M97" i="11"/>
  <c r="AO96" i="11"/>
  <c r="AN96" i="11"/>
  <c r="AH96" i="11"/>
  <c r="AG96" i="11"/>
  <c r="M96" i="11"/>
  <c r="AT95" i="11"/>
  <c r="AQ95" i="11"/>
  <c r="AJ95" i="11"/>
  <c r="AK95" i="11" s="1"/>
  <c r="K95" i="11"/>
  <c r="L95" i="11" s="1"/>
  <c r="AM95" i="11" s="1"/>
  <c r="I95" i="11"/>
  <c r="F95" i="11"/>
  <c r="D95" i="11"/>
  <c r="AO94" i="11"/>
  <c r="AN94" i="11"/>
  <c r="AH94" i="11"/>
  <c r="AG94" i="11"/>
  <c r="M94" i="11"/>
  <c r="AO93" i="11"/>
  <c r="AN93" i="11"/>
  <c r="AH93" i="11"/>
  <c r="AG93" i="11"/>
  <c r="M93" i="11"/>
  <c r="AO92" i="11"/>
  <c r="AN92" i="11"/>
  <c r="AH92" i="11"/>
  <c r="AG92" i="11"/>
  <c r="M92" i="11"/>
  <c r="AT91" i="11"/>
  <c r="AQ91" i="11"/>
  <c r="AJ91" i="11"/>
  <c r="AK91" i="11" s="1"/>
  <c r="K91" i="11"/>
  <c r="L91" i="11" s="1"/>
  <c r="AM91" i="11" s="1"/>
  <c r="I91" i="11"/>
  <c r="F91" i="11"/>
  <c r="D91" i="11"/>
  <c r="AO90" i="11"/>
  <c r="AN90" i="11"/>
  <c r="AH90" i="11"/>
  <c r="AG90" i="11"/>
  <c r="M90" i="11"/>
  <c r="AO89" i="11"/>
  <c r="AN89" i="11"/>
  <c r="AH89" i="11"/>
  <c r="AG89" i="11"/>
  <c r="M89" i="11"/>
  <c r="AO88" i="11"/>
  <c r="AN88" i="11"/>
  <c r="AH88" i="11"/>
  <c r="AG88" i="11"/>
  <c r="M88" i="11"/>
  <c r="AT87" i="11"/>
  <c r="AQ87" i="11"/>
  <c r="AJ87" i="11"/>
  <c r="AK87" i="11" s="1"/>
  <c r="K87" i="11"/>
  <c r="L87" i="11" s="1"/>
  <c r="AM87" i="11" s="1"/>
  <c r="I87" i="11"/>
  <c r="F87" i="11"/>
  <c r="D87" i="11"/>
  <c r="AO86" i="11"/>
  <c r="AN86" i="11"/>
  <c r="AH86" i="11"/>
  <c r="AG86" i="11"/>
  <c r="M86" i="11"/>
  <c r="AO85" i="11"/>
  <c r="AN85" i="11"/>
  <c r="AH85" i="11"/>
  <c r="AG85" i="11"/>
  <c r="M85" i="11"/>
  <c r="X85" i="11" s="1"/>
  <c r="AO84" i="11"/>
  <c r="AN84" i="11"/>
  <c r="AH84" i="11"/>
  <c r="AG84" i="11"/>
  <c r="M84" i="11"/>
  <c r="AB84" i="11" s="1"/>
  <c r="AT83" i="11"/>
  <c r="AQ83" i="11"/>
  <c r="AJ83" i="11"/>
  <c r="AK83" i="11" s="1"/>
  <c r="K83" i="11"/>
  <c r="I83" i="11"/>
  <c r="F83" i="11"/>
  <c r="D83" i="11"/>
  <c r="AO82" i="11"/>
  <c r="AN82" i="11"/>
  <c r="AH82" i="11"/>
  <c r="AG82" i="11"/>
  <c r="M82" i="11"/>
  <c r="AO81" i="11"/>
  <c r="AN81" i="11"/>
  <c r="AH81" i="11"/>
  <c r="AG81" i="11"/>
  <c r="M81" i="11"/>
  <c r="AO80" i="11"/>
  <c r="AN80" i="11"/>
  <c r="AH80" i="11"/>
  <c r="AG80" i="11"/>
  <c r="M80" i="11"/>
  <c r="T80" i="11" s="1"/>
  <c r="AT79" i="11"/>
  <c r="AQ79" i="11"/>
  <c r="AJ79" i="11"/>
  <c r="AK79" i="11" s="1"/>
  <c r="K79" i="11"/>
  <c r="L79" i="11" s="1"/>
  <c r="AM79" i="11" s="1"/>
  <c r="I79" i="11"/>
  <c r="F79" i="11"/>
  <c r="D79" i="11"/>
  <c r="AO78" i="11"/>
  <c r="AN78" i="11"/>
  <c r="AH78" i="11"/>
  <c r="AG78" i="11"/>
  <c r="M78" i="11"/>
  <c r="AO77" i="11"/>
  <c r="AN77" i="11"/>
  <c r="AH77" i="11"/>
  <c r="AG77" i="11"/>
  <c r="M77" i="11"/>
  <c r="AO76" i="11"/>
  <c r="AN76" i="11"/>
  <c r="AH76" i="11"/>
  <c r="AG76" i="11"/>
  <c r="M76" i="11"/>
  <c r="AT75" i="11"/>
  <c r="AQ75" i="11"/>
  <c r="AJ75" i="11"/>
  <c r="AK75" i="11" s="1"/>
  <c r="K75" i="11"/>
  <c r="L75" i="11" s="1"/>
  <c r="AM75" i="11" s="1"/>
  <c r="I75" i="11"/>
  <c r="F75" i="11"/>
  <c r="D75" i="11"/>
  <c r="AO74" i="11"/>
  <c r="AN74" i="11"/>
  <c r="AH74" i="11"/>
  <c r="AG74" i="11"/>
  <c r="Z74" i="11"/>
  <c r="M74" i="11"/>
  <c r="AO73" i="11"/>
  <c r="AN73" i="11"/>
  <c r="AH73" i="11"/>
  <c r="AG73" i="11"/>
  <c r="M73" i="11"/>
  <c r="Z73" i="11" s="1"/>
  <c r="AO72" i="11"/>
  <c r="AN72" i="11"/>
  <c r="AH72" i="11"/>
  <c r="AG72" i="11"/>
  <c r="M72" i="11"/>
  <c r="AT71" i="11"/>
  <c r="AQ71" i="11"/>
  <c r="AJ71" i="11"/>
  <c r="AK71" i="11" s="1"/>
  <c r="K71" i="11"/>
  <c r="L71" i="11" s="1"/>
  <c r="AM71" i="11" s="1"/>
  <c r="I71" i="11"/>
  <c r="F71" i="11"/>
  <c r="D71" i="11"/>
  <c r="AO70" i="11"/>
  <c r="AN70" i="11"/>
  <c r="AH70" i="11"/>
  <c r="AG70" i="11"/>
  <c r="AB70" i="11"/>
  <c r="M70" i="11"/>
  <c r="AO69" i="11"/>
  <c r="AN69" i="11"/>
  <c r="AH69" i="11"/>
  <c r="AG69" i="11"/>
  <c r="M69" i="11"/>
  <c r="V69" i="11" s="1"/>
  <c r="AO68" i="11"/>
  <c r="AN68" i="11"/>
  <c r="AH68" i="11"/>
  <c r="AG68" i="11"/>
  <c r="M68" i="11"/>
  <c r="AT67" i="11"/>
  <c r="AQ67" i="11"/>
  <c r="AJ67" i="11"/>
  <c r="AK67" i="11" s="1"/>
  <c r="K67" i="11"/>
  <c r="I67" i="11"/>
  <c r="F67" i="11"/>
  <c r="D67" i="11"/>
  <c r="AO66" i="11"/>
  <c r="AN66" i="11"/>
  <c r="AH66" i="11"/>
  <c r="AG66" i="11"/>
  <c r="Q66" i="11"/>
  <c r="M66" i="11"/>
  <c r="AE66" i="11" s="1"/>
  <c r="AO65" i="11"/>
  <c r="AN65" i="11"/>
  <c r="AH65" i="11"/>
  <c r="AG65" i="11"/>
  <c r="M65" i="11"/>
  <c r="AE65" i="11" s="1"/>
  <c r="AO64" i="11"/>
  <c r="AN64" i="11"/>
  <c r="AH64" i="11"/>
  <c r="AG64" i="11"/>
  <c r="M64" i="11"/>
  <c r="Z64" i="11" s="1"/>
  <c r="AT63" i="11"/>
  <c r="AQ63" i="11"/>
  <c r="AJ63" i="11"/>
  <c r="AK63" i="11" s="1"/>
  <c r="K63" i="11"/>
  <c r="AF63" i="11" s="1"/>
  <c r="I63" i="11"/>
  <c r="F63" i="11"/>
  <c r="D63" i="11"/>
  <c r="AO62" i="11"/>
  <c r="AN62" i="11"/>
  <c r="AH62" i="11"/>
  <c r="AG62" i="11"/>
  <c r="M62" i="11"/>
  <c r="AE62" i="11" s="1"/>
  <c r="AO61" i="11"/>
  <c r="AN61" i="11"/>
  <c r="AH61" i="11"/>
  <c r="AG61" i="11"/>
  <c r="M61" i="11"/>
  <c r="AE61" i="11" s="1"/>
  <c r="AO60" i="11"/>
  <c r="AN60" i="11"/>
  <c r="AH60" i="11"/>
  <c r="AG60" i="11"/>
  <c r="M60" i="11"/>
  <c r="AT59" i="11"/>
  <c r="AQ59" i="11"/>
  <c r="AJ59" i="11"/>
  <c r="AK59" i="11" s="1"/>
  <c r="K59" i="11"/>
  <c r="AF59" i="11" s="1"/>
  <c r="I59" i="11"/>
  <c r="F59" i="11"/>
  <c r="D59" i="11"/>
  <c r="AO58" i="11"/>
  <c r="AN58" i="11"/>
  <c r="AH58" i="11"/>
  <c r="AG58" i="11"/>
  <c r="M58" i="11"/>
  <c r="AE58" i="11" s="1"/>
  <c r="AO57" i="11"/>
  <c r="AN57" i="11"/>
  <c r="AH57" i="11"/>
  <c r="AG57" i="11"/>
  <c r="M57" i="11"/>
  <c r="AO56" i="11"/>
  <c r="AN56" i="11"/>
  <c r="AH56" i="11"/>
  <c r="AG56" i="11"/>
  <c r="M56" i="11"/>
  <c r="AT55" i="11"/>
  <c r="AQ55" i="11"/>
  <c r="AJ55" i="11"/>
  <c r="AK55" i="11" s="1"/>
  <c r="K55" i="11"/>
  <c r="I55" i="11"/>
  <c r="F55" i="11"/>
  <c r="D55" i="11"/>
  <c r="AO54" i="11"/>
  <c r="AN54" i="11"/>
  <c r="AH54" i="11"/>
  <c r="AG54" i="11"/>
  <c r="M54" i="11"/>
  <c r="AO53" i="11"/>
  <c r="AN53" i="11"/>
  <c r="AH53" i="11"/>
  <c r="AG53" i="11"/>
  <c r="M53" i="11"/>
  <c r="Z53" i="11" s="1"/>
  <c r="AO52" i="11"/>
  <c r="AN52" i="11"/>
  <c r="AH52" i="11"/>
  <c r="AG52" i="11"/>
  <c r="M52" i="11"/>
  <c r="AT51" i="11"/>
  <c r="AQ51" i="11"/>
  <c r="AJ51" i="11"/>
  <c r="AK51" i="11" s="1"/>
  <c r="K51" i="11"/>
  <c r="I51" i="11"/>
  <c r="F51" i="11"/>
  <c r="D51" i="11"/>
  <c r="AO50" i="11"/>
  <c r="AN50" i="11"/>
  <c r="AH50" i="11"/>
  <c r="AG50" i="11"/>
  <c r="M50" i="11"/>
  <c r="AO49" i="11"/>
  <c r="AN49" i="11"/>
  <c r="AH49" i="11"/>
  <c r="AG49" i="11"/>
  <c r="M49" i="11"/>
  <c r="AO48" i="11"/>
  <c r="AN48" i="11"/>
  <c r="AN51" i="11" s="1"/>
  <c r="AH48" i="11"/>
  <c r="AG48" i="11"/>
  <c r="M48" i="11"/>
  <c r="AT47" i="11"/>
  <c r="AQ47" i="11"/>
  <c r="AJ47" i="11"/>
  <c r="AK47" i="11" s="1"/>
  <c r="K47" i="11"/>
  <c r="I47" i="11"/>
  <c r="F47" i="11"/>
  <c r="D47" i="11"/>
  <c r="AO46" i="11"/>
  <c r="AN46" i="11"/>
  <c r="AH46" i="11"/>
  <c r="AG46" i="11"/>
  <c r="M46" i="11"/>
  <c r="AO45" i="11"/>
  <c r="AN45" i="11"/>
  <c r="AH45" i="11"/>
  <c r="AG45" i="11"/>
  <c r="M45" i="11"/>
  <c r="AO44" i="11"/>
  <c r="AN44" i="11"/>
  <c r="AH44" i="11"/>
  <c r="AG44" i="11"/>
  <c r="M44" i="11"/>
  <c r="AT43" i="11"/>
  <c r="AQ43" i="11"/>
  <c r="AJ43" i="11"/>
  <c r="AK43" i="11" s="1"/>
  <c r="K43" i="11"/>
  <c r="I43" i="11"/>
  <c r="F43" i="11"/>
  <c r="D43" i="11"/>
  <c r="AO42" i="11"/>
  <c r="AN42" i="11"/>
  <c r="AH42" i="11"/>
  <c r="AG42" i="11"/>
  <c r="M42" i="11"/>
  <c r="AO41" i="11"/>
  <c r="AN41" i="11"/>
  <c r="AH41" i="11"/>
  <c r="AG41" i="11"/>
  <c r="AE41" i="11"/>
  <c r="M41" i="11"/>
  <c r="AO40" i="11"/>
  <c r="AN40" i="11"/>
  <c r="AH40" i="11"/>
  <c r="AG40" i="11"/>
  <c r="M40" i="11"/>
  <c r="X40" i="11" s="1"/>
  <c r="AT39" i="11"/>
  <c r="AQ39" i="11"/>
  <c r="AJ39" i="11"/>
  <c r="AK39" i="11" s="1"/>
  <c r="K39" i="11"/>
  <c r="I39" i="11"/>
  <c r="F39" i="11"/>
  <c r="D39" i="11"/>
  <c r="AO38" i="11"/>
  <c r="AN38" i="11"/>
  <c r="AH38" i="11"/>
  <c r="AG38" i="11"/>
  <c r="M38" i="11"/>
  <c r="AO37" i="11"/>
  <c r="AN37" i="11"/>
  <c r="AH37" i="11"/>
  <c r="AG37" i="11"/>
  <c r="AB37" i="11"/>
  <c r="M37" i="11"/>
  <c r="AO36" i="11"/>
  <c r="AN36" i="11"/>
  <c r="AH36" i="11"/>
  <c r="AG36" i="11"/>
  <c r="M36" i="11"/>
  <c r="AT35" i="11"/>
  <c r="AQ35" i="11"/>
  <c r="AJ35" i="11"/>
  <c r="AK35" i="11" s="1"/>
  <c r="K35" i="11"/>
  <c r="I35" i="11"/>
  <c r="F35" i="11"/>
  <c r="D35" i="11"/>
  <c r="AO34" i="11"/>
  <c r="AN34" i="11"/>
  <c r="AH34" i="11"/>
  <c r="AG34" i="11"/>
  <c r="M34" i="11"/>
  <c r="AO33" i="11"/>
  <c r="AN33" i="11"/>
  <c r="AH33" i="11"/>
  <c r="AG33" i="11"/>
  <c r="M33" i="11"/>
  <c r="AO32" i="11"/>
  <c r="AN32" i="11"/>
  <c r="AH32" i="11"/>
  <c r="AG32" i="11"/>
  <c r="M32" i="11"/>
  <c r="AT31" i="11"/>
  <c r="AQ31" i="11"/>
  <c r="AJ31" i="11"/>
  <c r="AK31" i="11" s="1"/>
  <c r="K31" i="11"/>
  <c r="AD31" i="11" s="1"/>
  <c r="I31" i="11"/>
  <c r="F31" i="11"/>
  <c r="D31" i="11"/>
  <c r="AO30" i="11"/>
  <c r="AN30" i="11"/>
  <c r="AH30" i="11"/>
  <c r="AG30" i="11"/>
  <c r="M30" i="11"/>
  <c r="AO29" i="11"/>
  <c r="AN29" i="11"/>
  <c r="AH29" i="11"/>
  <c r="AG29" i="11"/>
  <c r="M29" i="11"/>
  <c r="AO28" i="11"/>
  <c r="AN28" i="11"/>
  <c r="AH28" i="11"/>
  <c r="AG28" i="11"/>
  <c r="M28" i="11"/>
  <c r="AT27" i="11"/>
  <c r="AQ27" i="11"/>
  <c r="AJ27" i="11"/>
  <c r="AK27" i="11" s="1"/>
  <c r="K27" i="11"/>
  <c r="L27" i="11" s="1"/>
  <c r="I27" i="11"/>
  <c r="F27" i="11"/>
  <c r="D27" i="11"/>
  <c r="AO26" i="11"/>
  <c r="AN26" i="11"/>
  <c r="AH26" i="11"/>
  <c r="AG26" i="11"/>
  <c r="M26" i="11"/>
  <c r="AO25" i="11"/>
  <c r="AN25" i="11"/>
  <c r="AH25" i="11"/>
  <c r="AG25" i="11"/>
  <c r="Z25" i="11"/>
  <c r="M25" i="11"/>
  <c r="AO24" i="11"/>
  <c r="AN24" i="11"/>
  <c r="AH24" i="11"/>
  <c r="AG24" i="11"/>
  <c r="M24" i="11"/>
  <c r="AT23" i="11"/>
  <c r="AQ23" i="11"/>
  <c r="AJ23" i="11"/>
  <c r="AK23" i="11" s="1"/>
  <c r="K23" i="11"/>
  <c r="L23" i="11" s="1"/>
  <c r="I23" i="11"/>
  <c r="F23" i="11"/>
  <c r="D23" i="11"/>
  <c r="AO22" i="11"/>
  <c r="AN22" i="11"/>
  <c r="AH22" i="11"/>
  <c r="AG22" i="11"/>
  <c r="M22" i="11"/>
  <c r="AO21" i="11"/>
  <c r="AN21" i="11"/>
  <c r="AH21" i="11"/>
  <c r="AG21" i="11"/>
  <c r="M21" i="11"/>
  <c r="AO20" i="11"/>
  <c r="AN20" i="11"/>
  <c r="AH20" i="11"/>
  <c r="AG20" i="11"/>
  <c r="M20" i="11"/>
  <c r="AT19" i="11"/>
  <c r="AQ19" i="11"/>
  <c r="AJ19" i="11"/>
  <c r="AK19" i="11" s="1"/>
  <c r="K19" i="11"/>
  <c r="L19" i="11" s="1"/>
  <c r="I19" i="11"/>
  <c r="F19" i="11"/>
  <c r="D19" i="11"/>
  <c r="AO18" i="11"/>
  <c r="AN18" i="11"/>
  <c r="AH18" i="11"/>
  <c r="AG18" i="11"/>
  <c r="M18" i="11"/>
  <c r="AO17" i="11"/>
  <c r="AN17" i="11"/>
  <c r="AH17" i="11"/>
  <c r="AG17" i="11"/>
  <c r="M17" i="11"/>
  <c r="AO16" i="11"/>
  <c r="AN16" i="11"/>
  <c r="AH16" i="11"/>
  <c r="AG16" i="11"/>
  <c r="M16" i="11"/>
  <c r="AT15" i="11"/>
  <c r="AQ15" i="11"/>
  <c r="AJ15" i="11"/>
  <c r="AK15" i="11" s="1"/>
  <c r="K15" i="11"/>
  <c r="L15" i="11" s="1"/>
  <c r="I15" i="11"/>
  <c r="F15" i="11"/>
  <c r="D15" i="11"/>
  <c r="AO14" i="11"/>
  <c r="AN14" i="11"/>
  <c r="AH14" i="11"/>
  <c r="AG14" i="11"/>
  <c r="M14" i="11"/>
  <c r="AO13" i="11"/>
  <c r="AN13" i="11"/>
  <c r="AH13" i="11"/>
  <c r="AG13" i="11"/>
  <c r="M13" i="11"/>
  <c r="AO12" i="11"/>
  <c r="AN12" i="11"/>
  <c r="AH12" i="11"/>
  <c r="AG12" i="11"/>
  <c r="M12" i="11"/>
  <c r="AT11" i="11"/>
  <c r="AQ11" i="11"/>
  <c r="AJ11" i="11"/>
  <c r="AK11" i="11" s="1"/>
  <c r="K11" i="11"/>
  <c r="L11" i="11" s="1"/>
  <c r="I11" i="11"/>
  <c r="F11" i="11"/>
  <c r="D11" i="11"/>
  <c r="AO10" i="11"/>
  <c r="AN10" i="11"/>
  <c r="AH10" i="11"/>
  <c r="AG10" i="11"/>
  <c r="M10" i="11"/>
  <c r="AO9" i="11"/>
  <c r="AN9" i="11"/>
  <c r="AH9" i="11"/>
  <c r="AG9" i="11"/>
  <c r="M9" i="11"/>
  <c r="AO8" i="11"/>
  <c r="AN8" i="11"/>
  <c r="AH8" i="11"/>
  <c r="AG8" i="11"/>
  <c r="M8" i="11"/>
  <c r="AT7" i="11"/>
  <c r="AQ7" i="11"/>
  <c r="AJ7" i="11"/>
  <c r="AK7" i="11" s="1"/>
  <c r="K7" i="11"/>
  <c r="L7" i="11" s="1"/>
  <c r="I7" i="11"/>
  <c r="F7" i="11"/>
  <c r="D7" i="11"/>
  <c r="AO6" i="11"/>
  <c r="AN6" i="11"/>
  <c r="AH6" i="11"/>
  <c r="AG6" i="11"/>
  <c r="Z6" i="11"/>
  <c r="M6" i="11"/>
  <c r="AO5" i="11"/>
  <c r="AN5" i="11"/>
  <c r="AH5" i="11"/>
  <c r="AG5" i="11"/>
  <c r="M5" i="11"/>
  <c r="AO4" i="11"/>
  <c r="AN4" i="11"/>
  <c r="AH4" i="11"/>
  <c r="AG4" i="11"/>
  <c r="M4" i="11"/>
  <c r="AT127" i="15"/>
  <c r="AQ127" i="15"/>
  <c r="AJ127" i="15"/>
  <c r="AK127" i="15" s="1"/>
  <c r="K127" i="15"/>
  <c r="L127" i="15" s="1"/>
  <c r="AM127" i="15" s="1"/>
  <c r="I127" i="15"/>
  <c r="F127" i="15"/>
  <c r="D127" i="15"/>
  <c r="AO126" i="15"/>
  <c r="AN126" i="15"/>
  <c r="AH126" i="15"/>
  <c r="AG126" i="15"/>
  <c r="T126" i="15"/>
  <c r="M126" i="15"/>
  <c r="AB126" i="15" s="1"/>
  <c r="AO125" i="15"/>
  <c r="AN125" i="15"/>
  <c r="AH125" i="15"/>
  <c r="AG125" i="15"/>
  <c r="M125" i="15"/>
  <c r="AO124" i="15"/>
  <c r="AN124" i="15"/>
  <c r="AH124" i="15"/>
  <c r="AG124" i="15"/>
  <c r="M124" i="15"/>
  <c r="AT123" i="15"/>
  <c r="AQ123" i="15"/>
  <c r="AJ123" i="15"/>
  <c r="AK123" i="15" s="1"/>
  <c r="K123" i="15"/>
  <c r="AF123" i="15" s="1"/>
  <c r="I123" i="15"/>
  <c r="F123" i="15"/>
  <c r="D123" i="15"/>
  <c r="AO122" i="15"/>
  <c r="AN122" i="15"/>
  <c r="AH122" i="15"/>
  <c r="AG122" i="15"/>
  <c r="M122" i="15"/>
  <c r="AO121" i="15"/>
  <c r="AN121" i="15"/>
  <c r="AH121" i="15"/>
  <c r="AG121" i="15"/>
  <c r="M121" i="15"/>
  <c r="V121" i="15" s="1"/>
  <c r="AO120" i="15"/>
  <c r="AN120" i="15"/>
  <c r="AH120" i="15"/>
  <c r="AG120" i="15"/>
  <c r="M120" i="15"/>
  <c r="AB120" i="15" s="1"/>
  <c r="AT119" i="15"/>
  <c r="AQ119" i="15"/>
  <c r="AJ119" i="15"/>
  <c r="AK119" i="15" s="1"/>
  <c r="K119" i="15"/>
  <c r="L119" i="15" s="1"/>
  <c r="AM119" i="15" s="1"/>
  <c r="I119" i="15"/>
  <c r="F119" i="15"/>
  <c r="D119" i="15"/>
  <c r="AO118" i="15"/>
  <c r="AN118" i="15"/>
  <c r="AH118" i="15"/>
  <c r="AG118" i="15"/>
  <c r="M118" i="15"/>
  <c r="AO117" i="15"/>
  <c r="AN117" i="15"/>
  <c r="AH117" i="15"/>
  <c r="AG117" i="15"/>
  <c r="M117" i="15"/>
  <c r="AO116" i="15"/>
  <c r="AN116" i="15"/>
  <c r="AH116" i="15"/>
  <c r="AG116" i="15"/>
  <c r="M116" i="15"/>
  <c r="AT115" i="15"/>
  <c r="AQ115" i="15"/>
  <c r="AJ115" i="15"/>
  <c r="AK115" i="15" s="1"/>
  <c r="K115" i="15"/>
  <c r="AF115" i="15" s="1"/>
  <c r="I115" i="15"/>
  <c r="F115" i="15"/>
  <c r="D115" i="15"/>
  <c r="AO114" i="15"/>
  <c r="AN114" i="15"/>
  <c r="AH114" i="15"/>
  <c r="AG114" i="15"/>
  <c r="M114" i="15"/>
  <c r="T114" i="15" s="1"/>
  <c r="AO113" i="15"/>
  <c r="AN113" i="15"/>
  <c r="AH113" i="15"/>
  <c r="AG113" i="15"/>
  <c r="M113" i="15"/>
  <c r="AO112" i="15"/>
  <c r="AN112" i="15"/>
  <c r="AH112" i="15"/>
  <c r="AG112" i="15"/>
  <c r="M112" i="15"/>
  <c r="AT111" i="15"/>
  <c r="AQ111" i="15"/>
  <c r="AJ111" i="15"/>
  <c r="AK111" i="15" s="1"/>
  <c r="K111" i="15"/>
  <c r="I111" i="15"/>
  <c r="F111" i="15"/>
  <c r="D111" i="15"/>
  <c r="AO110" i="15"/>
  <c r="AN110" i="15"/>
  <c r="AH110" i="15"/>
  <c r="AG110" i="15"/>
  <c r="M110" i="15"/>
  <c r="O110" i="15" s="1"/>
  <c r="AO109" i="15"/>
  <c r="AN109" i="15"/>
  <c r="AH109" i="15"/>
  <c r="AG109" i="15"/>
  <c r="M109" i="15"/>
  <c r="V109" i="15" s="1"/>
  <c r="AO108" i="15"/>
  <c r="AN108" i="15"/>
  <c r="AH108" i="15"/>
  <c r="AG108" i="15"/>
  <c r="M108" i="15"/>
  <c r="AT107" i="15"/>
  <c r="AQ107" i="15"/>
  <c r="AJ107" i="15"/>
  <c r="AK107" i="15" s="1"/>
  <c r="K107" i="15"/>
  <c r="AL107" i="15" s="1"/>
  <c r="I107" i="15"/>
  <c r="F107" i="15"/>
  <c r="D107" i="15"/>
  <c r="AO106" i="15"/>
  <c r="AN106" i="15"/>
  <c r="AH106" i="15"/>
  <c r="AG106" i="15"/>
  <c r="M106" i="15"/>
  <c r="AO105" i="15"/>
  <c r="AN105" i="15"/>
  <c r="AH105" i="15"/>
  <c r="AG105" i="15"/>
  <c r="M105" i="15"/>
  <c r="AO104" i="15"/>
  <c r="AN104" i="15"/>
  <c r="AH104" i="15"/>
  <c r="AG104" i="15"/>
  <c r="AB104" i="15"/>
  <c r="M104" i="15"/>
  <c r="Q104" i="15" s="1"/>
  <c r="AT103" i="15"/>
  <c r="AQ103" i="15"/>
  <c r="AJ103" i="15"/>
  <c r="AK103" i="15" s="1"/>
  <c r="K103" i="15"/>
  <c r="AF103" i="15" s="1"/>
  <c r="I103" i="15"/>
  <c r="F103" i="15"/>
  <c r="D103" i="15"/>
  <c r="AO102" i="15"/>
  <c r="AN102" i="15"/>
  <c r="AH102" i="15"/>
  <c r="AG102" i="15"/>
  <c r="M102" i="15"/>
  <c r="AB102" i="15" s="1"/>
  <c r="AO101" i="15"/>
  <c r="AN101" i="15"/>
  <c r="AH101" i="15"/>
  <c r="AG101" i="15"/>
  <c r="M101" i="15"/>
  <c r="T101" i="15" s="1"/>
  <c r="AO100" i="15"/>
  <c r="AN100" i="15"/>
  <c r="AH100" i="15"/>
  <c r="AG100" i="15"/>
  <c r="M100" i="15"/>
  <c r="AT99" i="15"/>
  <c r="AQ99" i="15"/>
  <c r="AJ99" i="15"/>
  <c r="AK99" i="15" s="1"/>
  <c r="K99" i="15"/>
  <c r="AF99" i="15" s="1"/>
  <c r="I99" i="15"/>
  <c r="F99" i="15"/>
  <c r="D99" i="15"/>
  <c r="AO98" i="15"/>
  <c r="AN98" i="15"/>
  <c r="AH98" i="15"/>
  <c r="AG98" i="15"/>
  <c r="M98" i="15"/>
  <c r="AO97" i="15"/>
  <c r="AN97" i="15"/>
  <c r="AH97" i="15"/>
  <c r="AG97" i="15"/>
  <c r="M97" i="15"/>
  <c r="Z97" i="15" s="1"/>
  <c r="AO96" i="15"/>
  <c r="AN96" i="15"/>
  <c r="AH96" i="15"/>
  <c r="AG96" i="15"/>
  <c r="M96" i="15"/>
  <c r="V96" i="15" s="1"/>
  <c r="AT95" i="15"/>
  <c r="AQ95" i="15"/>
  <c r="AJ95" i="15"/>
  <c r="AK95" i="15" s="1"/>
  <c r="K95" i="15"/>
  <c r="AF95" i="15" s="1"/>
  <c r="I95" i="15"/>
  <c r="F95" i="15"/>
  <c r="D95" i="15"/>
  <c r="AO94" i="15"/>
  <c r="AN94" i="15"/>
  <c r="AH94" i="15"/>
  <c r="AG94" i="15"/>
  <c r="M94" i="15"/>
  <c r="AO93" i="15"/>
  <c r="AN93" i="15"/>
  <c r="AH93" i="15"/>
  <c r="AG93" i="15"/>
  <c r="M93" i="15"/>
  <c r="Z93" i="15" s="1"/>
  <c r="AO92" i="15"/>
  <c r="AN92" i="15"/>
  <c r="AH92" i="15"/>
  <c r="AG92" i="15"/>
  <c r="M92" i="15"/>
  <c r="V92" i="15" s="1"/>
  <c r="AT91" i="15"/>
  <c r="AQ91" i="15"/>
  <c r="AJ91" i="15"/>
  <c r="AK91" i="15" s="1"/>
  <c r="K91" i="15"/>
  <c r="L91" i="15" s="1"/>
  <c r="AM91" i="15" s="1"/>
  <c r="I91" i="15"/>
  <c r="F91" i="15"/>
  <c r="D91" i="15"/>
  <c r="AO90" i="15"/>
  <c r="AN90" i="15"/>
  <c r="AH90" i="15"/>
  <c r="AG90" i="15"/>
  <c r="M90" i="15"/>
  <c r="AO89" i="15"/>
  <c r="AN89" i="15"/>
  <c r="AH89" i="15"/>
  <c r="AG89" i="15"/>
  <c r="M89" i="15"/>
  <c r="AO88" i="15"/>
  <c r="AN88" i="15"/>
  <c r="AH88" i="15"/>
  <c r="AG88" i="15"/>
  <c r="M88" i="15"/>
  <c r="AB88" i="15" s="1"/>
  <c r="AT87" i="15"/>
  <c r="AQ87" i="15"/>
  <c r="AJ87" i="15"/>
  <c r="AK87" i="15" s="1"/>
  <c r="K87" i="15"/>
  <c r="L87" i="15" s="1"/>
  <c r="AM87" i="15" s="1"/>
  <c r="I87" i="15"/>
  <c r="F87" i="15"/>
  <c r="D87" i="15"/>
  <c r="AO86" i="15"/>
  <c r="AN86" i="15"/>
  <c r="AH86" i="15"/>
  <c r="AG86" i="15"/>
  <c r="M86" i="15"/>
  <c r="AO85" i="15"/>
  <c r="AN85" i="15"/>
  <c r="AH85" i="15"/>
  <c r="AG85" i="15"/>
  <c r="M85" i="15"/>
  <c r="AO84" i="15"/>
  <c r="AN84" i="15"/>
  <c r="AH84" i="15"/>
  <c r="AG84" i="15"/>
  <c r="M84" i="15"/>
  <c r="AB84" i="15" s="1"/>
  <c r="AT83" i="15"/>
  <c r="AQ83" i="15"/>
  <c r="AJ83" i="15"/>
  <c r="AK83" i="15" s="1"/>
  <c r="K83" i="15"/>
  <c r="AF83" i="15" s="1"/>
  <c r="I83" i="15"/>
  <c r="F83" i="15"/>
  <c r="D83" i="15"/>
  <c r="AO82" i="15"/>
  <c r="AN82" i="15"/>
  <c r="AH82" i="15"/>
  <c r="AG82" i="15"/>
  <c r="M82" i="15"/>
  <c r="AB82" i="15" s="1"/>
  <c r="AO81" i="15"/>
  <c r="AN81" i="15"/>
  <c r="AH81" i="15"/>
  <c r="AG81" i="15"/>
  <c r="M81" i="15"/>
  <c r="AO80" i="15"/>
  <c r="AN80" i="15"/>
  <c r="AH80" i="15"/>
  <c r="AG80" i="15"/>
  <c r="M80" i="15"/>
  <c r="AT79" i="15"/>
  <c r="AQ79" i="15"/>
  <c r="AJ79" i="15"/>
  <c r="AK79" i="15" s="1"/>
  <c r="K79" i="15"/>
  <c r="AF79" i="15" s="1"/>
  <c r="I79" i="15"/>
  <c r="F79" i="15"/>
  <c r="D79" i="15"/>
  <c r="AO78" i="15"/>
  <c r="AN78" i="15"/>
  <c r="AH78" i="15"/>
  <c r="AG78" i="15"/>
  <c r="M78" i="15"/>
  <c r="AB78" i="15" s="1"/>
  <c r="AO77" i="15"/>
  <c r="AN77" i="15"/>
  <c r="AH77" i="15"/>
  <c r="AG77" i="15"/>
  <c r="M77" i="15"/>
  <c r="AO76" i="15"/>
  <c r="AN76" i="15"/>
  <c r="AH76" i="15"/>
  <c r="AG76" i="15"/>
  <c r="AE76" i="15"/>
  <c r="O76" i="15"/>
  <c r="M76" i="15"/>
  <c r="AB76" i="15" s="1"/>
  <c r="AT75" i="15"/>
  <c r="AQ75" i="15"/>
  <c r="AJ75" i="15"/>
  <c r="AK75" i="15" s="1"/>
  <c r="K75" i="15"/>
  <c r="L75" i="15" s="1"/>
  <c r="AM75" i="15" s="1"/>
  <c r="I75" i="15"/>
  <c r="F75" i="15"/>
  <c r="D75" i="15"/>
  <c r="AO74" i="15"/>
  <c r="AN74" i="15"/>
  <c r="AH74" i="15"/>
  <c r="AG74" i="15"/>
  <c r="M74" i="15"/>
  <c r="AO73" i="15"/>
  <c r="AN73" i="15"/>
  <c r="AH73" i="15"/>
  <c r="AG73" i="15"/>
  <c r="M73" i="15"/>
  <c r="AE73" i="15" s="1"/>
  <c r="AO72" i="15"/>
  <c r="AN72" i="15"/>
  <c r="AH72" i="15"/>
  <c r="AG72" i="15"/>
  <c r="M72" i="15"/>
  <c r="AE72" i="15" s="1"/>
  <c r="AT71" i="15"/>
  <c r="AQ71" i="15"/>
  <c r="AJ71" i="15"/>
  <c r="AK71" i="15" s="1"/>
  <c r="K71" i="15"/>
  <c r="AL71" i="15" s="1"/>
  <c r="I71" i="15"/>
  <c r="F71" i="15"/>
  <c r="D71" i="15"/>
  <c r="AO70" i="15"/>
  <c r="AN70" i="15"/>
  <c r="AH70" i="15"/>
  <c r="AG70" i="15"/>
  <c r="M70" i="15"/>
  <c r="AB70" i="15" s="1"/>
  <c r="AO69" i="15"/>
  <c r="AN69" i="15"/>
  <c r="AH69" i="15"/>
  <c r="AG69" i="15"/>
  <c r="M69" i="15"/>
  <c r="X69" i="15" s="1"/>
  <c r="AO68" i="15"/>
  <c r="AN68" i="15"/>
  <c r="AH68" i="15"/>
  <c r="AG68" i="15"/>
  <c r="M68" i="15"/>
  <c r="AT67" i="15"/>
  <c r="AQ67" i="15"/>
  <c r="AJ67" i="15"/>
  <c r="AK67" i="15" s="1"/>
  <c r="K67" i="15"/>
  <c r="L67" i="15" s="1"/>
  <c r="AM67" i="15" s="1"/>
  <c r="I67" i="15"/>
  <c r="F67" i="15"/>
  <c r="D67" i="15"/>
  <c r="AO66" i="15"/>
  <c r="AN66" i="15"/>
  <c r="AH66" i="15"/>
  <c r="AG66" i="15"/>
  <c r="AB66" i="15"/>
  <c r="M66" i="15"/>
  <c r="V66" i="15" s="1"/>
  <c r="AO65" i="15"/>
  <c r="AN65" i="15"/>
  <c r="AH65" i="15"/>
  <c r="AG65" i="15"/>
  <c r="M65" i="15"/>
  <c r="AE65" i="15" s="1"/>
  <c r="AO64" i="15"/>
  <c r="AN64" i="15"/>
  <c r="AH64" i="15"/>
  <c r="AG64" i="15"/>
  <c r="M64" i="15"/>
  <c r="AE64" i="15" s="1"/>
  <c r="AT63" i="15"/>
  <c r="AQ63" i="15"/>
  <c r="AJ63" i="15"/>
  <c r="AK63" i="15" s="1"/>
  <c r="K63" i="15"/>
  <c r="AL63" i="15" s="1"/>
  <c r="I63" i="15"/>
  <c r="F63" i="15"/>
  <c r="D63" i="15"/>
  <c r="AO62" i="15"/>
  <c r="AN62" i="15"/>
  <c r="AH62" i="15"/>
  <c r="AG62" i="15"/>
  <c r="M62" i="15"/>
  <c r="AO61" i="15"/>
  <c r="AN61" i="15"/>
  <c r="AH61" i="15"/>
  <c r="AG61" i="15"/>
  <c r="M61" i="15"/>
  <c r="AE61" i="15" s="1"/>
  <c r="AO60" i="15"/>
  <c r="AN60" i="15"/>
  <c r="AH60" i="15"/>
  <c r="AG60" i="15"/>
  <c r="M60" i="15"/>
  <c r="AT59" i="15"/>
  <c r="AQ59" i="15"/>
  <c r="AJ59" i="15"/>
  <c r="AK59" i="15" s="1"/>
  <c r="K59" i="15"/>
  <c r="L59" i="15" s="1"/>
  <c r="AM59" i="15" s="1"/>
  <c r="I59" i="15"/>
  <c r="F59" i="15"/>
  <c r="D59" i="15"/>
  <c r="AO58" i="15"/>
  <c r="AN58" i="15"/>
  <c r="AH58" i="15"/>
  <c r="AG58" i="15"/>
  <c r="M58" i="15"/>
  <c r="AO57" i="15"/>
  <c r="AN57" i="15"/>
  <c r="AH57" i="15"/>
  <c r="AG57" i="15"/>
  <c r="M57" i="15"/>
  <c r="AE57" i="15" s="1"/>
  <c r="AO56" i="15"/>
  <c r="AN56" i="15"/>
  <c r="AH56" i="15"/>
  <c r="AG56" i="15"/>
  <c r="M56" i="15"/>
  <c r="AT55" i="15"/>
  <c r="AQ55" i="15"/>
  <c r="AJ55" i="15"/>
  <c r="AK55" i="15" s="1"/>
  <c r="K55" i="15"/>
  <c r="AL55" i="15" s="1"/>
  <c r="I55" i="15"/>
  <c r="F55" i="15"/>
  <c r="D55" i="15"/>
  <c r="AO54" i="15"/>
  <c r="AN54" i="15"/>
  <c r="AH54" i="15"/>
  <c r="AG54" i="15"/>
  <c r="M54" i="15"/>
  <c r="AE54" i="15" s="1"/>
  <c r="AO53" i="15"/>
  <c r="AN53" i="15"/>
  <c r="AH53" i="15"/>
  <c r="AG53" i="15"/>
  <c r="M53" i="15"/>
  <c r="AE53" i="15" s="1"/>
  <c r="AO52" i="15"/>
  <c r="AN52" i="15"/>
  <c r="AH52" i="15"/>
  <c r="AG52" i="15"/>
  <c r="M52" i="15"/>
  <c r="AT51" i="15"/>
  <c r="AQ51" i="15"/>
  <c r="AJ51" i="15"/>
  <c r="AK51" i="15" s="1"/>
  <c r="K51" i="15"/>
  <c r="L51" i="15" s="1"/>
  <c r="AM51" i="15" s="1"/>
  <c r="I51" i="15"/>
  <c r="F51" i="15"/>
  <c r="D51" i="15"/>
  <c r="AO50" i="15"/>
  <c r="AN50" i="15"/>
  <c r="AH50" i="15"/>
  <c r="AG50" i="15"/>
  <c r="M50" i="15"/>
  <c r="AB50" i="15" s="1"/>
  <c r="AO49" i="15"/>
  <c r="AN49" i="15"/>
  <c r="AH49" i="15"/>
  <c r="AG49" i="15"/>
  <c r="M49" i="15"/>
  <c r="AE49" i="15" s="1"/>
  <c r="AO48" i="15"/>
  <c r="AN48" i="15"/>
  <c r="AH48" i="15"/>
  <c r="AG48" i="15"/>
  <c r="M48" i="15"/>
  <c r="AB48" i="15" s="1"/>
  <c r="AT47" i="15"/>
  <c r="AQ47" i="15"/>
  <c r="AJ47" i="15"/>
  <c r="AK47" i="15" s="1"/>
  <c r="K47" i="15"/>
  <c r="L47" i="15" s="1"/>
  <c r="AM47" i="15" s="1"/>
  <c r="I47" i="15"/>
  <c r="F47" i="15"/>
  <c r="D47" i="15"/>
  <c r="AO46" i="15"/>
  <c r="AN46" i="15"/>
  <c r="AH46" i="15"/>
  <c r="AG46" i="15"/>
  <c r="M46" i="15"/>
  <c r="AO45" i="15"/>
  <c r="AN45" i="15"/>
  <c r="AH45" i="15"/>
  <c r="AG45" i="15"/>
  <c r="M45" i="15"/>
  <c r="AO44" i="15"/>
  <c r="AN44" i="15"/>
  <c r="AH44" i="15"/>
  <c r="AG44" i="15"/>
  <c r="M44" i="15"/>
  <c r="V44" i="15" s="1"/>
  <c r="AT43" i="15"/>
  <c r="AQ43" i="15"/>
  <c r="AJ43" i="15"/>
  <c r="AK43" i="15" s="1"/>
  <c r="K43" i="15"/>
  <c r="L43" i="15" s="1"/>
  <c r="AM43" i="15" s="1"/>
  <c r="I43" i="15"/>
  <c r="F43" i="15"/>
  <c r="D43" i="15"/>
  <c r="AO42" i="15"/>
  <c r="AN42" i="15"/>
  <c r="AH42" i="15"/>
  <c r="AG42" i="15"/>
  <c r="M42" i="15"/>
  <c r="AO41" i="15"/>
  <c r="AN41" i="15"/>
  <c r="AH41" i="15"/>
  <c r="AG41" i="15"/>
  <c r="M41" i="15"/>
  <c r="AE41" i="15" s="1"/>
  <c r="AO40" i="15"/>
  <c r="AN40" i="15"/>
  <c r="AH40" i="15"/>
  <c r="AG40" i="15"/>
  <c r="M40" i="15"/>
  <c r="AT39" i="15"/>
  <c r="AQ39" i="15"/>
  <c r="AJ39" i="15"/>
  <c r="AK39" i="15" s="1"/>
  <c r="K39" i="15"/>
  <c r="L39" i="15" s="1"/>
  <c r="AM39" i="15" s="1"/>
  <c r="I39" i="15"/>
  <c r="F39" i="15"/>
  <c r="D39" i="15"/>
  <c r="AO38" i="15"/>
  <c r="AN38" i="15"/>
  <c r="AH38" i="15"/>
  <c r="AG38" i="15"/>
  <c r="M38" i="15"/>
  <c r="AO37" i="15"/>
  <c r="AN37" i="15"/>
  <c r="AH37" i="15"/>
  <c r="AG37" i="15"/>
  <c r="M37" i="15"/>
  <c r="AO36" i="15"/>
  <c r="AN36" i="15"/>
  <c r="AH36" i="15"/>
  <c r="AG36" i="15"/>
  <c r="M36" i="15"/>
  <c r="AE36" i="15" s="1"/>
  <c r="AT35" i="15"/>
  <c r="AQ35" i="15"/>
  <c r="AJ35" i="15"/>
  <c r="AK35" i="15" s="1"/>
  <c r="K35" i="15"/>
  <c r="AL35" i="15" s="1"/>
  <c r="I35" i="15"/>
  <c r="F35" i="15"/>
  <c r="D35" i="15"/>
  <c r="AO34" i="15"/>
  <c r="AN34" i="15"/>
  <c r="AH34" i="15"/>
  <c r="AG34" i="15"/>
  <c r="M34" i="15"/>
  <c r="AB34" i="15" s="1"/>
  <c r="AO33" i="15"/>
  <c r="AN33" i="15"/>
  <c r="AH33" i="15"/>
  <c r="AG33" i="15"/>
  <c r="M33" i="15"/>
  <c r="AE33" i="15" s="1"/>
  <c r="AO32" i="15"/>
  <c r="AN32" i="15"/>
  <c r="AH32" i="15"/>
  <c r="AG32" i="15"/>
  <c r="M32" i="15"/>
  <c r="AB32" i="15" s="1"/>
  <c r="AT31" i="15"/>
  <c r="AQ31" i="15"/>
  <c r="AJ31" i="15"/>
  <c r="AK31" i="15" s="1"/>
  <c r="K31" i="15"/>
  <c r="L31" i="15" s="1"/>
  <c r="AM31" i="15" s="1"/>
  <c r="I31" i="15"/>
  <c r="F31" i="15"/>
  <c r="D31" i="15"/>
  <c r="AO30" i="15"/>
  <c r="AN30" i="15"/>
  <c r="AH30" i="15"/>
  <c r="AG30" i="15"/>
  <c r="M30" i="15"/>
  <c r="AO29" i="15"/>
  <c r="AN29" i="15"/>
  <c r="AH29" i="15"/>
  <c r="AG29" i="15"/>
  <c r="M29" i="15"/>
  <c r="AO28" i="15"/>
  <c r="AN28" i="15"/>
  <c r="AH28" i="15"/>
  <c r="AG28" i="15"/>
  <c r="M28" i="15"/>
  <c r="AT27" i="15"/>
  <c r="AQ27" i="15"/>
  <c r="AJ27" i="15"/>
  <c r="AK27" i="15" s="1"/>
  <c r="K27" i="15"/>
  <c r="AL27" i="15" s="1"/>
  <c r="I27" i="15"/>
  <c r="F27" i="15"/>
  <c r="D27" i="15"/>
  <c r="AO26" i="15"/>
  <c r="AN26" i="15"/>
  <c r="AH26" i="15"/>
  <c r="AG26" i="15"/>
  <c r="M26" i="15"/>
  <c r="AB26" i="15" s="1"/>
  <c r="AO25" i="15"/>
  <c r="AN25" i="15"/>
  <c r="AH25" i="15"/>
  <c r="AG25" i="15"/>
  <c r="M25" i="15"/>
  <c r="AE25" i="15" s="1"/>
  <c r="AO24" i="15"/>
  <c r="AN24" i="15"/>
  <c r="AH24" i="15"/>
  <c r="AG24" i="15"/>
  <c r="M24" i="15"/>
  <c r="AE24" i="15" s="1"/>
  <c r="AT23" i="15"/>
  <c r="AQ23" i="15"/>
  <c r="AJ23" i="15"/>
  <c r="AK23" i="15" s="1"/>
  <c r="K23" i="15"/>
  <c r="AM23" i="15" s="1"/>
  <c r="I23" i="15"/>
  <c r="F23" i="15"/>
  <c r="D23" i="15"/>
  <c r="AO22" i="15"/>
  <c r="AN22" i="15"/>
  <c r="AH22" i="15"/>
  <c r="AG22" i="15"/>
  <c r="M22" i="15"/>
  <c r="AO21" i="15"/>
  <c r="AN21" i="15"/>
  <c r="AH21" i="15"/>
  <c r="AG21" i="15"/>
  <c r="M21" i="15"/>
  <c r="AO20" i="15"/>
  <c r="AN20" i="15"/>
  <c r="AH20" i="15"/>
  <c r="AG20" i="15"/>
  <c r="M20" i="15"/>
  <c r="AT19" i="15"/>
  <c r="AQ19" i="15"/>
  <c r="AJ19" i="15"/>
  <c r="AK19" i="15" s="1"/>
  <c r="K19" i="15"/>
  <c r="I19" i="15"/>
  <c r="D19" i="15"/>
  <c r="AO18" i="15"/>
  <c r="AN18" i="15"/>
  <c r="AH18" i="15"/>
  <c r="AG18" i="15"/>
  <c r="Z18" i="15"/>
  <c r="M18" i="15"/>
  <c r="AO17" i="15"/>
  <c r="AN17" i="15"/>
  <c r="AH17" i="15"/>
  <c r="AG17" i="15"/>
  <c r="M17" i="15"/>
  <c r="AO16" i="15"/>
  <c r="AN16" i="15"/>
  <c r="AH16" i="15"/>
  <c r="AG16" i="15"/>
  <c r="M16" i="15"/>
  <c r="AT15" i="15"/>
  <c r="AQ15" i="15"/>
  <c r="AJ15" i="15"/>
  <c r="AK15" i="15" s="1"/>
  <c r="K15" i="15"/>
  <c r="I15" i="15"/>
  <c r="F15" i="15"/>
  <c r="D15" i="15"/>
  <c r="AO14" i="15"/>
  <c r="AN14" i="15"/>
  <c r="AH14" i="15"/>
  <c r="AG14" i="15"/>
  <c r="M14" i="15"/>
  <c r="AO13" i="15"/>
  <c r="AN13" i="15"/>
  <c r="AH13" i="15"/>
  <c r="AG13" i="15"/>
  <c r="M13" i="15"/>
  <c r="AO12" i="15"/>
  <c r="AN12" i="15"/>
  <c r="AH12" i="15"/>
  <c r="AG12" i="15"/>
  <c r="M12" i="15"/>
  <c r="AT11" i="15"/>
  <c r="AQ11" i="15"/>
  <c r="AJ11" i="15"/>
  <c r="AK11" i="15" s="1"/>
  <c r="K11" i="15"/>
  <c r="L11" i="15" s="1"/>
  <c r="I11" i="15"/>
  <c r="F11" i="15"/>
  <c r="D11" i="15"/>
  <c r="AN10" i="15"/>
  <c r="AH10" i="15"/>
  <c r="AG10" i="15"/>
  <c r="M10" i="15"/>
  <c r="AO9" i="15"/>
  <c r="AN9" i="15"/>
  <c r="AH9" i="15"/>
  <c r="AG9" i="15"/>
  <c r="M9" i="15"/>
  <c r="AO8" i="15"/>
  <c r="AN8" i="15"/>
  <c r="AH8" i="15"/>
  <c r="AG8" i="15"/>
  <c r="M8" i="15"/>
  <c r="AT7" i="15"/>
  <c r="AQ7" i="15"/>
  <c r="AK7" i="15"/>
  <c r="K7" i="15"/>
  <c r="I7" i="15"/>
  <c r="F7" i="15"/>
  <c r="D7" i="15"/>
  <c r="AO6" i="15"/>
  <c r="AN6" i="15"/>
  <c r="AH6" i="15"/>
  <c r="AG6" i="15"/>
  <c r="M6" i="15"/>
  <c r="AO5" i="15"/>
  <c r="AN5" i="15"/>
  <c r="AH5" i="15"/>
  <c r="AG5" i="15"/>
  <c r="M5" i="15"/>
  <c r="AO4" i="15"/>
  <c r="AN4" i="15"/>
  <c r="AH4" i="15"/>
  <c r="AG4" i="15"/>
  <c r="M4" i="15"/>
  <c r="Z4" i="15" s="1"/>
  <c r="AT127" i="10"/>
  <c r="AQ127" i="10"/>
  <c r="AL127" i="10"/>
  <c r="AJ127" i="10"/>
  <c r="AK127" i="10" s="1"/>
  <c r="K127" i="10"/>
  <c r="L127" i="10" s="1"/>
  <c r="AM127" i="10" s="1"/>
  <c r="I127" i="10"/>
  <c r="F127" i="10"/>
  <c r="D127" i="10"/>
  <c r="AO126" i="10"/>
  <c r="AN126" i="10"/>
  <c r="AH126" i="10"/>
  <c r="AG126" i="10"/>
  <c r="M126" i="10"/>
  <c r="AO125" i="10"/>
  <c r="AN125" i="10"/>
  <c r="AH125" i="10"/>
  <c r="AG125" i="10"/>
  <c r="X125" i="10"/>
  <c r="M125" i="10"/>
  <c r="AO124" i="10"/>
  <c r="AN124" i="10"/>
  <c r="AN127" i="10" s="1"/>
  <c r="AH124" i="10"/>
  <c r="AG124" i="10"/>
  <c r="M124" i="10"/>
  <c r="AT123" i="10"/>
  <c r="AQ123" i="10"/>
  <c r="AJ123" i="10"/>
  <c r="AK123" i="10" s="1"/>
  <c r="K123" i="10"/>
  <c r="L123" i="10" s="1"/>
  <c r="AM123" i="10" s="1"/>
  <c r="I123" i="10"/>
  <c r="F123" i="10"/>
  <c r="D123" i="10"/>
  <c r="AO122" i="10"/>
  <c r="AN122" i="10"/>
  <c r="AH122" i="10"/>
  <c r="AG122" i="10"/>
  <c r="X122" i="10"/>
  <c r="M122" i="10"/>
  <c r="AO121" i="10"/>
  <c r="AN121" i="10"/>
  <c r="AH121" i="10"/>
  <c r="AG121" i="10"/>
  <c r="M121" i="10"/>
  <c r="AO120" i="10"/>
  <c r="AN120" i="10"/>
  <c r="AH120" i="10"/>
  <c r="AG120" i="10"/>
  <c r="M120" i="10"/>
  <c r="X120" i="10" s="1"/>
  <c r="AT119" i="10"/>
  <c r="AQ119" i="10"/>
  <c r="AJ119" i="10"/>
  <c r="AK119" i="10" s="1"/>
  <c r="K119" i="10"/>
  <c r="I119" i="10"/>
  <c r="F119" i="10"/>
  <c r="D119" i="10"/>
  <c r="AO118" i="10"/>
  <c r="AN118" i="10"/>
  <c r="AH118" i="10"/>
  <c r="AG118" i="10"/>
  <c r="M118" i="10"/>
  <c r="T118" i="10" s="1"/>
  <c r="AO117" i="10"/>
  <c r="AN117" i="10"/>
  <c r="AH117" i="10"/>
  <c r="AG117" i="10"/>
  <c r="M117" i="10"/>
  <c r="AE117" i="10" s="1"/>
  <c r="AO116" i="10"/>
  <c r="AN116" i="10"/>
  <c r="AH116" i="10"/>
  <c r="AG116" i="10"/>
  <c r="M116" i="10"/>
  <c r="T116" i="10" s="1"/>
  <c r="AT115" i="10"/>
  <c r="AQ115" i="10"/>
  <c r="AJ115" i="10"/>
  <c r="AK115" i="10" s="1"/>
  <c r="K115" i="10"/>
  <c r="I115" i="10"/>
  <c r="F115" i="10"/>
  <c r="D115" i="10"/>
  <c r="AO114" i="10"/>
  <c r="AN114" i="10"/>
  <c r="AH114" i="10"/>
  <c r="AG114" i="10"/>
  <c r="M114" i="10"/>
  <c r="AO113" i="10"/>
  <c r="AN113" i="10"/>
  <c r="AH113" i="10"/>
  <c r="AG113" i="10"/>
  <c r="M113" i="10"/>
  <c r="AO112" i="10"/>
  <c r="AN112" i="10"/>
  <c r="AH112" i="10"/>
  <c r="AG112" i="10"/>
  <c r="Z112" i="10"/>
  <c r="O112" i="10"/>
  <c r="M112" i="10"/>
  <c r="AT111" i="10"/>
  <c r="AQ111" i="10"/>
  <c r="AJ111" i="10"/>
  <c r="AK111" i="10" s="1"/>
  <c r="K111" i="10"/>
  <c r="L111" i="10" s="1"/>
  <c r="AM111" i="10" s="1"/>
  <c r="I111" i="10"/>
  <c r="F111" i="10"/>
  <c r="D111" i="10"/>
  <c r="AO110" i="10"/>
  <c r="AN110" i="10"/>
  <c r="AH110" i="10"/>
  <c r="AG110" i="10"/>
  <c r="M110" i="10"/>
  <c r="AO109" i="10"/>
  <c r="AN109" i="10"/>
  <c r="AH109" i="10"/>
  <c r="AG109" i="10"/>
  <c r="M109" i="10"/>
  <c r="AO108" i="10"/>
  <c r="AN108" i="10"/>
  <c r="AH108" i="10"/>
  <c r="AG108" i="10"/>
  <c r="M108" i="10"/>
  <c r="AT107" i="10"/>
  <c r="AQ107" i="10"/>
  <c r="AJ107" i="10"/>
  <c r="AK107" i="10" s="1"/>
  <c r="K107" i="10"/>
  <c r="AM107" i="10" s="1"/>
  <c r="I107" i="10"/>
  <c r="F107" i="10"/>
  <c r="D107" i="10"/>
  <c r="AO106" i="10"/>
  <c r="AN106" i="10"/>
  <c r="AH106" i="10"/>
  <c r="AG106" i="10"/>
  <c r="T106" i="10"/>
  <c r="M106" i="10"/>
  <c r="AO105" i="10"/>
  <c r="AN105" i="10"/>
  <c r="AH105" i="10"/>
  <c r="AG105" i="10"/>
  <c r="M105" i="10"/>
  <c r="AO104" i="10"/>
  <c r="AN104" i="10"/>
  <c r="AH104" i="10"/>
  <c r="AG104" i="10"/>
  <c r="M104" i="10"/>
  <c r="AB104" i="10" s="1"/>
  <c r="AT103" i="10"/>
  <c r="AQ103" i="10"/>
  <c r="AJ103" i="10"/>
  <c r="AK103" i="10" s="1"/>
  <c r="K103" i="10"/>
  <c r="L103" i="10" s="1"/>
  <c r="AM103" i="10" s="1"/>
  <c r="I103" i="10"/>
  <c r="F103" i="10"/>
  <c r="D103" i="10"/>
  <c r="AO102" i="10"/>
  <c r="AN102" i="10"/>
  <c r="AH102" i="10"/>
  <c r="AG102" i="10"/>
  <c r="M102" i="10"/>
  <c r="AO101" i="10"/>
  <c r="AN101" i="10"/>
  <c r="AH101" i="10"/>
  <c r="AG101" i="10"/>
  <c r="T101" i="10"/>
  <c r="M101" i="10"/>
  <c r="AO100" i="10"/>
  <c r="AN100" i="10"/>
  <c r="AH100" i="10"/>
  <c r="AG100" i="10"/>
  <c r="M100" i="10"/>
  <c r="AB100" i="10" s="1"/>
  <c r="AT99" i="10"/>
  <c r="AQ99" i="10"/>
  <c r="AJ99" i="10"/>
  <c r="AK99" i="10" s="1"/>
  <c r="K99" i="10"/>
  <c r="I99" i="10"/>
  <c r="F99" i="10"/>
  <c r="D99" i="10"/>
  <c r="AO98" i="10"/>
  <c r="AN98" i="10"/>
  <c r="AH98" i="10"/>
  <c r="AG98" i="10"/>
  <c r="M98" i="10"/>
  <c r="X98" i="10" s="1"/>
  <c r="AO97" i="10"/>
  <c r="AN97" i="10"/>
  <c r="AH97" i="10"/>
  <c r="AG97" i="10"/>
  <c r="M97" i="10"/>
  <c r="V97" i="10" s="1"/>
  <c r="AO96" i="10"/>
  <c r="AN96" i="10"/>
  <c r="AH96" i="10"/>
  <c r="AG96" i="10"/>
  <c r="M96" i="10"/>
  <c r="AE96" i="10" s="1"/>
  <c r="AT95" i="10"/>
  <c r="AQ95" i="10"/>
  <c r="AJ95" i="10"/>
  <c r="AK95" i="10" s="1"/>
  <c r="K95" i="10"/>
  <c r="AF95" i="10" s="1"/>
  <c r="I95" i="10"/>
  <c r="F95" i="10"/>
  <c r="D95" i="10"/>
  <c r="AO94" i="10"/>
  <c r="AN94" i="10"/>
  <c r="AH94" i="10"/>
  <c r="AG94" i="10"/>
  <c r="M94" i="10"/>
  <c r="V94" i="10" s="1"/>
  <c r="AO93" i="10"/>
  <c r="AN93" i="10"/>
  <c r="AH93" i="10"/>
  <c r="AG93" i="10"/>
  <c r="M93" i="10"/>
  <c r="AE93" i="10" s="1"/>
  <c r="AO92" i="10"/>
  <c r="AN92" i="10"/>
  <c r="AH92" i="10"/>
  <c r="AG92" i="10"/>
  <c r="M92" i="10"/>
  <c r="AT91" i="10"/>
  <c r="AQ91" i="10"/>
  <c r="AJ91" i="10"/>
  <c r="AK91" i="10" s="1"/>
  <c r="K91" i="10"/>
  <c r="AF91" i="10" s="1"/>
  <c r="I91" i="10"/>
  <c r="F91" i="10"/>
  <c r="D91" i="10"/>
  <c r="AO90" i="10"/>
  <c r="AN90" i="10"/>
  <c r="AH90" i="10"/>
  <c r="AG90" i="10"/>
  <c r="M90" i="10"/>
  <c r="O90" i="10" s="1"/>
  <c r="AO89" i="10"/>
  <c r="AN89" i="10"/>
  <c r="AH89" i="10"/>
  <c r="AG89" i="10"/>
  <c r="M89" i="10"/>
  <c r="X89" i="10" s="1"/>
  <c r="AO88" i="10"/>
  <c r="AN88" i="10"/>
  <c r="AH88" i="10"/>
  <c r="AG88" i="10"/>
  <c r="M88" i="10"/>
  <c r="X88" i="10" s="1"/>
  <c r="AT87" i="10"/>
  <c r="AQ87" i="10"/>
  <c r="AJ87" i="10"/>
  <c r="AK87" i="10" s="1"/>
  <c r="K87" i="10"/>
  <c r="AF87" i="10" s="1"/>
  <c r="I87" i="10"/>
  <c r="F87" i="10"/>
  <c r="D87" i="10"/>
  <c r="AO86" i="10"/>
  <c r="AN86" i="10"/>
  <c r="AH86" i="10"/>
  <c r="AG86" i="10"/>
  <c r="M86" i="10"/>
  <c r="X86" i="10" s="1"/>
  <c r="AO85" i="10"/>
  <c r="AN85" i="10"/>
  <c r="AH85" i="10"/>
  <c r="AG85" i="10"/>
  <c r="M85" i="10"/>
  <c r="AO84" i="10"/>
  <c r="AN84" i="10"/>
  <c r="AH84" i="10"/>
  <c r="AG84" i="10"/>
  <c r="M84" i="10"/>
  <c r="AE84" i="10" s="1"/>
  <c r="AT83" i="10"/>
  <c r="AQ83" i="10"/>
  <c r="AJ83" i="10"/>
  <c r="AK83" i="10" s="1"/>
  <c r="K83" i="10"/>
  <c r="AF83" i="10" s="1"/>
  <c r="I83" i="10"/>
  <c r="F83" i="10"/>
  <c r="D83" i="10"/>
  <c r="AO82" i="10"/>
  <c r="AN82" i="10"/>
  <c r="AH82" i="10"/>
  <c r="AG82" i="10"/>
  <c r="M82" i="10"/>
  <c r="X82" i="10" s="1"/>
  <c r="AO81" i="10"/>
  <c r="AN81" i="10"/>
  <c r="AH81" i="10"/>
  <c r="AG81" i="10"/>
  <c r="M81" i="10"/>
  <c r="V81" i="10" s="1"/>
  <c r="AO80" i="10"/>
  <c r="AN80" i="10"/>
  <c r="AH80" i="10"/>
  <c r="AG80" i="10"/>
  <c r="M80" i="10"/>
  <c r="AT79" i="10"/>
  <c r="AQ79" i="10"/>
  <c r="AJ79" i="10"/>
  <c r="AK79" i="10" s="1"/>
  <c r="K79" i="10"/>
  <c r="AF79" i="10" s="1"/>
  <c r="I79" i="10"/>
  <c r="F79" i="10"/>
  <c r="D79" i="10"/>
  <c r="AO78" i="10"/>
  <c r="AN78" i="10"/>
  <c r="AH78" i="10"/>
  <c r="AG78" i="10"/>
  <c r="M78" i="10"/>
  <c r="X78" i="10" s="1"/>
  <c r="AO77" i="10"/>
  <c r="AN77" i="10"/>
  <c r="AH77" i="10"/>
  <c r="AG77" i="10"/>
  <c r="M77" i="10"/>
  <c r="AE77" i="10" s="1"/>
  <c r="AO76" i="10"/>
  <c r="AN76" i="10"/>
  <c r="AH76" i="10"/>
  <c r="AG76" i="10"/>
  <c r="M76" i="10"/>
  <c r="AE76" i="10" s="1"/>
  <c r="AT75" i="10"/>
  <c r="AQ75" i="10"/>
  <c r="AJ75" i="10"/>
  <c r="AK75" i="10" s="1"/>
  <c r="K75" i="10"/>
  <c r="AF75" i="10" s="1"/>
  <c r="I75" i="10"/>
  <c r="F75" i="10"/>
  <c r="D75" i="10"/>
  <c r="AO74" i="10"/>
  <c r="AN74" i="10"/>
  <c r="AH74" i="10"/>
  <c r="AG74" i="10"/>
  <c r="M74" i="10"/>
  <c r="AE74" i="10" s="1"/>
  <c r="AO73" i="10"/>
  <c r="AN73" i="10"/>
  <c r="AH73" i="10"/>
  <c r="AG73" i="10"/>
  <c r="M73" i="10"/>
  <c r="AE73" i="10" s="1"/>
  <c r="AO72" i="10"/>
  <c r="AN72" i="10"/>
  <c r="AH72" i="10"/>
  <c r="AG72" i="10"/>
  <c r="M72" i="10"/>
  <c r="AT71" i="10"/>
  <c r="AQ71" i="10"/>
  <c r="AJ71" i="10"/>
  <c r="AK71" i="10" s="1"/>
  <c r="K71" i="10"/>
  <c r="AF71" i="10" s="1"/>
  <c r="I71" i="10"/>
  <c r="F71" i="10"/>
  <c r="D71" i="10"/>
  <c r="AO70" i="10"/>
  <c r="AN70" i="10"/>
  <c r="AH70" i="10"/>
  <c r="AG70" i="10"/>
  <c r="M70" i="10"/>
  <c r="AE70" i="10" s="1"/>
  <c r="AO69" i="10"/>
  <c r="AN69" i="10"/>
  <c r="AH69" i="10"/>
  <c r="AG69" i="10"/>
  <c r="M69" i="10"/>
  <c r="AO68" i="10"/>
  <c r="AN68" i="10"/>
  <c r="AH68" i="10"/>
  <c r="AG68" i="10"/>
  <c r="M68" i="10"/>
  <c r="V68" i="10" s="1"/>
  <c r="AT67" i="10"/>
  <c r="AQ67" i="10"/>
  <c r="AJ67" i="10"/>
  <c r="AK67" i="10" s="1"/>
  <c r="K67" i="10"/>
  <c r="I67" i="10"/>
  <c r="F67" i="10"/>
  <c r="D67" i="10"/>
  <c r="AO66" i="10"/>
  <c r="AN66" i="10"/>
  <c r="AH66" i="10"/>
  <c r="AG66" i="10"/>
  <c r="M66" i="10"/>
  <c r="AO65" i="10"/>
  <c r="AN65" i="10"/>
  <c r="AH65" i="10"/>
  <c r="AG65" i="10"/>
  <c r="M65" i="10"/>
  <c r="V65" i="10" s="1"/>
  <c r="AO64" i="10"/>
  <c r="AN64" i="10"/>
  <c r="AH64" i="10"/>
  <c r="AG64" i="10"/>
  <c r="M64" i="10"/>
  <c r="V64" i="10" s="1"/>
  <c r="AT63" i="10"/>
  <c r="AQ63" i="10"/>
  <c r="AJ63" i="10"/>
  <c r="AK63" i="10" s="1"/>
  <c r="K63" i="10"/>
  <c r="AF63" i="10" s="1"/>
  <c r="I63" i="10"/>
  <c r="F63" i="10"/>
  <c r="D63" i="10"/>
  <c r="AO62" i="10"/>
  <c r="AN62" i="10"/>
  <c r="AH62" i="10"/>
  <c r="AG62" i="10"/>
  <c r="M62" i="10"/>
  <c r="AO61" i="10"/>
  <c r="AN61" i="10"/>
  <c r="AH61" i="10"/>
  <c r="AG61" i="10"/>
  <c r="M61" i="10"/>
  <c r="AE61" i="10" s="1"/>
  <c r="AO60" i="10"/>
  <c r="AN60" i="10"/>
  <c r="AH60" i="10"/>
  <c r="AG60" i="10"/>
  <c r="M60" i="10"/>
  <c r="O60" i="10" s="1"/>
  <c r="AT59" i="10"/>
  <c r="AQ59" i="10"/>
  <c r="AJ59" i="10"/>
  <c r="AK59" i="10" s="1"/>
  <c r="K59" i="10"/>
  <c r="AF59" i="10" s="1"/>
  <c r="I59" i="10"/>
  <c r="F59" i="10"/>
  <c r="D59" i="10"/>
  <c r="AO58" i="10"/>
  <c r="AN58" i="10"/>
  <c r="AH58" i="10"/>
  <c r="AG58" i="10"/>
  <c r="M58" i="10"/>
  <c r="V58" i="10" s="1"/>
  <c r="AO57" i="10"/>
  <c r="AN57" i="10"/>
  <c r="AH57" i="10"/>
  <c r="AG57" i="10"/>
  <c r="M57" i="10"/>
  <c r="AO56" i="10"/>
  <c r="AN56" i="10"/>
  <c r="AH56" i="10"/>
  <c r="AG56" i="10"/>
  <c r="M56" i="10"/>
  <c r="X56" i="10" s="1"/>
  <c r="AT55" i="10"/>
  <c r="AQ55" i="10"/>
  <c r="AJ55" i="10"/>
  <c r="AK55" i="10" s="1"/>
  <c r="K55" i="10"/>
  <c r="AF55" i="10" s="1"/>
  <c r="I55" i="10"/>
  <c r="F55" i="10"/>
  <c r="D55" i="10"/>
  <c r="AO54" i="10"/>
  <c r="AN54" i="10"/>
  <c r="AH54" i="10"/>
  <c r="AG54" i="10"/>
  <c r="M54" i="10"/>
  <c r="O54" i="10" s="1"/>
  <c r="AO53" i="10"/>
  <c r="AN53" i="10"/>
  <c r="AH53" i="10"/>
  <c r="AG53" i="10"/>
  <c r="M53" i="10"/>
  <c r="AO52" i="10"/>
  <c r="AN52" i="10"/>
  <c r="AH52" i="10"/>
  <c r="AG52" i="10"/>
  <c r="M52" i="10"/>
  <c r="AT51" i="10"/>
  <c r="AQ51" i="10"/>
  <c r="AJ51" i="10"/>
  <c r="AK51" i="10" s="1"/>
  <c r="K51" i="10"/>
  <c r="AF51" i="10" s="1"/>
  <c r="I51" i="10"/>
  <c r="F51" i="10"/>
  <c r="D51" i="10"/>
  <c r="AO50" i="10"/>
  <c r="AN50" i="10"/>
  <c r="AH50" i="10"/>
  <c r="AG50" i="10"/>
  <c r="M50" i="10"/>
  <c r="AO49" i="10"/>
  <c r="AN49" i="10"/>
  <c r="AH49" i="10"/>
  <c r="AG49" i="10"/>
  <c r="M49" i="10"/>
  <c r="V49" i="10" s="1"/>
  <c r="AO48" i="10"/>
  <c r="AN48" i="10"/>
  <c r="AH48" i="10"/>
  <c r="AG48" i="10"/>
  <c r="M48" i="10"/>
  <c r="V48" i="10" s="1"/>
  <c r="AT47" i="10"/>
  <c r="AQ47" i="10"/>
  <c r="AJ47" i="10"/>
  <c r="AK47" i="10" s="1"/>
  <c r="K47" i="10"/>
  <c r="AF47" i="10" s="1"/>
  <c r="I47" i="10"/>
  <c r="F47" i="10"/>
  <c r="D47" i="10"/>
  <c r="AO46" i="10"/>
  <c r="AN46" i="10"/>
  <c r="AH46" i="10"/>
  <c r="AG46" i="10"/>
  <c r="M46" i="10"/>
  <c r="X46" i="10" s="1"/>
  <c r="AO45" i="10"/>
  <c r="AN45" i="10"/>
  <c r="AH45" i="10"/>
  <c r="AG45" i="10"/>
  <c r="X45" i="10"/>
  <c r="M45" i="10"/>
  <c r="AO44" i="10"/>
  <c r="AN44" i="10"/>
  <c r="AH44" i="10"/>
  <c r="AG44" i="10"/>
  <c r="M44" i="10"/>
  <c r="X44" i="10" s="1"/>
  <c r="AT43" i="10"/>
  <c r="AQ43" i="10"/>
  <c r="AJ43" i="10"/>
  <c r="AK43" i="10" s="1"/>
  <c r="K43" i="10"/>
  <c r="L43" i="10" s="1"/>
  <c r="AM43" i="10" s="1"/>
  <c r="I43" i="10"/>
  <c r="F43" i="10"/>
  <c r="D43" i="10"/>
  <c r="AO42" i="10"/>
  <c r="AN42" i="10"/>
  <c r="AH42" i="10"/>
  <c r="AG42" i="10"/>
  <c r="M42" i="10"/>
  <c r="AO41" i="10"/>
  <c r="AN41" i="10"/>
  <c r="AH41" i="10"/>
  <c r="AG41" i="10"/>
  <c r="M41" i="10"/>
  <c r="AO40" i="10"/>
  <c r="AN40" i="10"/>
  <c r="AH40" i="10"/>
  <c r="AG40" i="10"/>
  <c r="M40" i="10"/>
  <c r="AT39" i="10"/>
  <c r="AQ39" i="10"/>
  <c r="AJ39" i="10"/>
  <c r="AK39" i="10" s="1"/>
  <c r="K39" i="10"/>
  <c r="I39" i="10"/>
  <c r="F39" i="10"/>
  <c r="D39" i="10"/>
  <c r="AO38" i="10"/>
  <c r="AN38" i="10"/>
  <c r="AH38" i="10"/>
  <c r="AG38" i="10"/>
  <c r="M38" i="10"/>
  <c r="AO37" i="10"/>
  <c r="AN37" i="10"/>
  <c r="AH37" i="10"/>
  <c r="AG37" i="10"/>
  <c r="M37" i="10"/>
  <c r="AE37" i="10" s="1"/>
  <c r="AO36" i="10"/>
  <c r="AN36" i="10"/>
  <c r="AH36" i="10"/>
  <c r="AG36" i="10"/>
  <c r="M36" i="10"/>
  <c r="AE36" i="10" s="1"/>
  <c r="AT35" i="10"/>
  <c r="AQ35" i="10"/>
  <c r="AJ35" i="10"/>
  <c r="AK35" i="10" s="1"/>
  <c r="K35" i="10"/>
  <c r="L35" i="10" s="1"/>
  <c r="AM35" i="10" s="1"/>
  <c r="I35" i="10"/>
  <c r="F35" i="10"/>
  <c r="D35" i="10"/>
  <c r="AO34" i="10"/>
  <c r="AN34" i="10"/>
  <c r="AH34" i="10"/>
  <c r="AG34" i="10"/>
  <c r="M34" i="10"/>
  <c r="AO33" i="10"/>
  <c r="AN33" i="10"/>
  <c r="AH33" i="10"/>
  <c r="AG33" i="10"/>
  <c r="M33" i="10"/>
  <c r="AO32" i="10"/>
  <c r="AN32" i="10"/>
  <c r="AH32" i="10"/>
  <c r="AG32" i="10"/>
  <c r="M32" i="10"/>
  <c r="AT31" i="10"/>
  <c r="AQ31" i="10"/>
  <c r="AJ31" i="10"/>
  <c r="AK31" i="10" s="1"/>
  <c r="K31" i="10"/>
  <c r="L31" i="10" s="1"/>
  <c r="AM31" i="10" s="1"/>
  <c r="I31" i="10"/>
  <c r="F31" i="10"/>
  <c r="D31" i="10"/>
  <c r="AO30" i="10"/>
  <c r="AN30" i="10"/>
  <c r="AH30" i="10"/>
  <c r="AG30" i="10"/>
  <c r="M30" i="10"/>
  <c r="AO29" i="10"/>
  <c r="AN29" i="10"/>
  <c r="AH29" i="10"/>
  <c r="AG29" i="10"/>
  <c r="M29" i="10"/>
  <c r="AO28" i="10"/>
  <c r="AN28" i="10"/>
  <c r="AH28" i="10"/>
  <c r="AG28" i="10"/>
  <c r="M28" i="10"/>
  <c r="AT27" i="10"/>
  <c r="AQ27" i="10"/>
  <c r="AJ27" i="10"/>
  <c r="AK27" i="10" s="1"/>
  <c r="K27" i="10"/>
  <c r="L27" i="10" s="1"/>
  <c r="I27" i="10"/>
  <c r="F27" i="10"/>
  <c r="D27" i="10"/>
  <c r="AO26" i="10"/>
  <c r="AN26" i="10"/>
  <c r="AH26" i="10"/>
  <c r="AG26" i="10"/>
  <c r="M26" i="10"/>
  <c r="AE26" i="10" s="1"/>
  <c r="AO25" i="10"/>
  <c r="AN25" i="10"/>
  <c r="AH25" i="10"/>
  <c r="AG25" i="10"/>
  <c r="M25" i="10"/>
  <c r="AO24" i="10"/>
  <c r="AN24" i="10"/>
  <c r="AH24" i="10"/>
  <c r="AG24" i="10"/>
  <c r="M24" i="10"/>
  <c r="AT23" i="10"/>
  <c r="AQ23" i="10"/>
  <c r="AJ23" i="10"/>
  <c r="AK23" i="10" s="1"/>
  <c r="K23" i="10"/>
  <c r="L23" i="10" s="1"/>
  <c r="I23" i="10"/>
  <c r="F23" i="10"/>
  <c r="D23" i="10"/>
  <c r="AO22" i="10"/>
  <c r="AN22" i="10"/>
  <c r="AH22" i="10"/>
  <c r="AG22" i="10"/>
  <c r="M22" i="10"/>
  <c r="AO21" i="10"/>
  <c r="AN21" i="10"/>
  <c r="AH21" i="10"/>
  <c r="AG21" i="10"/>
  <c r="M21" i="10"/>
  <c r="X21" i="10" s="1"/>
  <c r="AO20" i="10"/>
  <c r="AN20" i="10"/>
  <c r="AH20" i="10"/>
  <c r="AG20" i="10"/>
  <c r="M20" i="10"/>
  <c r="AT19" i="10"/>
  <c r="AQ19" i="10"/>
  <c r="AJ19" i="10"/>
  <c r="AK19" i="10" s="1"/>
  <c r="K19" i="10"/>
  <c r="I19" i="10"/>
  <c r="F19" i="10"/>
  <c r="D19" i="10"/>
  <c r="AO18" i="10"/>
  <c r="AN18" i="10"/>
  <c r="AH18" i="10"/>
  <c r="AG18" i="10"/>
  <c r="M18" i="10"/>
  <c r="AO17" i="10"/>
  <c r="AN17" i="10"/>
  <c r="AH17" i="10"/>
  <c r="AG17" i="10"/>
  <c r="M17" i="10"/>
  <c r="AO16" i="10"/>
  <c r="AN16" i="10"/>
  <c r="AH16" i="10"/>
  <c r="AG16" i="10"/>
  <c r="M16" i="10"/>
  <c r="AT15" i="10"/>
  <c r="AQ15" i="10"/>
  <c r="AJ15" i="10"/>
  <c r="AK15" i="10" s="1"/>
  <c r="K15" i="10"/>
  <c r="AF15" i="10" s="1"/>
  <c r="I15" i="10"/>
  <c r="F15" i="10"/>
  <c r="D15" i="10"/>
  <c r="AO14" i="10"/>
  <c r="AN14" i="10"/>
  <c r="AH14" i="10"/>
  <c r="AG14" i="10"/>
  <c r="M14" i="10"/>
  <c r="AO13" i="10"/>
  <c r="AN13" i="10"/>
  <c r="AH13" i="10"/>
  <c r="AG13" i="10"/>
  <c r="M13" i="10"/>
  <c r="Z13" i="10" s="1"/>
  <c r="AO12" i="10"/>
  <c r="AN12" i="10"/>
  <c r="AH12" i="10"/>
  <c r="AG12" i="10"/>
  <c r="M12" i="10"/>
  <c r="AE12" i="10" s="1"/>
  <c r="AT11" i="10"/>
  <c r="AQ11" i="10"/>
  <c r="AJ11" i="10"/>
  <c r="AK11" i="10" s="1"/>
  <c r="AL11" i="10"/>
  <c r="I11" i="10"/>
  <c r="F11" i="10"/>
  <c r="D11" i="10"/>
  <c r="AO10" i="10"/>
  <c r="AN10" i="10"/>
  <c r="AH10" i="10"/>
  <c r="AG10" i="10"/>
  <c r="M10" i="10"/>
  <c r="Z10" i="10" s="1"/>
  <c r="AO9" i="10"/>
  <c r="AN9" i="10"/>
  <c r="AH9" i="10"/>
  <c r="AG9" i="10"/>
  <c r="M9" i="10"/>
  <c r="AE9" i="10" s="1"/>
  <c r="AO8" i="10"/>
  <c r="AN8" i="10"/>
  <c r="AH8" i="10"/>
  <c r="AG8" i="10"/>
  <c r="M8" i="10"/>
  <c r="AT7" i="10"/>
  <c r="AQ7" i="10"/>
  <c r="AJ7" i="10"/>
  <c r="AK7" i="10" s="1"/>
  <c r="AF7" i="10"/>
  <c r="I7" i="10"/>
  <c r="F7" i="10"/>
  <c r="D7" i="10"/>
  <c r="AO6" i="10"/>
  <c r="AN6" i="10"/>
  <c r="AH6" i="10"/>
  <c r="AG6" i="10"/>
  <c r="M6" i="10"/>
  <c r="AO5" i="10"/>
  <c r="AN5" i="10"/>
  <c r="AH5" i="10"/>
  <c r="AG5" i="10"/>
  <c r="M5" i="10"/>
  <c r="AO4" i="10"/>
  <c r="AN4" i="10"/>
  <c r="AH4" i="10"/>
  <c r="AG4" i="10"/>
  <c r="M4" i="10"/>
  <c r="AT127" i="8"/>
  <c r="AQ127" i="8"/>
  <c r="AJ127" i="8"/>
  <c r="K127" i="8"/>
  <c r="I127" i="8"/>
  <c r="F127" i="8"/>
  <c r="D127" i="8"/>
  <c r="AO126" i="8"/>
  <c r="AN126" i="8"/>
  <c r="AH126" i="8"/>
  <c r="AG126" i="8"/>
  <c r="M126" i="8"/>
  <c r="AO125" i="8"/>
  <c r="AN125" i="8"/>
  <c r="AH125" i="8"/>
  <c r="AG125" i="8"/>
  <c r="M125" i="8"/>
  <c r="AO124" i="8"/>
  <c r="AN124" i="8"/>
  <c r="AH124" i="8"/>
  <c r="AG124" i="8"/>
  <c r="AG127" i="8" s="1"/>
  <c r="M124" i="8"/>
  <c r="AT123" i="8"/>
  <c r="AQ123" i="8"/>
  <c r="AJ123" i="8"/>
  <c r="AK123" i="8" s="1"/>
  <c r="K123" i="8"/>
  <c r="AF123" i="8" s="1"/>
  <c r="I123" i="8"/>
  <c r="F123" i="8"/>
  <c r="D123" i="8"/>
  <c r="AO122" i="8"/>
  <c r="AN122" i="8"/>
  <c r="AH122" i="8"/>
  <c r="AG122" i="8"/>
  <c r="M122" i="8"/>
  <c r="AO121" i="8"/>
  <c r="AN121" i="8"/>
  <c r="AH121" i="8"/>
  <c r="AG121" i="8"/>
  <c r="T121" i="8"/>
  <c r="M121" i="8"/>
  <c r="AO120" i="8"/>
  <c r="AN120" i="8"/>
  <c r="AH120" i="8"/>
  <c r="AG120" i="8"/>
  <c r="M120" i="8"/>
  <c r="AT119" i="8"/>
  <c r="AQ119" i="8"/>
  <c r="AJ119" i="8"/>
  <c r="AK119" i="8" s="1"/>
  <c r="K119" i="8"/>
  <c r="I119" i="8"/>
  <c r="F119" i="8"/>
  <c r="D119" i="8"/>
  <c r="AO118" i="8"/>
  <c r="AN118" i="8"/>
  <c r="AH118" i="8"/>
  <c r="AG118" i="8"/>
  <c r="M118" i="8"/>
  <c r="AE118" i="8" s="1"/>
  <c r="AO117" i="8"/>
  <c r="AN117" i="8"/>
  <c r="AH117" i="8"/>
  <c r="AG117" i="8"/>
  <c r="M117" i="8"/>
  <c r="AO116" i="8"/>
  <c r="AN116" i="8"/>
  <c r="AH116" i="8"/>
  <c r="AG116" i="8"/>
  <c r="M116" i="8"/>
  <c r="AT115" i="8"/>
  <c r="AQ115" i="8"/>
  <c r="AJ115" i="8"/>
  <c r="AK115" i="8" s="1"/>
  <c r="K115" i="8"/>
  <c r="I115" i="8"/>
  <c r="F115" i="8"/>
  <c r="D115" i="8"/>
  <c r="AO114" i="8"/>
  <c r="AN114" i="8"/>
  <c r="AH114" i="8"/>
  <c r="AG114" i="8"/>
  <c r="M114" i="8"/>
  <c r="Q114" i="8" s="1"/>
  <c r="AO113" i="8"/>
  <c r="AN113" i="8"/>
  <c r="AH113" i="8"/>
  <c r="AG113" i="8"/>
  <c r="M113" i="8"/>
  <c r="AO112" i="8"/>
  <c r="AN112" i="8"/>
  <c r="AH112" i="8"/>
  <c r="AG112" i="8"/>
  <c r="M112" i="8"/>
  <c r="AB112" i="8" s="1"/>
  <c r="AT111" i="8"/>
  <c r="AQ111" i="8"/>
  <c r="AJ111" i="8"/>
  <c r="AK111" i="8" s="1"/>
  <c r="K111" i="8"/>
  <c r="L111" i="8" s="1"/>
  <c r="AM111" i="8" s="1"/>
  <c r="I111" i="8"/>
  <c r="F111" i="8"/>
  <c r="D111" i="8"/>
  <c r="AO110" i="8"/>
  <c r="AN110" i="8"/>
  <c r="AH110" i="8"/>
  <c r="AG110" i="8"/>
  <c r="M110" i="8"/>
  <c r="AE110" i="8" s="1"/>
  <c r="AO109" i="8"/>
  <c r="AN109" i="8"/>
  <c r="AH109" i="8"/>
  <c r="AG109" i="8"/>
  <c r="M109" i="8"/>
  <c r="T109" i="8" s="1"/>
  <c r="AO108" i="8"/>
  <c r="AN108" i="8"/>
  <c r="AH108" i="8"/>
  <c r="AG108" i="8"/>
  <c r="M108" i="8"/>
  <c r="AE108" i="8" s="1"/>
  <c r="AT107" i="8"/>
  <c r="AQ107" i="8"/>
  <c r="AJ107" i="8"/>
  <c r="AK107" i="8" s="1"/>
  <c r="K107" i="8"/>
  <c r="AL107" i="8" s="1"/>
  <c r="I107" i="8"/>
  <c r="F107" i="8"/>
  <c r="D107" i="8"/>
  <c r="AO106" i="8"/>
  <c r="AN106" i="8"/>
  <c r="AH106" i="8"/>
  <c r="AG106" i="8"/>
  <c r="M106" i="8"/>
  <c r="AE106" i="8" s="1"/>
  <c r="AO105" i="8"/>
  <c r="AN105" i="8"/>
  <c r="AH105" i="8"/>
  <c r="AG105" i="8"/>
  <c r="M105" i="8"/>
  <c r="AB105" i="8" s="1"/>
  <c r="AO104" i="8"/>
  <c r="AN104" i="8"/>
  <c r="AH104" i="8"/>
  <c r="AG104" i="8"/>
  <c r="M104" i="8"/>
  <c r="Z104" i="8" s="1"/>
  <c r="AT103" i="8"/>
  <c r="AQ103" i="8"/>
  <c r="AJ103" i="8"/>
  <c r="AK103" i="8" s="1"/>
  <c r="K103" i="8"/>
  <c r="AL103" i="8" s="1"/>
  <c r="I103" i="8"/>
  <c r="F103" i="8"/>
  <c r="D103" i="8"/>
  <c r="AO102" i="8"/>
  <c r="AN102" i="8"/>
  <c r="AH102" i="8"/>
  <c r="AG102" i="8"/>
  <c r="M102" i="8"/>
  <c r="AE102" i="8" s="1"/>
  <c r="AO101" i="8"/>
  <c r="AN101" i="8"/>
  <c r="AH101" i="8"/>
  <c r="AG101" i="8"/>
  <c r="M101" i="8"/>
  <c r="AB101" i="8" s="1"/>
  <c r="AO100" i="8"/>
  <c r="AN100" i="8"/>
  <c r="AH100" i="8"/>
  <c r="AG100" i="8"/>
  <c r="M100" i="8"/>
  <c r="Z100" i="8" s="1"/>
  <c r="AT99" i="8"/>
  <c r="AQ99" i="8"/>
  <c r="AJ99" i="8"/>
  <c r="AK99" i="8" s="1"/>
  <c r="K99" i="8"/>
  <c r="AL99" i="8" s="1"/>
  <c r="I99" i="8"/>
  <c r="F99" i="8"/>
  <c r="D99" i="8"/>
  <c r="AO98" i="8"/>
  <c r="AN98" i="8"/>
  <c r="AH98" i="8"/>
  <c r="AG98" i="8"/>
  <c r="M98" i="8"/>
  <c r="AE98" i="8" s="1"/>
  <c r="AO97" i="8"/>
  <c r="AN97" i="8"/>
  <c r="AH97" i="8"/>
  <c r="AG97" i="8"/>
  <c r="T97" i="8"/>
  <c r="M97" i="8"/>
  <c r="AE97" i="8" s="1"/>
  <c r="AO96" i="8"/>
  <c r="AN96" i="8"/>
  <c r="AH96" i="8"/>
  <c r="AG96" i="8"/>
  <c r="M96" i="8"/>
  <c r="AB96" i="8" s="1"/>
  <c r="AT95" i="8"/>
  <c r="AQ95" i="8"/>
  <c r="AJ95" i="8"/>
  <c r="AK95" i="8" s="1"/>
  <c r="K95" i="8"/>
  <c r="I95" i="8"/>
  <c r="F95" i="8"/>
  <c r="D95" i="8"/>
  <c r="AO94" i="8"/>
  <c r="AN94" i="8"/>
  <c r="AH94" i="8"/>
  <c r="AG94" i="8"/>
  <c r="M94" i="8"/>
  <c r="AO93" i="8"/>
  <c r="AN93" i="8"/>
  <c r="AH93" i="8"/>
  <c r="AG93" i="8"/>
  <c r="O93" i="8"/>
  <c r="M93" i="8"/>
  <c r="AO92" i="8"/>
  <c r="AN92" i="8"/>
  <c r="AH92" i="8"/>
  <c r="AG92" i="8"/>
  <c r="M92" i="8"/>
  <c r="AT91" i="8"/>
  <c r="AQ91" i="8"/>
  <c r="AJ91" i="8"/>
  <c r="AK91" i="8" s="1"/>
  <c r="K91" i="8"/>
  <c r="AF91" i="8" s="1"/>
  <c r="I91" i="8"/>
  <c r="F91" i="8"/>
  <c r="D91" i="8"/>
  <c r="AO90" i="8"/>
  <c r="AN90" i="8"/>
  <c r="AH90" i="8"/>
  <c r="AG90" i="8"/>
  <c r="M90" i="8"/>
  <c r="AO89" i="8"/>
  <c r="AN89" i="8"/>
  <c r="AH89" i="8"/>
  <c r="AG89" i="8"/>
  <c r="M89" i="8"/>
  <c r="AO88" i="8"/>
  <c r="AN88" i="8"/>
  <c r="AH88" i="8"/>
  <c r="AG88" i="8"/>
  <c r="M88" i="8"/>
  <c r="AT87" i="8"/>
  <c r="AQ87" i="8"/>
  <c r="AK87" i="8"/>
  <c r="AJ87" i="8"/>
  <c r="K87" i="8"/>
  <c r="AF87" i="8" s="1"/>
  <c r="I87" i="8"/>
  <c r="F87" i="8"/>
  <c r="D87" i="8"/>
  <c r="AO86" i="8"/>
  <c r="AN86" i="8"/>
  <c r="AH86" i="8"/>
  <c r="AG86" i="8"/>
  <c r="M86" i="8"/>
  <c r="O86" i="8" s="1"/>
  <c r="AO85" i="8"/>
  <c r="AN85" i="8"/>
  <c r="AH85" i="8"/>
  <c r="AG85" i="8"/>
  <c r="M85" i="8"/>
  <c r="Z85" i="8" s="1"/>
  <c r="AO84" i="8"/>
  <c r="AN84" i="8"/>
  <c r="AH84" i="8"/>
  <c r="AG84" i="8"/>
  <c r="M84" i="8"/>
  <c r="AE84" i="8" s="1"/>
  <c r="AT83" i="8"/>
  <c r="AQ83" i="8"/>
  <c r="AJ83" i="8"/>
  <c r="AK83" i="8" s="1"/>
  <c r="K83" i="8"/>
  <c r="AF83" i="8" s="1"/>
  <c r="I83" i="8"/>
  <c r="F83" i="8"/>
  <c r="D83" i="8"/>
  <c r="AO82" i="8"/>
  <c r="AN82" i="8"/>
  <c r="AH82" i="8"/>
  <c r="AG82" i="8"/>
  <c r="V82" i="8"/>
  <c r="M82" i="8"/>
  <c r="AE82" i="8" s="1"/>
  <c r="AO81" i="8"/>
  <c r="AN81" i="8"/>
  <c r="AH81" i="8"/>
  <c r="AG81" i="8"/>
  <c r="M81" i="8"/>
  <c r="X81" i="8" s="1"/>
  <c r="AO80" i="8"/>
  <c r="AO83" i="8" s="1"/>
  <c r="AN80" i="8"/>
  <c r="AH80" i="8"/>
  <c r="AG80" i="8"/>
  <c r="M80" i="8"/>
  <c r="AT79" i="8"/>
  <c r="AQ79" i="8"/>
  <c r="AJ79" i="8"/>
  <c r="AK79" i="8" s="1"/>
  <c r="K79" i="8"/>
  <c r="AF79" i="8" s="1"/>
  <c r="I79" i="8"/>
  <c r="F79" i="8"/>
  <c r="D79" i="8"/>
  <c r="AO78" i="8"/>
  <c r="AN78" i="8"/>
  <c r="AH78" i="8"/>
  <c r="AG78" i="8"/>
  <c r="M78" i="8"/>
  <c r="X78" i="8" s="1"/>
  <c r="AO77" i="8"/>
  <c r="AN77" i="8"/>
  <c r="AH77" i="8"/>
  <c r="AG77" i="8"/>
  <c r="M77" i="8"/>
  <c r="AO76" i="8"/>
  <c r="AN76" i="8"/>
  <c r="AH76" i="8"/>
  <c r="AG76" i="8"/>
  <c r="M76" i="8"/>
  <c r="AT75" i="8"/>
  <c r="AQ75" i="8"/>
  <c r="AJ75" i="8"/>
  <c r="AK75" i="8" s="1"/>
  <c r="K75" i="8"/>
  <c r="AF75" i="8" s="1"/>
  <c r="I75" i="8"/>
  <c r="F75" i="8"/>
  <c r="D75" i="8"/>
  <c r="AO74" i="8"/>
  <c r="AN74" i="8"/>
  <c r="AH74" i="8"/>
  <c r="AG74" i="8"/>
  <c r="M74" i="8"/>
  <c r="Z74" i="8" s="1"/>
  <c r="AO73" i="8"/>
  <c r="AN73" i="8"/>
  <c r="AH73" i="8"/>
  <c r="AG73" i="8"/>
  <c r="M73" i="8"/>
  <c r="AO72" i="8"/>
  <c r="AN72" i="8"/>
  <c r="AH72" i="8"/>
  <c r="AG72" i="8"/>
  <c r="M72" i="8"/>
  <c r="AE72" i="8" s="1"/>
  <c r="AT71" i="8"/>
  <c r="AQ71" i="8"/>
  <c r="AJ71" i="8"/>
  <c r="AK71" i="8" s="1"/>
  <c r="K71" i="8"/>
  <c r="AF71" i="8" s="1"/>
  <c r="I71" i="8"/>
  <c r="F71" i="8"/>
  <c r="D71" i="8"/>
  <c r="AO70" i="8"/>
  <c r="AN70" i="8"/>
  <c r="AH70" i="8"/>
  <c r="AG70" i="8"/>
  <c r="AE70" i="8"/>
  <c r="M70" i="8"/>
  <c r="AO69" i="8"/>
  <c r="AN69" i="8"/>
  <c r="AH69" i="8"/>
  <c r="AG69" i="8"/>
  <c r="M69" i="8"/>
  <c r="V69" i="8" s="1"/>
  <c r="AO68" i="8"/>
  <c r="AN68" i="8"/>
  <c r="AH68" i="8"/>
  <c r="AG68" i="8"/>
  <c r="M68" i="8"/>
  <c r="X68" i="8" s="1"/>
  <c r="AT67" i="8"/>
  <c r="AQ67" i="8"/>
  <c r="AJ67" i="8"/>
  <c r="AK67" i="8" s="1"/>
  <c r="K67" i="8"/>
  <c r="I67" i="8"/>
  <c r="F67" i="8"/>
  <c r="D67" i="8"/>
  <c r="AO66" i="8"/>
  <c r="AN66" i="8"/>
  <c r="AH66" i="8"/>
  <c r="AG66" i="8"/>
  <c r="M66" i="8"/>
  <c r="X66" i="8" s="1"/>
  <c r="AO65" i="8"/>
  <c r="AN65" i="8"/>
  <c r="AH65" i="8"/>
  <c r="AG65" i="8"/>
  <c r="M65" i="8"/>
  <c r="AE65" i="8" s="1"/>
  <c r="AO64" i="8"/>
  <c r="AN64" i="8"/>
  <c r="AH64" i="8"/>
  <c r="AG64" i="8"/>
  <c r="M64" i="8"/>
  <c r="AT63" i="8"/>
  <c r="AQ63" i="8"/>
  <c r="AJ63" i="8"/>
  <c r="AK63" i="8" s="1"/>
  <c r="K63" i="8"/>
  <c r="AF63" i="8" s="1"/>
  <c r="I63" i="8"/>
  <c r="F63" i="8"/>
  <c r="D63" i="8"/>
  <c r="AO62" i="8"/>
  <c r="AN62" i="8"/>
  <c r="AH62" i="8"/>
  <c r="AG62" i="8"/>
  <c r="M62" i="8"/>
  <c r="X62" i="8" s="1"/>
  <c r="AO61" i="8"/>
  <c r="AN61" i="8"/>
  <c r="AH61" i="8"/>
  <c r="AG61" i="8"/>
  <c r="M61" i="8"/>
  <c r="Q61" i="8" s="1"/>
  <c r="AO60" i="8"/>
  <c r="AN60" i="8"/>
  <c r="AH60" i="8"/>
  <c r="AG60" i="8"/>
  <c r="M60" i="8"/>
  <c r="AT59" i="8"/>
  <c r="AQ59" i="8"/>
  <c r="AJ59" i="8"/>
  <c r="AK59" i="8" s="1"/>
  <c r="K59" i="8"/>
  <c r="AF59" i="8" s="1"/>
  <c r="I59" i="8"/>
  <c r="F59" i="8"/>
  <c r="D59" i="8"/>
  <c r="AO58" i="8"/>
  <c r="AN58" i="8"/>
  <c r="AH58" i="8"/>
  <c r="AG58" i="8"/>
  <c r="M58" i="8"/>
  <c r="Z58" i="8" s="1"/>
  <c r="AO57" i="8"/>
  <c r="AN57" i="8"/>
  <c r="AH57" i="8"/>
  <c r="AG57" i="8"/>
  <c r="M57" i="8"/>
  <c r="AE57" i="8" s="1"/>
  <c r="AO56" i="8"/>
  <c r="AN56" i="8"/>
  <c r="AH56" i="8"/>
  <c r="AG56" i="8"/>
  <c r="M56" i="8"/>
  <c r="V56" i="8" s="1"/>
  <c r="AT55" i="8"/>
  <c r="AQ55" i="8"/>
  <c r="AJ55" i="8"/>
  <c r="AK55" i="8" s="1"/>
  <c r="K55" i="8"/>
  <c r="AD55" i="8" s="1"/>
  <c r="I55" i="8"/>
  <c r="F55" i="8"/>
  <c r="D55" i="8"/>
  <c r="AO54" i="8"/>
  <c r="AN54" i="8"/>
  <c r="AH54" i="8"/>
  <c r="AG54" i="8"/>
  <c r="M54" i="8"/>
  <c r="AO53" i="8"/>
  <c r="AN53" i="8"/>
  <c r="AH53" i="8"/>
  <c r="AG53" i="8"/>
  <c r="M53" i="8"/>
  <c r="AE53" i="8" s="1"/>
  <c r="AO52" i="8"/>
  <c r="AN52" i="8"/>
  <c r="AH52" i="8"/>
  <c r="AG52" i="8"/>
  <c r="M52" i="8"/>
  <c r="AT51" i="8"/>
  <c r="AQ51" i="8"/>
  <c r="AJ51" i="8"/>
  <c r="AK51" i="8" s="1"/>
  <c r="K51" i="8"/>
  <c r="AL51" i="8" s="1"/>
  <c r="I51" i="8"/>
  <c r="F51" i="8"/>
  <c r="D51" i="8"/>
  <c r="AO50" i="8"/>
  <c r="AN50" i="8"/>
  <c r="AH50" i="8"/>
  <c r="AG50" i="8"/>
  <c r="M50" i="8"/>
  <c r="AE50" i="8" s="1"/>
  <c r="AO49" i="8"/>
  <c r="AN49" i="8"/>
  <c r="AH49" i="8"/>
  <c r="AG49" i="8"/>
  <c r="M49" i="8"/>
  <c r="AO48" i="8"/>
  <c r="AN48" i="8"/>
  <c r="AH48" i="8"/>
  <c r="AG48" i="8"/>
  <c r="M48" i="8"/>
  <c r="T48" i="8" s="1"/>
  <c r="AT47" i="8"/>
  <c r="AQ47" i="8"/>
  <c r="AJ47" i="8"/>
  <c r="AK47" i="8" s="1"/>
  <c r="K47" i="8"/>
  <c r="AL47" i="8" s="1"/>
  <c r="I47" i="8"/>
  <c r="F47" i="8"/>
  <c r="D47" i="8"/>
  <c r="AO46" i="8"/>
  <c r="AN46" i="8"/>
  <c r="AH46" i="8"/>
  <c r="AG46" i="8"/>
  <c r="M46" i="8"/>
  <c r="AO45" i="8"/>
  <c r="AN45" i="8"/>
  <c r="AH45" i="8"/>
  <c r="AG45" i="8"/>
  <c r="M45" i="8"/>
  <c r="AO44" i="8"/>
  <c r="AN44" i="8"/>
  <c r="AH44" i="8"/>
  <c r="AG44" i="8"/>
  <c r="M44" i="8"/>
  <c r="AT43" i="8"/>
  <c r="AQ43" i="8"/>
  <c r="AJ43" i="8"/>
  <c r="AK43" i="8" s="1"/>
  <c r="K43" i="8"/>
  <c r="AL43" i="8" s="1"/>
  <c r="I43" i="8"/>
  <c r="F43" i="8"/>
  <c r="D43" i="8"/>
  <c r="AO42" i="8"/>
  <c r="AN42" i="8"/>
  <c r="AH42" i="8"/>
  <c r="AG42" i="8"/>
  <c r="M42" i="8"/>
  <c r="AO41" i="8"/>
  <c r="AN41" i="8"/>
  <c r="AH41" i="8"/>
  <c r="AG41" i="8"/>
  <c r="M41" i="8"/>
  <c r="AO40" i="8"/>
  <c r="AN40" i="8"/>
  <c r="AH40" i="8"/>
  <c r="AG40" i="8"/>
  <c r="M40" i="8"/>
  <c r="AT39" i="8"/>
  <c r="AQ39" i="8"/>
  <c r="AJ39" i="8"/>
  <c r="AK39" i="8" s="1"/>
  <c r="K39" i="8"/>
  <c r="AL39" i="8" s="1"/>
  <c r="I39" i="8"/>
  <c r="F39" i="8"/>
  <c r="D39" i="8"/>
  <c r="AO38" i="8"/>
  <c r="AN38" i="8"/>
  <c r="AH38" i="8"/>
  <c r="AG38" i="8"/>
  <c r="M38" i="8"/>
  <c r="Z38" i="8" s="1"/>
  <c r="AO37" i="8"/>
  <c r="AN37" i="8"/>
  <c r="AH37" i="8"/>
  <c r="AG37" i="8"/>
  <c r="M37" i="8"/>
  <c r="AO36" i="8"/>
  <c r="AN36" i="8"/>
  <c r="AH36" i="8"/>
  <c r="AG36" i="8"/>
  <c r="M36" i="8"/>
  <c r="AT35" i="8"/>
  <c r="AQ35" i="8"/>
  <c r="AJ35" i="8"/>
  <c r="AK35" i="8" s="1"/>
  <c r="K35" i="8"/>
  <c r="AL35" i="8" s="1"/>
  <c r="I35" i="8"/>
  <c r="F35" i="8"/>
  <c r="D35" i="8"/>
  <c r="AO34" i="8"/>
  <c r="AN34" i="8"/>
  <c r="AH34" i="8"/>
  <c r="AG34" i="8"/>
  <c r="M34" i="8"/>
  <c r="AB34" i="8" s="1"/>
  <c r="AO33" i="8"/>
  <c r="AN33" i="8"/>
  <c r="AH33" i="8"/>
  <c r="AG33" i="8"/>
  <c r="M33" i="8"/>
  <c r="AB33" i="8" s="1"/>
  <c r="AO32" i="8"/>
  <c r="AN32" i="8"/>
  <c r="AH32" i="8"/>
  <c r="AG32" i="8"/>
  <c r="M32" i="8"/>
  <c r="AB32" i="8" s="1"/>
  <c r="AT31" i="8"/>
  <c r="AQ31" i="8"/>
  <c r="AJ31" i="8"/>
  <c r="AK31" i="8" s="1"/>
  <c r="K31" i="8"/>
  <c r="AL31" i="8" s="1"/>
  <c r="I31" i="8"/>
  <c r="F31" i="8"/>
  <c r="D31" i="8"/>
  <c r="AO30" i="8"/>
  <c r="AN30" i="8"/>
  <c r="AH30" i="8"/>
  <c r="AG30" i="8"/>
  <c r="M30" i="8"/>
  <c r="AE30" i="8" s="1"/>
  <c r="AO29" i="8"/>
  <c r="AN29" i="8"/>
  <c r="AH29" i="8"/>
  <c r="AG29" i="8"/>
  <c r="M29" i="8"/>
  <c r="AO28" i="8"/>
  <c r="AN28" i="8"/>
  <c r="AH28" i="8"/>
  <c r="AG28" i="8"/>
  <c r="M28" i="8"/>
  <c r="AT27" i="8"/>
  <c r="AQ27" i="8"/>
  <c r="AJ27" i="8"/>
  <c r="AK27" i="8" s="1"/>
  <c r="K27" i="8"/>
  <c r="AL27" i="8" s="1"/>
  <c r="I27" i="8"/>
  <c r="F27" i="8"/>
  <c r="D27" i="8"/>
  <c r="AO26" i="8"/>
  <c r="AN26" i="8"/>
  <c r="AH26" i="8"/>
  <c r="AG26" i="8"/>
  <c r="M26" i="8"/>
  <c r="AB26" i="8" s="1"/>
  <c r="AO25" i="8"/>
  <c r="AN25" i="8"/>
  <c r="AH25" i="8"/>
  <c r="AG25" i="8"/>
  <c r="M25" i="8"/>
  <c r="AO24" i="8"/>
  <c r="AN24" i="8"/>
  <c r="AH24" i="8"/>
  <c r="AG24" i="8"/>
  <c r="M24" i="8"/>
  <c r="AT23" i="8"/>
  <c r="AQ23" i="8"/>
  <c r="AJ23" i="8"/>
  <c r="AK23" i="8" s="1"/>
  <c r="K23" i="8"/>
  <c r="AL23" i="8" s="1"/>
  <c r="I23" i="8"/>
  <c r="F23" i="8"/>
  <c r="D23" i="8"/>
  <c r="AO22" i="8"/>
  <c r="AN22" i="8"/>
  <c r="AH22" i="8"/>
  <c r="AG22" i="8"/>
  <c r="M22" i="8"/>
  <c r="AO21" i="8"/>
  <c r="AN21" i="8"/>
  <c r="AH21" i="8"/>
  <c r="AG21" i="8"/>
  <c r="M21" i="8"/>
  <c r="T21" i="8" s="1"/>
  <c r="AO20" i="8"/>
  <c r="AN20" i="8"/>
  <c r="AH20" i="8"/>
  <c r="AG20" i="8"/>
  <c r="M20" i="8"/>
  <c r="AT19" i="8"/>
  <c r="AQ19" i="8"/>
  <c r="AJ19" i="8"/>
  <c r="AK19" i="8" s="1"/>
  <c r="K19" i="8"/>
  <c r="AL19" i="8" s="1"/>
  <c r="I19" i="8"/>
  <c r="F19" i="8"/>
  <c r="D19" i="8"/>
  <c r="AO18" i="8"/>
  <c r="AN18" i="8"/>
  <c r="AH18" i="8"/>
  <c r="AG18" i="8"/>
  <c r="M18" i="8"/>
  <c r="AB18" i="8" s="1"/>
  <c r="AO17" i="8"/>
  <c r="AN17" i="8"/>
  <c r="AH17" i="8"/>
  <c r="AG17" i="8"/>
  <c r="M17" i="8"/>
  <c r="AB17" i="8" s="1"/>
  <c r="AO16" i="8"/>
  <c r="AN16" i="8"/>
  <c r="AH16" i="8"/>
  <c r="AG16" i="8"/>
  <c r="M16" i="8"/>
  <c r="AB16" i="8" s="1"/>
  <c r="AT15" i="8"/>
  <c r="AQ15" i="8"/>
  <c r="AJ15" i="8"/>
  <c r="AK15" i="8" s="1"/>
  <c r="K15" i="8"/>
  <c r="I15" i="8"/>
  <c r="F15" i="8"/>
  <c r="D15" i="8"/>
  <c r="AO14" i="8"/>
  <c r="AN14" i="8"/>
  <c r="AH14" i="8"/>
  <c r="AG14" i="8"/>
  <c r="M14" i="8"/>
  <c r="AO13" i="8"/>
  <c r="AN13" i="8"/>
  <c r="AH13" i="8"/>
  <c r="AG13" i="8"/>
  <c r="T13" i="8"/>
  <c r="M13" i="8"/>
  <c r="AO12" i="8"/>
  <c r="AN12" i="8"/>
  <c r="AH12" i="8"/>
  <c r="AG12" i="8"/>
  <c r="M12" i="8"/>
  <c r="AT11" i="8"/>
  <c r="AQ11" i="8"/>
  <c r="AJ11" i="8"/>
  <c r="AK11" i="8" s="1"/>
  <c r="K11" i="8"/>
  <c r="AL11" i="8" s="1"/>
  <c r="I11" i="8"/>
  <c r="F11" i="8"/>
  <c r="D11" i="8"/>
  <c r="AO10" i="8"/>
  <c r="AN10" i="8"/>
  <c r="AH10" i="8"/>
  <c r="AG10" i="8"/>
  <c r="M10" i="8"/>
  <c r="AB10" i="8" s="1"/>
  <c r="AO9" i="8"/>
  <c r="AN9" i="8"/>
  <c r="AH9" i="8"/>
  <c r="AG9" i="8"/>
  <c r="M9" i="8"/>
  <c r="AB9" i="8" s="1"/>
  <c r="AO8" i="8"/>
  <c r="AN8" i="8"/>
  <c r="AH8" i="8"/>
  <c r="AG8" i="8"/>
  <c r="M8" i="8"/>
  <c r="AB8" i="8" s="1"/>
  <c r="AT7" i="8"/>
  <c r="AQ7" i="8"/>
  <c r="AJ7" i="8"/>
  <c r="AK7" i="8" s="1"/>
  <c r="K7" i="8"/>
  <c r="I7" i="8"/>
  <c r="F7" i="8"/>
  <c r="D7" i="8"/>
  <c r="AO6" i="8"/>
  <c r="AN6" i="8"/>
  <c r="AH6" i="8"/>
  <c r="AG6" i="8"/>
  <c r="M6" i="8"/>
  <c r="AO5" i="8"/>
  <c r="AN5" i="8"/>
  <c r="AH5" i="8"/>
  <c r="AG5" i="8"/>
  <c r="M5" i="8"/>
  <c r="AO4" i="8"/>
  <c r="AN4" i="8"/>
  <c r="AH4" i="8"/>
  <c r="AG4" i="8"/>
  <c r="M4" i="8"/>
  <c r="AB4" i="8" s="1"/>
  <c r="AT127" i="7"/>
  <c r="AQ127" i="7"/>
  <c r="AJ127" i="7"/>
  <c r="K127" i="7"/>
  <c r="L127" i="7" s="1"/>
  <c r="AM127" i="7" s="1"/>
  <c r="I127" i="7"/>
  <c r="F127" i="7"/>
  <c r="D127" i="7"/>
  <c r="AO126" i="7"/>
  <c r="AN126" i="7"/>
  <c r="AH126" i="7"/>
  <c r="AG126" i="7"/>
  <c r="M126" i="7"/>
  <c r="V126" i="7" s="1"/>
  <c r="AO125" i="7"/>
  <c r="AN125" i="7"/>
  <c r="AH125" i="7"/>
  <c r="AG125" i="7"/>
  <c r="M125" i="7"/>
  <c r="Z125" i="7" s="1"/>
  <c r="AO124" i="7"/>
  <c r="AN124" i="7"/>
  <c r="AH124" i="7"/>
  <c r="AG124" i="7"/>
  <c r="M124" i="7"/>
  <c r="AB124" i="7" s="1"/>
  <c r="AT123" i="7"/>
  <c r="AQ123" i="7"/>
  <c r="AJ123" i="7"/>
  <c r="AK123" i="7" s="1"/>
  <c r="K123" i="7"/>
  <c r="AF123" i="7" s="1"/>
  <c r="I123" i="7"/>
  <c r="F123" i="7"/>
  <c r="D123" i="7"/>
  <c r="AO122" i="7"/>
  <c r="AN122" i="7"/>
  <c r="AH122" i="7"/>
  <c r="AG122" i="7"/>
  <c r="M122" i="7"/>
  <c r="AO121" i="7"/>
  <c r="AN121" i="7"/>
  <c r="AH121" i="7"/>
  <c r="AG121" i="7"/>
  <c r="M121" i="7"/>
  <c r="AO120" i="7"/>
  <c r="AN120" i="7"/>
  <c r="AH120" i="7"/>
  <c r="AG120" i="7"/>
  <c r="M120" i="7"/>
  <c r="AB120" i="7" s="1"/>
  <c r="AT119" i="7"/>
  <c r="AQ119" i="7"/>
  <c r="AJ119" i="7"/>
  <c r="AK119" i="7" s="1"/>
  <c r="K119" i="7"/>
  <c r="I119" i="7"/>
  <c r="F119" i="7"/>
  <c r="D119" i="7"/>
  <c r="AO118" i="7"/>
  <c r="AN118" i="7"/>
  <c r="AH118" i="7"/>
  <c r="AG118" i="7"/>
  <c r="M118" i="7"/>
  <c r="Q118" i="7" s="1"/>
  <c r="AO117" i="7"/>
  <c r="AN117" i="7"/>
  <c r="AH117" i="7"/>
  <c r="AG117" i="7"/>
  <c r="M117" i="7"/>
  <c r="T117" i="7" s="1"/>
  <c r="AO116" i="7"/>
  <c r="AN116" i="7"/>
  <c r="AH116" i="7"/>
  <c r="AG116" i="7"/>
  <c r="M116" i="7"/>
  <c r="AB116" i="7" s="1"/>
  <c r="AT115" i="7"/>
  <c r="AQ115" i="7"/>
  <c r="AJ115" i="7"/>
  <c r="AK115" i="7" s="1"/>
  <c r="K115" i="7"/>
  <c r="L115" i="7" s="1"/>
  <c r="AM115" i="7" s="1"/>
  <c r="I115" i="7"/>
  <c r="F115" i="7"/>
  <c r="D115" i="7"/>
  <c r="AO114" i="7"/>
  <c r="AN114" i="7"/>
  <c r="AH114" i="7"/>
  <c r="AG114" i="7"/>
  <c r="M114" i="7"/>
  <c r="AB114" i="7" s="1"/>
  <c r="AO113" i="7"/>
  <c r="AN113" i="7"/>
  <c r="AH113" i="7"/>
  <c r="AG113" i="7"/>
  <c r="M113" i="7"/>
  <c r="AO112" i="7"/>
  <c r="AN112" i="7"/>
  <c r="AH112" i="7"/>
  <c r="AG112" i="7"/>
  <c r="M112" i="7"/>
  <c r="V112" i="7" s="1"/>
  <c r="AT111" i="7"/>
  <c r="AQ111" i="7"/>
  <c r="AJ111" i="7"/>
  <c r="AK111" i="7" s="1"/>
  <c r="K111" i="7"/>
  <c r="AF111" i="7" s="1"/>
  <c r="I111" i="7"/>
  <c r="F111" i="7"/>
  <c r="D111" i="7"/>
  <c r="AO110" i="7"/>
  <c r="AN110" i="7"/>
  <c r="AH110" i="7"/>
  <c r="AG110" i="7"/>
  <c r="M110" i="7"/>
  <c r="Q110" i="7" s="1"/>
  <c r="AO109" i="7"/>
  <c r="AN109" i="7"/>
  <c r="AH109" i="7"/>
  <c r="AG109" i="7"/>
  <c r="M109" i="7"/>
  <c r="Z109" i="7" s="1"/>
  <c r="AO108" i="7"/>
  <c r="AN108" i="7"/>
  <c r="AH108" i="7"/>
  <c r="AG108" i="7"/>
  <c r="M108" i="7"/>
  <c r="X108" i="7" s="1"/>
  <c r="AT107" i="7"/>
  <c r="AQ107" i="7"/>
  <c r="AJ107" i="7"/>
  <c r="AK107" i="7" s="1"/>
  <c r="K107" i="7"/>
  <c r="AD107" i="7" s="1"/>
  <c r="I107" i="7"/>
  <c r="F107" i="7"/>
  <c r="D107" i="7"/>
  <c r="AO106" i="7"/>
  <c r="AN106" i="7"/>
  <c r="AH106" i="7"/>
  <c r="AG106" i="7"/>
  <c r="AB106" i="7"/>
  <c r="M106" i="7"/>
  <c r="AO105" i="7"/>
  <c r="AN105" i="7"/>
  <c r="AH105" i="7"/>
  <c r="AG105" i="7"/>
  <c r="M105" i="7"/>
  <c r="AO104" i="7"/>
  <c r="AN104" i="7"/>
  <c r="AH104" i="7"/>
  <c r="AG104" i="7"/>
  <c r="M104" i="7"/>
  <c r="AT103" i="7"/>
  <c r="AQ103" i="7"/>
  <c r="AJ103" i="7"/>
  <c r="AK103" i="7" s="1"/>
  <c r="K103" i="7"/>
  <c r="I103" i="7"/>
  <c r="F103" i="7"/>
  <c r="D103" i="7"/>
  <c r="AO102" i="7"/>
  <c r="AN102" i="7"/>
  <c r="AH102" i="7"/>
  <c r="AG102" i="7"/>
  <c r="M102" i="7"/>
  <c r="Z102" i="7" s="1"/>
  <c r="AO101" i="7"/>
  <c r="AN101" i="7"/>
  <c r="AH101" i="7"/>
  <c r="AG101" i="7"/>
  <c r="M101" i="7"/>
  <c r="AE101" i="7" s="1"/>
  <c r="AO100" i="7"/>
  <c r="AN100" i="7"/>
  <c r="AH100" i="7"/>
  <c r="AG100" i="7"/>
  <c r="M100" i="7"/>
  <c r="AT99" i="7"/>
  <c r="AQ99" i="7"/>
  <c r="AJ99" i="7"/>
  <c r="AK99" i="7" s="1"/>
  <c r="K99" i="7"/>
  <c r="AF99" i="7" s="1"/>
  <c r="I99" i="7"/>
  <c r="F99" i="7"/>
  <c r="D99" i="7"/>
  <c r="AO98" i="7"/>
  <c r="AN98" i="7"/>
  <c r="AH98" i="7"/>
  <c r="AG98" i="7"/>
  <c r="M98" i="7"/>
  <c r="X98" i="7" s="1"/>
  <c r="AO97" i="7"/>
  <c r="AN97" i="7"/>
  <c r="AH97" i="7"/>
  <c r="AG97" i="7"/>
  <c r="M97" i="7"/>
  <c r="AO96" i="7"/>
  <c r="AN96" i="7"/>
  <c r="AH96" i="7"/>
  <c r="AG96" i="7"/>
  <c r="M96" i="7"/>
  <c r="AT95" i="7"/>
  <c r="AQ95" i="7"/>
  <c r="AJ95" i="7"/>
  <c r="AK95" i="7" s="1"/>
  <c r="K95" i="7"/>
  <c r="I95" i="7"/>
  <c r="F95" i="7"/>
  <c r="D95" i="7"/>
  <c r="AO94" i="7"/>
  <c r="AN94" i="7"/>
  <c r="AH94" i="7"/>
  <c r="AG94" i="7"/>
  <c r="Z94" i="7"/>
  <c r="M94" i="7"/>
  <c r="X94" i="7" s="1"/>
  <c r="AO93" i="7"/>
  <c r="AN93" i="7"/>
  <c r="AH93" i="7"/>
  <c r="AG93" i="7"/>
  <c r="M93" i="7"/>
  <c r="O93" i="7" s="1"/>
  <c r="AO92" i="7"/>
  <c r="AN92" i="7"/>
  <c r="AH92" i="7"/>
  <c r="AG92" i="7"/>
  <c r="M92" i="7"/>
  <c r="Z92" i="7" s="1"/>
  <c r="AT91" i="7"/>
  <c r="AQ91" i="7"/>
  <c r="AJ91" i="7"/>
  <c r="AK91" i="7" s="1"/>
  <c r="K91" i="7"/>
  <c r="AF91" i="7" s="1"/>
  <c r="I91" i="7"/>
  <c r="F91" i="7"/>
  <c r="D91" i="7"/>
  <c r="AO90" i="7"/>
  <c r="AN90" i="7"/>
  <c r="AH90" i="7"/>
  <c r="AG90" i="7"/>
  <c r="M90" i="7"/>
  <c r="X90" i="7" s="1"/>
  <c r="AO89" i="7"/>
  <c r="AN89" i="7"/>
  <c r="AH89" i="7"/>
  <c r="AG89" i="7"/>
  <c r="M89" i="7"/>
  <c r="Z89" i="7" s="1"/>
  <c r="AO88" i="7"/>
  <c r="AN88" i="7"/>
  <c r="AH88" i="7"/>
  <c r="AG88" i="7"/>
  <c r="M88" i="7"/>
  <c r="AT87" i="7"/>
  <c r="AQ87" i="7"/>
  <c r="AJ87" i="7"/>
  <c r="AK87" i="7" s="1"/>
  <c r="K87" i="7"/>
  <c r="AF87" i="7" s="1"/>
  <c r="I87" i="7"/>
  <c r="F87" i="7"/>
  <c r="D87" i="7"/>
  <c r="AO86" i="7"/>
  <c r="AN86" i="7"/>
  <c r="AH86" i="7"/>
  <c r="AG86" i="7"/>
  <c r="M86" i="7"/>
  <c r="Z86" i="7" s="1"/>
  <c r="AO85" i="7"/>
  <c r="AN85" i="7"/>
  <c r="AH85" i="7"/>
  <c r="AG85" i="7"/>
  <c r="M85" i="7"/>
  <c r="V85" i="7" s="1"/>
  <c r="AO84" i="7"/>
  <c r="AN84" i="7"/>
  <c r="AH84" i="7"/>
  <c r="AG84" i="7"/>
  <c r="M84" i="7"/>
  <c r="Z84" i="7" s="1"/>
  <c r="AT83" i="7"/>
  <c r="AQ83" i="7"/>
  <c r="AJ83" i="7"/>
  <c r="AK83" i="7" s="1"/>
  <c r="K83" i="7"/>
  <c r="I83" i="7"/>
  <c r="F83" i="7"/>
  <c r="D83" i="7"/>
  <c r="AO82" i="7"/>
  <c r="AN82" i="7"/>
  <c r="AH82" i="7"/>
  <c r="AG82" i="7"/>
  <c r="M82" i="7"/>
  <c r="AO81" i="7"/>
  <c r="AN81" i="7"/>
  <c r="AH81" i="7"/>
  <c r="AG81" i="7"/>
  <c r="M81" i="7"/>
  <c r="AE81" i="7" s="1"/>
  <c r="AO80" i="7"/>
  <c r="AN80" i="7"/>
  <c r="AH80" i="7"/>
  <c r="AG80" i="7"/>
  <c r="M80" i="7"/>
  <c r="AT79" i="7"/>
  <c r="AQ79" i="7"/>
  <c r="AJ79" i="7"/>
  <c r="AK79" i="7" s="1"/>
  <c r="K79" i="7"/>
  <c r="AF79" i="7" s="1"/>
  <c r="I79" i="7"/>
  <c r="F79" i="7"/>
  <c r="D79" i="7"/>
  <c r="AO78" i="7"/>
  <c r="AN78" i="7"/>
  <c r="AH78" i="7"/>
  <c r="AG78" i="7"/>
  <c r="M78" i="7"/>
  <c r="AE78" i="7" s="1"/>
  <c r="AO77" i="7"/>
  <c r="AN77" i="7"/>
  <c r="AH77" i="7"/>
  <c r="AG77" i="7"/>
  <c r="M77" i="7"/>
  <c r="X77" i="7" s="1"/>
  <c r="AO76" i="7"/>
  <c r="AN76" i="7"/>
  <c r="AH76" i="7"/>
  <c r="AG76" i="7"/>
  <c r="M76" i="7"/>
  <c r="Z76" i="7" s="1"/>
  <c r="AT75" i="7"/>
  <c r="AQ75" i="7"/>
  <c r="AJ75" i="7"/>
  <c r="AK75" i="7" s="1"/>
  <c r="K75" i="7"/>
  <c r="AF75" i="7" s="1"/>
  <c r="I75" i="7"/>
  <c r="F75" i="7"/>
  <c r="D75" i="7"/>
  <c r="AO74" i="7"/>
  <c r="AN74" i="7"/>
  <c r="AH74" i="7"/>
  <c r="AG74" i="7"/>
  <c r="M74" i="7"/>
  <c r="Z74" i="7" s="1"/>
  <c r="AO73" i="7"/>
  <c r="AN73" i="7"/>
  <c r="AH73" i="7"/>
  <c r="AG73" i="7"/>
  <c r="M73" i="7"/>
  <c r="Z73" i="7" s="1"/>
  <c r="AO72" i="7"/>
  <c r="AN72" i="7"/>
  <c r="AH72" i="7"/>
  <c r="AG72" i="7"/>
  <c r="M72" i="7"/>
  <c r="AE72" i="7" s="1"/>
  <c r="AT71" i="7"/>
  <c r="AQ71" i="7"/>
  <c r="AJ71" i="7"/>
  <c r="AK71" i="7" s="1"/>
  <c r="K71" i="7"/>
  <c r="AF71" i="7" s="1"/>
  <c r="I71" i="7"/>
  <c r="F71" i="7"/>
  <c r="D71" i="7"/>
  <c r="AO70" i="7"/>
  <c r="AN70" i="7"/>
  <c r="AH70" i="7"/>
  <c r="AG70" i="7"/>
  <c r="M70" i="7"/>
  <c r="AO69" i="7"/>
  <c r="AN69" i="7"/>
  <c r="AH69" i="7"/>
  <c r="AG69" i="7"/>
  <c r="M69" i="7"/>
  <c r="AO68" i="7"/>
  <c r="AN68" i="7"/>
  <c r="AH68" i="7"/>
  <c r="AG68" i="7"/>
  <c r="M68" i="7"/>
  <c r="Z68" i="7" s="1"/>
  <c r="AT67" i="7"/>
  <c r="AQ67" i="7"/>
  <c r="AJ67" i="7"/>
  <c r="AK67" i="7" s="1"/>
  <c r="K67" i="7"/>
  <c r="AF67" i="7" s="1"/>
  <c r="I67" i="7"/>
  <c r="F67" i="7"/>
  <c r="D67" i="7"/>
  <c r="AO66" i="7"/>
  <c r="AN66" i="7"/>
  <c r="AH66" i="7"/>
  <c r="AG66" i="7"/>
  <c r="M66" i="7"/>
  <c r="AO65" i="7"/>
  <c r="AN65" i="7"/>
  <c r="AH65" i="7"/>
  <c r="AG65" i="7"/>
  <c r="M65" i="7"/>
  <c r="AO64" i="7"/>
  <c r="AN64" i="7"/>
  <c r="AH64" i="7"/>
  <c r="AG64" i="7"/>
  <c r="M64" i="7"/>
  <c r="AB64" i="7" s="1"/>
  <c r="AT63" i="7"/>
  <c r="AQ63" i="7"/>
  <c r="AJ63" i="7"/>
  <c r="AK63" i="7" s="1"/>
  <c r="K63" i="7"/>
  <c r="AF63" i="7" s="1"/>
  <c r="I63" i="7"/>
  <c r="F63" i="7"/>
  <c r="D63" i="7"/>
  <c r="AO62" i="7"/>
  <c r="AN62" i="7"/>
  <c r="AH62" i="7"/>
  <c r="AG62" i="7"/>
  <c r="M62" i="7"/>
  <c r="AB62" i="7" s="1"/>
  <c r="AO61" i="7"/>
  <c r="AN61" i="7"/>
  <c r="AH61" i="7"/>
  <c r="AG61" i="7"/>
  <c r="M61" i="7"/>
  <c r="AO60" i="7"/>
  <c r="AN60" i="7"/>
  <c r="AH60" i="7"/>
  <c r="AG60" i="7"/>
  <c r="M60" i="7"/>
  <c r="Z60" i="7" s="1"/>
  <c r="AT59" i="7"/>
  <c r="AQ59" i="7"/>
  <c r="AJ59" i="7"/>
  <c r="AK59" i="7" s="1"/>
  <c r="K59" i="7"/>
  <c r="L59" i="7" s="1"/>
  <c r="AM59" i="7" s="1"/>
  <c r="I59" i="7"/>
  <c r="F59" i="7"/>
  <c r="D59" i="7"/>
  <c r="AO58" i="7"/>
  <c r="AN58" i="7"/>
  <c r="AH58" i="7"/>
  <c r="AG58" i="7"/>
  <c r="M58" i="7"/>
  <c r="T58" i="7" s="1"/>
  <c r="AO57" i="7"/>
  <c r="AN57" i="7"/>
  <c r="AH57" i="7"/>
  <c r="AG57" i="7"/>
  <c r="M57" i="7"/>
  <c r="Z57" i="7" s="1"/>
  <c r="AO56" i="7"/>
  <c r="AN56" i="7"/>
  <c r="AH56" i="7"/>
  <c r="AG56" i="7"/>
  <c r="M56" i="7"/>
  <c r="AB56" i="7" s="1"/>
  <c r="AT55" i="7"/>
  <c r="AQ55" i="7"/>
  <c r="AJ55" i="7"/>
  <c r="AK55" i="7" s="1"/>
  <c r="K55" i="7"/>
  <c r="AF55" i="7" s="1"/>
  <c r="I55" i="7"/>
  <c r="F55" i="7"/>
  <c r="D55" i="7"/>
  <c r="AO54" i="7"/>
  <c r="AN54" i="7"/>
  <c r="AH54" i="7"/>
  <c r="AG54" i="7"/>
  <c r="M54" i="7"/>
  <c r="AB54" i="7" s="1"/>
  <c r="AO53" i="7"/>
  <c r="AN53" i="7"/>
  <c r="AH53" i="7"/>
  <c r="AG53" i="7"/>
  <c r="M53" i="7"/>
  <c r="AO52" i="7"/>
  <c r="AN52" i="7"/>
  <c r="AH52" i="7"/>
  <c r="AG52" i="7"/>
  <c r="M52" i="7"/>
  <c r="AT51" i="7"/>
  <c r="AQ51" i="7"/>
  <c r="AJ51" i="7"/>
  <c r="AK51" i="7" s="1"/>
  <c r="K51" i="7"/>
  <c r="AF51" i="7" s="1"/>
  <c r="I51" i="7"/>
  <c r="F51" i="7"/>
  <c r="D51" i="7"/>
  <c r="AO50" i="7"/>
  <c r="AN50" i="7"/>
  <c r="AH50" i="7"/>
  <c r="AG50" i="7"/>
  <c r="M50" i="7"/>
  <c r="AO49" i="7"/>
  <c r="AN49" i="7"/>
  <c r="AH49" i="7"/>
  <c r="AG49" i="7"/>
  <c r="M49" i="7"/>
  <c r="AO48" i="7"/>
  <c r="AN48" i="7"/>
  <c r="AH48" i="7"/>
  <c r="AG48" i="7"/>
  <c r="M48" i="7"/>
  <c r="AB48" i="7" s="1"/>
  <c r="AT47" i="7"/>
  <c r="AQ47" i="7"/>
  <c r="AJ47" i="7"/>
  <c r="AK47" i="7" s="1"/>
  <c r="K47" i="7"/>
  <c r="I47" i="7"/>
  <c r="F47" i="7"/>
  <c r="D47" i="7"/>
  <c r="AO46" i="7"/>
  <c r="AN46" i="7"/>
  <c r="AH46" i="7"/>
  <c r="AG46" i="7"/>
  <c r="M46" i="7"/>
  <c r="T46" i="7" s="1"/>
  <c r="AO45" i="7"/>
  <c r="AN45" i="7"/>
  <c r="AH45" i="7"/>
  <c r="AG45" i="7"/>
  <c r="M45" i="7"/>
  <c r="AB45" i="7" s="1"/>
  <c r="AO44" i="7"/>
  <c r="AN44" i="7"/>
  <c r="AH44" i="7"/>
  <c r="AG44" i="7"/>
  <c r="M44" i="7"/>
  <c r="Z44" i="7" s="1"/>
  <c r="AT43" i="7"/>
  <c r="AQ43" i="7"/>
  <c r="AJ43" i="7"/>
  <c r="AK43" i="7" s="1"/>
  <c r="K43" i="7"/>
  <c r="I43" i="7"/>
  <c r="F43" i="7"/>
  <c r="D43" i="7"/>
  <c r="AO42" i="7"/>
  <c r="AN42" i="7"/>
  <c r="AH42" i="7"/>
  <c r="AG42" i="7"/>
  <c r="M42" i="7"/>
  <c r="AO41" i="7"/>
  <c r="AN41" i="7"/>
  <c r="AH41" i="7"/>
  <c r="AG41" i="7"/>
  <c r="M41" i="7"/>
  <c r="T41" i="7" s="1"/>
  <c r="AO40" i="7"/>
  <c r="AN40" i="7"/>
  <c r="AH40" i="7"/>
  <c r="AG40" i="7"/>
  <c r="M40" i="7"/>
  <c r="AT39" i="7"/>
  <c r="AQ39" i="7"/>
  <c r="AJ39" i="7"/>
  <c r="AK39" i="7" s="1"/>
  <c r="K39" i="7"/>
  <c r="L39" i="7" s="1"/>
  <c r="AM39" i="7" s="1"/>
  <c r="I39" i="7"/>
  <c r="F39" i="7"/>
  <c r="D39" i="7"/>
  <c r="AO38" i="7"/>
  <c r="AN38" i="7"/>
  <c r="AH38" i="7"/>
  <c r="AG38" i="7"/>
  <c r="M38" i="7"/>
  <c r="AO37" i="7"/>
  <c r="AN37" i="7"/>
  <c r="AH37" i="7"/>
  <c r="AG37" i="7"/>
  <c r="M37" i="7"/>
  <c r="AB37" i="7" s="1"/>
  <c r="AO36" i="7"/>
  <c r="AN36" i="7"/>
  <c r="AH36" i="7"/>
  <c r="AG36" i="7"/>
  <c r="M36" i="7"/>
  <c r="Z36" i="7" s="1"/>
  <c r="AT35" i="7"/>
  <c r="AQ35" i="7"/>
  <c r="AJ35" i="7"/>
  <c r="AK35" i="7" s="1"/>
  <c r="K35" i="7"/>
  <c r="L35" i="7" s="1"/>
  <c r="AM35" i="7" s="1"/>
  <c r="I35" i="7"/>
  <c r="F35" i="7"/>
  <c r="D35" i="7"/>
  <c r="AO34" i="7"/>
  <c r="AN34" i="7"/>
  <c r="AH34" i="7"/>
  <c r="AG34" i="7"/>
  <c r="M34" i="7"/>
  <c r="Z34" i="7" s="1"/>
  <c r="AO33" i="7"/>
  <c r="AN33" i="7"/>
  <c r="AH33" i="7"/>
  <c r="AG33" i="7"/>
  <c r="M33" i="7"/>
  <c r="AB33" i="7" s="1"/>
  <c r="AO32" i="7"/>
  <c r="AN32" i="7"/>
  <c r="AH32" i="7"/>
  <c r="AG32" i="7"/>
  <c r="M32" i="7"/>
  <c r="AT31" i="7"/>
  <c r="AQ31" i="7"/>
  <c r="AJ31" i="7"/>
  <c r="AK31" i="7" s="1"/>
  <c r="K31" i="7"/>
  <c r="L31" i="7" s="1"/>
  <c r="AM31" i="7" s="1"/>
  <c r="I31" i="7"/>
  <c r="F31" i="7"/>
  <c r="D31" i="7"/>
  <c r="AO30" i="7"/>
  <c r="AN30" i="7"/>
  <c r="AH30" i="7"/>
  <c r="AG30" i="7"/>
  <c r="Q30" i="7"/>
  <c r="M30" i="7"/>
  <c r="Z30" i="7" s="1"/>
  <c r="AO29" i="7"/>
  <c r="AN29" i="7"/>
  <c r="AH29" i="7"/>
  <c r="AG29" i="7"/>
  <c r="M29" i="7"/>
  <c r="T29" i="7" s="1"/>
  <c r="AO28" i="7"/>
  <c r="AN28" i="7"/>
  <c r="AH28" i="7"/>
  <c r="AG28" i="7"/>
  <c r="M28" i="7"/>
  <c r="V28" i="7" s="1"/>
  <c r="AT27" i="7"/>
  <c r="AQ27" i="7"/>
  <c r="AJ27" i="7"/>
  <c r="AK27" i="7" s="1"/>
  <c r="K27" i="7"/>
  <c r="L27" i="7" s="1"/>
  <c r="I27" i="7"/>
  <c r="F27" i="7"/>
  <c r="D27" i="7"/>
  <c r="AO26" i="7"/>
  <c r="AN26" i="7"/>
  <c r="AH26" i="7"/>
  <c r="AG26" i="7"/>
  <c r="M26" i="7"/>
  <c r="AO25" i="7"/>
  <c r="AN25" i="7"/>
  <c r="AH25" i="7"/>
  <c r="AG25" i="7"/>
  <c r="M25" i="7"/>
  <c r="AB25" i="7" s="1"/>
  <c r="AO24" i="7"/>
  <c r="AN24" i="7"/>
  <c r="AH24" i="7"/>
  <c r="AG24" i="7"/>
  <c r="M24" i="7"/>
  <c r="AT23" i="7"/>
  <c r="AQ23" i="7"/>
  <c r="AJ23" i="7"/>
  <c r="AK23" i="7" s="1"/>
  <c r="K23" i="7"/>
  <c r="AM23" i="7" s="1"/>
  <c r="I23" i="7"/>
  <c r="F23" i="7"/>
  <c r="D23" i="7"/>
  <c r="AO22" i="7"/>
  <c r="AN22" i="7"/>
  <c r="AH22" i="7"/>
  <c r="AG22" i="7"/>
  <c r="M22" i="7"/>
  <c r="AO21" i="7"/>
  <c r="AN21" i="7"/>
  <c r="AH21" i="7"/>
  <c r="AG21" i="7"/>
  <c r="M21" i="7"/>
  <c r="T21" i="7" s="1"/>
  <c r="AO20" i="7"/>
  <c r="AN20" i="7"/>
  <c r="AH20" i="7"/>
  <c r="AG20" i="7"/>
  <c r="M20" i="7"/>
  <c r="Z20" i="7" s="1"/>
  <c r="AT19" i="7"/>
  <c r="AQ19" i="7"/>
  <c r="AJ19" i="7"/>
  <c r="AK19" i="7" s="1"/>
  <c r="K19" i="7"/>
  <c r="AM19" i="7" s="1"/>
  <c r="I19" i="7"/>
  <c r="F19" i="7"/>
  <c r="D19" i="7"/>
  <c r="AO18" i="7"/>
  <c r="AN18" i="7"/>
  <c r="AH18" i="7"/>
  <c r="AG18" i="7"/>
  <c r="M18" i="7"/>
  <c r="Z18" i="7" s="1"/>
  <c r="AO17" i="7"/>
  <c r="AH17" i="7"/>
  <c r="AG17" i="7"/>
  <c r="M17" i="7"/>
  <c r="AO16" i="7"/>
  <c r="AN16" i="7"/>
  <c r="AH16" i="7"/>
  <c r="AG16" i="7"/>
  <c r="M16" i="7"/>
  <c r="X16" i="7" s="1"/>
  <c r="AT15" i="7"/>
  <c r="AQ15" i="7"/>
  <c r="AJ15" i="7"/>
  <c r="AK15" i="7" s="1"/>
  <c r="K15" i="7"/>
  <c r="L15" i="7" s="1"/>
  <c r="I15" i="7"/>
  <c r="F15" i="7"/>
  <c r="D15" i="7"/>
  <c r="AO14" i="7"/>
  <c r="AN14" i="7"/>
  <c r="AH14" i="7"/>
  <c r="AG14" i="7"/>
  <c r="M14" i="7"/>
  <c r="AO13" i="7"/>
  <c r="AN13" i="7"/>
  <c r="AH13" i="7"/>
  <c r="AG13" i="7"/>
  <c r="M13" i="7"/>
  <c r="AO12" i="7"/>
  <c r="AN12" i="7"/>
  <c r="AH12" i="7"/>
  <c r="AG12" i="7"/>
  <c r="Q12" i="7"/>
  <c r="M12" i="7"/>
  <c r="AT11" i="7"/>
  <c r="AQ11" i="7"/>
  <c r="AJ11" i="7"/>
  <c r="AK11" i="7" s="1"/>
  <c r="K11" i="7"/>
  <c r="L11" i="7" s="1"/>
  <c r="I11" i="7"/>
  <c r="F11" i="7"/>
  <c r="D11" i="7"/>
  <c r="AO10" i="7"/>
  <c r="AN10" i="7"/>
  <c r="AH10" i="7"/>
  <c r="AG10" i="7"/>
  <c r="M10" i="7"/>
  <c r="AO9" i="7"/>
  <c r="AN9" i="7"/>
  <c r="AH9" i="7"/>
  <c r="AG9" i="7"/>
  <c r="M9" i="7"/>
  <c r="AO8" i="7"/>
  <c r="AN8" i="7"/>
  <c r="AH8" i="7"/>
  <c r="AG8" i="7"/>
  <c r="M8" i="7"/>
  <c r="AT7" i="7"/>
  <c r="AQ7" i="7"/>
  <c r="AJ7" i="7"/>
  <c r="AK7" i="7" s="1"/>
  <c r="K7" i="7"/>
  <c r="L7" i="7" s="1"/>
  <c r="I7" i="7"/>
  <c r="F7" i="7"/>
  <c r="D7" i="7"/>
  <c r="AO6" i="7"/>
  <c r="AN6" i="7"/>
  <c r="AH6" i="7"/>
  <c r="AG6" i="7"/>
  <c r="M6" i="7"/>
  <c r="AO5" i="7"/>
  <c r="AN5" i="7"/>
  <c r="AH5" i="7"/>
  <c r="AG5" i="7"/>
  <c r="M5" i="7"/>
  <c r="AO4" i="7"/>
  <c r="AN4" i="7"/>
  <c r="AH4" i="7"/>
  <c r="AG4" i="7"/>
  <c r="M4" i="7"/>
  <c r="Q4" i="7" s="1"/>
  <c r="AT127" i="6"/>
  <c r="AQ127" i="6"/>
  <c r="AJ127" i="6"/>
  <c r="AK127" i="6" s="1"/>
  <c r="AF127" i="6"/>
  <c r="K127" i="6"/>
  <c r="I127" i="6"/>
  <c r="F127" i="6"/>
  <c r="D127" i="6"/>
  <c r="AO126" i="6"/>
  <c r="AN126" i="6"/>
  <c r="AH126" i="6"/>
  <c r="AG126" i="6"/>
  <c r="AB126" i="6"/>
  <c r="Z126" i="6"/>
  <c r="Q126" i="6"/>
  <c r="O126" i="6"/>
  <c r="M126" i="6"/>
  <c r="AC126" i="6" s="1"/>
  <c r="AI126" i="6" s="1"/>
  <c r="AO125" i="6"/>
  <c r="AN125" i="6"/>
  <c r="AH125" i="6"/>
  <c r="AG125" i="6"/>
  <c r="AB125" i="6"/>
  <c r="Z125" i="6"/>
  <c r="Q125" i="6"/>
  <c r="O125" i="6"/>
  <c r="M125" i="6"/>
  <c r="AC125" i="6" s="1"/>
  <c r="AI125" i="6" s="1"/>
  <c r="AO124" i="6"/>
  <c r="AN124" i="6"/>
  <c r="AN127" i="6" s="1"/>
  <c r="AH124" i="6"/>
  <c r="AG124" i="6"/>
  <c r="AB124" i="6"/>
  <c r="AB127" i="6" s="1"/>
  <c r="Z124" i="6"/>
  <c r="Q124" i="6"/>
  <c r="Q127" i="6" s="1"/>
  <c r="O124" i="6"/>
  <c r="M124" i="6"/>
  <c r="AC124" i="6" s="1"/>
  <c r="AI124" i="6" s="1"/>
  <c r="AT123" i="6"/>
  <c r="AQ123" i="6"/>
  <c r="AJ123" i="6"/>
  <c r="AK123" i="6" s="1"/>
  <c r="K123" i="6"/>
  <c r="L123" i="6" s="1"/>
  <c r="AM123" i="6" s="1"/>
  <c r="I123" i="6"/>
  <c r="F123" i="6"/>
  <c r="D123" i="6"/>
  <c r="AO122" i="6"/>
  <c r="AN122" i="6"/>
  <c r="AH122" i="6"/>
  <c r="AG122" i="6"/>
  <c r="M122" i="6"/>
  <c r="AO121" i="6"/>
  <c r="AN121" i="6"/>
  <c r="AH121" i="6"/>
  <c r="AG121" i="6"/>
  <c r="M121" i="6"/>
  <c r="AB121" i="6" s="1"/>
  <c r="AO120" i="6"/>
  <c r="AN120" i="6"/>
  <c r="AH120" i="6"/>
  <c r="AG120" i="6"/>
  <c r="M120" i="6"/>
  <c r="AT119" i="6"/>
  <c r="AQ119" i="6"/>
  <c r="AJ119" i="6"/>
  <c r="AK119" i="6" s="1"/>
  <c r="K119" i="6"/>
  <c r="L119" i="6" s="1"/>
  <c r="AM119" i="6" s="1"/>
  <c r="I119" i="6"/>
  <c r="F119" i="6"/>
  <c r="D119" i="6"/>
  <c r="AO118" i="6"/>
  <c r="AN118" i="6"/>
  <c r="AH118" i="6"/>
  <c r="AG118" i="6"/>
  <c r="M118" i="6"/>
  <c r="X118" i="6" s="1"/>
  <c r="AO117" i="6"/>
  <c r="AN117" i="6"/>
  <c r="AH117" i="6"/>
  <c r="AG117" i="6"/>
  <c r="M117" i="6"/>
  <c r="AO116" i="6"/>
  <c r="AN116" i="6"/>
  <c r="AH116" i="6"/>
  <c r="AG116" i="6"/>
  <c r="M116" i="6"/>
  <c r="AT115" i="6"/>
  <c r="AQ115" i="6"/>
  <c r="AJ115" i="6"/>
  <c r="AK115" i="6" s="1"/>
  <c r="K115" i="6"/>
  <c r="AL115" i="6" s="1"/>
  <c r="I115" i="6"/>
  <c r="F115" i="6"/>
  <c r="D115" i="6"/>
  <c r="AO114" i="6"/>
  <c r="AN114" i="6"/>
  <c r="AH114" i="6"/>
  <c r="AG114" i="6"/>
  <c r="M114" i="6"/>
  <c r="AO113" i="6"/>
  <c r="AN113" i="6"/>
  <c r="AH113" i="6"/>
  <c r="AG113" i="6"/>
  <c r="M113" i="6"/>
  <c r="AO112" i="6"/>
  <c r="AN112" i="6"/>
  <c r="AH112" i="6"/>
  <c r="AG112" i="6"/>
  <c r="M112" i="6"/>
  <c r="AT111" i="6"/>
  <c r="AQ111" i="6"/>
  <c r="AJ111" i="6"/>
  <c r="AK111" i="6" s="1"/>
  <c r="K111" i="6"/>
  <c r="AF111" i="6" s="1"/>
  <c r="I111" i="6"/>
  <c r="F111" i="6"/>
  <c r="D111" i="6"/>
  <c r="AO110" i="6"/>
  <c r="AN110" i="6"/>
  <c r="AH110" i="6"/>
  <c r="AG110" i="6"/>
  <c r="M110" i="6"/>
  <c r="AO109" i="6"/>
  <c r="AN109" i="6"/>
  <c r="AH109" i="6"/>
  <c r="AG109" i="6"/>
  <c r="M109" i="6"/>
  <c r="AO108" i="6"/>
  <c r="AN108" i="6"/>
  <c r="AH108" i="6"/>
  <c r="AG108" i="6"/>
  <c r="M108" i="6"/>
  <c r="AT107" i="6"/>
  <c r="AQ107" i="6"/>
  <c r="AJ107" i="6"/>
  <c r="AK107" i="6" s="1"/>
  <c r="K107" i="6"/>
  <c r="L107" i="6" s="1"/>
  <c r="AM107" i="6" s="1"/>
  <c r="I107" i="6"/>
  <c r="F107" i="6"/>
  <c r="D107" i="6"/>
  <c r="AO106" i="6"/>
  <c r="AN106" i="6"/>
  <c r="AH106" i="6"/>
  <c r="AG106" i="6"/>
  <c r="M106" i="6"/>
  <c r="AO105" i="6"/>
  <c r="AN105" i="6"/>
  <c r="AH105" i="6"/>
  <c r="AG105" i="6"/>
  <c r="M105" i="6"/>
  <c r="AO104" i="6"/>
  <c r="AN104" i="6"/>
  <c r="AH104" i="6"/>
  <c r="AG104" i="6"/>
  <c r="M104" i="6"/>
  <c r="AT103" i="6"/>
  <c r="AQ103" i="6"/>
  <c r="AJ103" i="6"/>
  <c r="AK103" i="6" s="1"/>
  <c r="AD103" i="6"/>
  <c r="K103" i="6"/>
  <c r="L103" i="6" s="1"/>
  <c r="AM103" i="6" s="1"/>
  <c r="I103" i="6"/>
  <c r="F103" i="6"/>
  <c r="D103" i="6"/>
  <c r="AO102" i="6"/>
  <c r="AN102" i="6"/>
  <c r="AH102" i="6"/>
  <c r="AG102" i="6"/>
  <c r="M102" i="6"/>
  <c r="AO101" i="6"/>
  <c r="AN101" i="6"/>
  <c r="AH101" i="6"/>
  <c r="AG101" i="6"/>
  <c r="M101" i="6"/>
  <c r="X101" i="6" s="1"/>
  <c r="AO100" i="6"/>
  <c r="AN100" i="6"/>
  <c r="AH100" i="6"/>
  <c r="AG100" i="6"/>
  <c r="M100" i="6"/>
  <c r="AT99" i="6"/>
  <c r="AQ99" i="6"/>
  <c r="AJ99" i="6"/>
  <c r="AK99" i="6" s="1"/>
  <c r="K99" i="6"/>
  <c r="AL99" i="6" s="1"/>
  <c r="I99" i="6"/>
  <c r="F99" i="6"/>
  <c r="D99" i="6"/>
  <c r="AO98" i="6"/>
  <c r="AN98" i="6"/>
  <c r="AH98" i="6"/>
  <c r="AG98" i="6"/>
  <c r="M98" i="6"/>
  <c r="AE98" i="6" s="1"/>
  <c r="AO97" i="6"/>
  <c r="AN97" i="6"/>
  <c r="AH97" i="6"/>
  <c r="AG97" i="6"/>
  <c r="M97" i="6"/>
  <c r="X97" i="6" s="1"/>
  <c r="AO96" i="6"/>
  <c r="AN96" i="6"/>
  <c r="AH96" i="6"/>
  <c r="AG96" i="6"/>
  <c r="M96" i="6"/>
  <c r="AT95" i="6"/>
  <c r="AQ95" i="6"/>
  <c r="AJ95" i="6"/>
  <c r="AK95" i="6" s="1"/>
  <c r="K95" i="6"/>
  <c r="AF95" i="6" s="1"/>
  <c r="I95" i="6"/>
  <c r="F95" i="6"/>
  <c r="D95" i="6"/>
  <c r="AO94" i="6"/>
  <c r="AN94" i="6"/>
  <c r="AH94" i="6"/>
  <c r="AG94" i="6"/>
  <c r="M94" i="6"/>
  <c r="AO93" i="6"/>
  <c r="AN93" i="6"/>
  <c r="AH93" i="6"/>
  <c r="AG93" i="6"/>
  <c r="M93" i="6"/>
  <c r="AE93" i="6" s="1"/>
  <c r="AO92" i="6"/>
  <c r="AN92" i="6"/>
  <c r="AH92" i="6"/>
  <c r="AG92" i="6"/>
  <c r="M92" i="6"/>
  <c r="AE92" i="6" s="1"/>
  <c r="AT91" i="6"/>
  <c r="AQ91" i="6"/>
  <c r="AJ91" i="6"/>
  <c r="AK91" i="6" s="1"/>
  <c r="K91" i="6"/>
  <c r="AL91" i="6" s="1"/>
  <c r="I91" i="6"/>
  <c r="F91" i="6"/>
  <c r="D91" i="6"/>
  <c r="AO90" i="6"/>
  <c r="AN90" i="6"/>
  <c r="AH90" i="6"/>
  <c r="AG90" i="6"/>
  <c r="M90" i="6"/>
  <c r="AO89" i="6"/>
  <c r="AN89" i="6"/>
  <c r="AH89" i="6"/>
  <c r="AG89" i="6"/>
  <c r="M89" i="6"/>
  <c r="AE89" i="6" s="1"/>
  <c r="AO88" i="6"/>
  <c r="AN88" i="6"/>
  <c r="AH88" i="6"/>
  <c r="AG88" i="6"/>
  <c r="M88" i="6"/>
  <c r="AT87" i="6"/>
  <c r="AQ87" i="6"/>
  <c r="AJ87" i="6"/>
  <c r="AK87" i="6" s="1"/>
  <c r="K87" i="6"/>
  <c r="I87" i="6"/>
  <c r="F87" i="6"/>
  <c r="D87" i="6"/>
  <c r="AO86" i="6"/>
  <c r="AN86" i="6"/>
  <c r="AH86" i="6"/>
  <c r="AG86" i="6"/>
  <c r="M86" i="6"/>
  <c r="AO85" i="6"/>
  <c r="AN85" i="6"/>
  <c r="AH85" i="6"/>
  <c r="AG85" i="6"/>
  <c r="M85" i="6"/>
  <c r="AE85" i="6" s="1"/>
  <c r="AO84" i="6"/>
  <c r="AN84" i="6"/>
  <c r="AH84" i="6"/>
  <c r="AG84" i="6"/>
  <c r="M84" i="6"/>
  <c r="X84" i="6" s="1"/>
  <c r="AT83" i="6"/>
  <c r="AQ83" i="6"/>
  <c r="AJ83" i="6"/>
  <c r="AK83" i="6" s="1"/>
  <c r="K83" i="6"/>
  <c r="AL83" i="6" s="1"/>
  <c r="I83" i="6"/>
  <c r="F83" i="6"/>
  <c r="D83" i="6"/>
  <c r="AO82" i="6"/>
  <c r="AN82" i="6"/>
  <c r="AH82" i="6"/>
  <c r="AG82" i="6"/>
  <c r="M82" i="6"/>
  <c r="AE82" i="6" s="1"/>
  <c r="AO81" i="6"/>
  <c r="AN81" i="6"/>
  <c r="AH81" i="6"/>
  <c r="AG81" i="6"/>
  <c r="M81" i="6"/>
  <c r="AO80" i="6"/>
  <c r="AN80" i="6"/>
  <c r="AH80" i="6"/>
  <c r="AG80" i="6"/>
  <c r="M80" i="6"/>
  <c r="AB80" i="6" s="1"/>
  <c r="AT79" i="6"/>
  <c r="AQ79" i="6"/>
  <c r="AJ79" i="6"/>
  <c r="AK79" i="6" s="1"/>
  <c r="K79" i="6"/>
  <c r="AL79" i="6" s="1"/>
  <c r="I79" i="6"/>
  <c r="F79" i="6"/>
  <c r="D79" i="6"/>
  <c r="AO78" i="6"/>
  <c r="AN78" i="6"/>
  <c r="AH78" i="6"/>
  <c r="AG78" i="6"/>
  <c r="M78" i="6"/>
  <c r="AO77" i="6"/>
  <c r="AN77" i="6"/>
  <c r="AH77" i="6"/>
  <c r="AG77" i="6"/>
  <c r="M77" i="6"/>
  <c r="AE77" i="6" s="1"/>
  <c r="AO76" i="6"/>
  <c r="AN76" i="6"/>
  <c r="AH76" i="6"/>
  <c r="AG76" i="6"/>
  <c r="M76" i="6"/>
  <c r="X76" i="6" s="1"/>
  <c r="AT75" i="6"/>
  <c r="AQ75" i="6"/>
  <c r="AJ75" i="6"/>
  <c r="AK75" i="6" s="1"/>
  <c r="K75" i="6"/>
  <c r="AL75" i="6" s="1"/>
  <c r="I75" i="6"/>
  <c r="F75" i="6"/>
  <c r="D75" i="6"/>
  <c r="AO74" i="6"/>
  <c r="AN74" i="6"/>
  <c r="AH74" i="6"/>
  <c r="AG74" i="6"/>
  <c r="M74" i="6"/>
  <c r="AE74" i="6" s="1"/>
  <c r="AO73" i="6"/>
  <c r="AN73" i="6"/>
  <c r="AH73" i="6"/>
  <c r="AG73" i="6"/>
  <c r="M73" i="6"/>
  <c r="AE73" i="6" s="1"/>
  <c r="AO72" i="6"/>
  <c r="AN72" i="6"/>
  <c r="AH72" i="6"/>
  <c r="AG72" i="6"/>
  <c r="M72" i="6"/>
  <c r="AB72" i="6" s="1"/>
  <c r="AT71" i="6"/>
  <c r="AQ71" i="6"/>
  <c r="AJ71" i="6"/>
  <c r="AK71" i="6" s="1"/>
  <c r="K71" i="6"/>
  <c r="AL71" i="6" s="1"/>
  <c r="I71" i="6"/>
  <c r="F71" i="6"/>
  <c r="D71" i="6"/>
  <c r="AO70" i="6"/>
  <c r="AN70" i="6"/>
  <c r="AH70" i="6"/>
  <c r="AG70" i="6"/>
  <c r="M70" i="6"/>
  <c r="T70" i="6" s="1"/>
  <c r="AO69" i="6"/>
  <c r="AN69" i="6"/>
  <c r="AH69" i="6"/>
  <c r="AG69" i="6"/>
  <c r="M69" i="6"/>
  <c r="AB69" i="6" s="1"/>
  <c r="AO68" i="6"/>
  <c r="AN68" i="6"/>
  <c r="AH68" i="6"/>
  <c r="AG68" i="6"/>
  <c r="M68" i="6"/>
  <c r="AT67" i="6"/>
  <c r="AQ67" i="6"/>
  <c r="AJ67" i="6"/>
  <c r="AK67" i="6" s="1"/>
  <c r="K67" i="6"/>
  <c r="I67" i="6"/>
  <c r="F67" i="6"/>
  <c r="D67" i="6"/>
  <c r="AO66" i="6"/>
  <c r="AN66" i="6"/>
  <c r="AH66" i="6"/>
  <c r="AG66" i="6"/>
  <c r="M66" i="6"/>
  <c r="AO65" i="6"/>
  <c r="AN65" i="6"/>
  <c r="AH65" i="6"/>
  <c r="AG65" i="6"/>
  <c r="M65" i="6"/>
  <c r="AE65" i="6" s="1"/>
  <c r="AO64" i="6"/>
  <c r="AN64" i="6"/>
  <c r="AH64" i="6"/>
  <c r="AG64" i="6"/>
  <c r="M64" i="6"/>
  <c r="AT63" i="6"/>
  <c r="AQ63" i="6"/>
  <c r="AJ63" i="6"/>
  <c r="AK63" i="6" s="1"/>
  <c r="K63" i="6"/>
  <c r="AL63" i="6" s="1"/>
  <c r="I63" i="6"/>
  <c r="F63" i="6"/>
  <c r="D63" i="6"/>
  <c r="AO62" i="6"/>
  <c r="AN62" i="6"/>
  <c r="AH62" i="6"/>
  <c r="AG62" i="6"/>
  <c r="M62" i="6"/>
  <c r="AO61" i="6"/>
  <c r="AN61" i="6"/>
  <c r="AH61" i="6"/>
  <c r="AG61" i="6"/>
  <c r="O61" i="6"/>
  <c r="M61" i="6"/>
  <c r="Z61" i="6" s="1"/>
  <c r="AO60" i="6"/>
  <c r="AN60" i="6"/>
  <c r="AN63" i="6" s="1"/>
  <c r="AH60" i="6"/>
  <c r="AG60" i="6"/>
  <c r="M60" i="6"/>
  <c r="AT59" i="6"/>
  <c r="AQ59" i="6"/>
  <c r="AJ59" i="6"/>
  <c r="AK59" i="6" s="1"/>
  <c r="K59" i="6"/>
  <c r="AF59" i="6" s="1"/>
  <c r="I59" i="6"/>
  <c r="F59" i="6"/>
  <c r="D59" i="6"/>
  <c r="AO58" i="6"/>
  <c r="AN58" i="6"/>
  <c r="AH58" i="6"/>
  <c r="AG58" i="6"/>
  <c r="M58" i="6"/>
  <c r="AO57" i="6"/>
  <c r="AN57" i="6"/>
  <c r="AH57" i="6"/>
  <c r="AG57" i="6"/>
  <c r="M57" i="6"/>
  <c r="AO56" i="6"/>
  <c r="AN56" i="6"/>
  <c r="AH56" i="6"/>
  <c r="AG56" i="6"/>
  <c r="M56" i="6"/>
  <c r="Q56" i="6" s="1"/>
  <c r="AT55" i="6"/>
  <c r="AQ55" i="6"/>
  <c r="AJ55" i="6"/>
  <c r="AK55" i="6" s="1"/>
  <c r="K55" i="6"/>
  <c r="I55" i="6"/>
  <c r="F55" i="6"/>
  <c r="D55" i="6"/>
  <c r="AO54" i="6"/>
  <c r="AN54" i="6"/>
  <c r="AH54" i="6"/>
  <c r="AG54" i="6"/>
  <c r="M54" i="6"/>
  <c r="AO53" i="6"/>
  <c r="AN53" i="6"/>
  <c r="AH53" i="6"/>
  <c r="AG53" i="6"/>
  <c r="M53" i="6"/>
  <c r="AO52" i="6"/>
  <c r="AN52" i="6"/>
  <c r="AH52" i="6"/>
  <c r="AG52" i="6"/>
  <c r="M52" i="6"/>
  <c r="AT51" i="6"/>
  <c r="AQ51" i="6"/>
  <c r="AJ51" i="6"/>
  <c r="AK51" i="6" s="1"/>
  <c r="K51" i="6"/>
  <c r="L51" i="6" s="1"/>
  <c r="AM51" i="6" s="1"/>
  <c r="I51" i="6"/>
  <c r="F51" i="6"/>
  <c r="D51" i="6"/>
  <c r="AO50" i="6"/>
  <c r="AN50" i="6"/>
  <c r="AH50" i="6"/>
  <c r="AG50" i="6"/>
  <c r="M50" i="6"/>
  <c r="Z50" i="6" s="1"/>
  <c r="AO49" i="6"/>
  <c r="AN49" i="6"/>
  <c r="AH49" i="6"/>
  <c r="AG49" i="6"/>
  <c r="Q49" i="6"/>
  <c r="M49" i="6"/>
  <c r="AO48" i="6"/>
  <c r="AN48" i="6"/>
  <c r="AH48" i="6"/>
  <c r="AG48" i="6"/>
  <c r="M48" i="6"/>
  <c r="AT47" i="6"/>
  <c r="AQ47" i="6"/>
  <c r="AJ47" i="6"/>
  <c r="AK47" i="6" s="1"/>
  <c r="K47" i="6"/>
  <c r="I47" i="6"/>
  <c r="F47" i="6"/>
  <c r="D47" i="6"/>
  <c r="AO46" i="6"/>
  <c r="AN46" i="6"/>
  <c r="AH46" i="6"/>
  <c r="AG46" i="6"/>
  <c r="M46" i="6"/>
  <c r="AO45" i="6"/>
  <c r="AN45" i="6"/>
  <c r="AH45" i="6"/>
  <c r="AG45" i="6"/>
  <c r="M45" i="6"/>
  <c r="AO44" i="6"/>
  <c r="AN44" i="6"/>
  <c r="AH44" i="6"/>
  <c r="AG44" i="6"/>
  <c r="M44" i="6"/>
  <c r="T44" i="6" s="1"/>
  <c r="AT43" i="6"/>
  <c r="AQ43" i="6"/>
  <c r="AJ43" i="6"/>
  <c r="AK43" i="6" s="1"/>
  <c r="K43" i="6"/>
  <c r="AD43" i="6" s="1"/>
  <c r="I43" i="6"/>
  <c r="F43" i="6"/>
  <c r="D43" i="6"/>
  <c r="AO42" i="6"/>
  <c r="AN42" i="6"/>
  <c r="AH42" i="6"/>
  <c r="AG42" i="6"/>
  <c r="M42" i="6"/>
  <c r="AB42" i="6" s="1"/>
  <c r="AO41" i="6"/>
  <c r="AN41" i="6"/>
  <c r="AH41" i="6"/>
  <c r="AG41" i="6"/>
  <c r="M41" i="6"/>
  <c r="AB41" i="6" s="1"/>
  <c r="AO40" i="6"/>
  <c r="AN40" i="6"/>
  <c r="AH40" i="6"/>
  <c r="AG40" i="6"/>
  <c r="M40" i="6"/>
  <c r="AT39" i="6"/>
  <c r="AQ39" i="6"/>
  <c r="AJ39" i="6"/>
  <c r="AK39" i="6" s="1"/>
  <c r="K39" i="6"/>
  <c r="AF39" i="6" s="1"/>
  <c r="I39" i="6"/>
  <c r="F39" i="6"/>
  <c r="D39" i="6"/>
  <c r="AO38" i="6"/>
  <c r="AN38" i="6"/>
  <c r="AH38" i="6"/>
  <c r="AG38" i="6"/>
  <c r="M38" i="6"/>
  <c r="AO37" i="6"/>
  <c r="AN37" i="6"/>
  <c r="AH37" i="6"/>
  <c r="AG37" i="6"/>
  <c r="M37" i="6"/>
  <c r="AB37" i="6" s="1"/>
  <c r="AO36" i="6"/>
  <c r="AN36" i="6"/>
  <c r="AH36" i="6"/>
  <c r="AG36" i="6"/>
  <c r="M36" i="6"/>
  <c r="AB36" i="6" s="1"/>
  <c r="AT35" i="6"/>
  <c r="AQ35" i="6"/>
  <c r="AJ35" i="6"/>
  <c r="AK35" i="6" s="1"/>
  <c r="K35" i="6"/>
  <c r="I35" i="6"/>
  <c r="F35" i="6"/>
  <c r="D35" i="6"/>
  <c r="AO34" i="6"/>
  <c r="AN34" i="6"/>
  <c r="AH34" i="6"/>
  <c r="AG34" i="6"/>
  <c r="M34" i="6"/>
  <c r="AB34" i="6" s="1"/>
  <c r="AO33" i="6"/>
  <c r="AN33" i="6"/>
  <c r="AH33" i="6"/>
  <c r="AG33" i="6"/>
  <c r="M33" i="6"/>
  <c r="V33" i="6" s="1"/>
  <c r="AO32" i="6"/>
  <c r="AN32" i="6"/>
  <c r="AH32" i="6"/>
  <c r="AG32" i="6"/>
  <c r="M32" i="6"/>
  <c r="AT31" i="6"/>
  <c r="AQ31" i="6"/>
  <c r="AJ31" i="6"/>
  <c r="AK31" i="6" s="1"/>
  <c r="K31" i="6"/>
  <c r="AF31" i="6" s="1"/>
  <c r="I31" i="6"/>
  <c r="F31" i="6"/>
  <c r="D31" i="6"/>
  <c r="AO30" i="6"/>
  <c r="AN30" i="6"/>
  <c r="AH30" i="6"/>
  <c r="AG30" i="6"/>
  <c r="M30" i="6"/>
  <c r="AO29" i="6"/>
  <c r="AN29" i="6"/>
  <c r="AH29" i="6"/>
  <c r="AG29" i="6"/>
  <c r="M29" i="6"/>
  <c r="AB29" i="6" s="1"/>
  <c r="AO28" i="6"/>
  <c r="AN28" i="6"/>
  <c r="AH28" i="6"/>
  <c r="AG28" i="6"/>
  <c r="M28" i="6"/>
  <c r="AT27" i="6"/>
  <c r="AQ27" i="6"/>
  <c r="AJ27" i="6"/>
  <c r="AK27" i="6" s="1"/>
  <c r="K27" i="6"/>
  <c r="I27" i="6"/>
  <c r="F27" i="6"/>
  <c r="D27" i="6"/>
  <c r="AO26" i="6"/>
  <c r="AN26" i="6"/>
  <c r="AH26" i="6"/>
  <c r="AG26" i="6"/>
  <c r="M26" i="6"/>
  <c r="V26" i="6" s="1"/>
  <c r="AO25" i="6"/>
  <c r="AN25" i="6"/>
  <c r="AH25" i="6"/>
  <c r="AG25" i="6"/>
  <c r="M25" i="6"/>
  <c r="AB25" i="6" s="1"/>
  <c r="AO24" i="6"/>
  <c r="AN24" i="6"/>
  <c r="AH24" i="6"/>
  <c r="AG24" i="6"/>
  <c r="M24" i="6"/>
  <c r="AT23" i="6"/>
  <c r="AQ23" i="6"/>
  <c r="AJ23" i="6"/>
  <c r="AK23" i="6" s="1"/>
  <c r="K23" i="6"/>
  <c r="AF23" i="6" s="1"/>
  <c r="I23" i="6"/>
  <c r="F23" i="6"/>
  <c r="D23" i="6"/>
  <c r="AO22" i="6"/>
  <c r="AN22" i="6"/>
  <c r="AH22" i="6"/>
  <c r="AG22" i="6"/>
  <c r="M22" i="6"/>
  <c r="AO21" i="6"/>
  <c r="AN21" i="6"/>
  <c r="AH21" i="6"/>
  <c r="AG21" i="6"/>
  <c r="M21" i="6"/>
  <c r="AB21" i="6" s="1"/>
  <c r="AO20" i="6"/>
  <c r="AN20" i="6"/>
  <c r="AH20" i="6"/>
  <c r="AG20" i="6"/>
  <c r="M20" i="6"/>
  <c r="AB20" i="6" s="1"/>
  <c r="AT19" i="6"/>
  <c r="AQ19" i="6"/>
  <c r="AJ19" i="6"/>
  <c r="AK19" i="6" s="1"/>
  <c r="K19" i="6"/>
  <c r="I19" i="6"/>
  <c r="F19" i="6"/>
  <c r="D19" i="6"/>
  <c r="AO18" i="6"/>
  <c r="AN18" i="6"/>
  <c r="AH18" i="6"/>
  <c r="AG18" i="6"/>
  <c r="M18" i="6"/>
  <c r="AO17" i="6"/>
  <c r="AN17" i="6"/>
  <c r="AH17" i="6"/>
  <c r="AG17" i="6"/>
  <c r="M17" i="6"/>
  <c r="AO16" i="6"/>
  <c r="AN16" i="6"/>
  <c r="AH16" i="6"/>
  <c r="AG16" i="6"/>
  <c r="M16" i="6"/>
  <c r="AT15" i="6"/>
  <c r="AQ15" i="6"/>
  <c r="AJ15" i="6"/>
  <c r="AK15" i="6" s="1"/>
  <c r="K15" i="6"/>
  <c r="AF15" i="6" s="1"/>
  <c r="I15" i="6"/>
  <c r="F15" i="6"/>
  <c r="D15" i="6"/>
  <c r="AO14" i="6"/>
  <c r="AN14" i="6"/>
  <c r="AH14" i="6"/>
  <c r="AG14" i="6"/>
  <c r="M14" i="6"/>
  <c r="AB14" i="6" s="1"/>
  <c r="AO13" i="6"/>
  <c r="AN13" i="6"/>
  <c r="AH13" i="6"/>
  <c r="AG13" i="6"/>
  <c r="M13" i="6"/>
  <c r="AO12" i="6"/>
  <c r="AN12" i="6"/>
  <c r="AH12" i="6"/>
  <c r="AG12" i="6"/>
  <c r="M12" i="6"/>
  <c r="V12" i="6" s="1"/>
  <c r="AT11" i="6"/>
  <c r="AQ11" i="6"/>
  <c r="AJ11" i="6"/>
  <c r="AK11" i="6" s="1"/>
  <c r="K11" i="6"/>
  <c r="I11" i="6"/>
  <c r="F11" i="6"/>
  <c r="D11" i="6"/>
  <c r="AO10" i="6"/>
  <c r="AN10" i="6"/>
  <c r="AH10" i="6"/>
  <c r="AG10" i="6"/>
  <c r="M10" i="6"/>
  <c r="AB10" i="6" s="1"/>
  <c r="AO9" i="6"/>
  <c r="AN9" i="6"/>
  <c r="AH9" i="6"/>
  <c r="AG9" i="6"/>
  <c r="M9" i="6"/>
  <c r="T9" i="6" s="1"/>
  <c r="AO8" i="6"/>
  <c r="AN8" i="6"/>
  <c r="AH8" i="6"/>
  <c r="AG8" i="6"/>
  <c r="M8" i="6"/>
  <c r="V8" i="6" s="1"/>
  <c r="AT7" i="6"/>
  <c r="AQ7" i="6"/>
  <c r="AJ7" i="6"/>
  <c r="AK7" i="6" s="1"/>
  <c r="K7" i="6"/>
  <c r="AF7" i="6" s="1"/>
  <c r="I7" i="6"/>
  <c r="F7" i="6"/>
  <c r="D7" i="6"/>
  <c r="AO6" i="6"/>
  <c r="AN6" i="6"/>
  <c r="AH6" i="6"/>
  <c r="AG6" i="6"/>
  <c r="M6" i="6"/>
  <c r="AB6" i="6" s="1"/>
  <c r="AO5" i="6"/>
  <c r="AN5" i="6"/>
  <c r="AH5" i="6"/>
  <c r="AG5" i="6"/>
  <c r="M5" i="6"/>
  <c r="AO4" i="6"/>
  <c r="AN4" i="6"/>
  <c r="AH4" i="6"/>
  <c r="AG4" i="6"/>
  <c r="M4" i="6"/>
  <c r="V4" i="6" s="1"/>
  <c r="AT127" i="5"/>
  <c r="AQ127" i="5"/>
  <c r="AJ127" i="5"/>
  <c r="AK127" i="5" s="1"/>
  <c r="K127" i="5"/>
  <c r="AD127" i="5" s="1"/>
  <c r="I127" i="5"/>
  <c r="F127" i="5"/>
  <c r="D127" i="5"/>
  <c r="AO126" i="5"/>
  <c r="AN126" i="5"/>
  <c r="AH126" i="5"/>
  <c r="AG126" i="5"/>
  <c r="M126" i="5"/>
  <c r="AO125" i="5"/>
  <c r="AN125" i="5"/>
  <c r="AH125" i="5"/>
  <c r="AG125" i="5"/>
  <c r="M125" i="5"/>
  <c r="AO124" i="5"/>
  <c r="AN124" i="5"/>
  <c r="AH124" i="5"/>
  <c r="AG124" i="5"/>
  <c r="M124" i="5"/>
  <c r="AT123" i="5"/>
  <c r="AQ123" i="5"/>
  <c r="AJ123" i="5"/>
  <c r="AK123" i="5" s="1"/>
  <c r="K123" i="5"/>
  <c r="AL123" i="5" s="1"/>
  <c r="I123" i="5"/>
  <c r="F123" i="5"/>
  <c r="D123" i="5"/>
  <c r="AO122" i="5"/>
  <c r="AN122" i="5"/>
  <c r="AH122" i="5"/>
  <c r="AG122" i="5"/>
  <c r="M122" i="5"/>
  <c r="X122" i="5" s="1"/>
  <c r="AO121" i="5"/>
  <c r="AN121" i="5"/>
  <c r="AH121" i="5"/>
  <c r="AG121" i="5"/>
  <c r="M121" i="5"/>
  <c r="X121" i="5" s="1"/>
  <c r="AO120" i="5"/>
  <c r="AN120" i="5"/>
  <c r="AN123" i="5" s="1"/>
  <c r="AH120" i="5"/>
  <c r="AG120" i="5"/>
  <c r="M120" i="5"/>
  <c r="AT119" i="5"/>
  <c r="AQ119" i="5"/>
  <c r="AJ119" i="5"/>
  <c r="AK119" i="5" s="1"/>
  <c r="K119" i="5"/>
  <c r="L119" i="5" s="1"/>
  <c r="AM119" i="5" s="1"/>
  <c r="I119" i="5"/>
  <c r="F119" i="5"/>
  <c r="D119" i="5"/>
  <c r="AO118" i="5"/>
  <c r="AN118" i="5"/>
  <c r="AH118" i="5"/>
  <c r="AG118" i="5"/>
  <c r="M118" i="5"/>
  <c r="AO117" i="5"/>
  <c r="AN117" i="5"/>
  <c r="AH117" i="5"/>
  <c r="AG117" i="5"/>
  <c r="M117" i="5"/>
  <c r="X117" i="5" s="1"/>
  <c r="AO116" i="5"/>
  <c r="AN116" i="5"/>
  <c r="AH116" i="5"/>
  <c r="AG116" i="5"/>
  <c r="M116" i="5"/>
  <c r="AT115" i="5"/>
  <c r="AQ115" i="5"/>
  <c r="AJ115" i="5"/>
  <c r="AK115" i="5" s="1"/>
  <c r="K115" i="5"/>
  <c r="I115" i="5"/>
  <c r="F115" i="5"/>
  <c r="D115" i="5"/>
  <c r="AO114" i="5"/>
  <c r="AN114" i="5"/>
  <c r="AH114" i="5"/>
  <c r="AG114" i="5"/>
  <c r="M114" i="5"/>
  <c r="AE114" i="5" s="1"/>
  <c r="AO113" i="5"/>
  <c r="AN113" i="5"/>
  <c r="AH113" i="5"/>
  <c r="AG113" i="5"/>
  <c r="M113" i="5"/>
  <c r="X113" i="5" s="1"/>
  <c r="AO112" i="5"/>
  <c r="AN112" i="5"/>
  <c r="AH112" i="5"/>
  <c r="AG112" i="5"/>
  <c r="M112" i="5"/>
  <c r="X112" i="5" s="1"/>
  <c r="AT111" i="5"/>
  <c r="AQ111" i="5"/>
  <c r="AJ111" i="5"/>
  <c r="AK111" i="5" s="1"/>
  <c r="K111" i="5"/>
  <c r="L111" i="5" s="1"/>
  <c r="AM111" i="5" s="1"/>
  <c r="I111" i="5"/>
  <c r="F111" i="5"/>
  <c r="D111" i="5"/>
  <c r="AO110" i="5"/>
  <c r="AN110" i="5"/>
  <c r="AH110" i="5"/>
  <c r="AG110" i="5"/>
  <c r="M110" i="5"/>
  <c r="AB110" i="5" s="1"/>
  <c r="AO109" i="5"/>
  <c r="AN109" i="5"/>
  <c r="AH109" i="5"/>
  <c r="AG109" i="5"/>
  <c r="M109" i="5"/>
  <c r="AO108" i="5"/>
  <c r="AN108" i="5"/>
  <c r="AH108" i="5"/>
  <c r="AG108" i="5"/>
  <c r="M108" i="5"/>
  <c r="AB108" i="5" s="1"/>
  <c r="AT107" i="5"/>
  <c r="AQ107" i="5"/>
  <c r="AJ107" i="5"/>
  <c r="AK107" i="5" s="1"/>
  <c r="K107" i="5"/>
  <c r="AF107" i="5" s="1"/>
  <c r="I107" i="5"/>
  <c r="F107" i="5"/>
  <c r="D107" i="5"/>
  <c r="AO106" i="5"/>
  <c r="AN106" i="5"/>
  <c r="AH106" i="5"/>
  <c r="AG106" i="5"/>
  <c r="M106" i="5"/>
  <c r="AB106" i="5" s="1"/>
  <c r="AO105" i="5"/>
  <c r="AN105" i="5"/>
  <c r="AH105" i="5"/>
  <c r="AG105" i="5"/>
  <c r="M105" i="5"/>
  <c r="Z105" i="5" s="1"/>
  <c r="AO104" i="5"/>
  <c r="AN104" i="5"/>
  <c r="AH104" i="5"/>
  <c r="AG104" i="5"/>
  <c r="M104" i="5"/>
  <c r="Q104" i="5" s="1"/>
  <c r="AT103" i="5"/>
  <c r="AQ103" i="5"/>
  <c r="AJ103" i="5"/>
  <c r="AK103" i="5" s="1"/>
  <c r="K103" i="5"/>
  <c r="I103" i="5"/>
  <c r="F103" i="5"/>
  <c r="D103" i="5"/>
  <c r="AO102" i="5"/>
  <c r="AN102" i="5"/>
  <c r="AH102" i="5"/>
  <c r="AG102" i="5"/>
  <c r="M102" i="5"/>
  <c r="AO101" i="5"/>
  <c r="AN101" i="5"/>
  <c r="AH101" i="5"/>
  <c r="AG101" i="5"/>
  <c r="M101" i="5"/>
  <c r="AO100" i="5"/>
  <c r="AN100" i="5"/>
  <c r="AH100" i="5"/>
  <c r="AG100" i="5"/>
  <c r="M100" i="5"/>
  <c r="AB100" i="5" s="1"/>
  <c r="AT99" i="5"/>
  <c r="AQ99" i="5"/>
  <c r="AJ99" i="5"/>
  <c r="AK99" i="5" s="1"/>
  <c r="K99" i="5"/>
  <c r="AF99" i="5" s="1"/>
  <c r="I99" i="5"/>
  <c r="F99" i="5"/>
  <c r="D99" i="5"/>
  <c r="AO98" i="5"/>
  <c r="AN98" i="5"/>
  <c r="AH98" i="5"/>
  <c r="AG98" i="5"/>
  <c r="M98" i="5"/>
  <c r="V98" i="5" s="1"/>
  <c r="AO97" i="5"/>
  <c r="AN97" i="5"/>
  <c r="AH97" i="5"/>
  <c r="AG97" i="5"/>
  <c r="M97" i="5"/>
  <c r="AE97" i="5" s="1"/>
  <c r="AO96" i="5"/>
  <c r="AN96" i="5"/>
  <c r="AH96" i="5"/>
  <c r="AG96" i="5"/>
  <c r="M96" i="5"/>
  <c r="AE96" i="5" s="1"/>
  <c r="AT95" i="5"/>
  <c r="AQ95" i="5"/>
  <c r="AJ95" i="5"/>
  <c r="AK95" i="5" s="1"/>
  <c r="K95" i="5"/>
  <c r="AF95" i="5" s="1"/>
  <c r="I95" i="5"/>
  <c r="F95" i="5"/>
  <c r="D95" i="5"/>
  <c r="AO94" i="5"/>
  <c r="AN94" i="5"/>
  <c r="AH94" i="5"/>
  <c r="AG94" i="5"/>
  <c r="M94" i="5"/>
  <c r="X94" i="5" s="1"/>
  <c r="AO93" i="5"/>
  <c r="AN93" i="5"/>
  <c r="AH93" i="5"/>
  <c r="AG93" i="5"/>
  <c r="O93" i="5"/>
  <c r="M93" i="5"/>
  <c r="AE93" i="5" s="1"/>
  <c r="AO92" i="5"/>
  <c r="AN92" i="5"/>
  <c r="AH92" i="5"/>
  <c r="AG92" i="5"/>
  <c r="M92" i="5"/>
  <c r="X92" i="5" s="1"/>
  <c r="AT91" i="5"/>
  <c r="AQ91" i="5"/>
  <c r="AJ91" i="5"/>
  <c r="AK91" i="5" s="1"/>
  <c r="K91" i="5"/>
  <c r="AF91" i="5" s="1"/>
  <c r="I91" i="5"/>
  <c r="F91" i="5"/>
  <c r="D91" i="5"/>
  <c r="AO90" i="5"/>
  <c r="AN90" i="5"/>
  <c r="AH90" i="5"/>
  <c r="AG90" i="5"/>
  <c r="M90" i="5"/>
  <c r="X90" i="5" s="1"/>
  <c r="AO89" i="5"/>
  <c r="AN89" i="5"/>
  <c r="AH89" i="5"/>
  <c r="AG89" i="5"/>
  <c r="M89" i="5"/>
  <c r="Z89" i="5" s="1"/>
  <c r="AO88" i="5"/>
  <c r="AN88" i="5"/>
  <c r="AH88" i="5"/>
  <c r="AG88" i="5"/>
  <c r="M88" i="5"/>
  <c r="X88" i="5" s="1"/>
  <c r="AT87" i="5"/>
  <c r="AQ87" i="5"/>
  <c r="AJ87" i="5"/>
  <c r="AK87" i="5" s="1"/>
  <c r="K87" i="5"/>
  <c r="AF87" i="5" s="1"/>
  <c r="I87" i="5"/>
  <c r="F87" i="5"/>
  <c r="D87" i="5"/>
  <c r="AO86" i="5"/>
  <c r="AN86" i="5"/>
  <c r="AH86" i="5"/>
  <c r="AG86" i="5"/>
  <c r="M86" i="5"/>
  <c r="X86" i="5" s="1"/>
  <c r="AO85" i="5"/>
  <c r="AN85" i="5"/>
  <c r="AH85" i="5"/>
  <c r="AG85" i="5"/>
  <c r="M85" i="5"/>
  <c r="T85" i="5" s="1"/>
  <c r="AO84" i="5"/>
  <c r="AN84" i="5"/>
  <c r="AH84" i="5"/>
  <c r="AG84" i="5"/>
  <c r="M84" i="5"/>
  <c r="AT83" i="5"/>
  <c r="AQ83" i="5"/>
  <c r="AJ83" i="5"/>
  <c r="AK83" i="5" s="1"/>
  <c r="K83" i="5"/>
  <c r="AF83" i="5" s="1"/>
  <c r="I83" i="5"/>
  <c r="F83" i="5"/>
  <c r="D83" i="5"/>
  <c r="AO82" i="5"/>
  <c r="AN82" i="5"/>
  <c r="AH82" i="5"/>
  <c r="AG82" i="5"/>
  <c r="M82" i="5"/>
  <c r="AO81" i="5"/>
  <c r="AN81" i="5"/>
  <c r="AH81" i="5"/>
  <c r="AG81" i="5"/>
  <c r="M81" i="5"/>
  <c r="AO80" i="5"/>
  <c r="AN80" i="5"/>
  <c r="AH80" i="5"/>
  <c r="AG80" i="5"/>
  <c r="M80" i="5"/>
  <c r="AT79" i="5"/>
  <c r="AQ79" i="5"/>
  <c r="AJ79" i="5"/>
  <c r="AK79" i="5" s="1"/>
  <c r="K79" i="5"/>
  <c r="I79" i="5"/>
  <c r="F79" i="5"/>
  <c r="D79" i="5"/>
  <c r="AO78" i="5"/>
  <c r="AN78" i="5"/>
  <c r="AH78" i="5"/>
  <c r="AG78" i="5"/>
  <c r="M78" i="5"/>
  <c r="AO77" i="5"/>
  <c r="AN77" i="5"/>
  <c r="AH77" i="5"/>
  <c r="AG77" i="5"/>
  <c r="M77" i="5"/>
  <c r="AB77" i="5" s="1"/>
  <c r="AO76" i="5"/>
  <c r="AN76" i="5"/>
  <c r="AH76" i="5"/>
  <c r="AG76" i="5"/>
  <c r="M76" i="5"/>
  <c r="Z76" i="5" s="1"/>
  <c r="AT75" i="5"/>
  <c r="AQ75" i="5"/>
  <c r="AJ75" i="5"/>
  <c r="AK75" i="5" s="1"/>
  <c r="K75" i="5"/>
  <c r="AF75" i="5" s="1"/>
  <c r="I75" i="5"/>
  <c r="F75" i="5"/>
  <c r="D75" i="5"/>
  <c r="AO74" i="5"/>
  <c r="AN74" i="5"/>
  <c r="AH74" i="5"/>
  <c r="AG74" i="5"/>
  <c r="M74" i="5"/>
  <c r="AO73" i="5"/>
  <c r="AN73" i="5"/>
  <c r="AH73" i="5"/>
  <c r="AG73" i="5"/>
  <c r="M73" i="5"/>
  <c r="AB73" i="5" s="1"/>
  <c r="AO72" i="5"/>
  <c r="AN72" i="5"/>
  <c r="AH72" i="5"/>
  <c r="AG72" i="5"/>
  <c r="M72" i="5"/>
  <c r="V72" i="5" s="1"/>
  <c r="AT71" i="5"/>
  <c r="AQ71" i="5"/>
  <c r="AJ71" i="5"/>
  <c r="AK71" i="5" s="1"/>
  <c r="K71" i="5"/>
  <c r="AF71" i="5" s="1"/>
  <c r="I71" i="5"/>
  <c r="F71" i="5"/>
  <c r="D71" i="5"/>
  <c r="AO70" i="5"/>
  <c r="AN70" i="5"/>
  <c r="AH70" i="5"/>
  <c r="AG70" i="5"/>
  <c r="M70" i="5"/>
  <c r="V70" i="5" s="1"/>
  <c r="AO69" i="5"/>
  <c r="AN69" i="5"/>
  <c r="AH69" i="5"/>
  <c r="AG69" i="5"/>
  <c r="M69" i="5"/>
  <c r="AO68" i="5"/>
  <c r="AN68" i="5"/>
  <c r="AH68" i="5"/>
  <c r="AG68" i="5"/>
  <c r="M68" i="5"/>
  <c r="Z68" i="5" s="1"/>
  <c r="AT67" i="5"/>
  <c r="AQ67" i="5"/>
  <c r="AJ67" i="5"/>
  <c r="AK67" i="5" s="1"/>
  <c r="K67" i="5"/>
  <c r="AF67" i="5" s="1"/>
  <c r="I67" i="5"/>
  <c r="F67" i="5"/>
  <c r="D67" i="5"/>
  <c r="AO66" i="5"/>
  <c r="AN66" i="5"/>
  <c r="AH66" i="5"/>
  <c r="AG66" i="5"/>
  <c r="M66" i="5"/>
  <c r="V66" i="5" s="1"/>
  <c r="AO65" i="5"/>
  <c r="AN65" i="5"/>
  <c r="AH65" i="5"/>
  <c r="AG65" i="5"/>
  <c r="M65" i="5"/>
  <c r="AB65" i="5" s="1"/>
  <c r="AO64" i="5"/>
  <c r="AN64" i="5"/>
  <c r="AH64" i="5"/>
  <c r="AG64" i="5"/>
  <c r="M64" i="5"/>
  <c r="V64" i="5" s="1"/>
  <c r="AT63" i="5"/>
  <c r="AQ63" i="5"/>
  <c r="AJ63" i="5"/>
  <c r="AK63" i="5" s="1"/>
  <c r="K63" i="5"/>
  <c r="AF63" i="5" s="1"/>
  <c r="I63" i="5"/>
  <c r="F63" i="5"/>
  <c r="D63" i="5"/>
  <c r="AO62" i="5"/>
  <c r="AN62" i="5"/>
  <c r="AH62" i="5"/>
  <c r="AG62" i="5"/>
  <c r="M62" i="5"/>
  <c r="V62" i="5" s="1"/>
  <c r="AO61" i="5"/>
  <c r="AN61" i="5"/>
  <c r="AH61" i="5"/>
  <c r="AG61" i="5"/>
  <c r="Q61" i="5"/>
  <c r="M61" i="5"/>
  <c r="AB61" i="5" s="1"/>
  <c r="AO60" i="5"/>
  <c r="AN60" i="5"/>
  <c r="AH60" i="5"/>
  <c r="AG60" i="5"/>
  <c r="M60" i="5"/>
  <c r="AT59" i="5"/>
  <c r="AQ59" i="5"/>
  <c r="AJ59" i="5"/>
  <c r="AK59" i="5" s="1"/>
  <c r="K59" i="5"/>
  <c r="AF59" i="5" s="1"/>
  <c r="I59" i="5"/>
  <c r="F59" i="5"/>
  <c r="D59" i="5"/>
  <c r="AO58" i="5"/>
  <c r="AN58" i="5"/>
  <c r="AH58" i="5"/>
  <c r="AG58" i="5"/>
  <c r="M58" i="5"/>
  <c r="V58" i="5" s="1"/>
  <c r="AO57" i="5"/>
  <c r="AN57" i="5"/>
  <c r="AH57" i="5"/>
  <c r="AG57" i="5"/>
  <c r="M57" i="5"/>
  <c r="AO56" i="5"/>
  <c r="AN56" i="5"/>
  <c r="AH56" i="5"/>
  <c r="AG56" i="5"/>
  <c r="M56" i="5"/>
  <c r="V56" i="5" s="1"/>
  <c r="AT55" i="5"/>
  <c r="AQ55" i="5"/>
  <c r="AJ55" i="5"/>
  <c r="AK55" i="5" s="1"/>
  <c r="K55" i="5"/>
  <c r="AF55" i="5" s="1"/>
  <c r="I55" i="5"/>
  <c r="F55" i="5"/>
  <c r="D55" i="5"/>
  <c r="AO54" i="5"/>
  <c r="AN54" i="5"/>
  <c r="AH54" i="5"/>
  <c r="AG54" i="5"/>
  <c r="M54" i="5"/>
  <c r="V54" i="5" s="1"/>
  <c r="AO53" i="5"/>
  <c r="AN53" i="5"/>
  <c r="AH53" i="5"/>
  <c r="AG53" i="5"/>
  <c r="M53" i="5"/>
  <c r="AB53" i="5" s="1"/>
  <c r="AO52" i="5"/>
  <c r="AN52" i="5"/>
  <c r="AH52" i="5"/>
  <c r="AG52" i="5"/>
  <c r="M52" i="5"/>
  <c r="AT51" i="5"/>
  <c r="AQ51" i="5"/>
  <c r="AJ51" i="5"/>
  <c r="AK51" i="5" s="1"/>
  <c r="K51" i="5"/>
  <c r="AF51" i="5" s="1"/>
  <c r="F51" i="5"/>
  <c r="D51" i="5"/>
  <c r="AO50" i="5"/>
  <c r="AN50" i="5"/>
  <c r="AH50" i="5"/>
  <c r="AG50" i="5"/>
  <c r="M50" i="5"/>
  <c r="V50" i="5" s="1"/>
  <c r="AO49" i="5"/>
  <c r="AN49" i="5"/>
  <c r="AH49" i="5"/>
  <c r="AG49" i="5"/>
  <c r="M49" i="5"/>
  <c r="AB49" i="5" s="1"/>
  <c r="AO48" i="5"/>
  <c r="AN48" i="5"/>
  <c r="AH48" i="5"/>
  <c r="AG48" i="5"/>
  <c r="M48" i="5"/>
  <c r="V48" i="5" s="1"/>
  <c r="AT47" i="5"/>
  <c r="AQ47" i="5"/>
  <c r="AJ47" i="5"/>
  <c r="AK47" i="5" s="1"/>
  <c r="K47" i="5"/>
  <c r="AL47" i="5" s="1"/>
  <c r="I47" i="5"/>
  <c r="F47" i="5"/>
  <c r="D47" i="5"/>
  <c r="AO46" i="5"/>
  <c r="AN46" i="5"/>
  <c r="AH46" i="5"/>
  <c r="AG46" i="5"/>
  <c r="M46" i="5"/>
  <c r="AO45" i="5"/>
  <c r="AN45" i="5"/>
  <c r="AH45" i="5"/>
  <c r="AG45" i="5"/>
  <c r="M45" i="5"/>
  <c r="AO44" i="5"/>
  <c r="AN44" i="5"/>
  <c r="AH44" i="5"/>
  <c r="AG44" i="5"/>
  <c r="M44" i="5"/>
  <c r="AT43" i="5"/>
  <c r="AQ43" i="5"/>
  <c r="AJ43" i="5"/>
  <c r="AK43" i="5" s="1"/>
  <c r="K43" i="5"/>
  <c r="AF43" i="5" s="1"/>
  <c r="I43" i="5"/>
  <c r="F43" i="5"/>
  <c r="D43" i="5"/>
  <c r="AO42" i="5"/>
  <c r="AN42" i="5"/>
  <c r="AH42" i="5"/>
  <c r="AG42" i="5"/>
  <c r="M42" i="5"/>
  <c r="Z42" i="5" s="1"/>
  <c r="AO41" i="5"/>
  <c r="AN41" i="5"/>
  <c r="AH41" i="5"/>
  <c r="AG41" i="5"/>
  <c r="M41" i="5"/>
  <c r="X41" i="5" s="1"/>
  <c r="AO40" i="5"/>
  <c r="AN40" i="5"/>
  <c r="AH40" i="5"/>
  <c r="AG40" i="5"/>
  <c r="M40" i="5"/>
  <c r="AT39" i="5"/>
  <c r="AQ39" i="5"/>
  <c r="AJ39" i="5"/>
  <c r="AK39" i="5" s="1"/>
  <c r="K39" i="5"/>
  <c r="AF39" i="5" s="1"/>
  <c r="I39" i="5"/>
  <c r="F39" i="5"/>
  <c r="D39" i="5"/>
  <c r="AO38" i="5"/>
  <c r="AN38" i="5"/>
  <c r="AH38" i="5"/>
  <c r="AG38" i="5"/>
  <c r="M38" i="5"/>
  <c r="AO37" i="5"/>
  <c r="AN37" i="5"/>
  <c r="AH37" i="5"/>
  <c r="AG37" i="5"/>
  <c r="M37" i="5"/>
  <c r="AO36" i="5"/>
  <c r="AN36" i="5"/>
  <c r="AH36" i="5"/>
  <c r="AG36" i="5"/>
  <c r="M36" i="5"/>
  <c r="AT35" i="5"/>
  <c r="AQ35" i="5"/>
  <c r="AJ35" i="5"/>
  <c r="AK35" i="5" s="1"/>
  <c r="K35" i="5"/>
  <c r="AF35" i="5" s="1"/>
  <c r="I35" i="5"/>
  <c r="F35" i="5"/>
  <c r="D35" i="5"/>
  <c r="AO34" i="5"/>
  <c r="AN34" i="5"/>
  <c r="AH34" i="5"/>
  <c r="AG34" i="5"/>
  <c r="M34" i="5"/>
  <c r="AO33" i="5"/>
  <c r="AN33" i="5"/>
  <c r="AH33" i="5"/>
  <c r="AG33" i="5"/>
  <c r="M33" i="5"/>
  <c r="AO32" i="5"/>
  <c r="AN32" i="5"/>
  <c r="AH32" i="5"/>
  <c r="AG32" i="5"/>
  <c r="M32" i="5"/>
  <c r="Z32" i="5" s="1"/>
  <c r="AT31" i="5"/>
  <c r="AQ31" i="5"/>
  <c r="AJ31" i="5"/>
  <c r="AK31" i="5" s="1"/>
  <c r="K31" i="5"/>
  <c r="AF31" i="5" s="1"/>
  <c r="I31" i="5"/>
  <c r="F31" i="5"/>
  <c r="D31" i="5"/>
  <c r="AO30" i="5"/>
  <c r="AN30" i="5"/>
  <c r="AH30" i="5"/>
  <c r="AG30" i="5"/>
  <c r="M30" i="5"/>
  <c r="AO29" i="5"/>
  <c r="AN29" i="5"/>
  <c r="AH29" i="5"/>
  <c r="AG29" i="5"/>
  <c r="M29" i="5"/>
  <c r="Z29" i="5" s="1"/>
  <c r="AO28" i="5"/>
  <c r="AN28" i="5"/>
  <c r="AH28" i="5"/>
  <c r="AG28" i="5"/>
  <c r="M28" i="5"/>
  <c r="AT27" i="5"/>
  <c r="AQ27" i="5"/>
  <c r="AK27" i="5"/>
  <c r="AJ27" i="5"/>
  <c r="K27" i="5"/>
  <c r="I27" i="5"/>
  <c r="F27" i="5"/>
  <c r="D27" i="5"/>
  <c r="AO26" i="5"/>
  <c r="AN26" i="5"/>
  <c r="AH26" i="5"/>
  <c r="AG26" i="5"/>
  <c r="M26" i="5"/>
  <c r="Z26" i="5" s="1"/>
  <c r="AO25" i="5"/>
  <c r="AN25" i="5"/>
  <c r="AH25" i="5"/>
  <c r="AG25" i="5"/>
  <c r="M25" i="5"/>
  <c r="AO24" i="5"/>
  <c r="AN24" i="5"/>
  <c r="AH24" i="5"/>
  <c r="AG24" i="5"/>
  <c r="M24" i="5"/>
  <c r="AT23" i="5"/>
  <c r="AQ23" i="5"/>
  <c r="AK23" i="5"/>
  <c r="AJ23" i="5"/>
  <c r="K23" i="5"/>
  <c r="I23" i="5"/>
  <c r="F23" i="5"/>
  <c r="D23" i="5"/>
  <c r="AO22" i="5"/>
  <c r="AN22" i="5"/>
  <c r="AH22" i="5"/>
  <c r="AG22" i="5"/>
  <c r="M22" i="5"/>
  <c r="AO21" i="5"/>
  <c r="AN21" i="5"/>
  <c r="AH21" i="5"/>
  <c r="AG21" i="5"/>
  <c r="M21" i="5"/>
  <c r="AE21" i="5" s="1"/>
  <c r="AO20" i="5"/>
  <c r="AN20" i="5"/>
  <c r="AH20" i="5"/>
  <c r="AG20" i="5"/>
  <c r="M20" i="5"/>
  <c r="AT19" i="5"/>
  <c r="AQ19" i="5"/>
  <c r="AJ19" i="5"/>
  <c r="AK19" i="5" s="1"/>
  <c r="K19" i="5"/>
  <c r="AF19" i="5" s="1"/>
  <c r="I19" i="5"/>
  <c r="F19" i="5"/>
  <c r="D19" i="5"/>
  <c r="AO18" i="5"/>
  <c r="AN18" i="5"/>
  <c r="AH18" i="5"/>
  <c r="AG18" i="5"/>
  <c r="M18" i="5"/>
  <c r="AE18" i="5" s="1"/>
  <c r="AO17" i="5"/>
  <c r="AN17" i="5"/>
  <c r="AH17" i="5"/>
  <c r="AG17" i="5"/>
  <c r="M17" i="5"/>
  <c r="AO16" i="5"/>
  <c r="AN16" i="5"/>
  <c r="AH16" i="5"/>
  <c r="AG16" i="5"/>
  <c r="M16" i="5"/>
  <c r="AE16" i="5" s="1"/>
  <c r="AT15" i="5"/>
  <c r="AQ15" i="5"/>
  <c r="AJ15" i="5"/>
  <c r="AK15" i="5" s="1"/>
  <c r="K15" i="5"/>
  <c r="AF15" i="5" s="1"/>
  <c r="I15" i="5"/>
  <c r="F15" i="5"/>
  <c r="D15" i="5"/>
  <c r="AO14" i="5"/>
  <c r="AN14" i="5"/>
  <c r="AH14" i="5"/>
  <c r="AG14" i="5"/>
  <c r="M14" i="5"/>
  <c r="AO13" i="5"/>
  <c r="AN13" i="5"/>
  <c r="AH13" i="5"/>
  <c r="AG13" i="5"/>
  <c r="M13" i="5"/>
  <c r="Z13" i="5" s="1"/>
  <c r="AO12" i="5"/>
  <c r="AN12" i="5"/>
  <c r="AH12" i="5"/>
  <c r="AG12" i="5"/>
  <c r="M12" i="5"/>
  <c r="Z12" i="5" s="1"/>
  <c r="AT11" i="5"/>
  <c r="AQ11" i="5"/>
  <c r="AJ11" i="5"/>
  <c r="AK11" i="5" s="1"/>
  <c r="K11" i="5"/>
  <c r="I11" i="5"/>
  <c r="F11" i="5"/>
  <c r="D11" i="5"/>
  <c r="AO10" i="5"/>
  <c r="AN10" i="5"/>
  <c r="AH10" i="5"/>
  <c r="AG10" i="5"/>
  <c r="M10" i="5"/>
  <c r="AO9" i="5"/>
  <c r="AN9" i="5"/>
  <c r="AH9" i="5"/>
  <c r="AG9" i="5"/>
  <c r="M9" i="5"/>
  <c r="Z9" i="5" s="1"/>
  <c r="AO8" i="5"/>
  <c r="AN8" i="5"/>
  <c r="AH8" i="5"/>
  <c r="AG8" i="5"/>
  <c r="M8" i="5"/>
  <c r="Z8" i="5" s="1"/>
  <c r="AT7" i="5"/>
  <c r="AQ7" i="5"/>
  <c r="AJ7" i="5"/>
  <c r="AK7" i="5" s="1"/>
  <c r="K7" i="5"/>
  <c r="I7" i="5"/>
  <c r="F7" i="5"/>
  <c r="D7" i="5"/>
  <c r="AO6" i="5"/>
  <c r="AN6" i="5"/>
  <c r="AH6" i="5"/>
  <c r="AG6" i="5"/>
  <c r="M6" i="5"/>
  <c r="Z6" i="5" s="1"/>
  <c r="AO5" i="5"/>
  <c r="AN5" i="5"/>
  <c r="AH5" i="5"/>
  <c r="AG5" i="5"/>
  <c r="M5" i="5"/>
  <c r="Z5" i="5" s="1"/>
  <c r="AO4" i="5"/>
  <c r="AN4" i="5"/>
  <c r="AH4" i="5"/>
  <c r="AG4" i="5"/>
  <c r="M4" i="5"/>
  <c r="Z4" i="5" s="1"/>
  <c r="AT127" i="14"/>
  <c r="AQ127" i="14"/>
  <c r="AJ127" i="14"/>
  <c r="AK127" i="14" s="1"/>
  <c r="K127" i="14"/>
  <c r="AF127" i="14" s="1"/>
  <c r="I127" i="14"/>
  <c r="F127" i="14"/>
  <c r="D127" i="14"/>
  <c r="AO126" i="14"/>
  <c r="AN126" i="14"/>
  <c r="AH126" i="14"/>
  <c r="AG126" i="14"/>
  <c r="AB126" i="14"/>
  <c r="Q126" i="14"/>
  <c r="M126" i="14"/>
  <c r="AC126" i="14" s="1"/>
  <c r="AI126" i="14" s="1"/>
  <c r="AO125" i="14"/>
  <c r="AN125" i="14"/>
  <c r="AH125" i="14"/>
  <c r="AG125" i="14"/>
  <c r="AB125" i="14"/>
  <c r="Q125" i="14"/>
  <c r="M125" i="14"/>
  <c r="AC125" i="14" s="1"/>
  <c r="AI125" i="14" s="1"/>
  <c r="AO124" i="14"/>
  <c r="AN124" i="14"/>
  <c r="AH124" i="14"/>
  <c r="AG124" i="14"/>
  <c r="AB124" i="14"/>
  <c r="AB127" i="14" s="1"/>
  <c r="AH127" i="14" s="1"/>
  <c r="Q124" i="14"/>
  <c r="M124" i="14"/>
  <c r="AC124" i="14" s="1"/>
  <c r="AI124" i="14" s="1"/>
  <c r="AT123" i="14"/>
  <c r="AQ123" i="14"/>
  <c r="AJ123" i="14"/>
  <c r="K123" i="14"/>
  <c r="L123" i="14" s="1"/>
  <c r="AM123" i="14" s="1"/>
  <c r="I123" i="14"/>
  <c r="F123" i="14"/>
  <c r="D123" i="14"/>
  <c r="AO122" i="14"/>
  <c r="AN122" i="14"/>
  <c r="AH122" i="14"/>
  <c r="AG122" i="14"/>
  <c r="M122" i="14"/>
  <c r="AB122" i="14" s="1"/>
  <c r="AO121" i="14"/>
  <c r="AN121" i="14"/>
  <c r="AH121" i="14"/>
  <c r="AG121" i="14"/>
  <c r="Z121" i="14"/>
  <c r="T121" i="14"/>
  <c r="O121" i="14"/>
  <c r="M121" i="14"/>
  <c r="AO120" i="14"/>
  <c r="AN120" i="14"/>
  <c r="AH120" i="14"/>
  <c r="AG120" i="14"/>
  <c r="M120" i="14"/>
  <c r="AT119" i="14"/>
  <c r="AQ119" i="14"/>
  <c r="AJ119" i="14"/>
  <c r="AK119" i="14" s="1"/>
  <c r="K119" i="14"/>
  <c r="I119" i="14"/>
  <c r="F119" i="14"/>
  <c r="D119" i="14"/>
  <c r="AO118" i="14"/>
  <c r="AN118" i="14"/>
  <c r="AC118" i="14" s="1"/>
  <c r="AH118" i="14"/>
  <c r="AG118" i="14"/>
  <c r="M118" i="14"/>
  <c r="AO117" i="14"/>
  <c r="AN117" i="14"/>
  <c r="AC117" i="14" s="1"/>
  <c r="AH117" i="14"/>
  <c r="AG117" i="14"/>
  <c r="M117" i="14"/>
  <c r="AO116" i="14"/>
  <c r="AN116" i="14"/>
  <c r="AC116" i="14" s="1"/>
  <c r="AH116" i="14"/>
  <c r="AG116" i="14"/>
  <c r="M116" i="14"/>
  <c r="AT115" i="14"/>
  <c r="AQ115" i="14"/>
  <c r="AJ115" i="14"/>
  <c r="AK115" i="14" s="1"/>
  <c r="K115" i="14"/>
  <c r="AL115" i="14" s="1"/>
  <c r="I115" i="14"/>
  <c r="F115" i="14"/>
  <c r="D115" i="14"/>
  <c r="AO114" i="14"/>
  <c r="AN114" i="14"/>
  <c r="AC114" i="14" s="1"/>
  <c r="AH114" i="14"/>
  <c r="AG114" i="14"/>
  <c r="M114" i="14"/>
  <c r="AO113" i="14"/>
  <c r="AN113" i="14"/>
  <c r="AC113" i="14" s="1"/>
  <c r="AH113" i="14"/>
  <c r="AG113" i="14"/>
  <c r="M113" i="14"/>
  <c r="AO112" i="14"/>
  <c r="AN112" i="14"/>
  <c r="AH112" i="14"/>
  <c r="AG112" i="14"/>
  <c r="M112" i="14"/>
  <c r="AT111" i="14"/>
  <c r="AQ111" i="14"/>
  <c r="AJ111" i="14"/>
  <c r="AK111" i="14" s="1"/>
  <c r="K111" i="14"/>
  <c r="AF111" i="14" s="1"/>
  <c r="I111" i="14"/>
  <c r="F111" i="14"/>
  <c r="D111" i="14"/>
  <c r="AO110" i="14"/>
  <c r="AN110" i="14"/>
  <c r="AH110" i="14"/>
  <c r="AG110" i="14"/>
  <c r="M110" i="14"/>
  <c r="AO109" i="14"/>
  <c r="AN109" i="14"/>
  <c r="AH109" i="14"/>
  <c r="AG109" i="14"/>
  <c r="Z109" i="14"/>
  <c r="O109" i="14"/>
  <c r="M109" i="14"/>
  <c r="AO108" i="14"/>
  <c r="AN108" i="14"/>
  <c r="AH108" i="14"/>
  <c r="AG108" i="14"/>
  <c r="M108" i="14"/>
  <c r="M111" i="14" s="1"/>
  <c r="AT107" i="14"/>
  <c r="AQ107" i="14"/>
  <c r="AJ107" i="14"/>
  <c r="AK107" i="14" s="1"/>
  <c r="K107" i="14"/>
  <c r="I107" i="14"/>
  <c r="F107" i="14"/>
  <c r="D107" i="14"/>
  <c r="AO106" i="14"/>
  <c r="AN106" i="14"/>
  <c r="AH106" i="14"/>
  <c r="AG106" i="14"/>
  <c r="M106" i="14"/>
  <c r="AO105" i="14"/>
  <c r="AN105" i="14"/>
  <c r="AH105" i="14"/>
  <c r="AG105" i="14"/>
  <c r="AE105" i="14"/>
  <c r="M105" i="14"/>
  <c r="AO104" i="14"/>
  <c r="AN104" i="14"/>
  <c r="AH104" i="14"/>
  <c r="AG104" i="14"/>
  <c r="AB104" i="14"/>
  <c r="M104" i="14"/>
  <c r="AT103" i="14"/>
  <c r="AQ103" i="14"/>
  <c r="AJ103" i="14"/>
  <c r="AK103" i="14" s="1"/>
  <c r="K103" i="14"/>
  <c r="AD103" i="14" s="1"/>
  <c r="I103" i="14"/>
  <c r="F103" i="14"/>
  <c r="D103" i="14"/>
  <c r="AO102" i="14"/>
  <c r="AN102" i="14"/>
  <c r="AH102" i="14"/>
  <c r="AG102" i="14"/>
  <c r="M102" i="14"/>
  <c r="AO101" i="14"/>
  <c r="AN101" i="14"/>
  <c r="AH101" i="14"/>
  <c r="AG101" i="14"/>
  <c r="AB101" i="14"/>
  <c r="M101" i="14"/>
  <c r="AO100" i="14"/>
  <c r="AN100" i="14"/>
  <c r="AH100" i="14"/>
  <c r="AG100" i="14"/>
  <c r="M100" i="14"/>
  <c r="AT99" i="14"/>
  <c r="AQ99" i="14"/>
  <c r="AJ99" i="14"/>
  <c r="AK99" i="14" s="1"/>
  <c r="K99" i="14"/>
  <c r="AD99" i="14" s="1"/>
  <c r="I99" i="14"/>
  <c r="F99" i="14"/>
  <c r="D99" i="14"/>
  <c r="AO98" i="14"/>
  <c r="AN98" i="14"/>
  <c r="AH98" i="14"/>
  <c r="AG98" i="14"/>
  <c r="M98" i="14"/>
  <c r="AO97" i="14"/>
  <c r="AN97" i="14"/>
  <c r="AH97" i="14"/>
  <c r="AG97" i="14"/>
  <c r="M97" i="14"/>
  <c r="AO96" i="14"/>
  <c r="AN96" i="14"/>
  <c r="AH96" i="14"/>
  <c r="AG96" i="14"/>
  <c r="M96" i="14"/>
  <c r="AT95" i="14"/>
  <c r="AQ95" i="14"/>
  <c r="AJ95" i="14"/>
  <c r="AK95" i="14" s="1"/>
  <c r="K95" i="14"/>
  <c r="AF95" i="14" s="1"/>
  <c r="I95" i="14"/>
  <c r="F95" i="14"/>
  <c r="D95" i="14"/>
  <c r="AO94" i="14"/>
  <c r="AN94" i="14"/>
  <c r="AH94" i="14"/>
  <c r="AG94" i="14"/>
  <c r="M94" i="14"/>
  <c r="AO93" i="14"/>
  <c r="AN93" i="14"/>
  <c r="AH93" i="14"/>
  <c r="AG93" i="14"/>
  <c r="M93" i="14"/>
  <c r="AO92" i="14"/>
  <c r="AN92" i="14"/>
  <c r="AN95" i="14" s="1"/>
  <c r="AH92" i="14"/>
  <c r="AG92" i="14"/>
  <c r="M92" i="14"/>
  <c r="Z92" i="14" s="1"/>
  <c r="AT91" i="14"/>
  <c r="AQ91" i="14"/>
  <c r="AJ91" i="14"/>
  <c r="AK91" i="14" s="1"/>
  <c r="K91" i="14"/>
  <c r="L91" i="14" s="1"/>
  <c r="AM91" i="14" s="1"/>
  <c r="I91" i="14"/>
  <c r="F91" i="14"/>
  <c r="D91" i="14"/>
  <c r="AO90" i="14"/>
  <c r="AN90" i="14"/>
  <c r="AH90" i="14"/>
  <c r="AG90" i="14"/>
  <c r="Z90" i="14"/>
  <c r="M90" i="14"/>
  <c r="AO89" i="14"/>
  <c r="AN89" i="14"/>
  <c r="AH89" i="14"/>
  <c r="AG89" i="14"/>
  <c r="M89" i="14"/>
  <c r="AO88" i="14"/>
  <c r="AN88" i="14"/>
  <c r="AH88" i="14"/>
  <c r="AG88" i="14"/>
  <c r="M88" i="14"/>
  <c r="AT87" i="14"/>
  <c r="AQ87" i="14"/>
  <c r="AJ87" i="14"/>
  <c r="AK87" i="14" s="1"/>
  <c r="K87" i="14"/>
  <c r="AF87" i="14" s="1"/>
  <c r="I87" i="14"/>
  <c r="F87" i="14"/>
  <c r="D87" i="14"/>
  <c r="AO86" i="14"/>
  <c r="AN86" i="14"/>
  <c r="AH86" i="14"/>
  <c r="AG86" i="14"/>
  <c r="M86" i="14"/>
  <c r="Z86" i="14" s="1"/>
  <c r="AO85" i="14"/>
  <c r="AN85" i="14"/>
  <c r="AH85" i="14"/>
  <c r="AG85" i="14"/>
  <c r="M85" i="14"/>
  <c r="AO84" i="14"/>
  <c r="AN84" i="14"/>
  <c r="AH84" i="14"/>
  <c r="AG84" i="14"/>
  <c r="M84" i="14"/>
  <c r="AT83" i="14"/>
  <c r="AQ83" i="14"/>
  <c r="AK83" i="14"/>
  <c r="AJ83" i="14"/>
  <c r="K83" i="14"/>
  <c r="AF83" i="14" s="1"/>
  <c r="I83" i="14"/>
  <c r="F83" i="14"/>
  <c r="D83" i="14"/>
  <c r="AO82" i="14"/>
  <c r="AN82" i="14"/>
  <c r="AH82" i="14"/>
  <c r="AG82" i="14"/>
  <c r="M82" i="14"/>
  <c r="AO81" i="14"/>
  <c r="AN81" i="14"/>
  <c r="AH81" i="14"/>
  <c r="AG81" i="14"/>
  <c r="M81" i="14"/>
  <c r="Z81" i="14" s="1"/>
  <c r="AO80" i="14"/>
  <c r="AO83" i="14" s="1"/>
  <c r="AN80" i="14"/>
  <c r="AH80" i="14"/>
  <c r="AG80" i="14"/>
  <c r="M80" i="14"/>
  <c r="AT79" i="14"/>
  <c r="AQ79" i="14"/>
  <c r="AK79" i="14"/>
  <c r="AJ79" i="14"/>
  <c r="K79" i="14"/>
  <c r="I79" i="14"/>
  <c r="F79" i="14"/>
  <c r="D79" i="14"/>
  <c r="AO78" i="14"/>
  <c r="AN78" i="14"/>
  <c r="AH78" i="14"/>
  <c r="AG78" i="14"/>
  <c r="M78" i="14"/>
  <c r="AO77" i="14"/>
  <c r="AN77" i="14"/>
  <c r="AH77" i="14"/>
  <c r="AG77" i="14"/>
  <c r="M77" i="14"/>
  <c r="AE77" i="14" s="1"/>
  <c r="AO76" i="14"/>
  <c r="AN76" i="14"/>
  <c r="AH76" i="14"/>
  <c r="AG76" i="14"/>
  <c r="V76" i="14"/>
  <c r="Q76" i="14"/>
  <c r="O76" i="14"/>
  <c r="M76" i="14"/>
  <c r="Z76" i="14" s="1"/>
  <c r="AT75" i="14"/>
  <c r="AQ75" i="14"/>
  <c r="AJ75" i="14"/>
  <c r="AK75" i="14" s="1"/>
  <c r="K75" i="14"/>
  <c r="AF75" i="14" s="1"/>
  <c r="I75" i="14"/>
  <c r="F75" i="14"/>
  <c r="D75" i="14"/>
  <c r="AO74" i="14"/>
  <c r="AN74" i="14"/>
  <c r="AH74" i="14"/>
  <c r="AG74" i="14"/>
  <c r="M74" i="14"/>
  <c r="AO73" i="14"/>
  <c r="AN73" i="14"/>
  <c r="AH73" i="14"/>
  <c r="AG73" i="14"/>
  <c r="M73" i="14"/>
  <c r="AE73" i="14" s="1"/>
  <c r="AO72" i="14"/>
  <c r="AN72" i="14"/>
  <c r="AH72" i="14"/>
  <c r="AG72" i="14"/>
  <c r="M72" i="14"/>
  <c r="AE72" i="14" s="1"/>
  <c r="AT71" i="14"/>
  <c r="AQ71" i="14"/>
  <c r="AJ71" i="14"/>
  <c r="AK71" i="14" s="1"/>
  <c r="K71" i="14"/>
  <c r="AF71" i="14" s="1"/>
  <c r="I71" i="14"/>
  <c r="F71" i="14"/>
  <c r="D71" i="14"/>
  <c r="AO70" i="14"/>
  <c r="AN70" i="14"/>
  <c r="AH70" i="14"/>
  <c r="AG70" i="14"/>
  <c r="AC70" i="14"/>
  <c r="AI70" i="14" s="1"/>
  <c r="M70" i="14"/>
  <c r="AE70" i="14" s="1"/>
  <c r="AO69" i="14"/>
  <c r="AN69" i="14"/>
  <c r="AH69" i="14"/>
  <c r="AG69" i="14"/>
  <c r="M69" i="14"/>
  <c r="X69" i="14" s="1"/>
  <c r="AO68" i="14"/>
  <c r="AN68" i="14"/>
  <c r="AH68" i="14"/>
  <c r="AG68" i="14"/>
  <c r="M68" i="14"/>
  <c r="Z68" i="14" s="1"/>
  <c r="AT67" i="14"/>
  <c r="AQ67" i="14"/>
  <c r="AJ67" i="14"/>
  <c r="AK67" i="14" s="1"/>
  <c r="K67" i="14"/>
  <c r="AF67" i="14" s="1"/>
  <c r="I67" i="14"/>
  <c r="F67" i="14"/>
  <c r="D67" i="14"/>
  <c r="AO66" i="14"/>
  <c r="AN66" i="14"/>
  <c r="AH66" i="14"/>
  <c r="AG66" i="14"/>
  <c r="M66" i="14"/>
  <c r="AE66" i="14" s="1"/>
  <c r="AO65" i="14"/>
  <c r="AN65" i="14"/>
  <c r="AH65" i="14"/>
  <c r="AG65" i="14"/>
  <c r="M65" i="14"/>
  <c r="Z65" i="14" s="1"/>
  <c r="AO64" i="14"/>
  <c r="AN64" i="14"/>
  <c r="AH64" i="14"/>
  <c r="AG64" i="14"/>
  <c r="M64" i="14"/>
  <c r="AE64" i="14" s="1"/>
  <c r="AT63" i="14"/>
  <c r="AQ63" i="14"/>
  <c r="AJ63" i="14"/>
  <c r="AK63" i="14" s="1"/>
  <c r="K63" i="14"/>
  <c r="AF63" i="14" s="1"/>
  <c r="I63" i="14"/>
  <c r="F63" i="14"/>
  <c r="D63" i="14"/>
  <c r="AO62" i="14"/>
  <c r="AN62" i="14"/>
  <c r="AH62" i="14"/>
  <c r="AG62" i="14"/>
  <c r="M62" i="14"/>
  <c r="O62" i="14" s="1"/>
  <c r="AO61" i="14"/>
  <c r="AN61" i="14"/>
  <c r="AH61" i="14"/>
  <c r="AG61" i="14"/>
  <c r="M61" i="14"/>
  <c r="AO60" i="14"/>
  <c r="AN60" i="14"/>
  <c r="AC60" i="14" s="1"/>
  <c r="AI60" i="14" s="1"/>
  <c r="AH60" i="14"/>
  <c r="AG60" i="14"/>
  <c r="O60" i="14"/>
  <c r="M60" i="14"/>
  <c r="AE60" i="14" s="1"/>
  <c r="AT59" i="14"/>
  <c r="AQ59" i="14"/>
  <c r="AJ59" i="14"/>
  <c r="AK59" i="14" s="1"/>
  <c r="K59" i="14"/>
  <c r="AF59" i="14" s="1"/>
  <c r="I59" i="14"/>
  <c r="F59" i="14"/>
  <c r="D59" i="14"/>
  <c r="AO58" i="14"/>
  <c r="AN58" i="14"/>
  <c r="AH58" i="14"/>
  <c r="AG58" i="14"/>
  <c r="M58" i="14"/>
  <c r="AO57" i="14"/>
  <c r="AN57" i="14"/>
  <c r="AH57" i="14"/>
  <c r="AG57" i="14"/>
  <c r="M57" i="14"/>
  <c r="AE57" i="14" s="1"/>
  <c r="AO56" i="14"/>
  <c r="AN56" i="14"/>
  <c r="AH56" i="14"/>
  <c r="AG56" i="14"/>
  <c r="M56" i="14"/>
  <c r="X56" i="14" s="1"/>
  <c r="AT55" i="14"/>
  <c r="AQ55" i="14"/>
  <c r="AJ55" i="14"/>
  <c r="AK55" i="14" s="1"/>
  <c r="K55" i="14"/>
  <c r="AF55" i="14" s="1"/>
  <c r="I55" i="14"/>
  <c r="F55" i="14"/>
  <c r="D55" i="14"/>
  <c r="AO54" i="14"/>
  <c r="AN54" i="14"/>
  <c r="AH54" i="14"/>
  <c r="AG54" i="14"/>
  <c r="V54" i="14"/>
  <c r="M54" i="14"/>
  <c r="Z54" i="14" s="1"/>
  <c r="AO53" i="14"/>
  <c r="AN53" i="14"/>
  <c r="AH53" i="14"/>
  <c r="AG53" i="14"/>
  <c r="M53" i="14"/>
  <c r="AE53" i="14" s="1"/>
  <c r="AO52" i="14"/>
  <c r="AN52" i="14"/>
  <c r="AH52" i="14"/>
  <c r="AG52" i="14"/>
  <c r="M52" i="14"/>
  <c r="O52" i="14" s="1"/>
  <c r="AT51" i="14"/>
  <c r="AQ51" i="14"/>
  <c r="AJ51" i="14"/>
  <c r="AK51" i="14" s="1"/>
  <c r="K51" i="14"/>
  <c r="AF51" i="14" s="1"/>
  <c r="I51" i="14"/>
  <c r="F51" i="14"/>
  <c r="D51" i="14"/>
  <c r="AO50" i="14"/>
  <c r="AN50" i="14"/>
  <c r="AH50" i="14"/>
  <c r="AG50" i="14"/>
  <c r="M50" i="14"/>
  <c r="X50" i="14" s="1"/>
  <c r="AO49" i="14"/>
  <c r="AN49" i="14"/>
  <c r="AH49" i="14"/>
  <c r="AG49" i="14"/>
  <c r="M49" i="14"/>
  <c r="AO48" i="14"/>
  <c r="AN48" i="14"/>
  <c r="AH48" i="14"/>
  <c r="AG48" i="14"/>
  <c r="M48" i="14"/>
  <c r="X48" i="14" s="1"/>
  <c r="AT47" i="14"/>
  <c r="AQ47" i="14"/>
  <c r="AJ47" i="14"/>
  <c r="AK47" i="14" s="1"/>
  <c r="K47" i="14"/>
  <c r="AF47" i="14" s="1"/>
  <c r="I47" i="14"/>
  <c r="F47" i="14"/>
  <c r="D47" i="14"/>
  <c r="AO46" i="14"/>
  <c r="AN46" i="14"/>
  <c r="AH46" i="14"/>
  <c r="AG46" i="14"/>
  <c r="T46" i="14"/>
  <c r="M46" i="14"/>
  <c r="AO45" i="14"/>
  <c r="AN45" i="14"/>
  <c r="AH45" i="14"/>
  <c r="AG45" i="14"/>
  <c r="M45" i="14"/>
  <c r="AO44" i="14"/>
  <c r="AN44" i="14"/>
  <c r="AH44" i="14"/>
  <c r="AG44" i="14"/>
  <c r="Z44" i="14"/>
  <c r="M44" i="14"/>
  <c r="AT43" i="14"/>
  <c r="AQ43" i="14"/>
  <c r="AJ43" i="14"/>
  <c r="AK43" i="14" s="1"/>
  <c r="K43" i="14"/>
  <c r="I43" i="14"/>
  <c r="F43" i="14"/>
  <c r="D43" i="14"/>
  <c r="AO42" i="14"/>
  <c r="AN42" i="14"/>
  <c r="AH42" i="14"/>
  <c r="AG42" i="14"/>
  <c r="M42" i="14"/>
  <c r="AO41" i="14"/>
  <c r="AN41" i="14"/>
  <c r="AH41" i="14"/>
  <c r="AG41" i="14"/>
  <c r="M41" i="14"/>
  <c r="AO40" i="14"/>
  <c r="AN40" i="14"/>
  <c r="AH40" i="14"/>
  <c r="AG40" i="14"/>
  <c r="M40" i="14"/>
  <c r="AT39" i="14"/>
  <c r="AQ39" i="14"/>
  <c r="AJ39" i="14"/>
  <c r="AK39" i="14" s="1"/>
  <c r="K39" i="14"/>
  <c r="AF39" i="14" s="1"/>
  <c r="I39" i="14"/>
  <c r="F39" i="14"/>
  <c r="D39" i="14"/>
  <c r="AO38" i="14"/>
  <c r="AN38" i="14"/>
  <c r="AH38" i="14"/>
  <c r="AG38" i="14"/>
  <c r="O38" i="14"/>
  <c r="M38" i="14"/>
  <c r="Z38" i="14" s="1"/>
  <c r="AO37" i="14"/>
  <c r="AN37" i="14"/>
  <c r="AH37" i="14"/>
  <c r="AG37" i="14"/>
  <c r="M37" i="14"/>
  <c r="AO36" i="14"/>
  <c r="AN36" i="14"/>
  <c r="AH36" i="14"/>
  <c r="AG36" i="14"/>
  <c r="M36" i="14"/>
  <c r="AT35" i="14"/>
  <c r="AQ35" i="14"/>
  <c r="AJ35" i="14"/>
  <c r="AK35" i="14" s="1"/>
  <c r="K35" i="14"/>
  <c r="AF35" i="14" s="1"/>
  <c r="I35" i="14"/>
  <c r="F35" i="14"/>
  <c r="D35" i="14"/>
  <c r="AO34" i="14"/>
  <c r="AN34" i="14"/>
  <c r="AH34" i="14"/>
  <c r="AG34" i="14"/>
  <c r="Z34" i="14"/>
  <c r="M34" i="14"/>
  <c r="AO33" i="14"/>
  <c r="AN33" i="14"/>
  <c r="AH33" i="14"/>
  <c r="AG33" i="14"/>
  <c r="M33" i="14"/>
  <c r="Z33" i="14" s="1"/>
  <c r="AO32" i="14"/>
  <c r="AN32" i="14"/>
  <c r="AH32" i="14"/>
  <c r="AG32" i="14"/>
  <c r="M32" i="14"/>
  <c r="AT31" i="14"/>
  <c r="AQ31" i="14"/>
  <c r="AJ31" i="14"/>
  <c r="AK31" i="14" s="1"/>
  <c r="K31" i="14"/>
  <c r="AF31" i="14" s="1"/>
  <c r="I31" i="14"/>
  <c r="F31" i="14"/>
  <c r="D31" i="14"/>
  <c r="AO30" i="14"/>
  <c r="AN30" i="14"/>
  <c r="AH30" i="14"/>
  <c r="AG30" i="14"/>
  <c r="Q30" i="14"/>
  <c r="O30" i="14"/>
  <c r="M30" i="14"/>
  <c r="AO29" i="14"/>
  <c r="AN29" i="14"/>
  <c r="AH29" i="14"/>
  <c r="AG29" i="14"/>
  <c r="M29" i="14"/>
  <c r="AO28" i="14"/>
  <c r="AN28" i="14"/>
  <c r="AH28" i="14"/>
  <c r="AG28" i="14"/>
  <c r="M28" i="14"/>
  <c r="AT27" i="14"/>
  <c r="AQ27" i="14"/>
  <c r="AJ27" i="14"/>
  <c r="AK27" i="14" s="1"/>
  <c r="K27" i="14"/>
  <c r="I27" i="14"/>
  <c r="F27" i="14"/>
  <c r="D27" i="14"/>
  <c r="AO26" i="14"/>
  <c r="AN26" i="14"/>
  <c r="AH26" i="14"/>
  <c r="AG26" i="14"/>
  <c r="M26" i="14"/>
  <c r="AO25" i="14"/>
  <c r="AN25" i="14"/>
  <c r="AH25" i="14"/>
  <c r="AG25" i="14"/>
  <c r="M25" i="14"/>
  <c r="AO24" i="14"/>
  <c r="AN24" i="14"/>
  <c r="AH24" i="14"/>
  <c r="AG24" i="14"/>
  <c r="M24" i="14"/>
  <c r="Z24" i="14" s="1"/>
  <c r="AT23" i="14"/>
  <c r="AQ23" i="14"/>
  <c r="AJ23" i="14"/>
  <c r="AK23" i="14" s="1"/>
  <c r="K23" i="14"/>
  <c r="I23" i="14"/>
  <c r="F23" i="14"/>
  <c r="D23" i="14"/>
  <c r="AO22" i="14"/>
  <c r="AN22" i="14"/>
  <c r="AH22" i="14"/>
  <c r="AG22" i="14"/>
  <c r="M22" i="14"/>
  <c r="AO21" i="14"/>
  <c r="AN21" i="14"/>
  <c r="AH21" i="14"/>
  <c r="AG21" i="14"/>
  <c r="M21" i="14"/>
  <c r="AB21" i="14" s="1"/>
  <c r="AO20" i="14"/>
  <c r="AN20" i="14"/>
  <c r="AH20" i="14"/>
  <c r="AG20" i="14"/>
  <c r="M20" i="14"/>
  <c r="AT19" i="14"/>
  <c r="AQ19" i="14"/>
  <c r="AJ19" i="14"/>
  <c r="AK19" i="14" s="1"/>
  <c r="K19" i="14"/>
  <c r="AM19" i="14" s="1"/>
  <c r="I19" i="14"/>
  <c r="F19" i="14"/>
  <c r="D19" i="14"/>
  <c r="AO18" i="14"/>
  <c r="AN18" i="14"/>
  <c r="AH18" i="14"/>
  <c r="AG18" i="14"/>
  <c r="T18" i="14"/>
  <c r="M18" i="14"/>
  <c r="AO17" i="14"/>
  <c r="AN17" i="14"/>
  <c r="AH17" i="14"/>
  <c r="AG17" i="14"/>
  <c r="AE17" i="14"/>
  <c r="Q17" i="14"/>
  <c r="M17" i="14"/>
  <c r="AO16" i="14"/>
  <c r="AN16" i="14"/>
  <c r="AH16" i="14"/>
  <c r="AG16" i="14"/>
  <c r="M16" i="14"/>
  <c r="AT15" i="14"/>
  <c r="AQ15" i="14"/>
  <c r="AJ15" i="14"/>
  <c r="AK15" i="14" s="1"/>
  <c r="K15" i="14"/>
  <c r="AF15" i="14" s="1"/>
  <c r="I15" i="14"/>
  <c r="F15" i="14"/>
  <c r="D15" i="14"/>
  <c r="AO14" i="14"/>
  <c r="AN14" i="14"/>
  <c r="AH14" i="14"/>
  <c r="AG14" i="14"/>
  <c r="M14" i="14"/>
  <c r="AO13" i="14"/>
  <c r="AN13" i="14"/>
  <c r="AH13" i="14"/>
  <c r="AG13" i="14"/>
  <c r="M13" i="14"/>
  <c r="X13" i="14" s="1"/>
  <c r="AO12" i="14"/>
  <c r="AN12" i="14"/>
  <c r="AH12" i="14"/>
  <c r="AG12" i="14"/>
  <c r="M12" i="14"/>
  <c r="AT11" i="14"/>
  <c r="AQ11" i="14"/>
  <c r="AJ11" i="14"/>
  <c r="AK11" i="14" s="1"/>
  <c r="K11" i="14"/>
  <c r="I11" i="14"/>
  <c r="F11" i="14"/>
  <c r="D11" i="14"/>
  <c r="AO10" i="14"/>
  <c r="AN10" i="14"/>
  <c r="AH10" i="14"/>
  <c r="AG10" i="14"/>
  <c r="M10" i="14"/>
  <c r="AO9" i="14"/>
  <c r="AN9" i="14"/>
  <c r="AH9" i="14"/>
  <c r="AG9" i="14"/>
  <c r="M9" i="14"/>
  <c r="AO8" i="14"/>
  <c r="AN8" i="14"/>
  <c r="AH8" i="14"/>
  <c r="AG8" i="14"/>
  <c r="M8" i="14"/>
  <c r="AT7" i="14"/>
  <c r="AQ7" i="14"/>
  <c r="AJ7" i="14"/>
  <c r="AK7" i="14" s="1"/>
  <c r="K7" i="14"/>
  <c r="AF7" i="14" s="1"/>
  <c r="I7" i="14"/>
  <c r="F7" i="14"/>
  <c r="D7" i="14"/>
  <c r="AO6" i="14"/>
  <c r="AN6" i="14"/>
  <c r="AH6" i="14"/>
  <c r="AG6" i="14"/>
  <c r="M6" i="14"/>
  <c r="AO5" i="14"/>
  <c r="AN5" i="14"/>
  <c r="AH5" i="14"/>
  <c r="AG5" i="14"/>
  <c r="M5" i="14"/>
  <c r="AO4" i="14"/>
  <c r="AN4" i="14"/>
  <c r="AH4" i="14"/>
  <c r="AG4" i="14"/>
  <c r="AB4" i="14"/>
  <c r="Q4" i="14"/>
  <c r="O4" i="14"/>
  <c r="M4" i="14"/>
  <c r="AT127" i="3"/>
  <c r="AQ127" i="3"/>
  <c r="AJ127" i="3"/>
  <c r="AK127" i="3" s="1"/>
  <c r="K127" i="3"/>
  <c r="AF127" i="3" s="1"/>
  <c r="I127" i="3"/>
  <c r="F127" i="3"/>
  <c r="D127" i="3"/>
  <c r="AO126" i="3"/>
  <c r="AN126" i="3"/>
  <c r="AH126" i="3"/>
  <c r="AG126" i="3"/>
  <c r="M126" i="3"/>
  <c r="T126" i="3" s="1"/>
  <c r="AO125" i="3"/>
  <c r="AN125" i="3"/>
  <c r="AH125" i="3"/>
  <c r="AG125" i="3"/>
  <c r="M125" i="3"/>
  <c r="V125" i="3" s="1"/>
  <c r="AO124" i="3"/>
  <c r="AN124" i="3"/>
  <c r="AH124" i="3"/>
  <c r="AG124" i="3"/>
  <c r="T124" i="3"/>
  <c r="M124" i="3"/>
  <c r="V124" i="3" s="1"/>
  <c r="AT123" i="3"/>
  <c r="AQ123" i="3"/>
  <c r="AJ123" i="3"/>
  <c r="AK123" i="3" s="1"/>
  <c r="K123" i="3"/>
  <c r="I123" i="3"/>
  <c r="F123" i="3"/>
  <c r="D123" i="3"/>
  <c r="AO122" i="3"/>
  <c r="AN122" i="3"/>
  <c r="AH122" i="3"/>
  <c r="AG122" i="3"/>
  <c r="M122" i="3"/>
  <c r="AO121" i="3"/>
  <c r="AN121" i="3"/>
  <c r="AH121" i="3"/>
  <c r="AG121" i="3"/>
  <c r="T121" i="3"/>
  <c r="M121" i="3"/>
  <c r="Q121" i="3" s="1"/>
  <c r="AO120" i="3"/>
  <c r="AN120" i="3"/>
  <c r="AH120" i="3"/>
  <c r="AG120" i="3"/>
  <c r="M120" i="3"/>
  <c r="AB120" i="3" s="1"/>
  <c r="AT119" i="3"/>
  <c r="AQ119" i="3"/>
  <c r="AJ119" i="3"/>
  <c r="AK119" i="3" s="1"/>
  <c r="L119" i="3"/>
  <c r="AM119" i="3" s="1"/>
  <c r="K119" i="3"/>
  <c r="I119" i="3"/>
  <c r="F119" i="3"/>
  <c r="D119" i="3"/>
  <c r="AO118" i="3"/>
  <c r="AN118" i="3"/>
  <c r="AH118" i="3"/>
  <c r="AG118" i="3"/>
  <c r="M118" i="3"/>
  <c r="AO117" i="3"/>
  <c r="AN117" i="3"/>
  <c r="AH117" i="3"/>
  <c r="AG117" i="3"/>
  <c r="M117" i="3"/>
  <c r="AB117" i="3" s="1"/>
  <c r="AO116" i="3"/>
  <c r="AN116" i="3"/>
  <c r="AH116" i="3"/>
  <c r="AG116" i="3"/>
  <c r="M116" i="3"/>
  <c r="AT115" i="3"/>
  <c r="AQ115" i="3"/>
  <c r="AJ115" i="3"/>
  <c r="AK115" i="3" s="1"/>
  <c r="K115" i="3"/>
  <c r="I115" i="3"/>
  <c r="F115" i="3"/>
  <c r="D115" i="3"/>
  <c r="AO114" i="3"/>
  <c r="AN114" i="3"/>
  <c r="AH114" i="3"/>
  <c r="AG114" i="3"/>
  <c r="M114" i="3"/>
  <c r="AO113" i="3"/>
  <c r="AN113" i="3"/>
  <c r="AH113" i="3"/>
  <c r="AG113" i="3"/>
  <c r="M113" i="3"/>
  <c r="T113" i="3" s="1"/>
  <c r="AO112" i="3"/>
  <c r="AN112" i="3"/>
  <c r="AH112" i="3"/>
  <c r="AG112" i="3"/>
  <c r="M112" i="3"/>
  <c r="AB112" i="3" s="1"/>
  <c r="AT111" i="3"/>
  <c r="AQ111" i="3"/>
  <c r="AJ111" i="3"/>
  <c r="AK111" i="3" s="1"/>
  <c r="K111" i="3"/>
  <c r="L111" i="3" s="1"/>
  <c r="AM111" i="3" s="1"/>
  <c r="I111" i="3"/>
  <c r="F111" i="3"/>
  <c r="D111" i="3"/>
  <c r="AO110" i="3"/>
  <c r="AN110" i="3"/>
  <c r="AH110" i="3"/>
  <c r="AG110" i="3"/>
  <c r="M110" i="3"/>
  <c r="AO109" i="3"/>
  <c r="AN109" i="3"/>
  <c r="AH109" i="3"/>
  <c r="AG109" i="3"/>
  <c r="O109" i="3"/>
  <c r="M109" i="3"/>
  <c r="T109" i="3" s="1"/>
  <c r="AO108" i="3"/>
  <c r="AN108" i="3"/>
  <c r="AH108" i="3"/>
  <c r="AG108" i="3"/>
  <c r="M108" i="3"/>
  <c r="X108" i="3" s="1"/>
  <c r="AT107" i="3"/>
  <c r="AQ107" i="3"/>
  <c r="AJ107" i="3"/>
  <c r="AK107" i="3" s="1"/>
  <c r="K107" i="3"/>
  <c r="L107" i="3" s="1"/>
  <c r="AM107" i="3" s="1"/>
  <c r="I107" i="3"/>
  <c r="F107" i="3"/>
  <c r="D107" i="3"/>
  <c r="AO106" i="3"/>
  <c r="AN106" i="3"/>
  <c r="AH106" i="3"/>
  <c r="AG106" i="3"/>
  <c r="M106" i="3"/>
  <c r="AO105" i="3"/>
  <c r="AN105" i="3"/>
  <c r="AH105" i="3"/>
  <c r="AG105" i="3"/>
  <c r="M105" i="3"/>
  <c r="AO104" i="3"/>
  <c r="AN104" i="3"/>
  <c r="AH104" i="3"/>
  <c r="AG104" i="3"/>
  <c r="M104" i="3"/>
  <c r="AT103" i="3"/>
  <c r="AQ103" i="3"/>
  <c r="AJ103" i="3"/>
  <c r="AK103" i="3" s="1"/>
  <c r="K103" i="3"/>
  <c r="AD103" i="3" s="1"/>
  <c r="I103" i="3"/>
  <c r="F103" i="3"/>
  <c r="D103" i="3"/>
  <c r="AO102" i="3"/>
  <c r="AN102" i="3"/>
  <c r="AH102" i="3"/>
  <c r="AG102" i="3"/>
  <c r="AB102" i="3"/>
  <c r="O102" i="3"/>
  <c r="M102" i="3"/>
  <c r="AO101" i="3"/>
  <c r="AN101" i="3"/>
  <c r="AH101" i="3"/>
  <c r="AG101" i="3"/>
  <c r="M101" i="3"/>
  <c r="AO100" i="3"/>
  <c r="AN100" i="3"/>
  <c r="AH100" i="3"/>
  <c r="AG100" i="3"/>
  <c r="M100" i="3"/>
  <c r="AE100" i="3" s="1"/>
  <c r="AT99" i="3"/>
  <c r="AQ99" i="3"/>
  <c r="AJ99" i="3"/>
  <c r="AK99" i="3" s="1"/>
  <c r="K99" i="3"/>
  <c r="AF99" i="3" s="1"/>
  <c r="I99" i="3"/>
  <c r="F99" i="3"/>
  <c r="D99" i="3"/>
  <c r="AO98" i="3"/>
  <c r="AN98" i="3"/>
  <c r="AH98" i="3"/>
  <c r="AG98" i="3"/>
  <c r="M98" i="3"/>
  <c r="AE98" i="3" s="1"/>
  <c r="AO97" i="3"/>
  <c r="AN97" i="3"/>
  <c r="AH97" i="3"/>
  <c r="AG97" i="3"/>
  <c r="M97" i="3"/>
  <c r="AO96" i="3"/>
  <c r="AN96" i="3"/>
  <c r="AH96" i="3"/>
  <c r="AG96" i="3"/>
  <c r="M96" i="3"/>
  <c r="V96" i="3" s="1"/>
  <c r="AT95" i="3"/>
  <c r="AQ95" i="3"/>
  <c r="AJ95" i="3"/>
  <c r="AK95" i="3" s="1"/>
  <c r="K95" i="3"/>
  <c r="AF95" i="3" s="1"/>
  <c r="I95" i="3"/>
  <c r="F95" i="3"/>
  <c r="D95" i="3"/>
  <c r="AO94" i="3"/>
  <c r="AN94" i="3"/>
  <c r="AH94" i="3"/>
  <c r="AG94" i="3"/>
  <c r="M94" i="3"/>
  <c r="Z94" i="3" s="1"/>
  <c r="AO93" i="3"/>
  <c r="AN93" i="3"/>
  <c r="AH93" i="3"/>
  <c r="AG93" i="3"/>
  <c r="M93" i="3"/>
  <c r="AE93" i="3" s="1"/>
  <c r="AO92" i="3"/>
  <c r="AN92" i="3"/>
  <c r="AH92" i="3"/>
  <c r="AG92" i="3"/>
  <c r="M92" i="3"/>
  <c r="Z92" i="3" s="1"/>
  <c r="AT91" i="3"/>
  <c r="AQ91" i="3"/>
  <c r="AJ91" i="3"/>
  <c r="AK91" i="3" s="1"/>
  <c r="K91" i="3"/>
  <c r="AF91" i="3" s="1"/>
  <c r="I91" i="3"/>
  <c r="F91" i="3"/>
  <c r="D91" i="3"/>
  <c r="AO90" i="3"/>
  <c r="AN90" i="3"/>
  <c r="AH90" i="3"/>
  <c r="AG90" i="3"/>
  <c r="M90" i="3"/>
  <c r="AO89" i="3"/>
  <c r="AN89" i="3"/>
  <c r="AH89" i="3"/>
  <c r="AG89" i="3"/>
  <c r="M89" i="3"/>
  <c r="AO88" i="3"/>
  <c r="AN88" i="3"/>
  <c r="AH88" i="3"/>
  <c r="AG88" i="3"/>
  <c r="M88" i="3"/>
  <c r="AE88" i="3" s="1"/>
  <c r="AT87" i="3"/>
  <c r="AQ87" i="3"/>
  <c r="AJ87" i="3"/>
  <c r="AK87" i="3" s="1"/>
  <c r="K87" i="3"/>
  <c r="AL87" i="3" s="1"/>
  <c r="I87" i="3"/>
  <c r="F87" i="3"/>
  <c r="D87" i="3"/>
  <c r="AO86" i="3"/>
  <c r="AN86" i="3"/>
  <c r="AH86" i="3"/>
  <c r="AG86" i="3"/>
  <c r="Z86" i="3"/>
  <c r="M86" i="3"/>
  <c r="X86" i="3" s="1"/>
  <c r="AO85" i="3"/>
  <c r="AN85" i="3"/>
  <c r="AH85" i="3"/>
  <c r="AG85" i="3"/>
  <c r="M85" i="3"/>
  <c r="AO84" i="3"/>
  <c r="AN84" i="3"/>
  <c r="AH84" i="3"/>
  <c r="AG84" i="3"/>
  <c r="M84" i="3"/>
  <c r="AE84" i="3" s="1"/>
  <c r="AT83" i="3"/>
  <c r="AQ83" i="3"/>
  <c r="AJ83" i="3"/>
  <c r="AK83" i="3" s="1"/>
  <c r="K83" i="3"/>
  <c r="AF83" i="3" s="1"/>
  <c r="I83" i="3"/>
  <c r="F83" i="3"/>
  <c r="D83" i="3"/>
  <c r="AO82" i="3"/>
  <c r="AN82" i="3"/>
  <c r="AH82" i="3"/>
  <c r="AG82" i="3"/>
  <c r="M82" i="3"/>
  <c r="AO81" i="3"/>
  <c r="AN81" i="3"/>
  <c r="AH81" i="3"/>
  <c r="AG81" i="3"/>
  <c r="M81" i="3"/>
  <c r="AE81" i="3" s="1"/>
  <c r="AO80" i="3"/>
  <c r="AN80" i="3"/>
  <c r="AH80" i="3"/>
  <c r="AG80" i="3"/>
  <c r="M80" i="3"/>
  <c r="AE80" i="3" s="1"/>
  <c r="AT79" i="3"/>
  <c r="AQ79" i="3"/>
  <c r="AJ79" i="3"/>
  <c r="AK79" i="3" s="1"/>
  <c r="K79" i="3"/>
  <c r="AL79" i="3" s="1"/>
  <c r="I79" i="3"/>
  <c r="F79" i="3"/>
  <c r="D79" i="3"/>
  <c r="AO78" i="3"/>
  <c r="AN78" i="3"/>
  <c r="AH78" i="3"/>
  <c r="AG78" i="3"/>
  <c r="M78" i="3"/>
  <c r="AO77" i="3"/>
  <c r="AN77" i="3"/>
  <c r="AH77" i="3"/>
  <c r="AG77" i="3"/>
  <c r="M77" i="3"/>
  <c r="AO76" i="3"/>
  <c r="AN76" i="3"/>
  <c r="AH76" i="3"/>
  <c r="AG76" i="3"/>
  <c r="M76" i="3"/>
  <c r="AT75" i="3"/>
  <c r="AQ75" i="3"/>
  <c r="AJ75" i="3"/>
  <c r="AK75" i="3" s="1"/>
  <c r="K75" i="3"/>
  <c r="AF75" i="3" s="1"/>
  <c r="I75" i="3"/>
  <c r="F75" i="3"/>
  <c r="D75" i="3"/>
  <c r="AO74" i="3"/>
  <c r="AN74" i="3"/>
  <c r="AH74" i="3"/>
  <c r="AG74" i="3"/>
  <c r="M74" i="3"/>
  <c r="AE74" i="3" s="1"/>
  <c r="AO73" i="3"/>
  <c r="AN73" i="3"/>
  <c r="AH73" i="3"/>
  <c r="AG73" i="3"/>
  <c r="M73" i="3"/>
  <c r="AO72" i="3"/>
  <c r="AN72" i="3"/>
  <c r="AH72" i="3"/>
  <c r="AG72" i="3"/>
  <c r="M72" i="3"/>
  <c r="AE72" i="3" s="1"/>
  <c r="AT71" i="3"/>
  <c r="AQ71" i="3"/>
  <c r="AJ71" i="3"/>
  <c r="AK71" i="3" s="1"/>
  <c r="K71" i="3"/>
  <c r="I71" i="3"/>
  <c r="F71" i="3"/>
  <c r="D71" i="3"/>
  <c r="AO70" i="3"/>
  <c r="AN70" i="3"/>
  <c r="AH70" i="3"/>
  <c r="AG70" i="3"/>
  <c r="M70" i="3"/>
  <c r="Z70" i="3" s="1"/>
  <c r="AO69" i="3"/>
  <c r="AN69" i="3"/>
  <c r="AH69" i="3"/>
  <c r="AG69" i="3"/>
  <c r="M69" i="3"/>
  <c r="X69" i="3" s="1"/>
  <c r="AO68" i="3"/>
  <c r="AN68" i="3"/>
  <c r="AH68" i="3"/>
  <c r="AG68" i="3"/>
  <c r="M68" i="3"/>
  <c r="AT67" i="3"/>
  <c r="AQ67" i="3"/>
  <c r="AJ67" i="3"/>
  <c r="AK67" i="3" s="1"/>
  <c r="K67" i="3"/>
  <c r="AD67" i="3" s="1"/>
  <c r="I67" i="3"/>
  <c r="F67" i="3"/>
  <c r="D67" i="3"/>
  <c r="AO66" i="3"/>
  <c r="AN66" i="3"/>
  <c r="AH66" i="3"/>
  <c r="AG66" i="3"/>
  <c r="M66" i="3"/>
  <c r="X66" i="3" s="1"/>
  <c r="AO65" i="3"/>
  <c r="AN65" i="3"/>
  <c r="AH65" i="3"/>
  <c r="AG65" i="3"/>
  <c r="M65" i="3"/>
  <c r="AO64" i="3"/>
  <c r="AN64" i="3"/>
  <c r="AH64" i="3"/>
  <c r="AG64" i="3"/>
  <c r="M64" i="3"/>
  <c r="AT63" i="3"/>
  <c r="AQ63" i="3"/>
  <c r="AJ63" i="3"/>
  <c r="AK63" i="3" s="1"/>
  <c r="K63" i="3"/>
  <c r="AL63" i="3" s="1"/>
  <c r="I63" i="3"/>
  <c r="F63" i="3"/>
  <c r="D63" i="3"/>
  <c r="AO62" i="3"/>
  <c r="AN62" i="3"/>
  <c r="AH62" i="3"/>
  <c r="AG62" i="3"/>
  <c r="M62" i="3"/>
  <c r="AB62" i="3" s="1"/>
  <c r="AO61" i="3"/>
  <c r="AN61" i="3"/>
  <c r="AH61" i="3"/>
  <c r="AG61" i="3"/>
  <c r="M61" i="3"/>
  <c r="X61" i="3" s="1"/>
  <c r="AO60" i="3"/>
  <c r="AN60" i="3"/>
  <c r="AH60" i="3"/>
  <c r="AG60" i="3"/>
  <c r="M60" i="3"/>
  <c r="AT59" i="3"/>
  <c r="AQ59" i="3"/>
  <c r="AJ59" i="3"/>
  <c r="AK59" i="3" s="1"/>
  <c r="K59" i="3"/>
  <c r="AD59" i="3" s="1"/>
  <c r="I59" i="3"/>
  <c r="F59" i="3"/>
  <c r="D59" i="3"/>
  <c r="AO58" i="3"/>
  <c r="AN58" i="3"/>
  <c r="AH58" i="3"/>
  <c r="AG58" i="3"/>
  <c r="M58" i="3"/>
  <c r="AO57" i="3"/>
  <c r="AN57" i="3"/>
  <c r="AH57" i="3"/>
  <c r="AG57" i="3"/>
  <c r="M57" i="3"/>
  <c r="AB57" i="3" s="1"/>
  <c r="AO56" i="3"/>
  <c r="AN56" i="3"/>
  <c r="AH56" i="3"/>
  <c r="AG56" i="3"/>
  <c r="AG59" i="3" s="1"/>
  <c r="M56" i="3"/>
  <c r="Z56" i="3" s="1"/>
  <c r="AT55" i="3"/>
  <c r="AQ55" i="3"/>
  <c r="AJ55" i="3"/>
  <c r="AK55" i="3" s="1"/>
  <c r="K55" i="3"/>
  <c r="I55" i="3"/>
  <c r="F55" i="3"/>
  <c r="D55" i="3"/>
  <c r="AO54" i="3"/>
  <c r="AN54" i="3"/>
  <c r="AH54" i="3"/>
  <c r="AG54" i="3"/>
  <c r="M54" i="3"/>
  <c r="AO53" i="3"/>
  <c r="AN53" i="3"/>
  <c r="AH53" i="3"/>
  <c r="AG53" i="3"/>
  <c r="M53" i="3"/>
  <c r="AO52" i="3"/>
  <c r="AN52" i="3"/>
  <c r="AH52" i="3"/>
  <c r="AG52" i="3"/>
  <c r="M52" i="3"/>
  <c r="AT51" i="3"/>
  <c r="AQ51" i="3"/>
  <c r="AJ51" i="3"/>
  <c r="AK51" i="3" s="1"/>
  <c r="K51" i="3"/>
  <c r="AF51" i="3" s="1"/>
  <c r="I51" i="3"/>
  <c r="F51" i="3"/>
  <c r="D51" i="3"/>
  <c r="AO50" i="3"/>
  <c r="AN50" i="3"/>
  <c r="AH50" i="3"/>
  <c r="AG50" i="3"/>
  <c r="X50" i="3"/>
  <c r="M50" i="3"/>
  <c r="AO49" i="3"/>
  <c r="AN49" i="3"/>
  <c r="AH49" i="3"/>
  <c r="AG49" i="3"/>
  <c r="O49" i="3"/>
  <c r="M49" i="3"/>
  <c r="X49" i="3" s="1"/>
  <c r="AO48" i="3"/>
  <c r="AN48" i="3"/>
  <c r="AH48" i="3"/>
  <c r="AG48" i="3"/>
  <c r="M48" i="3"/>
  <c r="AT47" i="3"/>
  <c r="AQ47" i="3"/>
  <c r="AJ47" i="3"/>
  <c r="AK47" i="3" s="1"/>
  <c r="K47" i="3"/>
  <c r="AF47" i="3" s="1"/>
  <c r="I47" i="3"/>
  <c r="F47" i="3"/>
  <c r="D47" i="3"/>
  <c r="AO46" i="3"/>
  <c r="AN46" i="3"/>
  <c r="AH46" i="3"/>
  <c r="AG46" i="3"/>
  <c r="M46" i="3"/>
  <c r="AO45" i="3"/>
  <c r="AN45" i="3"/>
  <c r="AH45" i="3"/>
  <c r="AG45" i="3"/>
  <c r="X45" i="3"/>
  <c r="M45" i="3"/>
  <c r="Q45" i="3" s="1"/>
  <c r="AO44" i="3"/>
  <c r="AN44" i="3"/>
  <c r="AH44" i="3"/>
  <c r="AG44" i="3"/>
  <c r="M44" i="3"/>
  <c r="AT43" i="3"/>
  <c r="AQ43" i="3"/>
  <c r="AJ43" i="3"/>
  <c r="AK43" i="3" s="1"/>
  <c r="K43" i="3"/>
  <c r="AF43" i="3" s="1"/>
  <c r="I43" i="3"/>
  <c r="F43" i="3"/>
  <c r="D43" i="3"/>
  <c r="AO42" i="3"/>
  <c r="AN42" i="3"/>
  <c r="AH42" i="3"/>
  <c r="AG42" i="3"/>
  <c r="M42" i="3"/>
  <c r="AO41" i="3"/>
  <c r="AN41" i="3"/>
  <c r="AH41" i="3"/>
  <c r="AG41" i="3"/>
  <c r="M41" i="3"/>
  <c r="AO40" i="3"/>
  <c r="AN40" i="3"/>
  <c r="AH40" i="3"/>
  <c r="AG40" i="3"/>
  <c r="AT39" i="3"/>
  <c r="AQ39" i="3"/>
  <c r="AJ39" i="3"/>
  <c r="AK39" i="3" s="1"/>
  <c r="K39" i="3"/>
  <c r="AF39" i="3" s="1"/>
  <c r="I39" i="3"/>
  <c r="F39" i="3"/>
  <c r="D39" i="3"/>
  <c r="AO38" i="3"/>
  <c r="AN38" i="3"/>
  <c r="AH38" i="3"/>
  <c r="AG38" i="3"/>
  <c r="M38" i="3"/>
  <c r="Q38" i="3" s="1"/>
  <c r="AO37" i="3"/>
  <c r="AN37" i="3"/>
  <c r="AH37" i="3"/>
  <c r="AG37" i="3"/>
  <c r="M37" i="3"/>
  <c r="AO36" i="3"/>
  <c r="AN36" i="3"/>
  <c r="AH36" i="3"/>
  <c r="AG36" i="3"/>
  <c r="M36" i="3"/>
  <c r="AT35" i="3"/>
  <c r="AQ35" i="3"/>
  <c r="AJ35" i="3"/>
  <c r="AK35" i="3" s="1"/>
  <c r="K35" i="3"/>
  <c r="AF35" i="3" s="1"/>
  <c r="I35" i="3"/>
  <c r="F35" i="3"/>
  <c r="D35" i="3"/>
  <c r="AO34" i="3"/>
  <c r="AN34" i="3"/>
  <c r="AH34" i="3"/>
  <c r="AG34" i="3"/>
  <c r="M34" i="3"/>
  <c r="AO33" i="3"/>
  <c r="AN33" i="3"/>
  <c r="AH33" i="3"/>
  <c r="AG33" i="3"/>
  <c r="M33" i="3"/>
  <c r="AO32" i="3"/>
  <c r="AN32" i="3"/>
  <c r="AH32" i="3"/>
  <c r="AG32" i="3"/>
  <c r="M32" i="3"/>
  <c r="X32" i="3" s="1"/>
  <c r="AT31" i="3"/>
  <c r="AQ31" i="3"/>
  <c r="AJ31" i="3"/>
  <c r="AK31" i="3" s="1"/>
  <c r="K31" i="3"/>
  <c r="AF31" i="3" s="1"/>
  <c r="I31" i="3"/>
  <c r="F31" i="3"/>
  <c r="D31" i="3"/>
  <c r="AO30" i="3"/>
  <c r="AN30" i="3"/>
  <c r="AH30" i="3"/>
  <c r="AG30" i="3"/>
  <c r="M30" i="3"/>
  <c r="V30" i="3" s="1"/>
  <c r="AO29" i="3"/>
  <c r="AN29" i="3"/>
  <c r="AH29" i="3"/>
  <c r="AG29" i="3"/>
  <c r="AE29" i="3"/>
  <c r="M29" i="3"/>
  <c r="V29" i="3" s="1"/>
  <c r="AO28" i="3"/>
  <c r="AN28" i="3"/>
  <c r="AH28" i="3"/>
  <c r="AG28" i="3"/>
  <c r="M28" i="3"/>
  <c r="AT27" i="3"/>
  <c r="AQ27" i="3"/>
  <c r="AJ27" i="3"/>
  <c r="AK27" i="3" s="1"/>
  <c r="K27" i="3"/>
  <c r="AF27" i="3" s="1"/>
  <c r="I27" i="3"/>
  <c r="F27" i="3"/>
  <c r="D27" i="3"/>
  <c r="AO26" i="3"/>
  <c r="AN26" i="3"/>
  <c r="AH26" i="3"/>
  <c r="AG26" i="3"/>
  <c r="M26" i="3"/>
  <c r="V26" i="3" s="1"/>
  <c r="AO25" i="3"/>
  <c r="AN25" i="3"/>
  <c r="AH25" i="3"/>
  <c r="AG25" i="3"/>
  <c r="M25" i="3"/>
  <c r="AO24" i="3"/>
  <c r="AN24" i="3"/>
  <c r="AH24" i="3"/>
  <c r="AG24" i="3"/>
  <c r="M24" i="3"/>
  <c r="AT23" i="3"/>
  <c r="AQ23" i="3"/>
  <c r="AJ23" i="3"/>
  <c r="AK23" i="3" s="1"/>
  <c r="K23" i="3"/>
  <c r="AF23" i="3" s="1"/>
  <c r="I23" i="3"/>
  <c r="F23" i="3"/>
  <c r="D23" i="3"/>
  <c r="AO22" i="3"/>
  <c r="AN22" i="3"/>
  <c r="AH22" i="3"/>
  <c r="AG22" i="3"/>
  <c r="M22" i="3"/>
  <c r="AO21" i="3"/>
  <c r="AN21" i="3"/>
  <c r="AH21" i="3"/>
  <c r="AG21" i="3"/>
  <c r="M21" i="3"/>
  <c r="AE21" i="3" s="1"/>
  <c r="AO20" i="3"/>
  <c r="AN20" i="3"/>
  <c r="AH20" i="3"/>
  <c r="AG20" i="3"/>
  <c r="M20" i="3"/>
  <c r="AT19" i="3"/>
  <c r="AQ19" i="3"/>
  <c r="AJ19" i="3"/>
  <c r="AK19" i="3" s="1"/>
  <c r="K19" i="3"/>
  <c r="AF19" i="3" s="1"/>
  <c r="I19" i="3"/>
  <c r="F19" i="3"/>
  <c r="D19" i="3"/>
  <c r="AO18" i="3"/>
  <c r="AN18" i="3"/>
  <c r="AH18" i="3"/>
  <c r="AG18" i="3"/>
  <c r="M18" i="3"/>
  <c r="AO17" i="3"/>
  <c r="AN17" i="3"/>
  <c r="AH17" i="3"/>
  <c r="AG17" i="3"/>
  <c r="M17" i="3"/>
  <c r="AE17" i="3" s="1"/>
  <c r="AO16" i="3"/>
  <c r="AN16" i="3"/>
  <c r="AH16" i="3"/>
  <c r="AG16" i="3"/>
  <c r="M16" i="3"/>
  <c r="AT15" i="3"/>
  <c r="AQ15" i="3"/>
  <c r="AJ15" i="3"/>
  <c r="AK15" i="3" s="1"/>
  <c r="K15" i="3"/>
  <c r="I15" i="3"/>
  <c r="F15" i="3"/>
  <c r="D15" i="3"/>
  <c r="AO14" i="3"/>
  <c r="AN14" i="3"/>
  <c r="AH14" i="3"/>
  <c r="AG14" i="3"/>
  <c r="M14" i="3"/>
  <c r="V14" i="3" s="1"/>
  <c r="AO13" i="3"/>
  <c r="AN13" i="3"/>
  <c r="AH13" i="3"/>
  <c r="AG13" i="3"/>
  <c r="M13" i="3"/>
  <c r="V13" i="3" s="1"/>
  <c r="AO12" i="3"/>
  <c r="AN12" i="3"/>
  <c r="AH12" i="3"/>
  <c r="AG12" i="3"/>
  <c r="M12" i="3"/>
  <c r="AT11" i="3"/>
  <c r="AQ11" i="3"/>
  <c r="AJ11" i="3"/>
  <c r="AK11" i="3" s="1"/>
  <c r="K11" i="3"/>
  <c r="I11" i="3"/>
  <c r="F11" i="3"/>
  <c r="D11" i="3"/>
  <c r="AO10" i="3"/>
  <c r="AN10" i="3"/>
  <c r="AH10" i="3"/>
  <c r="AG10" i="3"/>
  <c r="M10" i="3"/>
  <c r="V10" i="3" s="1"/>
  <c r="AO9" i="3"/>
  <c r="AN9" i="3"/>
  <c r="AH9" i="3"/>
  <c r="AG9" i="3"/>
  <c r="M9" i="3"/>
  <c r="AO8" i="3"/>
  <c r="AN8" i="3"/>
  <c r="AH8" i="3"/>
  <c r="AG8" i="3"/>
  <c r="M8" i="3"/>
  <c r="V8" i="3" s="1"/>
  <c r="AT7" i="3"/>
  <c r="AQ7" i="3"/>
  <c r="AJ7" i="3"/>
  <c r="AK7" i="3" s="1"/>
  <c r="K7" i="3"/>
  <c r="I7" i="3"/>
  <c r="F7" i="3"/>
  <c r="D7" i="3"/>
  <c r="AO6" i="3"/>
  <c r="AN6" i="3"/>
  <c r="AH6" i="3"/>
  <c r="AG6" i="3"/>
  <c r="M6" i="3"/>
  <c r="AO5" i="3"/>
  <c r="AN5" i="3"/>
  <c r="AH5" i="3"/>
  <c r="AG5" i="3"/>
  <c r="V5" i="3"/>
  <c r="M5" i="3"/>
  <c r="AE5" i="3" s="1"/>
  <c r="AO4" i="3"/>
  <c r="AN4" i="3"/>
  <c r="AH4" i="3"/>
  <c r="AG4" i="3"/>
  <c r="M4" i="3"/>
  <c r="AE4" i="3" s="1"/>
  <c r="AT127" i="13"/>
  <c r="AQ127" i="13"/>
  <c r="AJ127" i="13"/>
  <c r="AK127" i="13" s="1"/>
  <c r="AB127" i="13"/>
  <c r="AH127" i="13" s="1"/>
  <c r="K127" i="13"/>
  <c r="AL127" i="13" s="1"/>
  <c r="I127" i="13"/>
  <c r="F127" i="13"/>
  <c r="D127" i="13"/>
  <c r="AO126" i="13"/>
  <c r="AN126" i="13"/>
  <c r="AH126" i="13"/>
  <c r="AG126" i="13"/>
  <c r="AE126" i="13"/>
  <c r="AB126" i="13"/>
  <c r="Z126" i="13"/>
  <c r="T126" i="13"/>
  <c r="Q126" i="13"/>
  <c r="O126" i="13"/>
  <c r="M126" i="13"/>
  <c r="AC126" i="13" s="1"/>
  <c r="AI126" i="13" s="1"/>
  <c r="AO125" i="13"/>
  <c r="AN125" i="13"/>
  <c r="AH125" i="13"/>
  <c r="AG125" i="13"/>
  <c r="AE125" i="13"/>
  <c r="AB125" i="13"/>
  <c r="Z125" i="13"/>
  <c r="T125" i="13"/>
  <c r="Q125" i="13"/>
  <c r="O125" i="13"/>
  <c r="M125" i="13"/>
  <c r="AC125" i="13" s="1"/>
  <c r="AI125" i="13" s="1"/>
  <c r="AO124" i="13"/>
  <c r="AN124" i="13"/>
  <c r="AN127" i="13" s="1"/>
  <c r="AH124" i="13"/>
  <c r="AG124" i="13"/>
  <c r="AE124" i="13"/>
  <c r="AB124" i="13"/>
  <c r="Z124" i="13"/>
  <c r="Z127" i="13" s="1"/>
  <c r="T124" i="13"/>
  <c r="Q124" i="13"/>
  <c r="Q127" i="13" s="1"/>
  <c r="O124" i="13"/>
  <c r="M124" i="13"/>
  <c r="AC124" i="13" s="1"/>
  <c r="AI124" i="13" s="1"/>
  <c r="AT123" i="13"/>
  <c r="AQ123" i="13"/>
  <c r="AJ123" i="13"/>
  <c r="AK123" i="13" s="1"/>
  <c r="K123" i="13"/>
  <c r="L123" i="13" s="1"/>
  <c r="AM123" i="13" s="1"/>
  <c r="I123" i="13"/>
  <c r="F123" i="13"/>
  <c r="D123" i="13"/>
  <c r="AO122" i="13"/>
  <c r="AN122" i="13"/>
  <c r="AH122" i="13"/>
  <c r="AG122" i="13"/>
  <c r="M122" i="13"/>
  <c r="AO121" i="13"/>
  <c r="AN121" i="13"/>
  <c r="AH121" i="13"/>
  <c r="AG121" i="13"/>
  <c r="M121" i="13"/>
  <c r="AO120" i="13"/>
  <c r="AN120" i="13"/>
  <c r="AH120" i="13"/>
  <c r="AG120" i="13"/>
  <c r="M120" i="13"/>
  <c r="AT119" i="13"/>
  <c r="AQ119" i="13"/>
  <c r="AJ119" i="13"/>
  <c r="AK119" i="13" s="1"/>
  <c r="K119" i="13"/>
  <c r="I119" i="13"/>
  <c r="F119" i="13"/>
  <c r="D119" i="13"/>
  <c r="AO118" i="13"/>
  <c r="AN118" i="13"/>
  <c r="AH118" i="13"/>
  <c r="AG118" i="13"/>
  <c r="M118" i="13"/>
  <c r="AO117" i="13"/>
  <c r="AN117" i="13"/>
  <c r="AH117" i="13"/>
  <c r="AG117" i="13"/>
  <c r="M117" i="13"/>
  <c r="AO116" i="13"/>
  <c r="AN116" i="13"/>
  <c r="AH116" i="13"/>
  <c r="AG116" i="13"/>
  <c r="M116" i="13"/>
  <c r="AT115" i="13"/>
  <c r="AQ115" i="13"/>
  <c r="AJ115" i="13"/>
  <c r="AK115" i="13" s="1"/>
  <c r="K115" i="13"/>
  <c r="L115" i="13" s="1"/>
  <c r="AM115" i="13" s="1"/>
  <c r="I115" i="13"/>
  <c r="F115" i="13"/>
  <c r="D115" i="13"/>
  <c r="AO114" i="13"/>
  <c r="AN114" i="13"/>
  <c r="AH114" i="13"/>
  <c r="AG114" i="13"/>
  <c r="M114" i="13"/>
  <c r="AO113" i="13"/>
  <c r="AN113" i="13"/>
  <c r="AH113" i="13"/>
  <c r="AG113" i="13"/>
  <c r="M113" i="13"/>
  <c r="X113" i="13" s="1"/>
  <c r="AO112" i="13"/>
  <c r="AN112" i="13"/>
  <c r="AH112" i="13"/>
  <c r="AG112" i="13"/>
  <c r="M112" i="13"/>
  <c r="X112" i="13" s="1"/>
  <c r="AT111" i="13"/>
  <c r="AQ111" i="13"/>
  <c r="AJ111" i="13"/>
  <c r="AK111" i="13" s="1"/>
  <c r="K111" i="13"/>
  <c r="AL111" i="13" s="1"/>
  <c r="I111" i="13"/>
  <c r="F111" i="13"/>
  <c r="D111" i="13"/>
  <c r="AO110" i="13"/>
  <c r="AN110" i="13"/>
  <c r="AH110" i="13"/>
  <c r="AG110" i="13"/>
  <c r="M110" i="13"/>
  <c r="AO109" i="13"/>
  <c r="AN109" i="13"/>
  <c r="AH109" i="13"/>
  <c r="AG109" i="13"/>
  <c r="M109" i="13"/>
  <c r="AE109" i="13" s="1"/>
  <c r="AO108" i="13"/>
  <c r="AN108" i="13"/>
  <c r="AH108" i="13"/>
  <c r="AG108" i="13"/>
  <c r="M108" i="13"/>
  <c r="AT107" i="13"/>
  <c r="AQ107" i="13"/>
  <c r="AJ107" i="13"/>
  <c r="AK107" i="13" s="1"/>
  <c r="L107" i="13"/>
  <c r="AM107" i="13" s="1"/>
  <c r="I107" i="13"/>
  <c r="F107" i="13"/>
  <c r="D107" i="13"/>
  <c r="AO106" i="13"/>
  <c r="AN106" i="13"/>
  <c r="AH106" i="13"/>
  <c r="AG106" i="13"/>
  <c r="M106" i="13"/>
  <c r="AE106" i="13" s="1"/>
  <c r="AO105" i="13"/>
  <c r="AN105" i="13"/>
  <c r="AH105" i="13"/>
  <c r="AG105" i="13"/>
  <c r="M105" i="13"/>
  <c r="Q105" i="13" s="1"/>
  <c r="AO104" i="13"/>
  <c r="AN104" i="13"/>
  <c r="AH104" i="13"/>
  <c r="AG104" i="13"/>
  <c r="M104" i="13"/>
  <c r="AT103" i="13"/>
  <c r="AQ103" i="13"/>
  <c r="AJ103" i="13"/>
  <c r="AK103" i="13" s="1"/>
  <c r="K103" i="13"/>
  <c r="AD103" i="13" s="1"/>
  <c r="I103" i="13"/>
  <c r="F103" i="13"/>
  <c r="D103" i="13"/>
  <c r="AO102" i="13"/>
  <c r="AN102" i="13"/>
  <c r="AH102" i="13"/>
  <c r="AG102" i="13"/>
  <c r="M102" i="13"/>
  <c r="AO101" i="13"/>
  <c r="AN101" i="13"/>
  <c r="AH101" i="13"/>
  <c r="AG101" i="13"/>
  <c r="M101" i="13"/>
  <c r="AO100" i="13"/>
  <c r="AN100" i="13"/>
  <c r="AH100" i="13"/>
  <c r="AG100" i="13"/>
  <c r="M100" i="13"/>
  <c r="AT99" i="13"/>
  <c r="AQ99" i="13"/>
  <c r="AJ99" i="13"/>
  <c r="AK99" i="13" s="1"/>
  <c r="K99" i="13"/>
  <c r="I99" i="13"/>
  <c r="F99" i="13"/>
  <c r="D99" i="13"/>
  <c r="AO98" i="13"/>
  <c r="AN98" i="13"/>
  <c r="AH98" i="13"/>
  <c r="AG98" i="13"/>
  <c r="M98" i="13"/>
  <c r="AO97" i="13"/>
  <c r="AN97" i="13"/>
  <c r="AH97" i="13"/>
  <c r="AG97" i="13"/>
  <c r="M97" i="13"/>
  <c r="AO96" i="13"/>
  <c r="AN96" i="13"/>
  <c r="AH96" i="13"/>
  <c r="AG96" i="13"/>
  <c r="M96" i="13"/>
  <c r="AT95" i="13"/>
  <c r="AQ95" i="13"/>
  <c r="AJ95" i="13"/>
  <c r="AK95" i="13" s="1"/>
  <c r="K95" i="13"/>
  <c r="I95" i="13"/>
  <c r="F95" i="13"/>
  <c r="D95" i="13"/>
  <c r="AO94" i="13"/>
  <c r="AN94" i="13"/>
  <c r="AH94" i="13"/>
  <c r="AG94" i="13"/>
  <c r="M94" i="13"/>
  <c r="AO93" i="13"/>
  <c r="AN93" i="13"/>
  <c r="AH93" i="13"/>
  <c r="AG93" i="13"/>
  <c r="M93" i="13"/>
  <c r="AO92" i="13"/>
  <c r="AN92" i="13"/>
  <c r="AH92" i="13"/>
  <c r="AG92" i="13"/>
  <c r="M92" i="13"/>
  <c r="AT91" i="13"/>
  <c r="AQ91" i="13"/>
  <c r="AJ91" i="13"/>
  <c r="AK91" i="13" s="1"/>
  <c r="K91" i="13"/>
  <c r="I91" i="13"/>
  <c r="F91" i="13"/>
  <c r="D91" i="13"/>
  <c r="AO90" i="13"/>
  <c r="AN90" i="13"/>
  <c r="AH90" i="13"/>
  <c r="AG90" i="13"/>
  <c r="M90" i="13"/>
  <c r="AB90" i="13" s="1"/>
  <c r="AO89" i="13"/>
  <c r="AN89" i="13"/>
  <c r="AH89" i="13"/>
  <c r="AG89" i="13"/>
  <c r="M89" i="13"/>
  <c r="AO88" i="13"/>
  <c r="AN88" i="13"/>
  <c r="AH88" i="13"/>
  <c r="AG88" i="13"/>
  <c r="M88" i="13"/>
  <c r="AT87" i="13"/>
  <c r="AQ87" i="13"/>
  <c r="AJ87" i="13"/>
  <c r="AK87" i="13" s="1"/>
  <c r="K87" i="13"/>
  <c r="I87" i="13"/>
  <c r="F87" i="13"/>
  <c r="D87" i="13"/>
  <c r="AO86" i="13"/>
  <c r="AN86" i="13"/>
  <c r="AH86" i="13"/>
  <c r="AG86" i="13"/>
  <c r="AE86" i="13"/>
  <c r="M86" i="13"/>
  <c r="AO85" i="13"/>
  <c r="AN85" i="13"/>
  <c r="AH85" i="13"/>
  <c r="AG85" i="13"/>
  <c r="AB85" i="13"/>
  <c r="O85" i="13"/>
  <c r="M85" i="13"/>
  <c r="AO84" i="13"/>
  <c r="AN84" i="13"/>
  <c r="AH84" i="13"/>
  <c r="AG84" i="13"/>
  <c r="M84" i="13"/>
  <c r="AT83" i="13"/>
  <c r="AQ83" i="13"/>
  <c r="AJ83" i="13"/>
  <c r="AK83" i="13" s="1"/>
  <c r="K83" i="13"/>
  <c r="I83" i="13"/>
  <c r="F83" i="13"/>
  <c r="D83" i="13"/>
  <c r="AO82" i="13"/>
  <c r="AN82" i="13"/>
  <c r="AH82" i="13"/>
  <c r="AG82" i="13"/>
  <c r="AE82" i="13"/>
  <c r="M82" i="13"/>
  <c r="AO81" i="13"/>
  <c r="AN81" i="13"/>
  <c r="AH81" i="13"/>
  <c r="AG81" i="13"/>
  <c r="M81" i="13"/>
  <c r="AO80" i="13"/>
  <c r="AN80" i="13"/>
  <c r="AH80" i="13"/>
  <c r="AG80" i="13"/>
  <c r="M80" i="13"/>
  <c r="AT79" i="13"/>
  <c r="AQ79" i="13"/>
  <c r="AJ79" i="13"/>
  <c r="AK79" i="13" s="1"/>
  <c r="K79" i="13"/>
  <c r="I79" i="13"/>
  <c r="F79" i="13"/>
  <c r="D79" i="13"/>
  <c r="AO78" i="13"/>
  <c r="AN78" i="13"/>
  <c r="AH78" i="13"/>
  <c r="AG78" i="13"/>
  <c r="M78" i="13"/>
  <c r="AO77" i="13"/>
  <c r="AN77" i="13"/>
  <c r="AH77" i="13"/>
  <c r="AG77" i="13"/>
  <c r="M77" i="13"/>
  <c r="AO76" i="13"/>
  <c r="AN76" i="13"/>
  <c r="AH76" i="13"/>
  <c r="AG76" i="13"/>
  <c r="M76" i="13"/>
  <c r="AT75" i="13"/>
  <c r="AQ75" i="13"/>
  <c r="AJ75" i="13"/>
  <c r="AK75" i="13" s="1"/>
  <c r="K75" i="13"/>
  <c r="AF75" i="13" s="1"/>
  <c r="I75" i="13"/>
  <c r="F75" i="13"/>
  <c r="D75" i="13"/>
  <c r="AO74" i="13"/>
  <c r="AN74" i="13"/>
  <c r="AH74" i="13"/>
  <c r="AG74" i="13"/>
  <c r="M74" i="13"/>
  <c r="AO73" i="13"/>
  <c r="AN73" i="13"/>
  <c r="AH73" i="13"/>
  <c r="AG73" i="13"/>
  <c r="Z73" i="13"/>
  <c r="M73" i="13"/>
  <c r="AE73" i="13" s="1"/>
  <c r="AO72" i="13"/>
  <c r="AN72" i="13"/>
  <c r="AH72" i="13"/>
  <c r="AG72" i="13"/>
  <c r="Q72" i="13"/>
  <c r="M72" i="13"/>
  <c r="Z72" i="13" s="1"/>
  <c r="AT71" i="13"/>
  <c r="AQ71" i="13"/>
  <c r="AJ71" i="13"/>
  <c r="AK71" i="13" s="1"/>
  <c r="K71" i="13"/>
  <c r="AF71" i="13" s="1"/>
  <c r="I71" i="13"/>
  <c r="F71" i="13"/>
  <c r="D71" i="13"/>
  <c r="AO70" i="13"/>
  <c r="AN70" i="13"/>
  <c r="AH70" i="13"/>
  <c r="AG70" i="13"/>
  <c r="M70" i="13"/>
  <c r="AO69" i="13"/>
  <c r="AN69" i="13"/>
  <c r="AH69" i="13"/>
  <c r="AG69" i="13"/>
  <c r="M69" i="13"/>
  <c r="AE69" i="13" s="1"/>
  <c r="AO68" i="13"/>
  <c r="AN68" i="13"/>
  <c r="AH68" i="13"/>
  <c r="AG68" i="13"/>
  <c r="M68" i="13"/>
  <c r="AT67" i="13"/>
  <c r="AQ67" i="13"/>
  <c r="AJ67" i="13"/>
  <c r="AK67" i="13" s="1"/>
  <c r="K67" i="13"/>
  <c r="AF67" i="13" s="1"/>
  <c r="I67" i="13"/>
  <c r="F67" i="13"/>
  <c r="D67" i="13"/>
  <c r="AO66" i="13"/>
  <c r="AN66" i="13"/>
  <c r="AH66" i="13"/>
  <c r="AG66" i="13"/>
  <c r="M66" i="13"/>
  <c r="AE66" i="13" s="1"/>
  <c r="AO65" i="13"/>
  <c r="AN65" i="13"/>
  <c r="AH65" i="13"/>
  <c r="AG65" i="13"/>
  <c r="M65" i="13"/>
  <c r="X65" i="13" s="1"/>
  <c r="AO64" i="13"/>
  <c r="AN64" i="13"/>
  <c r="AH64" i="13"/>
  <c r="AG64" i="13"/>
  <c r="M64" i="13"/>
  <c r="Z64" i="13" s="1"/>
  <c r="AT63" i="13"/>
  <c r="AQ63" i="13"/>
  <c r="AJ63" i="13"/>
  <c r="AK63" i="13" s="1"/>
  <c r="K63" i="13"/>
  <c r="AF63" i="13" s="1"/>
  <c r="I63" i="13"/>
  <c r="F63" i="13"/>
  <c r="D63" i="13"/>
  <c r="AO62" i="13"/>
  <c r="AN62" i="13"/>
  <c r="AH62" i="13"/>
  <c r="AG62" i="13"/>
  <c r="M62" i="13"/>
  <c r="AE62" i="13" s="1"/>
  <c r="AO61" i="13"/>
  <c r="AN61" i="13"/>
  <c r="AH61" i="13"/>
  <c r="AG61" i="13"/>
  <c r="M61" i="13"/>
  <c r="Z61" i="13" s="1"/>
  <c r="AO60" i="13"/>
  <c r="AN60" i="13"/>
  <c r="AH60" i="13"/>
  <c r="AG60" i="13"/>
  <c r="M60" i="13"/>
  <c r="AE60" i="13" s="1"/>
  <c r="AT59" i="13"/>
  <c r="AQ59" i="13"/>
  <c r="AJ59" i="13"/>
  <c r="AK59" i="13" s="1"/>
  <c r="K59" i="13"/>
  <c r="AF59" i="13" s="1"/>
  <c r="I59" i="13"/>
  <c r="F59" i="13"/>
  <c r="D59" i="13"/>
  <c r="AO58" i="13"/>
  <c r="AN58" i="13"/>
  <c r="AH58" i="13"/>
  <c r="AG58" i="13"/>
  <c r="M58" i="13"/>
  <c r="O58" i="13" s="1"/>
  <c r="AO57" i="13"/>
  <c r="AN57" i="13"/>
  <c r="AH57" i="13"/>
  <c r="AG57" i="13"/>
  <c r="M57" i="13"/>
  <c r="Z57" i="13" s="1"/>
  <c r="AO56" i="13"/>
  <c r="AN56" i="13"/>
  <c r="AH56" i="13"/>
  <c r="AG56" i="13"/>
  <c r="M56" i="13"/>
  <c r="AT55" i="13"/>
  <c r="AQ55" i="13"/>
  <c r="AJ55" i="13"/>
  <c r="AK55" i="13" s="1"/>
  <c r="K55" i="13"/>
  <c r="AF55" i="13" s="1"/>
  <c r="I55" i="13"/>
  <c r="F55" i="13"/>
  <c r="D55" i="13"/>
  <c r="AO54" i="13"/>
  <c r="AN54" i="13"/>
  <c r="AH54" i="13"/>
  <c r="AG54" i="13"/>
  <c r="M54" i="13"/>
  <c r="AO53" i="13"/>
  <c r="AN53" i="13"/>
  <c r="AH53" i="13"/>
  <c r="AG53" i="13"/>
  <c r="M53" i="13"/>
  <c r="AO52" i="13"/>
  <c r="AN52" i="13"/>
  <c r="AH52" i="13"/>
  <c r="AG52" i="13"/>
  <c r="M52" i="13"/>
  <c r="AE52" i="13" s="1"/>
  <c r="AT51" i="13"/>
  <c r="AQ51" i="13"/>
  <c r="AJ51" i="13"/>
  <c r="AK51" i="13" s="1"/>
  <c r="K51" i="13"/>
  <c r="AF51" i="13" s="1"/>
  <c r="I51" i="13"/>
  <c r="F51" i="13"/>
  <c r="D51" i="13"/>
  <c r="AO50" i="13"/>
  <c r="AN50" i="13"/>
  <c r="AH50" i="13"/>
  <c r="AG50" i="13"/>
  <c r="M50" i="13"/>
  <c r="AO49" i="13"/>
  <c r="AN49" i="13"/>
  <c r="AH49" i="13"/>
  <c r="AG49" i="13"/>
  <c r="M49" i="13"/>
  <c r="AE49" i="13" s="1"/>
  <c r="AO48" i="13"/>
  <c r="AN48" i="13"/>
  <c r="AH48" i="13"/>
  <c r="AG48" i="13"/>
  <c r="M48" i="13"/>
  <c r="Z48" i="13" s="1"/>
  <c r="AT47" i="13"/>
  <c r="AQ47" i="13"/>
  <c r="AJ47" i="13"/>
  <c r="AK47" i="13" s="1"/>
  <c r="K47" i="13"/>
  <c r="AF47" i="13" s="1"/>
  <c r="I47" i="13"/>
  <c r="F47" i="13"/>
  <c r="D47" i="13"/>
  <c r="AO46" i="13"/>
  <c r="AN46" i="13"/>
  <c r="AH46" i="13"/>
  <c r="AG46" i="13"/>
  <c r="M46" i="13"/>
  <c r="AO45" i="13"/>
  <c r="AN45" i="13"/>
  <c r="AH45" i="13"/>
  <c r="AG45" i="13"/>
  <c r="M45" i="13"/>
  <c r="AO44" i="13"/>
  <c r="AN44" i="13"/>
  <c r="AH44" i="13"/>
  <c r="AG44" i="13"/>
  <c r="M44" i="13"/>
  <c r="AE44" i="13" s="1"/>
  <c r="AT43" i="13"/>
  <c r="AQ43" i="13"/>
  <c r="AJ43" i="13"/>
  <c r="AK43" i="13" s="1"/>
  <c r="K43" i="13"/>
  <c r="AF43" i="13" s="1"/>
  <c r="I43" i="13"/>
  <c r="F43" i="13"/>
  <c r="D43" i="13"/>
  <c r="AO42" i="13"/>
  <c r="AN42" i="13"/>
  <c r="AH42" i="13"/>
  <c r="AG42" i="13"/>
  <c r="M42" i="13"/>
  <c r="Z42" i="13" s="1"/>
  <c r="AO41" i="13"/>
  <c r="AN41" i="13"/>
  <c r="AH41" i="13"/>
  <c r="AG41" i="13"/>
  <c r="M41" i="13"/>
  <c r="AE41" i="13" s="1"/>
  <c r="AO40" i="13"/>
  <c r="AN40" i="13"/>
  <c r="AH40" i="13"/>
  <c r="AG40" i="13"/>
  <c r="M40" i="13"/>
  <c r="AT39" i="13"/>
  <c r="AQ39" i="13"/>
  <c r="AJ39" i="13"/>
  <c r="AK39" i="13" s="1"/>
  <c r="K39" i="13"/>
  <c r="L39" i="13" s="1"/>
  <c r="AM39" i="13" s="1"/>
  <c r="I39" i="13"/>
  <c r="F39" i="13"/>
  <c r="D39" i="13"/>
  <c r="AO38" i="13"/>
  <c r="AN38" i="13"/>
  <c r="AH38" i="13"/>
  <c r="AG38" i="13"/>
  <c r="M38" i="13"/>
  <c r="AO37" i="13"/>
  <c r="AN37" i="13"/>
  <c r="AH37" i="13"/>
  <c r="AG37" i="13"/>
  <c r="M37" i="13"/>
  <c r="AO36" i="13"/>
  <c r="AN36" i="13"/>
  <c r="AH36" i="13"/>
  <c r="AG36" i="13"/>
  <c r="M36" i="13"/>
  <c r="X36" i="13" s="1"/>
  <c r="AT35" i="13"/>
  <c r="AQ35" i="13"/>
  <c r="AJ35" i="13"/>
  <c r="AK35" i="13" s="1"/>
  <c r="K35" i="13"/>
  <c r="AF35" i="13" s="1"/>
  <c r="I35" i="13"/>
  <c r="F35" i="13"/>
  <c r="D35" i="13"/>
  <c r="AO34" i="13"/>
  <c r="AH34" i="13"/>
  <c r="AG34" i="13"/>
  <c r="M34" i="13"/>
  <c r="AO33" i="13"/>
  <c r="AN33" i="13"/>
  <c r="AH33" i="13"/>
  <c r="AG33" i="13"/>
  <c r="M33" i="13"/>
  <c r="X33" i="13" s="1"/>
  <c r="AO32" i="13"/>
  <c r="AN32" i="13"/>
  <c r="AH32" i="13"/>
  <c r="AG32" i="13"/>
  <c r="M32" i="13"/>
  <c r="X32" i="13" s="1"/>
  <c r="AT31" i="13"/>
  <c r="AQ31" i="13"/>
  <c r="AJ31" i="13"/>
  <c r="AK31" i="13" s="1"/>
  <c r="K31" i="13"/>
  <c r="AF31" i="13" s="1"/>
  <c r="I31" i="13"/>
  <c r="F31" i="13"/>
  <c r="D31" i="13"/>
  <c r="AO30" i="13"/>
  <c r="AN30" i="13"/>
  <c r="AH30" i="13"/>
  <c r="AG30" i="13"/>
  <c r="M30" i="13"/>
  <c r="X30" i="13" s="1"/>
  <c r="AO29" i="13"/>
  <c r="AN29" i="13"/>
  <c r="AH29" i="13"/>
  <c r="AG29" i="13"/>
  <c r="M29" i="13"/>
  <c r="X29" i="13" s="1"/>
  <c r="AO28" i="13"/>
  <c r="AN28" i="13"/>
  <c r="AH28" i="13"/>
  <c r="AG28" i="13"/>
  <c r="M28" i="13"/>
  <c r="AE28" i="13" s="1"/>
  <c r="AT27" i="13"/>
  <c r="AQ27" i="13"/>
  <c r="AJ27" i="13"/>
  <c r="AK27" i="13" s="1"/>
  <c r="K27" i="13"/>
  <c r="I27" i="13"/>
  <c r="F27" i="13"/>
  <c r="D27" i="13"/>
  <c r="AO26" i="13"/>
  <c r="AN26" i="13"/>
  <c r="AH26" i="13"/>
  <c r="AG26" i="13"/>
  <c r="M26" i="13"/>
  <c r="X26" i="13" s="1"/>
  <c r="AO25" i="13"/>
  <c r="AN25" i="13"/>
  <c r="AH25" i="13"/>
  <c r="AG25" i="13"/>
  <c r="M25" i="13"/>
  <c r="AE25" i="13" s="1"/>
  <c r="AO24" i="13"/>
  <c r="AN24" i="13"/>
  <c r="AH24" i="13"/>
  <c r="AG24" i="13"/>
  <c r="M24" i="13"/>
  <c r="AT23" i="13"/>
  <c r="AQ23" i="13"/>
  <c r="AJ23" i="13"/>
  <c r="AK23" i="13" s="1"/>
  <c r="K23" i="13"/>
  <c r="AL23" i="13" s="1"/>
  <c r="I23" i="13"/>
  <c r="F23" i="13"/>
  <c r="D23" i="13"/>
  <c r="AO22" i="13"/>
  <c r="AN22" i="13"/>
  <c r="AH22" i="13"/>
  <c r="AG22" i="13"/>
  <c r="V22" i="13"/>
  <c r="M22" i="13"/>
  <c r="AE22" i="13" s="1"/>
  <c r="AO21" i="13"/>
  <c r="AN21" i="13"/>
  <c r="AH21" i="13"/>
  <c r="AG21" i="13"/>
  <c r="M21" i="13"/>
  <c r="AB21" i="13" s="1"/>
  <c r="AO20" i="13"/>
  <c r="AN20" i="13"/>
  <c r="AH20" i="13"/>
  <c r="AG20" i="13"/>
  <c r="M20" i="13"/>
  <c r="AE20" i="13" s="1"/>
  <c r="AT19" i="13"/>
  <c r="AQ19" i="13"/>
  <c r="AJ19" i="13"/>
  <c r="AK19" i="13" s="1"/>
  <c r="K19" i="13"/>
  <c r="AM19" i="13" s="1"/>
  <c r="I19" i="13"/>
  <c r="F19" i="13"/>
  <c r="D19" i="13"/>
  <c r="AO18" i="13"/>
  <c r="AN18" i="13"/>
  <c r="AH18" i="13"/>
  <c r="AG18" i="13"/>
  <c r="M18" i="13"/>
  <c r="AO17" i="13"/>
  <c r="AN17" i="13"/>
  <c r="AH17" i="13"/>
  <c r="AG17" i="13"/>
  <c r="M17" i="13"/>
  <c r="AE17" i="13" s="1"/>
  <c r="AO16" i="13"/>
  <c r="AN16" i="13"/>
  <c r="AH16" i="13"/>
  <c r="AG16" i="13"/>
  <c r="M16" i="13"/>
  <c r="AT15" i="13"/>
  <c r="AQ15" i="13"/>
  <c r="AJ15" i="13"/>
  <c r="AK15" i="13" s="1"/>
  <c r="K15" i="13"/>
  <c r="I15" i="13"/>
  <c r="F15" i="13"/>
  <c r="D15" i="13"/>
  <c r="AO14" i="13"/>
  <c r="AN14" i="13"/>
  <c r="AH14" i="13"/>
  <c r="AG14" i="13"/>
  <c r="M14" i="13"/>
  <c r="AE14" i="13" s="1"/>
  <c r="AO13" i="13"/>
  <c r="AN13" i="13"/>
  <c r="AH13" i="13"/>
  <c r="AG13" i="13"/>
  <c r="M13" i="13"/>
  <c r="AO12" i="13"/>
  <c r="AN12" i="13"/>
  <c r="AH12" i="13"/>
  <c r="AG12" i="13"/>
  <c r="M12" i="13"/>
  <c r="AE12" i="13" s="1"/>
  <c r="AT11" i="13"/>
  <c r="AQ11" i="13"/>
  <c r="AJ11" i="13"/>
  <c r="AK11" i="13" s="1"/>
  <c r="K11" i="13"/>
  <c r="AM11" i="13" s="1"/>
  <c r="I11" i="13"/>
  <c r="F11" i="13"/>
  <c r="D11" i="13"/>
  <c r="AO10" i="13"/>
  <c r="AN10" i="13"/>
  <c r="AH10" i="13"/>
  <c r="AG10" i="13"/>
  <c r="M10" i="13"/>
  <c r="AO9" i="13"/>
  <c r="AN9" i="13"/>
  <c r="AH9" i="13"/>
  <c r="AG9" i="13"/>
  <c r="M9" i="13"/>
  <c r="AE9" i="13" s="1"/>
  <c r="AO8" i="13"/>
  <c r="AN8" i="13"/>
  <c r="AH8" i="13"/>
  <c r="AG8" i="13"/>
  <c r="M8" i="13"/>
  <c r="AT7" i="13"/>
  <c r="AQ7" i="13"/>
  <c r="AJ7" i="13"/>
  <c r="AK7" i="13" s="1"/>
  <c r="K7" i="13"/>
  <c r="AM7" i="13" s="1"/>
  <c r="I7" i="13"/>
  <c r="F7" i="13"/>
  <c r="D7" i="13"/>
  <c r="AO6" i="13"/>
  <c r="AN6" i="13"/>
  <c r="AH6" i="13"/>
  <c r="AG6" i="13"/>
  <c r="M6" i="13"/>
  <c r="AE6" i="13" s="1"/>
  <c r="AO5" i="13"/>
  <c r="AN5" i="13"/>
  <c r="AH5" i="13"/>
  <c r="AG5" i="13"/>
  <c r="M5" i="13"/>
  <c r="AB5" i="13" s="1"/>
  <c r="AO4" i="13"/>
  <c r="AN4" i="13"/>
  <c r="AH4" i="13"/>
  <c r="AG4" i="13"/>
  <c r="M4" i="13"/>
  <c r="X4" i="13" s="1"/>
  <c r="O126" i="12" l="1"/>
  <c r="Q126" i="12"/>
  <c r="Z126" i="12"/>
  <c r="AB126" i="12"/>
  <c r="Q125" i="12"/>
  <c r="Z125" i="12"/>
  <c r="AB125" i="12"/>
  <c r="O125" i="12"/>
  <c r="AD127" i="12"/>
  <c r="AF127" i="12"/>
  <c r="O124" i="12"/>
  <c r="O127" i="12" s="1"/>
  <c r="Q124" i="12"/>
  <c r="Z124" i="12"/>
  <c r="AB124" i="12"/>
  <c r="AO123" i="12"/>
  <c r="Z118" i="12"/>
  <c r="AO119" i="12"/>
  <c r="AN119" i="12"/>
  <c r="O117" i="12"/>
  <c r="Z117" i="12"/>
  <c r="AD119" i="12"/>
  <c r="O116" i="12"/>
  <c r="Z116" i="12"/>
  <c r="AC114" i="12"/>
  <c r="AI114" i="12" s="1"/>
  <c r="Q114" i="12"/>
  <c r="AE114" i="12"/>
  <c r="T114" i="12"/>
  <c r="Z114" i="12"/>
  <c r="O114" i="12"/>
  <c r="AB114" i="12"/>
  <c r="AN115" i="12"/>
  <c r="O113" i="12"/>
  <c r="AB113" i="12"/>
  <c r="Q113" i="12"/>
  <c r="AE113" i="12"/>
  <c r="AC113" i="12" s="1"/>
  <c r="AI113" i="12" s="1"/>
  <c r="T113" i="12"/>
  <c r="Z113" i="12"/>
  <c r="O112" i="12"/>
  <c r="AB112" i="12"/>
  <c r="Q112" i="12"/>
  <c r="AE112" i="12"/>
  <c r="AC112" i="12" s="1"/>
  <c r="T112" i="12"/>
  <c r="Z112" i="12"/>
  <c r="O110" i="12"/>
  <c r="Q110" i="12"/>
  <c r="AG111" i="12"/>
  <c r="AO111" i="12"/>
  <c r="O109" i="12"/>
  <c r="AO107" i="12"/>
  <c r="L107" i="12"/>
  <c r="AM107" i="12" s="1"/>
  <c r="AG107" i="12"/>
  <c r="AD107" i="12"/>
  <c r="O98" i="12"/>
  <c r="X98" i="12"/>
  <c r="AG99" i="12"/>
  <c r="AG95" i="12"/>
  <c r="AD95" i="12"/>
  <c r="O92" i="12"/>
  <c r="AL95" i="12"/>
  <c r="V92" i="12"/>
  <c r="AO95" i="12"/>
  <c r="AO91" i="12"/>
  <c r="V90" i="12"/>
  <c r="X90" i="12"/>
  <c r="X91" i="12" s="1"/>
  <c r="W91" i="12" s="1"/>
  <c r="AG91" i="12"/>
  <c r="O89" i="12"/>
  <c r="T89" i="12"/>
  <c r="X89" i="12"/>
  <c r="V88" i="12"/>
  <c r="AE88" i="12"/>
  <c r="M91" i="12"/>
  <c r="T88" i="12"/>
  <c r="O86" i="12"/>
  <c r="T86" i="12"/>
  <c r="AG87" i="12"/>
  <c r="AO87" i="12"/>
  <c r="AF87" i="12"/>
  <c r="T82" i="12"/>
  <c r="AN83" i="12"/>
  <c r="L83" i="12"/>
  <c r="AM83" i="12" s="1"/>
  <c r="T78" i="12"/>
  <c r="Q78" i="12"/>
  <c r="AN79" i="12"/>
  <c r="V77" i="12"/>
  <c r="AN75" i="12"/>
  <c r="AF75" i="12"/>
  <c r="Z72" i="12"/>
  <c r="AO75" i="12"/>
  <c r="V70" i="12"/>
  <c r="Q70" i="12"/>
  <c r="T70" i="12"/>
  <c r="L71" i="12"/>
  <c r="AM71" i="12" s="1"/>
  <c r="AO71" i="12"/>
  <c r="AN71" i="12"/>
  <c r="Q66" i="12"/>
  <c r="T66" i="12"/>
  <c r="V66" i="12"/>
  <c r="AN67" i="12"/>
  <c r="AO67" i="12"/>
  <c r="Q62" i="12"/>
  <c r="AN63" i="12"/>
  <c r="V61" i="12"/>
  <c r="Q60" i="12"/>
  <c r="Z60" i="12"/>
  <c r="AF59" i="12"/>
  <c r="AO59" i="12"/>
  <c r="Z56" i="12"/>
  <c r="AC54" i="12"/>
  <c r="AI54" i="12" s="1"/>
  <c r="Q54" i="12"/>
  <c r="Z54" i="12"/>
  <c r="O54" i="12"/>
  <c r="AB54" i="12"/>
  <c r="T54" i="12"/>
  <c r="AN55" i="12"/>
  <c r="AC53" i="12"/>
  <c r="AI53" i="12" s="1"/>
  <c r="T53" i="12"/>
  <c r="AB53" i="12"/>
  <c r="Z53" i="12"/>
  <c r="Q53" i="12"/>
  <c r="AE53" i="12"/>
  <c r="T52" i="12"/>
  <c r="Z52" i="12"/>
  <c r="O52" i="12"/>
  <c r="O55" i="12" s="1"/>
  <c r="AB52" i="12"/>
  <c r="AB55" i="12" s="1"/>
  <c r="AH55" i="12" s="1"/>
  <c r="Q52" i="12"/>
  <c r="AE52" i="12"/>
  <c r="Q50" i="12"/>
  <c r="AE50" i="12"/>
  <c r="AC50" i="12" s="1"/>
  <c r="AI50" i="12" s="1"/>
  <c r="T50" i="12"/>
  <c r="Z50" i="12"/>
  <c r="O50" i="12"/>
  <c r="AB50" i="12"/>
  <c r="AE49" i="12"/>
  <c r="AC49" i="12" s="1"/>
  <c r="AI49" i="12" s="1"/>
  <c r="O49" i="12"/>
  <c r="Q49" i="12"/>
  <c r="Q51" i="12" s="1"/>
  <c r="T49" i="12"/>
  <c r="Z49" i="12"/>
  <c r="O48" i="12"/>
  <c r="O51" i="12" s="1"/>
  <c r="AB48" i="12"/>
  <c r="Q48" i="12"/>
  <c r="AE48" i="12"/>
  <c r="AE51" i="12" s="1"/>
  <c r="T48" i="12"/>
  <c r="Z48" i="12"/>
  <c r="AE46" i="12"/>
  <c r="AC46" i="12" s="1"/>
  <c r="AI46" i="12" s="1"/>
  <c r="Z46" i="12"/>
  <c r="O46" i="12"/>
  <c r="AB46" i="12"/>
  <c r="T46" i="12"/>
  <c r="AC45" i="12"/>
  <c r="AI45" i="12" s="1"/>
  <c r="O45" i="12"/>
  <c r="O47" i="12" s="1"/>
  <c r="AB45" i="12"/>
  <c r="AB47" i="12" s="1"/>
  <c r="AH47" i="12" s="1"/>
  <c r="Z45" i="12"/>
  <c r="Q45" i="12"/>
  <c r="AE45" i="12"/>
  <c r="T45" i="12"/>
  <c r="AE47" i="12"/>
  <c r="T42" i="12"/>
  <c r="AE42" i="12"/>
  <c r="AC42" i="12" s="1"/>
  <c r="AI42" i="12" s="1"/>
  <c r="AG43" i="12"/>
  <c r="AN43" i="12"/>
  <c r="T41" i="12"/>
  <c r="AE41" i="12"/>
  <c r="AE43" i="12" s="1"/>
  <c r="T40" i="12"/>
  <c r="M39" i="12"/>
  <c r="AN39" i="12"/>
  <c r="X36" i="12"/>
  <c r="X39" i="12" s="1"/>
  <c r="AN35" i="12"/>
  <c r="AO31" i="12"/>
  <c r="AN31" i="12"/>
  <c r="AN27" i="12"/>
  <c r="AG27" i="12"/>
  <c r="O22" i="12"/>
  <c r="Z22" i="12"/>
  <c r="AN23" i="12"/>
  <c r="O21" i="12"/>
  <c r="Z21" i="12"/>
  <c r="AF23" i="12"/>
  <c r="O20" i="12"/>
  <c r="O23" i="12" s="1"/>
  <c r="Z20" i="12"/>
  <c r="O18" i="12"/>
  <c r="Z18" i="12"/>
  <c r="AN19" i="12"/>
  <c r="O17" i="12"/>
  <c r="Z17" i="12"/>
  <c r="O16" i="12"/>
  <c r="Z16" i="12"/>
  <c r="Z14" i="12"/>
  <c r="Z15" i="12" s="1"/>
  <c r="O14" i="12"/>
  <c r="O15" i="12" s="1"/>
  <c r="O13" i="12"/>
  <c r="AN15" i="12"/>
  <c r="Z13" i="12"/>
  <c r="AO15" i="12"/>
  <c r="O12" i="12"/>
  <c r="Z12" i="12"/>
  <c r="AN11" i="12"/>
  <c r="AG11" i="12"/>
  <c r="Z9" i="12"/>
  <c r="O11" i="12"/>
  <c r="Z8" i="12"/>
  <c r="O5" i="12"/>
  <c r="AB5" i="12"/>
  <c r="Q5" i="12"/>
  <c r="AE5" i="12"/>
  <c r="AC5" i="12" s="1"/>
  <c r="AI5" i="12" s="1"/>
  <c r="T5" i="12"/>
  <c r="Z5" i="12"/>
  <c r="AM7" i="12"/>
  <c r="AB4" i="12"/>
  <c r="Q4" i="12"/>
  <c r="AF123" i="11"/>
  <c r="T118" i="11"/>
  <c r="O118" i="11"/>
  <c r="Z118" i="11"/>
  <c r="Z119" i="11" s="1"/>
  <c r="AG119" i="11"/>
  <c r="AN119" i="11"/>
  <c r="O117" i="11"/>
  <c r="Z117" i="11"/>
  <c r="O116" i="11"/>
  <c r="Q114" i="11"/>
  <c r="Z114" i="11"/>
  <c r="AB114" i="11"/>
  <c r="O114" i="11"/>
  <c r="O113" i="11"/>
  <c r="AN115" i="11"/>
  <c r="AO115" i="11"/>
  <c r="Z113" i="11"/>
  <c r="AB113" i="11"/>
  <c r="Q113" i="11"/>
  <c r="AL115" i="11"/>
  <c r="Q112" i="11"/>
  <c r="Z112" i="11"/>
  <c r="AB112" i="11"/>
  <c r="O112" i="11"/>
  <c r="Q110" i="11"/>
  <c r="O110" i="11"/>
  <c r="AB110" i="11"/>
  <c r="AG111" i="11"/>
  <c r="Q109" i="11"/>
  <c r="AB109" i="11"/>
  <c r="M111" i="11"/>
  <c r="Q108" i="11"/>
  <c r="AB108" i="11"/>
  <c r="Q106" i="11"/>
  <c r="AB106" i="11"/>
  <c r="AG107" i="11"/>
  <c r="AN107" i="11"/>
  <c r="Q105" i="11"/>
  <c r="AB105" i="11"/>
  <c r="Q104" i="11"/>
  <c r="AB104" i="11"/>
  <c r="Q102" i="11"/>
  <c r="AE102" i="11"/>
  <c r="AC102" i="11" s="1"/>
  <c r="AI102" i="11" s="1"/>
  <c r="T102" i="11"/>
  <c r="Z102" i="11"/>
  <c r="T101" i="11"/>
  <c r="Z101" i="11"/>
  <c r="AE101" i="11"/>
  <c r="AC101" i="11" s="1"/>
  <c r="AI101" i="11" s="1"/>
  <c r="O101" i="11"/>
  <c r="O103" i="11" s="1"/>
  <c r="AN103" i="11"/>
  <c r="Z100" i="11"/>
  <c r="AE100" i="11"/>
  <c r="AC100" i="11" s="1"/>
  <c r="O100" i="11"/>
  <c r="T100" i="11"/>
  <c r="AN99" i="11"/>
  <c r="AO99" i="11"/>
  <c r="Q94" i="11"/>
  <c r="AB94" i="11"/>
  <c r="Q93" i="11"/>
  <c r="AB93" i="11"/>
  <c r="AB92" i="11"/>
  <c r="Q92" i="11"/>
  <c r="Q90" i="11"/>
  <c r="AB90" i="11"/>
  <c r="AG91" i="11"/>
  <c r="AN91" i="11"/>
  <c r="Q89" i="11"/>
  <c r="AB89" i="11"/>
  <c r="AF91" i="11"/>
  <c r="Q88" i="11"/>
  <c r="AB88" i="11"/>
  <c r="AN87" i="11"/>
  <c r="AO87" i="11"/>
  <c r="Q84" i="11"/>
  <c r="X84" i="11"/>
  <c r="AO83" i="11"/>
  <c r="Q82" i="11"/>
  <c r="T82" i="11"/>
  <c r="T83" i="11" s="1"/>
  <c r="AE82" i="11"/>
  <c r="AC82" i="11" s="1"/>
  <c r="AI82" i="11" s="1"/>
  <c r="AN83" i="11"/>
  <c r="T81" i="11"/>
  <c r="AE81" i="11"/>
  <c r="AC81" i="11" s="1"/>
  <c r="AE80" i="11"/>
  <c r="Q78" i="11"/>
  <c r="Z78" i="11"/>
  <c r="AB78" i="11"/>
  <c r="O78" i="11"/>
  <c r="O77" i="11"/>
  <c r="Z77" i="11"/>
  <c r="AN79" i="11"/>
  <c r="O76" i="11"/>
  <c r="Z76" i="11"/>
  <c r="AG75" i="11"/>
  <c r="O74" i="11"/>
  <c r="AN75" i="11"/>
  <c r="O73" i="11"/>
  <c r="AF75" i="11"/>
  <c r="O72" i="11"/>
  <c r="Z72" i="11"/>
  <c r="Z75" i="11" s="1"/>
  <c r="O70" i="11"/>
  <c r="T70" i="11"/>
  <c r="Z70" i="11"/>
  <c r="Q70" i="11"/>
  <c r="AE70" i="11"/>
  <c r="AC70" i="11" s="1"/>
  <c r="AI70" i="11" s="1"/>
  <c r="AN71" i="11"/>
  <c r="AB69" i="11"/>
  <c r="AG71" i="11"/>
  <c r="T69" i="11"/>
  <c r="T65" i="11"/>
  <c r="Q65" i="11"/>
  <c r="AN67" i="11"/>
  <c r="T64" i="11"/>
  <c r="AO63" i="11"/>
  <c r="Q62" i="11"/>
  <c r="Q61" i="11"/>
  <c r="M63" i="11"/>
  <c r="T61" i="11"/>
  <c r="AN63" i="11"/>
  <c r="T60" i="11"/>
  <c r="Z60" i="11"/>
  <c r="T58" i="11"/>
  <c r="AB58" i="11"/>
  <c r="Q58" i="11"/>
  <c r="AN59" i="11"/>
  <c r="AO59" i="11"/>
  <c r="M59" i="11"/>
  <c r="AE57" i="11"/>
  <c r="AC57" i="11" s="1"/>
  <c r="AI57" i="11" s="1"/>
  <c r="Q57" i="11"/>
  <c r="T57" i="11"/>
  <c r="T56" i="11"/>
  <c r="AE56" i="11"/>
  <c r="AC56" i="11" s="1"/>
  <c r="Z54" i="11"/>
  <c r="AB54" i="11"/>
  <c r="O54" i="11"/>
  <c r="Q54" i="11"/>
  <c r="AN55" i="11"/>
  <c r="AO55" i="11"/>
  <c r="M55" i="11"/>
  <c r="O53" i="11"/>
  <c r="O52" i="11"/>
  <c r="Z52" i="11"/>
  <c r="Q50" i="11"/>
  <c r="T50" i="11"/>
  <c r="AB50" i="11"/>
  <c r="AE50" i="11"/>
  <c r="AC50" i="11" s="1"/>
  <c r="AI50" i="11" s="1"/>
  <c r="T49" i="11"/>
  <c r="M51" i="11"/>
  <c r="AB49" i="11"/>
  <c r="AE49" i="11"/>
  <c r="AC49" i="11" s="1"/>
  <c r="AI49" i="11" s="1"/>
  <c r="Q49" i="11"/>
  <c r="T48" i="11"/>
  <c r="AE48" i="11"/>
  <c r="O46" i="11"/>
  <c r="Z46" i="11"/>
  <c r="AN47" i="11"/>
  <c r="AO47" i="11"/>
  <c r="O45" i="11"/>
  <c r="Z45" i="11"/>
  <c r="M47" i="11"/>
  <c r="O44" i="11"/>
  <c r="Z44" i="11"/>
  <c r="AC42" i="11"/>
  <c r="AI42" i="11" s="1"/>
  <c r="AB42" i="11"/>
  <c r="AN43" i="11"/>
  <c r="AE42" i="11"/>
  <c r="Q42" i="11"/>
  <c r="T42" i="11"/>
  <c r="AC41" i="11"/>
  <c r="AI41" i="11" s="1"/>
  <c r="Q41" i="11"/>
  <c r="T41" i="11"/>
  <c r="Q40" i="11"/>
  <c r="T40" i="11"/>
  <c r="AE40" i="11"/>
  <c r="AC38" i="11"/>
  <c r="AI38" i="11" s="1"/>
  <c r="Q38" i="11"/>
  <c r="AE38" i="11"/>
  <c r="T38" i="11"/>
  <c r="Z38" i="11"/>
  <c r="O38" i="11"/>
  <c r="AB38" i="11"/>
  <c r="AE37" i="11"/>
  <c r="AC37" i="11" s="1"/>
  <c r="AI37" i="11" s="1"/>
  <c r="O37" i="11"/>
  <c r="Q37" i="11"/>
  <c r="M39" i="11"/>
  <c r="T37" i="11"/>
  <c r="Z37" i="11"/>
  <c r="AN39" i="11"/>
  <c r="O36" i="11"/>
  <c r="O39" i="11" s="1"/>
  <c r="N39" i="11" s="1"/>
  <c r="AB36" i="11"/>
  <c r="AB39" i="11" s="1"/>
  <c r="AH39" i="11" s="1"/>
  <c r="Q36" i="11"/>
  <c r="AE36" i="11"/>
  <c r="T36" i="11"/>
  <c r="Z36" i="11"/>
  <c r="AO35" i="11"/>
  <c r="O34" i="11"/>
  <c r="Q34" i="11"/>
  <c r="Z34" i="11"/>
  <c r="AB34" i="11"/>
  <c r="AN35" i="11"/>
  <c r="Q33" i="11"/>
  <c r="M35" i="11"/>
  <c r="Z33" i="11"/>
  <c r="AB33" i="11"/>
  <c r="O33" i="11"/>
  <c r="AB32" i="11"/>
  <c r="O32" i="11"/>
  <c r="Q32" i="11"/>
  <c r="Z32" i="11"/>
  <c r="AC30" i="11"/>
  <c r="AI30" i="11" s="1"/>
  <c r="AE30" i="11"/>
  <c r="O30" i="11"/>
  <c r="Q30" i="11"/>
  <c r="X30" i="11"/>
  <c r="AG31" i="11"/>
  <c r="O29" i="11"/>
  <c r="AE29" i="11"/>
  <c r="AC29" i="11" s="1"/>
  <c r="AI29" i="11" s="1"/>
  <c r="AL31" i="11"/>
  <c r="Q28" i="11"/>
  <c r="L31" i="11"/>
  <c r="AM31" i="11" s="1"/>
  <c r="X28" i="11"/>
  <c r="M31" i="11"/>
  <c r="AG27" i="11"/>
  <c r="O26" i="11"/>
  <c r="Z26" i="11"/>
  <c r="O25" i="11"/>
  <c r="AO27" i="11"/>
  <c r="O24" i="11"/>
  <c r="Z24" i="11"/>
  <c r="AC22" i="11"/>
  <c r="AI22" i="11" s="1"/>
  <c r="O22" i="11"/>
  <c r="AE22" i="11"/>
  <c r="Q22" i="11"/>
  <c r="T22" i="11"/>
  <c r="AB22" i="11"/>
  <c r="AG23" i="11"/>
  <c r="AB21" i="11"/>
  <c r="AE21" i="11"/>
  <c r="AC21" i="11" s="1"/>
  <c r="AI21" i="11" s="1"/>
  <c r="Q21" i="11"/>
  <c r="T21" i="11"/>
  <c r="AN23" i="11"/>
  <c r="Q20" i="11"/>
  <c r="AE20" i="11"/>
  <c r="AC20" i="11" s="1"/>
  <c r="AI20" i="11" s="1"/>
  <c r="T20" i="11"/>
  <c r="AB20" i="11"/>
  <c r="AG19" i="11"/>
  <c r="Z18" i="11"/>
  <c r="O18" i="11"/>
  <c r="O19" i="11" s="1"/>
  <c r="AN19" i="11"/>
  <c r="O17" i="11"/>
  <c r="Z17" i="11"/>
  <c r="Z19" i="11" s="1"/>
  <c r="AO19" i="11"/>
  <c r="O16" i="11"/>
  <c r="Z16" i="11"/>
  <c r="AE14" i="11"/>
  <c r="AC14" i="11" s="1"/>
  <c r="AI14" i="11" s="1"/>
  <c r="Q14" i="11"/>
  <c r="T14" i="11"/>
  <c r="AB14" i="11"/>
  <c r="AN15" i="11"/>
  <c r="AG15" i="11"/>
  <c r="Q13" i="11"/>
  <c r="T13" i="11"/>
  <c r="AB13" i="11"/>
  <c r="AE13" i="11"/>
  <c r="AC13" i="11" s="1"/>
  <c r="AI13" i="11" s="1"/>
  <c r="T12" i="11"/>
  <c r="AB12" i="11"/>
  <c r="AE12" i="11"/>
  <c r="AC12" i="11" s="1"/>
  <c r="AI12" i="11" s="1"/>
  <c r="Q12" i="11"/>
  <c r="O10" i="11"/>
  <c r="Z10" i="11"/>
  <c r="AG11" i="11"/>
  <c r="AN11" i="11"/>
  <c r="AO11" i="11"/>
  <c r="O9" i="11"/>
  <c r="Z9" i="11"/>
  <c r="Z8" i="11"/>
  <c r="O8" i="11"/>
  <c r="O6" i="11"/>
  <c r="AN7" i="11"/>
  <c r="AO7" i="11"/>
  <c r="O5" i="11"/>
  <c r="Z5" i="11"/>
  <c r="O4" i="11"/>
  <c r="AL7" i="11"/>
  <c r="Q4" i="11"/>
  <c r="Z4" i="11"/>
  <c r="AB4" i="11"/>
  <c r="AO127" i="15"/>
  <c r="AG127" i="15"/>
  <c r="AN127" i="15"/>
  <c r="T125" i="15"/>
  <c r="AN123" i="15"/>
  <c r="AG123" i="15"/>
  <c r="AB121" i="15"/>
  <c r="V120" i="15"/>
  <c r="T120" i="15"/>
  <c r="AO119" i="15"/>
  <c r="AN119" i="15"/>
  <c r="AG119" i="15"/>
  <c r="AB114" i="15"/>
  <c r="AG115" i="15"/>
  <c r="AO115" i="15"/>
  <c r="AN115" i="15"/>
  <c r="X110" i="15"/>
  <c r="T110" i="15"/>
  <c r="AO107" i="15"/>
  <c r="AN107" i="15"/>
  <c r="Q102" i="15"/>
  <c r="AN103" i="15"/>
  <c r="AO103" i="15"/>
  <c r="Z96" i="15"/>
  <c r="AO95" i="15"/>
  <c r="Z92" i="15"/>
  <c r="AO91" i="15"/>
  <c r="AN91" i="15"/>
  <c r="AF91" i="15"/>
  <c r="AN87" i="15"/>
  <c r="Z84" i="15"/>
  <c r="AF87" i="15"/>
  <c r="T82" i="15"/>
  <c r="V82" i="15"/>
  <c r="Q82" i="15"/>
  <c r="Z81" i="15"/>
  <c r="AN83" i="15"/>
  <c r="AO83" i="15"/>
  <c r="L83" i="15"/>
  <c r="AM83" i="15" s="1"/>
  <c r="Q78" i="15"/>
  <c r="AN79" i="15"/>
  <c r="V76" i="15"/>
  <c r="AC76" i="15"/>
  <c r="AI76" i="15" s="1"/>
  <c r="T76" i="15"/>
  <c r="AN75" i="15"/>
  <c r="AC73" i="15"/>
  <c r="AI73" i="15" s="1"/>
  <c r="AG75" i="15"/>
  <c r="T73" i="15"/>
  <c r="AD75" i="15"/>
  <c r="V72" i="15"/>
  <c r="O70" i="15"/>
  <c r="T70" i="15"/>
  <c r="O69" i="15"/>
  <c r="AO71" i="15"/>
  <c r="AG71" i="15"/>
  <c r="AO67" i="15"/>
  <c r="AG67" i="15"/>
  <c r="AB64" i="15"/>
  <c r="AN63" i="15"/>
  <c r="AO63" i="15"/>
  <c r="T61" i="15"/>
  <c r="O61" i="15"/>
  <c r="AG63" i="15"/>
  <c r="AG59" i="15"/>
  <c r="AO59" i="15"/>
  <c r="V54" i="15"/>
  <c r="AG55" i="15"/>
  <c r="T53" i="15"/>
  <c r="AN55" i="15"/>
  <c r="AO55" i="15"/>
  <c r="M55" i="15"/>
  <c r="AB53" i="15"/>
  <c r="O53" i="15"/>
  <c r="AE50" i="15"/>
  <c r="AC50" i="15" s="1"/>
  <c r="AI50" i="15" s="1"/>
  <c r="O50" i="15"/>
  <c r="T50" i="15"/>
  <c r="AG51" i="15"/>
  <c r="AO51" i="15"/>
  <c r="V49" i="15"/>
  <c r="AO47" i="15"/>
  <c r="AN47" i="15"/>
  <c r="AG47" i="15"/>
  <c r="T45" i="15"/>
  <c r="V45" i="15"/>
  <c r="AE45" i="15"/>
  <c r="AC45" i="15" s="1"/>
  <c r="AI45" i="15" s="1"/>
  <c r="X44" i="15"/>
  <c r="AE44" i="15"/>
  <c r="T42" i="15"/>
  <c r="AE42" i="15"/>
  <c r="AC42" i="15" s="1"/>
  <c r="AI42" i="15" s="1"/>
  <c r="AG43" i="15"/>
  <c r="V41" i="15"/>
  <c r="AN43" i="15"/>
  <c r="AO39" i="15"/>
  <c r="AN39" i="15"/>
  <c r="M39" i="15"/>
  <c r="AN35" i="15"/>
  <c r="AO35" i="15"/>
  <c r="AG35" i="15"/>
  <c r="O32" i="15"/>
  <c r="AE32" i="15"/>
  <c r="AC32" i="15" s="1"/>
  <c r="AI32" i="15" s="1"/>
  <c r="T32" i="15"/>
  <c r="V32" i="15"/>
  <c r="AG31" i="15"/>
  <c r="T29" i="15"/>
  <c r="AE29" i="15"/>
  <c r="AC29" i="15" s="1"/>
  <c r="AI29" i="15" s="1"/>
  <c r="AD31" i="15"/>
  <c r="AO31" i="15"/>
  <c r="O26" i="15"/>
  <c r="V26" i="15"/>
  <c r="V25" i="15"/>
  <c r="AO27" i="15"/>
  <c r="AG27" i="15"/>
  <c r="AC24" i="15"/>
  <c r="AI24" i="15" s="1"/>
  <c r="AN27" i="15"/>
  <c r="T24" i="15"/>
  <c r="AG23" i="15"/>
  <c r="T21" i="15"/>
  <c r="AE21" i="15"/>
  <c r="AC21" i="15" s="1"/>
  <c r="AI21" i="15" s="1"/>
  <c r="O18" i="15"/>
  <c r="AG19" i="15"/>
  <c r="O17" i="15"/>
  <c r="Z17" i="15"/>
  <c r="Z19" i="15" s="1"/>
  <c r="AO19" i="15"/>
  <c r="O16" i="15"/>
  <c r="Z16" i="15"/>
  <c r="AN15" i="15"/>
  <c r="T10" i="15"/>
  <c r="AE10" i="15"/>
  <c r="AC10" i="15" s="1"/>
  <c r="AI10" i="15" s="1"/>
  <c r="O10" i="15"/>
  <c r="AN11" i="15"/>
  <c r="T9" i="15"/>
  <c r="AE9" i="15"/>
  <c r="AC9" i="15" s="1"/>
  <c r="AI9" i="15" s="1"/>
  <c r="AE8" i="15"/>
  <c r="T8" i="15"/>
  <c r="AC6" i="15"/>
  <c r="AI6" i="15" s="1"/>
  <c r="AE6" i="15"/>
  <c r="T6" i="15"/>
  <c r="AG7" i="15"/>
  <c r="T5" i="15"/>
  <c r="AE5" i="15"/>
  <c r="AC5" i="15" s="1"/>
  <c r="AI5" i="15" s="1"/>
  <c r="O4" i="15"/>
  <c r="X4" i="15"/>
  <c r="AG123" i="10"/>
  <c r="AO123" i="10"/>
  <c r="AN123" i="10"/>
  <c r="Q116" i="10"/>
  <c r="O118" i="10"/>
  <c r="Q118" i="10"/>
  <c r="AC118" i="10"/>
  <c r="AI118" i="10" s="1"/>
  <c r="AE118" i="10"/>
  <c r="AN119" i="10"/>
  <c r="Z118" i="10"/>
  <c r="AB118" i="10"/>
  <c r="AC117" i="10"/>
  <c r="AI117" i="10" s="1"/>
  <c r="Q117" i="10"/>
  <c r="T117" i="10"/>
  <c r="T119" i="10" s="1"/>
  <c r="Z117" i="10"/>
  <c r="O117" i="10"/>
  <c r="AB117" i="10"/>
  <c r="AO119" i="10"/>
  <c r="O116" i="10"/>
  <c r="AB116" i="10"/>
  <c r="AE116" i="10"/>
  <c r="Z116" i="10"/>
  <c r="O114" i="10"/>
  <c r="O115" i="10" s="1"/>
  <c r="Q114" i="10"/>
  <c r="Z114" i="10"/>
  <c r="Z115" i="10" s="1"/>
  <c r="AB114" i="10"/>
  <c r="Q113" i="10"/>
  <c r="Z113" i="10"/>
  <c r="AN115" i="10"/>
  <c r="AB113" i="10"/>
  <c r="O113" i="10"/>
  <c r="AB112" i="10"/>
  <c r="Q112" i="10"/>
  <c r="O110" i="10"/>
  <c r="AN111" i="10"/>
  <c r="Z110" i="10"/>
  <c r="AB110" i="10"/>
  <c r="Q110" i="10"/>
  <c r="AG111" i="10"/>
  <c r="AO111" i="10"/>
  <c r="O109" i="10"/>
  <c r="Q109" i="10"/>
  <c r="AB109" i="10"/>
  <c r="M111" i="10"/>
  <c r="Z109" i="10"/>
  <c r="O108" i="10"/>
  <c r="Q108" i="10"/>
  <c r="Z108" i="10"/>
  <c r="AB108" i="10"/>
  <c r="Z106" i="10"/>
  <c r="O106" i="10"/>
  <c r="AB106" i="10"/>
  <c r="AB107" i="10" s="1"/>
  <c r="AH107" i="10" s="1"/>
  <c r="Q106" i="10"/>
  <c r="AE106" i="10"/>
  <c r="AC106" i="10" s="1"/>
  <c r="AI106" i="10" s="1"/>
  <c r="AG107" i="10"/>
  <c r="AO107" i="10"/>
  <c r="Q105" i="10"/>
  <c r="AE105" i="10"/>
  <c r="AC105" i="10" s="1"/>
  <c r="AI105" i="10" s="1"/>
  <c r="T105" i="10"/>
  <c r="Z105" i="10"/>
  <c r="O105" i="10"/>
  <c r="AB105" i="10"/>
  <c r="O104" i="10"/>
  <c r="O107" i="10" s="1"/>
  <c r="Q104" i="10"/>
  <c r="Q107" i="10" s="1"/>
  <c r="AE104" i="10"/>
  <c r="T104" i="10"/>
  <c r="Z104" i="10"/>
  <c r="Z107" i="10" s="1"/>
  <c r="T102" i="10"/>
  <c r="Z102" i="10"/>
  <c r="O102" i="10"/>
  <c r="AB102" i="10"/>
  <c r="Q102" i="10"/>
  <c r="Q103" i="10" s="1"/>
  <c r="AE102" i="10"/>
  <c r="AC102" i="10" s="1"/>
  <c r="AI102" i="10" s="1"/>
  <c r="AN103" i="10"/>
  <c r="AG103" i="10"/>
  <c r="AO103" i="10"/>
  <c r="Q101" i="10"/>
  <c r="AE101" i="10"/>
  <c r="AC101" i="10" s="1"/>
  <c r="AI101" i="10" s="1"/>
  <c r="Z101" i="10"/>
  <c r="O101" i="10"/>
  <c r="AB101" i="10"/>
  <c r="AE100" i="10"/>
  <c r="O100" i="10"/>
  <c r="Q100" i="10"/>
  <c r="T100" i="10"/>
  <c r="T103" i="10" s="1"/>
  <c r="Z100" i="10"/>
  <c r="V98" i="10"/>
  <c r="AG99" i="10"/>
  <c r="X97" i="10"/>
  <c r="AC96" i="10"/>
  <c r="AI96" i="10" s="1"/>
  <c r="X94" i="10"/>
  <c r="AC93" i="10"/>
  <c r="AI93" i="10" s="1"/>
  <c r="AG95" i="10"/>
  <c r="AG91" i="10"/>
  <c r="AO91" i="10"/>
  <c r="V88" i="10"/>
  <c r="AG87" i="10"/>
  <c r="AO87" i="10"/>
  <c r="O84" i="10"/>
  <c r="V84" i="10"/>
  <c r="V82" i="10"/>
  <c r="AG83" i="10"/>
  <c r="X81" i="10"/>
  <c r="AO83" i="10"/>
  <c r="O80" i="10"/>
  <c r="Q80" i="10"/>
  <c r="AE80" i="10"/>
  <c r="AC80" i="10" s="1"/>
  <c r="AI80" i="10" s="1"/>
  <c r="AG79" i="10"/>
  <c r="AD79" i="10"/>
  <c r="L79" i="10"/>
  <c r="AM79" i="10" s="1"/>
  <c r="O74" i="10"/>
  <c r="V74" i="10"/>
  <c r="AO75" i="10"/>
  <c r="AG75" i="10"/>
  <c r="AG71" i="10"/>
  <c r="M71" i="10"/>
  <c r="X68" i="10"/>
  <c r="AO67" i="10"/>
  <c r="AN67" i="10"/>
  <c r="AG67" i="10"/>
  <c r="X65" i="10"/>
  <c r="X64" i="10"/>
  <c r="AO63" i="10"/>
  <c r="AG63" i="10"/>
  <c r="O61" i="10"/>
  <c r="V61" i="10"/>
  <c r="X58" i="10"/>
  <c r="AG59" i="10"/>
  <c r="AE54" i="10"/>
  <c r="AC54" i="10" s="1"/>
  <c r="AI54" i="10" s="1"/>
  <c r="X53" i="10"/>
  <c r="AG55" i="10"/>
  <c r="AO55" i="10"/>
  <c r="AN51" i="10"/>
  <c r="X49" i="10"/>
  <c r="AG51" i="10"/>
  <c r="M51" i="10"/>
  <c r="X48" i="10"/>
  <c r="AG47" i="10"/>
  <c r="AN47" i="10"/>
  <c r="AO47" i="10"/>
  <c r="Z42" i="10"/>
  <c r="AB42" i="10"/>
  <c r="O42" i="10"/>
  <c r="O43" i="10" s="1"/>
  <c r="Q42" i="10"/>
  <c r="AN43" i="10"/>
  <c r="O41" i="10"/>
  <c r="AB41" i="10"/>
  <c r="Q41" i="10"/>
  <c r="Z41" i="10"/>
  <c r="AG43" i="10"/>
  <c r="AO43" i="10"/>
  <c r="O40" i="10"/>
  <c r="Q40" i="10"/>
  <c r="Z40" i="10"/>
  <c r="AB40" i="10"/>
  <c r="AC38" i="10"/>
  <c r="AI38" i="10" s="1"/>
  <c r="T38" i="10"/>
  <c r="AE38" i="10"/>
  <c r="AN39" i="10"/>
  <c r="AC37" i="10"/>
  <c r="AI37" i="10" s="1"/>
  <c r="AG39" i="10"/>
  <c r="AE39" i="10"/>
  <c r="T37" i="10"/>
  <c r="AO39" i="10"/>
  <c r="T36" i="10"/>
  <c r="AC36" i="10"/>
  <c r="AI36" i="10" s="1"/>
  <c r="AO35" i="10"/>
  <c r="O34" i="10"/>
  <c r="Z34" i="10"/>
  <c r="Q34" i="10"/>
  <c r="AB34" i="10"/>
  <c r="AN35" i="10"/>
  <c r="Q33" i="10"/>
  <c r="AG35" i="10"/>
  <c r="Z33" i="10"/>
  <c r="AB33" i="10"/>
  <c r="O33" i="10"/>
  <c r="AD35" i="10"/>
  <c r="AB32" i="10"/>
  <c r="O32" i="10"/>
  <c r="Q32" i="10"/>
  <c r="Z32" i="10"/>
  <c r="AG31" i="10"/>
  <c r="AE30" i="10"/>
  <c r="AC30" i="10" s="1"/>
  <c r="AI30" i="10" s="1"/>
  <c r="T30" i="10"/>
  <c r="T29" i="10"/>
  <c r="AN31" i="10"/>
  <c r="AE29" i="10"/>
  <c r="AC29" i="10" s="1"/>
  <c r="AI29" i="10" s="1"/>
  <c r="T28" i="10"/>
  <c r="AE28" i="10"/>
  <c r="AC28" i="10" s="1"/>
  <c r="AC26" i="10"/>
  <c r="AI26" i="10" s="1"/>
  <c r="Q26" i="10"/>
  <c r="T26" i="10"/>
  <c r="Z26" i="10"/>
  <c r="O26" i="10"/>
  <c r="AB26" i="10"/>
  <c r="AN27" i="10"/>
  <c r="AG27" i="10"/>
  <c r="AO27" i="10"/>
  <c r="O25" i="10"/>
  <c r="AB25" i="10"/>
  <c r="Q25" i="10"/>
  <c r="AE25" i="10"/>
  <c r="AC25" i="10" s="1"/>
  <c r="AI25" i="10" s="1"/>
  <c r="T25" i="10"/>
  <c r="Z25" i="10"/>
  <c r="Q24" i="10"/>
  <c r="AE24" i="10"/>
  <c r="AE27" i="10" s="1"/>
  <c r="O24" i="10"/>
  <c r="AB24" i="10"/>
  <c r="T24" i="10"/>
  <c r="T27" i="10" s="1"/>
  <c r="Z24" i="10"/>
  <c r="AO23" i="10"/>
  <c r="AN23" i="10"/>
  <c r="AE18" i="10"/>
  <c r="AC18" i="10" s="1"/>
  <c r="AI18" i="10" s="1"/>
  <c r="T18" i="10"/>
  <c r="AG19" i="10"/>
  <c r="AN19" i="10"/>
  <c r="T17" i="10"/>
  <c r="AE17" i="10"/>
  <c r="AC17" i="10" s="1"/>
  <c r="AI17" i="10" s="1"/>
  <c r="T16" i="10"/>
  <c r="AE16" i="10"/>
  <c r="AC16" i="10" s="1"/>
  <c r="AN15" i="10"/>
  <c r="X14" i="10"/>
  <c r="O13" i="10"/>
  <c r="V13" i="10"/>
  <c r="AE13" i="10"/>
  <c r="AC13" i="10" s="1"/>
  <c r="AI13" i="10" s="1"/>
  <c r="Q13" i="10"/>
  <c r="AD15" i="10"/>
  <c r="L15" i="10"/>
  <c r="V12" i="10"/>
  <c r="O10" i="10"/>
  <c r="AE10" i="10"/>
  <c r="AC10" i="10" s="1"/>
  <c r="AI10" i="10" s="1"/>
  <c r="Q10" i="10"/>
  <c r="V10" i="10"/>
  <c r="V9" i="10"/>
  <c r="X6" i="10"/>
  <c r="AC5" i="10"/>
  <c r="AI5" i="10" s="1"/>
  <c r="AG7" i="10"/>
  <c r="AN7" i="10"/>
  <c r="AE5" i="10"/>
  <c r="O5" i="10"/>
  <c r="Q5" i="10"/>
  <c r="X5" i="10"/>
  <c r="L7" i="10"/>
  <c r="AD7" i="10"/>
  <c r="AO127" i="8"/>
  <c r="O126" i="8"/>
  <c r="AB126" i="8"/>
  <c r="Q126" i="8"/>
  <c r="AE126" i="8"/>
  <c r="AC126" i="8" s="1"/>
  <c r="AI126" i="8" s="1"/>
  <c r="T126" i="8"/>
  <c r="Z126" i="8"/>
  <c r="Z127" i="8" s="1"/>
  <c r="Y127" i="8" s="1"/>
  <c r="AN127" i="8"/>
  <c r="Z125" i="8"/>
  <c r="O125" i="8"/>
  <c r="O127" i="8" s="1"/>
  <c r="AB125" i="8"/>
  <c r="Q125" i="8"/>
  <c r="AE125" i="8"/>
  <c r="AC125" i="8" s="1"/>
  <c r="AI125" i="8" s="1"/>
  <c r="T125" i="8"/>
  <c r="O124" i="8"/>
  <c r="T124" i="8"/>
  <c r="AB124" i="8"/>
  <c r="Z124" i="8"/>
  <c r="Q124" i="8"/>
  <c r="AE124" i="8"/>
  <c r="AE127" i="8" s="1"/>
  <c r="AN123" i="8"/>
  <c r="Z122" i="8"/>
  <c r="AE122" i="8"/>
  <c r="AC122" i="8" s="1"/>
  <c r="AI122" i="8" s="1"/>
  <c r="O122" i="8"/>
  <c r="T122" i="8"/>
  <c r="AG123" i="8"/>
  <c r="AE121" i="8"/>
  <c r="AC121" i="8" s="1"/>
  <c r="AI121" i="8" s="1"/>
  <c r="O121" i="8"/>
  <c r="Z121" i="8"/>
  <c r="T120" i="8"/>
  <c r="Z120" i="8"/>
  <c r="AE120" i="8"/>
  <c r="AC120" i="8" s="1"/>
  <c r="AI120" i="8" s="1"/>
  <c r="O120" i="8"/>
  <c r="Q118" i="8"/>
  <c r="AC118" i="8"/>
  <c r="AI118" i="8" s="1"/>
  <c r="O118" i="8"/>
  <c r="AB118" i="8"/>
  <c r="T118" i="8"/>
  <c r="T119" i="8" s="1"/>
  <c r="Z118" i="8"/>
  <c r="AG119" i="8"/>
  <c r="AN119" i="8"/>
  <c r="Z117" i="8"/>
  <c r="O117" i="8"/>
  <c r="AB117" i="8"/>
  <c r="Q117" i="8"/>
  <c r="AE117" i="8"/>
  <c r="AC117" i="8" s="1"/>
  <c r="AI117" i="8" s="1"/>
  <c r="T117" i="8"/>
  <c r="T116" i="8"/>
  <c r="Z116" i="8"/>
  <c r="AE116" i="8"/>
  <c r="AC116" i="8" s="1"/>
  <c r="O116" i="8"/>
  <c r="O119" i="8" s="1"/>
  <c r="AO115" i="8"/>
  <c r="AN115" i="8"/>
  <c r="AG115" i="8"/>
  <c r="T112" i="8"/>
  <c r="Z110" i="8"/>
  <c r="Q110" i="8"/>
  <c r="AG111" i="8"/>
  <c r="Q108" i="8"/>
  <c r="Z108" i="8"/>
  <c r="Z106" i="8"/>
  <c r="Q106" i="8"/>
  <c r="Q107" i="8" s="1"/>
  <c r="AN107" i="8"/>
  <c r="T105" i="8"/>
  <c r="Q104" i="8"/>
  <c r="Q102" i="8"/>
  <c r="Z102" i="8"/>
  <c r="AN103" i="8"/>
  <c r="Q100" i="8"/>
  <c r="T100" i="8"/>
  <c r="T101" i="8"/>
  <c r="AN99" i="8"/>
  <c r="Q98" i="8"/>
  <c r="T98" i="8"/>
  <c r="Z97" i="8"/>
  <c r="Q97" i="8"/>
  <c r="AN95" i="8"/>
  <c r="AE93" i="8"/>
  <c r="AC93" i="8" s="1"/>
  <c r="AI93" i="8" s="1"/>
  <c r="Q93" i="8"/>
  <c r="AD91" i="8"/>
  <c r="O90" i="8"/>
  <c r="Q90" i="8"/>
  <c r="X90" i="8"/>
  <c r="AE90" i="8"/>
  <c r="AC90" i="8" s="1"/>
  <c r="AI90" i="8" s="1"/>
  <c r="AG91" i="8"/>
  <c r="O89" i="8"/>
  <c r="AE89" i="8"/>
  <c r="AC89" i="8" s="1"/>
  <c r="AI89" i="8" s="1"/>
  <c r="L91" i="8"/>
  <c r="AM91" i="8" s="1"/>
  <c r="X88" i="8"/>
  <c r="AE88" i="8"/>
  <c r="AC88" i="8" s="1"/>
  <c r="O88" i="8"/>
  <c r="Q88" i="8"/>
  <c r="M91" i="8"/>
  <c r="AO87" i="8"/>
  <c r="AE86" i="8"/>
  <c r="AC86" i="8" s="1"/>
  <c r="AI86" i="8" s="1"/>
  <c r="V85" i="8"/>
  <c r="AE85" i="8"/>
  <c r="O85" i="8"/>
  <c r="Q85" i="8"/>
  <c r="AN87" i="8"/>
  <c r="O82" i="8"/>
  <c r="AC82" i="8"/>
  <c r="AI82" i="8" s="1"/>
  <c r="AL83" i="8"/>
  <c r="L83" i="8"/>
  <c r="AM83" i="8" s="1"/>
  <c r="AD83" i="8"/>
  <c r="AO79" i="8"/>
  <c r="L79" i="8"/>
  <c r="AM79" i="8" s="1"/>
  <c r="Q76" i="8"/>
  <c r="L75" i="8"/>
  <c r="AM75" i="8" s="1"/>
  <c r="AN75" i="8"/>
  <c r="AO75" i="8"/>
  <c r="AD75" i="8"/>
  <c r="O72" i="8"/>
  <c r="V72" i="8"/>
  <c r="AC72" i="8"/>
  <c r="AI72" i="8" s="1"/>
  <c r="Q69" i="8"/>
  <c r="X69" i="8"/>
  <c r="V65" i="8"/>
  <c r="AG67" i="8"/>
  <c r="AD63" i="8"/>
  <c r="X61" i="8"/>
  <c r="AN59" i="8"/>
  <c r="Z57" i="8"/>
  <c r="Q57" i="8"/>
  <c r="Q56" i="8"/>
  <c r="L59" i="8"/>
  <c r="AM59" i="8" s="1"/>
  <c r="AC56" i="8"/>
  <c r="AI56" i="8" s="1"/>
  <c r="AG59" i="8"/>
  <c r="Q53" i="8"/>
  <c r="Z53" i="8"/>
  <c r="M55" i="8"/>
  <c r="AL55" i="8"/>
  <c r="T52" i="8"/>
  <c r="AB52" i="8"/>
  <c r="Q50" i="8"/>
  <c r="T50" i="8"/>
  <c r="Z50" i="8"/>
  <c r="AN51" i="8"/>
  <c r="Q48" i="8"/>
  <c r="Z48" i="8"/>
  <c r="AO47" i="8"/>
  <c r="AE46" i="8"/>
  <c r="AC46" i="8" s="1"/>
  <c r="AI46" i="8" s="1"/>
  <c r="O46" i="8"/>
  <c r="T46" i="8"/>
  <c r="Z46" i="8"/>
  <c r="AN47" i="8"/>
  <c r="O45" i="8"/>
  <c r="T45" i="8"/>
  <c r="M47" i="8"/>
  <c r="Z45" i="8"/>
  <c r="AE45" i="8"/>
  <c r="AC45" i="8" s="1"/>
  <c r="AG47" i="8"/>
  <c r="O44" i="8"/>
  <c r="AE44" i="8"/>
  <c r="T44" i="8"/>
  <c r="Z44" i="8"/>
  <c r="AN43" i="8"/>
  <c r="AO43" i="8"/>
  <c r="O42" i="8"/>
  <c r="T42" i="8"/>
  <c r="AE42" i="8"/>
  <c r="AC42" i="8" s="1"/>
  <c r="AI42" i="8" s="1"/>
  <c r="Z42" i="8"/>
  <c r="AG43" i="8"/>
  <c r="O41" i="8"/>
  <c r="T41" i="8"/>
  <c r="M43" i="8"/>
  <c r="Z41" i="8"/>
  <c r="AE41" i="8"/>
  <c r="AC41" i="8" s="1"/>
  <c r="AI41" i="8" s="1"/>
  <c r="T40" i="8"/>
  <c r="Z40" i="8"/>
  <c r="AE40" i="8"/>
  <c r="O40" i="8"/>
  <c r="AE38" i="8"/>
  <c r="AC38" i="8" s="1"/>
  <c r="AI38" i="8" s="1"/>
  <c r="O38" i="8"/>
  <c r="T38" i="8"/>
  <c r="AG39" i="8"/>
  <c r="AO39" i="8"/>
  <c r="AE37" i="8"/>
  <c r="AC37" i="8" s="1"/>
  <c r="AI37" i="8" s="1"/>
  <c r="O37" i="8"/>
  <c r="T37" i="8"/>
  <c r="M39" i="8"/>
  <c r="Z37" i="8"/>
  <c r="O36" i="8"/>
  <c r="O39" i="8" s="1"/>
  <c r="AN39" i="8"/>
  <c r="Z36" i="8"/>
  <c r="AE36" i="8"/>
  <c r="T36" i="8"/>
  <c r="Q34" i="8"/>
  <c r="X34" i="8"/>
  <c r="AN35" i="8"/>
  <c r="X33" i="8"/>
  <c r="Q33" i="8"/>
  <c r="X32" i="8"/>
  <c r="Q32" i="8"/>
  <c r="Q35" i="8" s="1"/>
  <c r="AB30" i="8"/>
  <c r="O30" i="8"/>
  <c r="Q30" i="8"/>
  <c r="T30" i="8"/>
  <c r="Z30" i="8"/>
  <c r="Z31" i="8" s="1"/>
  <c r="Z29" i="8"/>
  <c r="O29" i="8"/>
  <c r="AB29" i="8"/>
  <c r="Q29" i="8"/>
  <c r="AE29" i="8"/>
  <c r="AC29" i="8" s="1"/>
  <c r="AI29" i="8" s="1"/>
  <c r="M31" i="8"/>
  <c r="T29" i="8"/>
  <c r="T31" i="8" s="1"/>
  <c r="R31" i="8" s="1"/>
  <c r="AN31" i="8"/>
  <c r="T28" i="8"/>
  <c r="Z28" i="8"/>
  <c r="O28" i="8"/>
  <c r="O31" i="8" s="1"/>
  <c r="N31" i="8" s="1"/>
  <c r="AB28" i="8"/>
  <c r="Q28" i="8"/>
  <c r="AE28" i="8"/>
  <c r="AE26" i="8"/>
  <c r="AC26" i="8" s="1"/>
  <c r="AI26" i="8" s="1"/>
  <c r="O26" i="8"/>
  <c r="Q26" i="8"/>
  <c r="T26" i="8"/>
  <c r="Z26" i="8"/>
  <c r="AG27" i="8"/>
  <c r="AN27" i="8"/>
  <c r="O25" i="8"/>
  <c r="AB25" i="8"/>
  <c r="Z25" i="8"/>
  <c r="Q25" i="8"/>
  <c r="AE25" i="8"/>
  <c r="AC25" i="8" s="1"/>
  <c r="AI25" i="8" s="1"/>
  <c r="M27" i="8"/>
  <c r="T25" i="8"/>
  <c r="Z24" i="8"/>
  <c r="O24" i="8"/>
  <c r="AB24" i="8"/>
  <c r="AB27" i="8" s="1"/>
  <c r="AH27" i="8" s="1"/>
  <c r="Q24" i="8"/>
  <c r="AE24" i="8"/>
  <c r="T24" i="8"/>
  <c r="T22" i="8"/>
  <c r="Z22" i="8"/>
  <c r="O22" i="8"/>
  <c r="AB22" i="8"/>
  <c r="Q22" i="8"/>
  <c r="AE22" i="8"/>
  <c r="AC22" i="8" s="1"/>
  <c r="AI22" i="8" s="1"/>
  <c r="AG23" i="8"/>
  <c r="AN23" i="8"/>
  <c r="AE21" i="8"/>
  <c r="AC21" i="8" s="1"/>
  <c r="AI21" i="8" s="1"/>
  <c r="Q21" i="8"/>
  <c r="M23" i="8"/>
  <c r="Z21" i="8"/>
  <c r="O21" i="8"/>
  <c r="AB21" i="8"/>
  <c r="O20" i="8"/>
  <c r="AB20" i="8"/>
  <c r="Q20" i="8"/>
  <c r="Q23" i="8" s="1"/>
  <c r="AE20" i="8"/>
  <c r="T20" i="8"/>
  <c r="Z20" i="8"/>
  <c r="AO19" i="8"/>
  <c r="AG19" i="8"/>
  <c r="AN19" i="8"/>
  <c r="AB19" i="8"/>
  <c r="AH19" i="8" s="1"/>
  <c r="AO15" i="8"/>
  <c r="Z14" i="8"/>
  <c r="AE14" i="8"/>
  <c r="AC14" i="8" s="1"/>
  <c r="AI14" i="8" s="1"/>
  <c r="O14" i="8"/>
  <c r="T14" i="8"/>
  <c r="AN15" i="8"/>
  <c r="AG15" i="8"/>
  <c r="AE13" i="8"/>
  <c r="AC13" i="8" s="1"/>
  <c r="AI13" i="8" s="1"/>
  <c r="O13" i="8"/>
  <c r="M15" i="8"/>
  <c r="Z13" i="8"/>
  <c r="O12" i="8"/>
  <c r="T12" i="8"/>
  <c r="Z12" i="8"/>
  <c r="AE12" i="8"/>
  <c r="AN11" i="8"/>
  <c r="Q10" i="8"/>
  <c r="X10" i="8"/>
  <c r="Q9" i="8"/>
  <c r="AG11" i="8"/>
  <c r="AO11" i="8"/>
  <c r="X9" i="8"/>
  <c r="Q8" i="8"/>
  <c r="Q11" i="8" s="1"/>
  <c r="P11" i="8" s="1"/>
  <c r="X8" i="8"/>
  <c r="Z6" i="8"/>
  <c r="AN7" i="8"/>
  <c r="AE6" i="8"/>
  <c r="AC6" i="8" s="1"/>
  <c r="AI6" i="8" s="1"/>
  <c r="O6" i="8"/>
  <c r="T6" i="8"/>
  <c r="AE5" i="8"/>
  <c r="AC5" i="8" s="1"/>
  <c r="AI5" i="8" s="1"/>
  <c r="O5" i="8"/>
  <c r="T5" i="8"/>
  <c r="Z5" i="8"/>
  <c r="Z126" i="7"/>
  <c r="Q126" i="7"/>
  <c r="AN127" i="7"/>
  <c r="AG127" i="7"/>
  <c r="AO127" i="7"/>
  <c r="AN123" i="7"/>
  <c r="L123" i="7"/>
  <c r="AM123" i="7" s="1"/>
  <c r="Q120" i="7"/>
  <c r="T120" i="7"/>
  <c r="V120" i="7"/>
  <c r="Z118" i="7"/>
  <c r="V118" i="7"/>
  <c r="AG119" i="7"/>
  <c r="Z117" i="7"/>
  <c r="Q117" i="7"/>
  <c r="AN119" i="7"/>
  <c r="AF115" i="7"/>
  <c r="T112" i="7"/>
  <c r="AB112" i="7"/>
  <c r="Q112" i="7"/>
  <c r="AN111" i="7"/>
  <c r="AB109" i="7"/>
  <c r="O109" i="7"/>
  <c r="Q109" i="7"/>
  <c r="T109" i="7"/>
  <c r="O108" i="7"/>
  <c r="Q108" i="7"/>
  <c r="AB108" i="7"/>
  <c r="L111" i="7"/>
  <c r="AM111" i="7" s="1"/>
  <c r="AG111" i="7"/>
  <c r="AE108" i="7"/>
  <c r="T108" i="7"/>
  <c r="Z108" i="7"/>
  <c r="O106" i="7"/>
  <c r="T106" i="7"/>
  <c r="Z106" i="7"/>
  <c r="Q106" i="7"/>
  <c r="Q107" i="7" s="1"/>
  <c r="AE106" i="7"/>
  <c r="AC106" i="7" s="1"/>
  <c r="AI106" i="7" s="1"/>
  <c r="AN107" i="7"/>
  <c r="Q105" i="7"/>
  <c r="AE105" i="7"/>
  <c r="AC105" i="7" s="1"/>
  <c r="AI105" i="7" s="1"/>
  <c r="T105" i="7"/>
  <c r="Z105" i="7"/>
  <c r="O105" i="7"/>
  <c r="AB105" i="7"/>
  <c r="O104" i="7"/>
  <c r="AB104" i="7"/>
  <c r="Q104" i="7"/>
  <c r="AE104" i="7"/>
  <c r="T104" i="7"/>
  <c r="Z104" i="7"/>
  <c r="V101" i="7"/>
  <c r="AN103" i="7"/>
  <c r="AO99" i="7"/>
  <c r="AG99" i="7"/>
  <c r="X93" i="7"/>
  <c r="AN95" i="7"/>
  <c r="Q93" i="7"/>
  <c r="O92" i="7"/>
  <c r="AE92" i="7"/>
  <c r="AC92" i="7" s="1"/>
  <c r="AI92" i="7" s="1"/>
  <c r="Q92" i="7"/>
  <c r="V92" i="7"/>
  <c r="O90" i="7"/>
  <c r="Q90" i="7"/>
  <c r="AO91" i="7"/>
  <c r="AG91" i="7"/>
  <c r="M91" i="7"/>
  <c r="AE88" i="7"/>
  <c r="Q86" i="7"/>
  <c r="V86" i="7"/>
  <c r="AC86" i="7"/>
  <c r="AI86" i="7" s="1"/>
  <c r="O86" i="7"/>
  <c r="AE86" i="7"/>
  <c r="X85" i="7"/>
  <c r="AO87" i="7"/>
  <c r="AE84" i="7"/>
  <c r="AE82" i="7"/>
  <c r="AC82" i="7" s="1"/>
  <c r="AI82" i="7" s="1"/>
  <c r="AG83" i="7"/>
  <c r="AO79" i="7"/>
  <c r="X74" i="7"/>
  <c r="AG75" i="7"/>
  <c r="V72" i="7"/>
  <c r="Q72" i="7"/>
  <c r="AN71" i="7"/>
  <c r="V69" i="7"/>
  <c r="Q68" i="7"/>
  <c r="V68" i="7"/>
  <c r="AO67" i="7"/>
  <c r="V62" i="7"/>
  <c r="Q62" i="7"/>
  <c r="T62" i="7"/>
  <c r="AN63" i="7"/>
  <c r="Q60" i="7"/>
  <c r="V58" i="7"/>
  <c r="T57" i="7"/>
  <c r="AN59" i="7"/>
  <c r="AF59" i="7"/>
  <c r="Q54" i="7"/>
  <c r="T54" i="7"/>
  <c r="V54" i="7"/>
  <c r="AO51" i="7"/>
  <c r="AN51" i="7"/>
  <c r="AO47" i="7"/>
  <c r="AG47" i="7"/>
  <c r="AN47" i="7"/>
  <c r="AN43" i="7"/>
  <c r="AG43" i="7"/>
  <c r="V41" i="7"/>
  <c r="AG39" i="7"/>
  <c r="AN39" i="7"/>
  <c r="AO39" i="7"/>
  <c r="T36" i="7"/>
  <c r="Q34" i="7"/>
  <c r="AN35" i="7"/>
  <c r="T33" i="7"/>
  <c r="Q33" i="7"/>
  <c r="T30" i="7"/>
  <c r="AN31" i="7"/>
  <c r="V29" i="7"/>
  <c r="AG31" i="7"/>
  <c r="AO31" i="7"/>
  <c r="Z28" i="7"/>
  <c r="AN27" i="7"/>
  <c r="V25" i="7"/>
  <c r="Q25" i="7"/>
  <c r="T25" i="7"/>
  <c r="AG27" i="7"/>
  <c r="AO23" i="7"/>
  <c r="V21" i="7"/>
  <c r="T20" i="7"/>
  <c r="AN23" i="7"/>
  <c r="Q18" i="7"/>
  <c r="AG19" i="7"/>
  <c r="AO19" i="7"/>
  <c r="AG15" i="7"/>
  <c r="Z14" i="7"/>
  <c r="AB14" i="7"/>
  <c r="Q14" i="7"/>
  <c r="Q15" i="7" s="1"/>
  <c r="AE14" i="7"/>
  <c r="AE15" i="7" s="1"/>
  <c r="O14" i="7"/>
  <c r="T14" i="7"/>
  <c r="T15" i="7" s="1"/>
  <c r="O13" i="7"/>
  <c r="T13" i="7"/>
  <c r="AB13" i="7"/>
  <c r="Z13" i="7"/>
  <c r="Q13" i="7"/>
  <c r="AE13" i="7"/>
  <c r="AC13" i="7" s="1"/>
  <c r="AI13" i="7" s="1"/>
  <c r="AE12" i="7"/>
  <c r="AC12" i="7" s="1"/>
  <c r="O12" i="7"/>
  <c r="O15" i="7" s="1"/>
  <c r="T12" i="7"/>
  <c r="Z12" i="7"/>
  <c r="AB12" i="7"/>
  <c r="T10" i="7"/>
  <c r="AE10" i="7"/>
  <c r="AC10" i="7" s="1"/>
  <c r="AI10" i="7" s="1"/>
  <c r="AO11" i="7"/>
  <c r="T9" i="7"/>
  <c r="AE9" i="7"/>
  <c r="AC9" i="7" s="1"/>
  <c r="AI9" i="7" s="1"/>
  <c r="T8" i="7"/>
  <c r="AE8" i="7"/>
  <c r="AE6" i="7"/>
  <c r="AC6" i="7" s="1"/>
  <c r="AI6" i="7" s="1"/>
  <c r="T6" i="7"/>
  <c r="AN7" i="7"/>
  <c r="O4" i="7"/>
  <c r="Z4" i="7"/>
  <c r="AB4" i="7"/>
  <c r="Q122" i="6"/>
  <c r="AE122" i="6"/>
  <c r="AC122" i="6" s="1"/>
  <c r="AI122" i="6" s="1"/>
  <c r="T122" i="6"/>
  <c r="Z122" i="6"/>
  <c r="O122" i="6"/>
  <c r="AB122" i="6"/>
  <c r="AG123" i="6"/>
  <c r="O121" i="6"/>
  <c r="Q121" i="6"/>
  <c r="AE121" i="6"/>
  <c r="AC121" i="6" s="1"/>
  <c r="AI121" i="6" s="1"/>
  <c r="T121" i="6"/>
  <c r="Z121" i="6"/>
  <c r="AN123" i="6"/>
  <c r="T120" i="6"/>
  <c r="Z120" i="6"/>
  <c r="O120" i="6"/>
  <c r="O123" i="6" s="1"/>
  <c r="AB120" i="6"/>
  <c r="Q120" i="6"/>
  <c r="AE120" i="6"/>
  <c r="AC120" i="6" s="1"/>
  <c r="AO119" i="6"/>
  <c r="AN119" i="6"/>
  <c r="M119" i="6"/>
  <c r="X116" i="6"/>
  <c r="Z114" i="6"/>
  <c r="AB114" i="6"/>
  <c r="O114" i="6"/>
  <c r="Q114" i="6"/>
  <c r="AN115" i="6"/>
  <c r="AB113" i="6"/>
  <c r="O113" i="6"/>
  <c r="Q113" i="6"/>
  <c r="Z113" i="6"/>
  <c r="AF115" i="6"/>
  <c r="AC112" i="6"/>
  <c r="AI112" i="6" s="1"/>
  <c r="Q112" i="6"/>
  <c r="Q115" i="6" s="1"/>
  <c r="Z112" i="6"/>
  <c r="Z115" i="6" s="1"/>
  <c r="AB112" i="6"/>
  <c r="AB115" i="6" s="1"/>
  <c r="AH115" i="6" s="1"/>
  <c r="O112" i="6"/>
  <c r="T110" i="6"/>
  <c r="AE110" i="6"/>
  <c r="AC110" i="6" s="1"/>
  <c r="AI110" i="6" s="1"/>
  <c r="AN111" i="6"/>
  <c r="AE109" i="6"/>
  <c r="AC109" i="6" s="1"/>
  <c r="AI109" i="6" s="1"/>
  <c r="T109" i="6"/>
  <c r="M111" i="6"/>
  <c r="T108" i="6"/>
  <c r="AE108" i="6"/>
  <c r="O106" i="6"/>
  <c r="AB106" i="6"/>
  <c r="Q106" i="6"/>
  <c r="Q107" i="6" s="1"/>
  <c r="AE106" i="6"/>
  <c r="AC106" i="6" s="1"/>
  <c r="AI106" i="6" s="1"/>
  <c r="T106" i="6"/>
  <c r="Z106" i="6"/>
  <c r="Z105" i="6"/>
  <c r="O105" i="6"/>
  <c r="AB105" i="6"/>
  <c r="Q105" i="6"/>
  <c r="AE105" i="6"/>
  <c r="AC105" i="6" s="1"/>
  <c r="AI105" i="6" s="1"/>
  <c r="T105" i="6"/>
  <c r="T104" i="6"/>
  <c r="T107" i="6" s="1"/>
  <c r="Z104" i="6"/>
  <c r="O104" i="6"/>
  <c r="AB104" i="6"/>
  <c r="Q104" i="6"/>
  <c r="AE104" i="6"/>
  <c r="AC104" i="6" s="1"/>
  <c r="AN103" i="6"/>
  <c r="AO103" i="6"/>
  <c r="O98" i="6"/>
  <c r="V98" i="6"/>
  <c r="AN99" i="6"/>
  <c r="V97" i="6"/>
  <c r="O97" i="6"/>
  <c r="L99" i="6"/>
  <c r="AM99" i="6" s="1"/>
  <c r="AG95" i="6"/>
  <c r="O93" i="6"/>
  <c r="T93" i="6"/>
  <c r="AO95" i="6"/>
  <c r="X92" i="6"/>
  <c r="V92" i="6"/>
  <c r="AO91" i="6"/>
  <c r="AG87" i="6"/>
  <c r="AN87" i="6"/>
  <c r="T85" i="6"/>
  <c r="AB85" i="6"/>
  <c r="O85" i="6"/>
  <c r="AE84" i="6"/>
  <c r="V84" i="6"/>
  <c r="O82" i="6"/>
  <c r="T82" i="6"/>
  <c r="AG83" i="6"/>
  <c r="AO83" i="6"/>
  <c r="AN83" i="6"/>
  <c r="O80" i="6"/>
  <c r="T80" i="6"/>
  <c r="AO79" i="6"/>
  <c r="AB77" i="6"/>
  <c r="AG79" i="6"/>
  <c r="AD79" i="6"/>
  <c r="AE76" i="6"/>
  <c r="AN75" i="6"/>
  <c r="T74" i="6"/>
  <c r="AB74" i="6"/>
  <c r="O74" i="6"/>
  <c r="V73" i="6"/>
  <c r="X73" i="6"/>
  <c r="T72" i="6"/>
  <c r="O72" i="6"/>
  <c r="AO75" i="6"/>
  <c r="AG75" i="6"/>
  <c r="AO71" i="6"/>
  <c r="AG71" i="6"/>
  <c r="AD71" i="6"/>
  <c r="AG67" i="6"/>
  <c r="AN67" i="6"/>
  <c r="O64" i="6"/>
  <c r="T64" i="6"/>
  <c r="Q61" i="6"/>
  <c r="AB61" i="6"/>
  <c r="Q60" i="6"/>
  <c r="Z60" i="6"/>
  <c r="AB60" i="6"/>
  <c r="O60" i="6"/>
  <c r="Z58" i="6"/>
  <c r="O58" i="6"/>
  <c r="AB58" i="6"/>
  <c r="Q58" i="6"/>
  <c r="AE58" i="6"/>
  <c r="AC58" i="6" s="1"/>
  <c r="AI58" i="6" s="1"/>
  <c r="T58" i="6"/>
  <c r="T57" i="6"/>
  <c r="Z57" i="6"/>
  <c r="O57" i="6"/>
  <c r="AB57" i="6"/>
  <c r="Q57" i="6"/>
  <c r="AE57" i="6"/>
  <c r="AC57" i="6" s="1"/>
  <c r="AI57" i="6" s="1"/>
  <c r="O56" i="6"/>
  <c r="AE56" i="6"/>
  <c r="AC56" i="6" s="1"/>
  <c r="T56" i="6"/>
  <c r="Z56" i="6"/>
  <c r="Z59" i="6" s="1"/>
  <c r="AB56" i="6"/>
  <c r="T54" i="6"/>
  <c r="AE54" i="6"/>
  <c r="AC54" i="6" s="1"/>
  <c r="AI54" i="6" s="1"/>
  <c r="AG55" i="6"/>
  <c r="T53" i="6"/>
  <c r="AE53" i="6"/>
  <c r="AC53" i="6" s="1"/>
  <c r="AC52" i="6"/>
  <c r="AI52" i="6" s="1"/>
  <c r="T52" i="6"/>
  <c r="AE52" i="6"/>
  <c r="AO51" i="6"/>
  <c r="O50" i="6"/>
  <c r="AB50" i="6"/>
  <c r="Q50" i="6"/>
  <c r="AG51" i="6"/>
  <c r="AB49" i="6"/>
  <c r="O49" i="6"/>
  <c r="Z49" i="6"/>
  <c r="AD51" i="6"/>
  <c r="Q48" i="6"/>
  <c r="Q51" i="6" s="1"/>
  <c r="AB48" i="6"/>
  <c r="Z48" i="6"/>
  <c r="Z51" i="6" s="1"/>
  <c r="O48" i="6"/>
  <c r="T46" i="6"/>
  <c r="AE46" i="6"/>
  <c r="AC46" i="6" s="1"/>
  <c r="AI46" i="6" s="1"/>
  <c r="AN47" i="6"/>
  <c r="AO47" i="6"/>
  <c r="T45" i="6"/>
  <c r="T47" i="6" s="1"/>
  <c r="AE45" i="6"/>
  <c r="AC45" i="6" s="1"/>
  <c r="AI45" i="6" s="1"/>
  <c r="AE44" i="6"/>
  <c r="V42" i="6"/>
  <c r="T41" i="6"/>
  <c r="V41" i="6"/>
  <c r="AG43" i="6"/>
  <c r="AN39" i="6"/>
  <c r="AO39" i="6"/>
  <c r="AG39" i="6"/>
  <c r="V36" i="6"/>
  <c r="AN35" i="6"/>
  <c r="AO35" i="6"/>
  <c r="AB33" i="6"/>
  <c r="AG35" i="6"/>
  <c r="AG31" i="6"/>
  <c r="AN31" i="6"/>
  <c r="AO31" i="6"/>
  <c r="AB26" i="6"/>
  <c r="AG27" i="6"/>
  <c r="AN27" i="6"/>
  <c r="T25" i="6"/>
  <c r="V25" i="6"/>
  <c r="AO27" i="6"/>
  <c r="AO23" i="6"/>
  <c r="AG23" i="6"/>
  <c r="AO19" i="6"/>
  <c r="AN19" i="6"/>
  <c r="AO15" i="6"/>
  <c r="AN15" i="6"/>
  <c r="T10" i="6"/>
  <c r="V10" i="6"/>
  <c r="Q10" i="6"/>
  <c r="AN11" i="6"/>
  <c r="V9" i="6"/>
  <c r="T6" i="6"/>
  <c r="Q6" i="6"/>
  <c r="AN7" i="6"/>
  <c r="AO7" i="6"/>
  <c r="T5" i="6"/>
  <c r="V5" i="6"/>
  <c r="O126" i="5"/>
  <c r="AB126" i="5"/>
  <c r="Q126" i="5"/>
  <c r="AE126" i="5"/>
  <c r="AC126" i="5" s="1"/>
  <c r="AI126" i="5" s="1"/>
  <c r="T126" i="5"/>
  <c r="Z126" i="5"/>
  <c r="AN127" i="5"/>
  <c r="AO127" i="5"/>
  <c r="Z125" i="5"/>
  <c r="O125" i="5"/>
  <c r="AB125" i="5"/>
  <c r="Q125" i="5"/>
  <c r="AE125" i="5"/>
  <c r="AC125" i="5" s="1"/>
  <c r="AI125" i="5" s="1"/>
  <c r="T125" i="5"/>
  <c r="Z124" i="5"/>
  <c r="O124" i="5"/>
  <c r="AB124" i="5"/>
  <c r="Q124" i="5"/>
  <c r="AE124" i="5"/>
  <c r="T124" i="5"/>
  <c r="M123" i="5"/>
  <c r="X120" i="5"/>
  <c r="X123" i="5" s="1"/>
  <c r="AN119" i="5"/>
  <c r="T114" i="5"/>
  <c r="AN115" i="5"/>
  <c r="AE113" i="5"/>
  <c r="T113" i="5"/>
  <c r="AE112" i="5"/>
  <c r="T112" i="5"/>
  <c r="Q110" i="5"/>
  <c r="T110" i="5"/>
  <c r="Q108" i="5"/>
  <c r="Z108" i="5"/>
  <c r="V106" i="5"/>
  <c r="V105" i="5"/>
  <c r="AN107" i="5"/>
  <c r="Q102" i="5"/>
  <c r="AB102" i="5"/>
  <c r="AG103" i="5"/>
  <c r="AN103" i="5"/>
  <c r="AO103" i="5"/>
  <c r="AB98" i="5"/>
  <c r="X97" i="5"/>
  <c r="T97" i="5"/>
  <c r="L99" i="5"/>
  <c r="AM99" i="5" s="1"/>
  <c r="X96" i="5"/>
  <c r="T96" i="5"/>
  <c r="O94" i="5"/>
  <c r="AE94" i="5"/>
  <c r="T93" i="5"/>
  <c r="X93" i="5"/>
  <c r="AN95" i="5"/>
  <c r="O92" i="5"/>
  <c r="O95" i="5" s="1"/>
  <c r="AE92" i="5"/>
  <c r="AE90" i="5"/>
  <c r="O90" i="5"/>
  <c r="T90" i="5"/>
  <c r="AN91" i="5"/>
  <c r="T88" i="5"/>
  <c r="AE88" i="5"/>
  <c r="O88" i="5"/>
  <c r="Q86" i="5"/>
  <c r="T86" i="5"/>
  <c r="AE86" i="5"/>
  <c r="O85" i="5"/>
  <c r="AB85" i="5"/>
  <c r="M87" i="5"/>
  <c r="AN87" i="5"/>
  <c r="O84" i="5"/>
  <c r="Z84" i="5"/>
  <c r="AN83" i="5"/>
  <c r="AO83" i="5"/>
  <c r="Z82" i="5"/>
  <c r="Z83" i="5" s="1"/>
  <c r="Y83" i="5" s="1"/>
  <c r="AB82" i="5"/>
  <c r="O82" i="5"/>
  <c r="Q82" i="5"/>
  <c r="M83" i="5"/>
  <c r="AB81" i="5"/>
  <c r="O81" i="5"/>
  <c r="Q81" i="5"/>
  <c r="Z81" i="5"/>
  <c r="O80" i="5"/>
  <c r="Q80" i="5"/>
  <c r="Z80" i="5"/>
  <c r="AB80" i="5"/>
  <c r="O78" i="5"/>
  <c r="Z78" i="5"/>
  <c r="Q77" i="5"/>
  <c r="T77" i="5"/>
  <c r="V77" i="5"/>
  <c r="V76" i="5"/>
  <c r="AN75" i="5"/>
  <c r="Q73" i="5"/>
  <c r="T73" i="5"/>
  <c r="AO75" i="5"/>
  <c r="AO71" i="5"/>
  <c r="T70" i="5"/>
  <c r="Q70" i="5"/>
  <c r="L71" i="5"/>
  <c r="AM71" i="5" s="1"/>
  <c r="V68" i="5"/>
  <c r="AO67" i="5"/>
  <c r="Q66" i="5"/>
  <c r="Q65" i="5"/>
  <c r="T65" i="5"/>
  <c r="AN67" i="5"/>
  <c r="V67" i="5"/>
  <c r="V65" i="5"/>
  <c r="AC65" i="5"/>
  <c r="AI65" i="5" s="1"/>
  <c r="Q62" i="5"/>
  <c r="T62" i="5"/>
  <c r="AB62" i="5"/>
  <c r="L63" i="5"/>
  <c r="AM63" i="5" s="1"/>
  <c r="AN63" i="5"/>
  <c r="Q58" i="5"/>
  <c r="T58" i="5"/>
  <c r="AO59" i="5"/>
  <c r="AG59" i="5"/>
  <c r="AN59" i="5"/>
  <c r="AB54" i="5"/>
  <c r="Q54" i="5"/>
  <c r="AN55" i="5"/>
  <c r="T54" i="5"/>
  <c r="Q53" i="5"/>
  <c r="Q50" i="5"/>
  <c r="T50" i="5"/>
  <c r="AO51" i="5"/>
  <c r="AG51" i="5"/>
  <c r="AN51" i="5"/>
  <c r="O46" i="5"/>
  <c r="AE46" i="5"/>
  <c r="AC46" i="5" s="1"/>
  <c r="AI46" i="5" s="1"/>
  <c r="Q45" i="5"/>
  <c r="X45" i="5"/>
  <c r="AE44" i="5"/>
  <c r="AC44" i="5" s="1"/>
  <c r="O44" i="5"/>
  <c r="AE41" i="5"/>
  <c r="AC41" i="5" s="1"/>
  <c r="AI41" i="5" s="1"/>
  <c r="O41" i="5"/>
  <c r="Q41" i="5"/>
  <c r="O38" i="5"/>
  <c r="Q38" i="5"/>
  <c r="AE38" i="5"/>
  <c r="AC38" i="5" s="1"/>
  <c r="AI38" i="5" s="1"/>
  <c r="AG39" i="5"/>
  <c r="AE36" i="5"/>
  <c r="AC36" i="5" s="1"/>
  <c r="L39" i="5"/>
  <c r="AM39" i="5" s="1"/>
  <c r="Q36" i="5"/>
  <c r="O36" i="5"/>
  <c r="O33" i="5"/>
  <c r="AO35" i="5"/>
  <c r="Q33" i="5"/>
  <c r="AE33" i="5"/>
  <c r="AC33" i="5" s="1"/>
  <c r="AI33" i="5" s="1"/>
  <c r="AO31" i="5"/>
  <c r="AE29" i="5"/>
  <c r="AD31" i="5"/>
  <c r="AE26" i="5"/>
  <c r="V21" i="5"/>
  <c r="V18" i="5"/>
  <c r="AG19" i="5"/>
  <c r="AN19" i="5"/>
  <c r="AO15" i="5"/>
  <c r="AN15" i="5"/>
  <c r="AB12" i="5"/>
  <c r="AN11" i="5"/>
  <c r="AO11" i="5"/>
  <c r="AB8" i="5"/>
  <c r="AG11" i="5"/>
  <c r="AO7" i="5"/>
  <c r="AB5" i="5"/>
  <c r="Z7" i="5"/>
  <c r="AB4" i="5"/>
  <c r="AN7" i="5"/>
  <c r="AG7" i="5"/>
  <c r="AE122" i="14"/>
  <c r="AC122" i="14" s="1"/>
  <c r="AI122" i="14" s="1"/>
  <c r="O122" i="14"/>
  <c r="Q122" i="14"/>
  <c r="T122" i="14"/>
  <c r="Z122" i="14"/>
  <c r="AE121" i="14"/>
  <c r="AC121" i="14" s="1"/>
  <c r="AI121" i="14" s="1"/>
  <c r="AD123" i="14"/>
  <c r="O120" i="14"/>
  <c r="T120" i="14"/>
  <c r="T123" i="14" s="1"/>
  <c r="AE120" i="14"/>
  <c r="AC120" i="14" s="1"/>
  <c r="Z120" i="14"/>
  <c r="AN119" i="14"/>
  <c r="Z119" i="14"/>
  <c r="AI117" i="14"/>
  <c r="AI118" i="14"/>
  <c r="AI114" i="14"/>
  <c r="AN115" i="14"/>
  <c r="Z112" i="14"/>
  <c r="O112" i="14"/>
  <c r="AB112" i="14"/>
  <c r="Q112" i="14"/>
  <c r="AE112" i="14"/>
  <c r="AC112" i="14" s="1"/>
  <c r="AI112" i="14" s="1"/>
  <c r="T112" i="14"/>
  <c r="T115" i="14"/>
  <c r="Z115" i="14"/>
  <c r="Q115" i="14"/>
  <c r="AI113" i="14"/>
  <c r="Q110" i="14"/>
  <c r="Z110" i="14"/>
  <c r="AB110" i="14"/>
  <c r="O110" i="14"/>
  <c r="AB109" i="14"/>
  <c r="Q109" i="14"/>
  <c r="AL111" i="14"/>
  <c r="O108" i="14"/>
  <c r="Q108" i="14"/>
  <c r="Z108" i="14"/>
  <c r="Z111" i="14" s="1"/>
  <c r="AB108" i="14"/>
  <c r="AB111" i="14" s="1"/>
  <c r="AH111" i="14" s="1"/>
  <c r="T106" i="14"/>
  <c r="Z106" i="14"/>
  <c r="Z107" i="14" s="1"/>
  <c r="O106" i="14"/>
  <c r="AB106" i="14"/>
  <c r="Q106" i="14"/>
  <c r="AE106" i="14"/>
  <c r="AC106" i="14" s="1"/>
  <c r="AC105" i="14"/>
  <c r="AI105" i="14" s="1"/>
  <c r="Q105" i="14"/>
  <c r="AG107" i="14"/>
  <c r="T105" i="14"/>
  <c r="T107" i="14" s="1"/>
  <c r="Z105" i="14"/>
  <c r="O105" i="14"/>
  <c r="AB105" i="14"/>
  <c r="AC104" i="14"/>
  <c r="AI104" i="14" s="1"/>
  <c r="AE104" i="14"/>
  <c r="O104" i="14"/>
  <c r="Q104" i="14"/>
  <c r="T104" i="14"/>
  <c r="Z104" i="14"/>
  <c r="Q102" i="14"/>
  <c r="AB102" i="14"/>
  <c r="AO103" i="14"/>
  <c r="Q101" i="14"/>
  <c r="Q100" i="14"/>
  <c r="AB100" i="14"/>
  <c r="O98" i="14"/>
  <c r="X98" i="14"/>
  <c r="AE98" i="14"/>
  <c r="AC98" i="14" s="1"/>
  <c r="AI98" i="14" s="1"/>
  <c r="O97" i="14"/>
  <c r="Q97" i="14"/>
  <c r="X97" i="14"/>
  <c r="X99" i="14" s="1"/>
  <c r="AE97" i="14"/>
  <c r="AC97" i="14" s="1"/>
  <c r="AI97" i="14" s="1"/>
  <c r="O96" i="14"/>
  <c r="X96" i="14"/>
  <c r="AE96" i="14"/>
  <c r="AC96" i="14" s="1"/>
  <c r="Q93" i="14"/>
  <c r="AL95" i="14"/>
  <c r="L95" i="14"/>
  <c r="AM95" i="14" s="1"/>
  <c r="AD95" i="14"/>
  <c r="O90" i="14"/>
  <c r="T90" i="14"/>
  <c r="AE90" i="14"/>
  <c r="AC90" i="14" s="1"/>
  <c r="AI90" i="14" s="1"/>
  <c r="O89" i="14"/>
  <c r="AG91" i="14"/>
  <c r="T89" i="14"/>
  <c r="Z89" i="14"/>
  <c r="AE89" i="14"/>
  <c r="AC89" i="14" s="1"/>
  <c r="AI89" i="14" s="1"/>
  <c r="AO87" i="14"/>
  <c r="AG83" i="14"/>
  <c r="AN79" i="14"/>
  <c r="Q77" i="14"/>
  <c r="AE76" i="14"/>
  <c r="AC76" i="14" s="1"/>
  <c r="AI76" i="14" s="1"/>
  <c r="L75" i="14"/>
  <c r="AM75" i="14" s="1"/>
  <c r="AO75" i="14"/>
  <c r="O73" i="14"/>
  <c r="V73" i="14"/>
  <c r="AC73" i="14"/>
  <c r="AI73" i="14" s="1"/>
  <c r="AD75" i="14"/>
  <c r="V72" i="14"/>
  <c r="O70" i="14"/>
  <c r="V70" i="14"/>
  <c r="AO71" i="14"/>
  <c r="AE69" i="14"/>
  <c r="X68" i="14"/>
  <c r="Z64" i="14"/>
  <c r="O64" i="14"/>
  <c r="AO67" i="14"/>
  <c r="X62" i="14"/>
  <c r="L63" i="14"/>
  <c r="AM63" i="14" s="1"/>
  <c r="AL63" i="14"/>
  <c r="AO63" i="14"/>
  <c r="V60" i="14"/>
  <c r="O57" i="14"/>
  <c r="AL59" i="14"/>
  <c r="AO59" i="14"/>
  <c r="V57" i="14"/>
  <c r="AC57" i="14"/>
  <c r="AI57" i="14" s="1"/>
  <c r="AE56" i="14"/>
  <c r="O54" i="14"/>
  <c r="AO55" i="14"/>
  <c r="T52" i="14"/>
  <c r="Z52" i="14"/>
  <c r="AE52" i="14"/>
  <c r="AC52" i="14" s="1"/>
  <c r="AI52" i="14" s="1"/>
  <c r="AG51" i="14"/>
  <c r="AN51" i="14"/>
  <c r="Z46" i="14"/>
  <c r="O46" i="14"/>
  <c r="AE46" i="14"/>
  <c r="AC46" i="14" s="1"/>
  <c r="AI46" i="14" s="1"/>
  <c r="Q46" i="14"/>
  <c r="AN47" i="14"/>
  <c r="O45" i="14"/>
  <c r="Z45" i="14"/>
  <c r="T45" i="14"/>
  <c r="O44" i="14"/>
  <c r="O42" i="14"/>
  <c r="Z42" i="14"/>
  <c r="AN43" i="14"/>
  <c r="AO43" i="14"/>
  <c r="O41" i="14"/>
  <c r="O43" i="14" s="1"/>
  <c r="Z41" i="14"/>
  <c r="Z40" i="14"/>
  <c r="O40" i="14"/>
  <c r="AC37" i="14"/>
  <c r="AI37" i="14" s="1"/>
  <c r="AG39" i="14"/>
  <c r="O37" i="14"/>
  <c r="Z37" i="14"/>
  <c r="AN39" i="14"/>
  <c r="AO39" i="14"/>
  <c r="O36" i="14"/>
  <c r="O39" i="14" s="1"/>
  <c r="Z36" i="14"/>
  <c r="AG35" i="14"/>
  <c r="O34" i="14"/>
  <c r="O33" i="14"/>
  <c r="AN35" i="14"/>
  <c r="O32" i="14"/>
  <c r="Z32" i="14"/>
  <c r="Z30" i="14"/>
  <c r="AB30" i="14"/>
  <c r="Q29" i="14"/>
  <c r="AN31" i="14"/>
  <c r="Z29" i="14"/>
  <c r="AB29" i="14"/>
  <c r="AB31" i="14" s="1"/>
  <c r="AH31" i="14" s="1"/>
  <c r="O29" i="14"/>
  <c r="O28" i="14"/>
  <c r="AB28" i="14"/>
  <c r="Q28" i="14"/>
  <c r="Q31" i="14" s="1"/>
  <c r="Z28" i="14"/>
  <c r="AO27" i="14"/>
  <c r="AN27" i="14"/>
  <c r="O26" i="14"/>
  <c r="Z26" i="14"/>
  <c r="Q26" i="14"/>
  <c r="AB26" i="14"/>
  <c r="AB27" i="14" s="1"/>
  <c r="AH27" i="14" s="1"/>
  <c r="Q25" i="14"/>
  <c r="Z25" i="14"/>
  <c r="AB25" i="14"/>
  <c r="O25" i="14"/>
  <c r="AN23" i="14"/>
  <c r="O24" i="14"/>
  <c r="AB24" i="14"/>
  <c r="Q24" i="14"/>
  <c r="AC22" i="14"/>
  <c r="AI22" i="14" s="1"/>
  <c r="Q22" i="14"/>
  <c r="AE22" i="14"/>
  <c r="T22" i="14"/>
  <c r="T23" i="14" s="1"/>
  <c r="AG23" i="14"/>
  <c r="Z22" i="14"/>
  <c r="O22" i="14"/>
  <c r="AB22" i="14"/>
  <c r="AB23" i="14" s="1"/>
  <c r="AH23" i="14" s="1"/>
  <c r="T21" i="14"/>
  <c r="AC21" i="14"/>
  <c r="AI21" i="14" s="1"/>
  <c r="O21" i="14"/>
  <c r="Q21" i="14"/>
  <c r="AE21" i="14"/>
  <c r="Z21" i="14"/>
  <c r="Q20" i="14"/>
  <c r="AE20" i="14"/>
  <c r="Z20" i="14"/>
  <c r="O20" i="14"/>
  <c r="AB20" i="14"/>
  <c r="T20" i="14"/>
  <c r="AC18" i="14"/>
  <c r="AI18" i="14" s="1"/>
  <c r="AN19" i="14"/>
  <c r="Z18" i="14"/>
  <c r="O18" i="14"/>
  <c r="AB18" i="14"/>
  <c r="Q18" i="14"/>
  <c r="Q19" i="14" s="1"/>
  <c r="AE18" i="14"/>
  <c r="AC17" i="14"/>
  <c r="AI17" i="14" s="1"/>
  <c r="AG19" i="14"/>
  <c r="T17" i="14"/>
  <c r="Z17" i="14"/>
  <c r="O17" i="14"/>
  <c r="AB17" i="14"/>
  <c r="O16" i="14"/>
  <c r="AB16" i="14"/>
  <c r="Q16" i="14"/>
  <c r="AE16" i="14"/>
  <c r="AE19" i="14" s="1"/>
  <c r="T16" i="14"/>
  <c r="T19" i="14" s="1"/>
  <c r="Z16" i="14"/>
  <c r="AN15" i="14"/>
  <c r="AO11" i="14"/>
  <c r="AN11" i="14"/>
  <c r="Z6" i="14"/>
  <c r="AG7" i="14"/>
  <c r="AB6" i="14"/>
  <c r="O6" i="14"/>
  <c r="Q6" i="14"/>
  <c r="Q7" i="14" s="1"/>
  <c r="AO7" i="14"/>
  <c r="O5" i="14"/>
  <c r="Q5" i="14"/>
  <c r="AB5" i="14"/>
  <c r="Z5" i="14"/>
  <c r="AC4" i="14"/>
  <c r="AI4" i="14" s="1"/>
  <c r="AE4" i="14"/>
  <c r="AM7" i="14"/>
  <c r="Z4" i="14"/>
  <c r="Z7" i="14" s="1"/>
  <c r="T4" i="14"/>
  <c r="AO127" i="3"/>
  <c r="AG127" i="3"/>
  <c r="AB125" i="3"/>
  <c r="AN127" i="3"/>
  <c r="L127" i="3"/>
  <c r="AM127" i="3" s="1"/>
  <c r="AB124" i="3"/>
  <c r="AO123" i="3"/>
  <c r="AG119" i="3"/>
  <c r="Z117" i="3"/>
  <c r="AG115" i="3"/>
  <c r="Q113" i="3"/>
  <c r="AB113" i="3"/>
  <c r="AN115" i="3"/>
  <c r="Q112" i="3"/>
  <c r="V112" i="3"/>
  <c r="AO111" i="3"/>
  <c r="Q109" i="3"/>
  <c r="AB109" i="3"/>
  <c r="Q108" i="3"/>
  <c r="T108" i="3"/>
  <c r="AE108" i="3"/>
  <c r="Z108" i="3"/>
  <c r="O108" i="3"/>
  <c r="AB108" i="3"/>
  <c r="Q106" i="3"/>
  <c r="AB106" i="3"/>
  <c r="AO107" i="3"/>
  <c r="AB105" i="3"/>
  <c r="Q105" i="3"/>
  <c r="Q104" i="3"/>
  <c r="AB104" i="3"/>
  <c r="AC102" i="3"/>
  <c r="AI102" i="3" s="1"/>
  <c r="Q102" i="3"/>
  <c r="AE102" i="3"/>
  <c r="T102" i="3"/>
  <c r="Z102" i="3"/>
  <c r="O101" i="3"/>
  <c r="AN103" i="3"/>
  <c r="T101" i="3"/>
  <c r="Z101" i="3"/>
  <c r="AE101" i="3"/>
  <c r="AC101" i="3" s="1"/>
  <c r="AI101" i="3" s="1"/>
  <c r="AO103" i="3"/>
  <c r="Q100" i="3"/>
  <c r="AC100" i="3"/>
  <c r="AI100" i="3" s="1"/>
  <c r="O98" i="3"/>
  <c r="Q98" i="3"/>
  <c r="Z98" i="3"/>
  <c r="AG99" i="3"/>
  <c r="Q97" i="3"/>
  <c r="AE97" i="3"/>
  <c r="AC97" i="3" s="1"/>
  <c r="X96" i="3"/>
  <c r="M99" i="3"/>
  <c r="AO95" i="3"/>
  <c r="O94" i="3"/>
  <c r="V94" i="3"/>
  <c r="L95" i="3"/>
  <c r="AM95" i="3" s="1"/>
  <c r="AD95" i="3"/>
  <c r="AL95" i="3"/>
  <c r="AD91" i="3"/>
  <c r="O88" i="3"/>
  <c r="Q88" i="3"/>
  <c r="Z88" i="3"/>
  <c r="AN87" i="3"/>
  <c r="V84" i="3"/>
  <c r="AO87" i="3"/>
  <c r="Z81" i="3"/>
  <c r="V81" i="3"/>
  <c r="AO83" i="3"/>
  <c r="AO79" i="3"/>
  <c r="AE78" i="3"/>
  <c r="AC78" i="3" s="1"/>
  <c r="AI78" i="3" s="1"/>
  <c r="Q78" i="3"/>
  <c r="V78" i="3"/>
  <c r="AG79" i="3"/>
  <c r="V74" i="3"/>
  <c r="X74" i="3"/>
  <c r="AO75" i="3"/>
  <c r="AG75" i="3"/>
  <c r="Q72" i="3"/>
  <c r="Z72" i="3"/>
  <c r="AO71" i="3"/>
  <c r="AE68" i="3"/>
  <c r="AC68" i="3" s="1"/>
  <c r="AI68" i="3" s="1"/>
  <c r="T68" i="3"/>
  <c r="V68" i="3"/>
  <c r="AN67" i="3"/>
  <c r="AG67" i="3"/>
  <c r="AO67" i="3"/>
  <c r="T65" i="3"/>
  <c r="AE65" i="3"/>
  <c r="AC65" i="3" s="1"/>
  <c r="AI65" i="3" s="1"/>
  <c r="V65" i="3"/>
  <c r="AO63" i="3"/>
  <c r="T62" i="3"/>
  <c r="V62" i="3"/>
  <c r="AC62" i="3"/>
  <c r="AI62" i="3" s="1"/>
  <c r="O62" i="3"/>
  <c r="AE62" i="3"/>
  <c r="AG63" i="3"/>
  <c r="AE60" i="3"/>
  <c r="AC60" i="3" s="1"/>
  <c r="AI60" i="3" s="1"/>
  <c r="T60" i="3"/>
  <c r="V60" i="3"/>
  <c r="AO59" i="3"/>
  <c r="T57" i="3"/>
  <c r="AE57" i="3"/>
  <c r="AC57" i="3" s="1"/>
  <c r="AI57" i="3" s="1"/>
  <c r="O57" i="3"/>
  <c r="V57" i="3"/>
  <c r="Q56" i="3"/>
  <c r="X56" i="3"/>
  <c r="AE54" i="3"/>
  <c r="AC54" i="3" s="1"/>
  <c r="AI54" i="3" s="1"/>
  <c r="Q54" i="3"/>
  <c r="O54" i="3"/>
  <c r="X54" i="3"/>
  <c r="X55" i="3" s="1"/>
  <c r="AG55" i="3"/>
  <c r="X53" i="3"/>
  <c r="AE52" i="3"/>
  <c r="AC52" i="3" s="1"/>
  <c r="O52" i="3"/>
  <c r="Q52" i="3"/>
  <c r="X52" i="3"/>
  <c r="Q49" i="3"/>
  <c r="AE49" i="3"/>
  <c r="AC49" i="3" s="1"/>
  <c r="AI49" i="3" s="1"/>
  <c r="X48" i="3"/>
  <c r="M51" i="3"/>
  <c r="AN47" i="3"/>
  <c r="AO47" i="3"/>
  <c r="X42" i="3"/>
  <c r="AC41" i="3"/>
  <c r="AI41" i="3" s="1"/>
  <c r="AN43" i="3"/>
  <c r="AE41" i="3"/>
  <c r="O41" i="3"/>
  <c r="Q41" i="3"/>
  <c r="X41" i="3"/>
  <c r="X40" i="3"/>
  <c r="M43" i="3"/>
  <c r="X38" i="3"/>
  <c r="AG39" i="3"/>
  <c r="L39" i="3"/>
  <c r="AM39" i="3" s="1"/>
  <c r="AD39" i="3"/>
  <c r="Q36" i="3"/>
  <c r="X36" i="3"/>
  <c r="Q34" i="3"/>
  <c r="X34" i="3"/>
  <c r="X35" i="3" s="1"/>
  <c r="L35" i="3"/>
  <c r="AM35" i="3" s="1"/>
  <c r="Q32" i="3"/>
  <c r="AE26" i="3"/>
  <c r="Q24" i="3"/>
  <c r="V24" i="3"/>
  <c r="AE24" i="3"/>
  <c r="AC24" i="3" s="1"/>
  <c r="AI24" i="3" s="1"/>
  <c r="V21" i="3"/>
  <c r="AN19" i="3"/>
  <c r="AC17" i="3"/>
  <c r="AI17" i="3" s="1"/>
  <c r="V17" i="3"/>
  <c r="AO19" i="3"/>
  <c r="Q17" i="3"/>
  <c r="AD19" i="3"/>
  <c r="AM19" i="3"/>
  <c r="AF15" i="3"/>
  <c r="L15" i="3"/>
  <c r="AC14" i="3"/>
  <c r="AI14" i="3" s="1"/>
  <c r="AE13" i="3"/>
  <c r="M15" i="3"/>
  <c r="AE10" i="3"/>
  <c r="AE8" i="3"/>
  <c r="AC8" i="3" s="1"/>
  <c r="AI8" i="3" s="1"/>
  <c r="Q8" i="3"/>
  <c r="AN7" i="3"/>
  <c r="AE118" i="13"/>
  <c r="AC118" i="13" s="1"/>
  <c r="AI118" i="13" s="1"/>
  <c r="T118" i="13"/>
  <c r="T117" i="13"/>
  <c r="AN119" i="13"/>
  <c r="AE117" i="13"/>
  <c r="AC117" i="13" s="1"/>
  <c r="AI117" i="13" s="1"/>
  <c r="T116" i="13"/>
  <c r="AE116" i="13"/>
  <c r="AC116" i="13" s="1"/>
  <c r="AN115" i="13"/>
  <c r="AF115" i="13"/>
  <c r="AE110" i="13"/>
  <c r="AC110" i="13" s="1"/>
  <c r="T110" i="13"/>
  <c r="T109" i="13"/>
  <c r="AC109" i="13"/>
  <c r="AI109" i="13" s="1"/>
  <c r="M111" i="13"/>
  <c r="T108" i="13"/>
  <c r="AE108" i="13"/>
  <c r="AE111" i="13" s="1"/>
  <c r="AC106" i="13"/>
  <c r="AI106" i="13" s="1"/>
  <c r="Q106" i="13"/>
  <c r="T106" i="13"/>
  <c r="AG107" i="13"/>
  <c r="Z106" i="13"/>
  <c r="O106" i="13"/>
  <c r="AB106" i="13"/>
  <c r="O105" i="13"/>
  <c r="AE105" i="13"/>
  <c r="AC105" i="13"/>
  <c r="AI105" i="13" s="1"/>
  <c r="AB105" i="13"/>
  <c r="AB107" i="13" s="1"/>
  <c r="AH107" i="13" s="1"/>
  <c r="T105" i="13"/>
  <c r="AO107" i="13"/>
  <c r="Z105" i="13"/>
  <c r="AC104" i="13"/>
  <c r="AI104" i="13" s="1"/>
  <c r="O104" i="13"/>
  <c r="AB104" i="13"/>
  <c r="Z104" i="13"/>
  <c r="Q104" i="13"/>
  <c r="Q107" i="13" s="1"/>
  <c r="AE104" i="13"/>
  <c r="T104" i="13"/>
  <c r="AO103" i="13"/>
  <c r="AN103" i="13"/>
  <c r="T98" i="13"/>
  <c r="AE98" i="13"/>
  <c r="AC98" i="13" s="1"/>
  <c r="AI98" i="13" s="1"/>
  <c r="M99" i="13"/>
  <c r="AC97" i="13"/>
  <c r="AI97" i="13" s="1"/>
  <c r="AN99" i="13"/>
  <c r="T97" i="13"/>
  <c r="AE97" i="13"/>
  <c r="T96" i="13"/>
  <c r="AE96" i="13"/>
  <c r="AC96" i="13" s="1"/>
  <c r="AN95" i="13"/>
  <c r="AN91" i="13"/>
  <c r="Q90" i="13"/>
  <c r="T90" i="13"/>
  <c r="AE90" i="13"/>
  <c r="AC90" i="13" s="1"/>
  <c r="AI90" i="13" s="1"/>
  <c r="T89" i="13"/>
  <c r="M91" i="13"/>
  <c r="AB89" i="13"/>
  <c r="AE89" i="13"/>
  <c r="AC89" i="13" s="1"/>
  <c r="AI89" i="13" s="1"/>
  <c r="Q89" i="13"/>
  <c r="Q88" i="13"/>
  <c r="Q91" i="13" s="1"/>
  <c r="AE88" i="13"/>
  <c r="T88" i="13"/>
  <c r="AB88" i="13"/>
  <c r="AC86" i="13"/>
  <c r="AI86" i="13" s="1"/>
  <c r="Q86" i="13"/>
  <c r="T86" i="13"/>
  <c r="Z86" i="13"/>
  <c r="O86" i="13"/>
  <c r="AB86" i="13"/>
  <c r="AN87" i="13"/>
  <c r="Q85" i="13"/>
  <c r="AE85" i="13"/>
  <c r="AC85" i="13" s="1"/>
  <c r="AI85" i="13" s="1"/>
  <c r="M87" i="13"/>
  <c r="T85" i="13"/>
  <c r="Z85" i="13"/>
  <c r="Z84" i="13"/>
  <c r="O84" i="13"/>
  <c r="AB84" i="13"/>
  <c r="Q84" i="13"/>
  <c r="Q87" i="13" s="1"/>
  <c r="AE84" i="13"/>
  <c r="AE87" i="13" s="1"/>
  <c r="T84" i="13"/>
  <c r="AC82" i="13"/>
  <c r="AI82" i="13" s="1"/>
  <c r="T82" i="13"/>
  <c r="T81" i="13"/>
  <c r="AE81" i="13"/>
  <c r="AC81" i="13" s="1"/>
  <c r="AI81" i="13" s="1"/>
  <c r="M83" i="13"/>
  <c r="AN83" i="13"/>
  <c r="AE80" i="13"/>
  <c r="T80" i="13"/>
  <c r="T78" i="13"/>
  <c r="AE78" i="13"/>
  <c r="AC78" i="13" s="1"/>
  <c r="AI78" i="13" s="1"/>
  <c r="M79" i="13"/>
  <c r="R79" i="13" s="1"/>
  <c r="AC77" i="13"/>
  <c r="AI77" i="13" s="1"/>
  <c r="AN79" i="13"/>
  <c r="T77" i="13"/>
  <c r="AE77" i="13"/>
  <c r="T76" i="13"/>
  <c r="T79" i="13" s="1"/>
  <c r="AE76" i="13"/>
  <c r="AN75" i="13"/>
  <c r="Q73" i="13"/>
  <c r="AE72" i="13"/>
  <c r="AC72" i="13" s="1"/>
  <c r="AI72" i="13" s="1"/>
  <c r="O72" i="13"/>
  <c r="V72" i="13"/>
  <c r="M71" i="13"/>
  <c r="AO71" i="13"/>
  <c r="V69" i="13"/>
  <c r="AE68" i="13"/>
  <c r="V66" i="13"/>
  <c r="AE65" i="13"/>
  <c r="X64" i="13"/>
  <c r="AL63" i="13"/>
  <c r="L63" i="13"/>
  <c r="AM63" i="13" s="1"/>
  <c r="AD63" i="13"/>
  <c r="Q60" i="13"/>
  <c r="Z60" i="13"/>
  <c r="Z58" i="13"/>
  <c r="X58" i="13"/>
  <c r="AD59" i="13"/>
  <c r="Q56" i="13"/>
  <c r="V56" i="13"/>
  <c r="AE56" i="13"/>
  <c r="AC56" i="13" s="1"/>
  <c r="AI56" i="13" s="1"/>
  <c r="AO55" i="13"/>
  <c r="Q53" i="13"/>
  <c r="V53" i="13"/>
  <c r="AE53" i="13"/>
  <c r="AC53" i="13" s="1"/>
  <c r="X52" i="13"/>
  <c r="AD55" i="13"/>
  <c r="AO47" i="13"/>
  <c r="Q44" i="13"/>
  <c r="Z44" i="13"/>
  <c r="O44" i="13"/>
  <c r="O41" i="13"/>
  <c r="V41" i="13"/>
  <c r="AG39" i="13"/>
  <c r="AO39" i="13"/>
  <c r="AO35" i="13"/>
  <c r="AG35" i="13"/>
  <c r="V32" i="13"/>
  <c r="AO31" i="13"/>
  <c r="AG31" i="13"/>
  <c r="V28" i="13"/>
  <c r="O28" i="13"/>
  <c r="V26" i="13"/>
  <c r="AO27" i="13"/>
  <c r="AG27" i="13"/>
  <c r="O25" i="13"/>
  <c r="V25" i="13"/>
  <c r="X25" i="13"/>
  <c r="AC22" i="13"/>
  <c r="AI22" i="13" s="1"/>
  <c r="T22" i="13"/>
  <c r="X21" i="13"/>
  <c r="AG23" i="13"/>
  <c r="T20" i="13"/>
  <c r="V20" i="13"/>
  <c r="AC20" i="13"/>
  <c r="AI20" i="13" s="1"/>
  <c r="AO19" i="13"/>
  <c r="T17" i="13"/>
  <c r="V17" i="13"/>
  <c r="AC17" i="13"/>
  <c r="AI17" i="13" s="1"/>
  <c r="AG19" i="13"/>
  <c r="AG15" i="13"/>
  <c r="AN15" i="13"/>
  <c r="T12" i="13"/>
  <c r="V12" i="13"/>
  <c r="AO11" i="13"/>
  <c r="AG11" i="13"/>
  <c r="T9" i="13"/>
  <c r="V9" i="13"/>
  <c r="AC9" i="13"/>
  <c r="AI9" i="13" s="1"/>
  <c r="AF11" i="13"/>
  <c r="V6" i="13"/>
  <c r="T6" i="13"/>
  <c r="AD7" i="13"/>
  <c r="AO7" i="13"/>
  <c r="AG7" i="13"/>
  <c r="L7" i="13"/>
  <c r="AN7" i="13"/>
  <c r="AN19" i="13"/>
  <c r="AE54" i="13"/>
  <c r="AC54" i="13" s="1"/>
  <c r="AI54" i="13" s="1"/>
  <c r="Q54" i="13"/>
  <c r="O54" i="13"/>
  <c r="AC93" i="13"/>
  <c r="AI93" i="13" s="1"/>
  <c r="AE93" i="13"/>
  <c r="T93" i="13"/>
  <c r="Z93" i="13"/>
  <c r="O93" i="13"/>
  <c r="AB93" i="13"/>
  <c r="Q93" i="13"/>
  <c r="AE101" i="13"/>
  <c r="AC101" i="13" s="1"/>
  <c r="AI101" i="13" s="1"/>
  <c r="T101" i="13"/>
  <c r="Z101" i="13"/>
  <c r="AB101" i="13"/>
  <c r="Q101" i="13"/>
  <c r="O101" i="13"/>
  <c r="M103" i="13"/>
  <c r="AC121" i="13"/>
  <c r="AI121" i="13" s="1"/>
  <c r="AE121" i="13"/>
  <c r="T121" i="13"/>
  <c r="Z121" i="13"/>
  <c r="O121" i="13"/>
  <c r="AB121" i="13"/>
  <c r="Q121" i="13"/>
  <c r="M123" i="13"/>
  <c r="V16" i="3"/>
  <c r="AE16" i="3"/>
  <c r="AC16" i="3" s="1"/>
  <c r="AI16" i="3" s="1"/>
  <c r="Q20" i="3"/>
  <c r="V20" i="3"/>
  <c r="AE82" i="3"/>
  <c r="AE83" i="3" s="1"/>
  <c r="Z82" i="3"/>
  <c r="Q82" i="3"/>
  <c r="O82" i="3"/>
  <c r="AE9" i="14"/>
  <c r="AC9" i="14" s="1"/>
  <c r="AI9" i="14" s="1"/>
  <c r="T9" i="14"/>
  <c r="AB9" i="14"/>
  <c r="Q9" i="14"/>
  <c r="Z9" i="14"/>
  <c r="O9" i="14"/>
  <c r="X9" i="14"/>
  <c r="AF23" i="5"/>
  <c r="AM23" i="5"/>
  <c r="AD23" i="5"/>
  <c r="X37" i="5"/>
  <c r="Q37" i="5"/>
  <c r="AE37" i="5"/>
  <c r="O37" i="5"/>
  <c r="Z37" i="5"/>
  <c r="AN11" i="13"/>
  <c r="AO15" i="13"/>
  <c r="AN23" i="13"/>
  <c r="X38" i="13"/>
  <c r="V38" i="13"/>
  <c r="M55" i="13"/>
  <c r="X101" i="13"/>
  <c r="X121" i="13"/>
  <c r="AO23" i="3"/>
  <c r="AM15" i="13"/>
  <c r="AF15" i="13"/>
  <c r="AF27" i="13"/>
  <c r="AL27" i="13"/>
  <c r="AD27" i="13"/>
  <c r="L27" i="13"/>
  <c r="V50" i="13"/>
  <c r="AE50" i="13"/>
  <c r="AC50" i="13" s="1"/>
  <c r="AI50" i="13" s="1"/>
  <c r="Q50" i="13"/>
  <c r="AE114" i="13"/>
  <c r="AC114" i="13" s="1"/>
  <c r="AI114" i="13" s="1"/>
  <c r="T114" i="13"/>
  <c r="Z114" i="13"/>
  <c r="O114" i="13"/>
  <c r="AB114" i="13"/>
  <c r="Q114" i="13"/>
  <c r="V18" i="3"/>
  <c r="AE18" i="3"/>
  <c r="AC18" i="3" s="1"/>
  <c r="AI18" i="3" s="1"/>
  <c r="Q18" i="3"/>
  <c r="O18" i="3"/>
  <c r="AE20" i="3"/>
  <c r="AC20" i="3" s="1"/>
  <c r="AI20" i="3" s="1"/>
  <c r="X44" i="3"/>
  <c r="M47" i="3"/>
  <c r="Q44" i="3"/>
  <c r="AE44" i="3"/>
  <c r="AC44" i="3" s="1"/>
  <c r="O44" i="3"/>
  <c r="AF55" i="3"/>
  <c r="L55" i="3"/>
  <c r="AM55" i="3" s="1"/>
  <c r="AD55" i="3"/>
  <c r="O38" i="13"/>
  <c r="X42" i="13"/>
  <c r="O50" i="13"/>
  <c r="AO67" i="13"/>
  <c r="AE70" i="13"/>
  <c r="Z70" i="13"/>
  <c r="O70" i="13"/>
  <c r="Q70" i="13"/>
  <c r="M95" i="13"/>
  <c r="AE92" i="13"/>
  <c r="T92" i="13"/>
  <c r="Z92" i="13"/>
  <c r="O92" i="13"/>
  <c r="AB92" i="13"/>
  <c r="Q92" i="13"/>
  <c r="AE94" i="13"/>
  <c r="AC94" i="13" s="1"/>
  <c r="AI94" i="13" s="1"/>
  <c r="T94" i="13"/>
  <c r="Z94" i="13"/>
  <c r="O94" i="13"/>
  <c r="AB94" i="13"/>
  <c r="Q94" i="13"/>
  <c r="AE100" i="13"/>
  <c r="T100" i="13"/>
  <c r="O100" i="13"/>
  <c r="AB100" i="13"/>
  <c r="Q100" i="13"/>
  <c r="Z100" i="13"/>
  <c r="AE102" i="13"/>
  <c r="AC102" i="13" s="1"/>
  <c r="AI102" i="13" s="1"/>
  <c r="T102" i="13"/>
  <c r="Z102" i="13"/>
  <c r="O102" i="13"/>
  <c r="AB102" i="13"/>
  <c r="Q102" i="13"/>
  <c r="X114" i="13"/>
  <c r="X115" i="13" s="1"/>
  <c r="AC120" i="13"/>
  <c r="AI120" i="13" s="1"/>
  <c r="AE120" i="13"/>
  <c r="T120" i="13"/>
  <c r="Z120" i="13"/>
  <c r="O120" i="13"/>
  <c r="O123" i="13" s="1"/>
  <c r="AB120" i="13"/>
  <c r="Q120" i="13"/>
  <c r="AC122" i="13"/>
  <c r="AI122" i="13" s="1"/>
  <c r="AE122" i="13"/>
  <c r="AE123" i="13" s="1"/>
  <c r="T122" i="13"/>
  <c r="AB122" i="13"/>
  <c r="Q122" i="13"/>
  <c r="Z122" i="13"/>
  <c r="O122" i="13"/>
  <c r="AF7" i="3"/>
  <c r="L7" i="3"/>
  <c r="AM7" i="3"/>
  <c r="AD7" i="3"/>
  <c r="AL7" i="3"/>
  <c r="AF11" i="3"/>
  <c r="AM11" i="3"/>
  <c r="AD11" i="3"/>
  <c r="AL11" i="3"/>
  <c r="L11" i="3"/>
  <c r="Z18" i="3"/>
  <c r="X33" i="3"/>
  <c r="M35" i="3"/>
  <c r="O33" i="3"/>
  <c r="Q33" i="3"/>
  <c r="Q35" i="3" s="1"/>
  <c r="AE33" i="3"/>
  <c r="AC33" i="3" s="1"/>
  <c r="AI33" i="3" s="1"/>
  <c r="X37" i="3"/>
  <c r="M39" i="3"/>
  <c r="O37" i="3"/>
  <c r="Q37" i="3"/>
  <c r="AE37" i="3"/>
  <c r="AC37" i="3" s="1"/>
  <c r="AI37" i="3" s="1"/>
  <c r="Z44" i="3"/>
  <c r="X46" i="3"/>
  <c r="X47" i="3" s="1"/>
  <c r="AE46" i="3"/>
  <c r="AC46" i="3" s="1"/>
  <c r="AI46" i="3" s="1"/>
  <c r="O46" i="3"/>
  <c r="Q46" i="3"/>
  <c r="AO55" i="3"/>
  <c r="AF71" i="3"/>
  <c r="AD71" i="3"/>
  <c r="AF79" i="3"/>
  <c r="L79" i="3"/>
  <c r="AM79" i="3" s="1"/>
  <c r="AF87" i="3"/>
  <c r="L87" i="3"/>
  <c r="AM87" i="3" s="1"/>
  <c r="M11" i="14"/>
  <c r="Z14" i="5"/>
  <c r="Z15" i="5" s="1"/>
  <c r="AB14" i="5"/>
  <c r="T14" i="5"/>
  <c r="V57" i="5"/>
  <c r="V59" i="5" s="1"/>
  <c r="T57" i="5"/>
  <c r="Q57" i="5"/>
  <c r="AB57" i="5"/>
  <c r="Z54" i="13"/>
  <c r="AE57" i="13"/>
  <c r="Q57" i="13"/>
  <c r="O57" i="13"/>
  <c r="X93" i="13"/>
  <c r="AC112" i="13"/>
  <c r="AI112" i="13" s="1"/>
  <c r="AE112" i="13"/>
  <c r="T112" i="13"/>
  <c r="T115" i="13" s="1"/>
  <c r="AB112" i="13"/>
  <c r="Q112" i="13"/>
  <c r="Z112" i="13"/>
  <c r="O112" i="13"/>
  <c r="O127" i="13"/>
  <c r="Z73" i="3"/>
  <c r="X73" i="3"/>
  <c r="O73" i="3"/>
  <c r="M23" i="5"/>
  <c r="V20" i="5"/>
  <c r="Q20" i="5"/>
  <c r="AE20" i="5"/>
  <c r="AC20" i="5" s="1"/>
  <c r="AI20" i="5" s="1"/>
  <c r="V14" i="13"/>
  <c r="T14" i="13"/>
  <c r="AO23" i="13"/>
  <c r="AC14" i="13"/>
  <c r="AI14" i="13" s="1"/>
  <c r="V29" i="13"/>
  <c r="AE38" i="13"/>
  <c r="AF39" i="13"/>
  <c r="AL39" i="13"/>
  <c r="AD39" i="13"/>
  <c r="Z50" i="13"/>
  <c r="AC57" i="13"/>
  <c r="AI57" i="13" s="1"/>
  <c r="AC70" i="13"/>
  <c r="AI70" i="13" s="1"/>
  <c r="T83" i="13"/>
  <c r="O87" i="13"/>
  <c r="X92" i="13"/>
  <c r="X94" i="13"/>
  <c r="X100" i="13"/>
  <c r="X102" i="13"/>
  <c r="AE113" i="13"/>
  <c r="AC113" i="13" s="1"/>
  <c r="AI113" i="13" s="1"/>
  <c r="T113" i="13"/>
  <c r="Z113" i="13"/>
  <c r="O113" i="13"/>
  <c r="AB113" i="13"/>
  <c r="Q113" i="13"/>
  <c r="M115" i="13"/>
  <c r="X120" i="13"/>
  <c r="X122" i="13"/>
  <c r="Z33" i="3"/>
  <c r="Z37" i="3"/>
  <c r="Z46" i="3"/>
  <c r="AN63" i="3"/>
  <c r="M83" i="3"/>
  <c r="AE85" i="3"/>
  <c r="AC85" i="3" s="1"/>
  <c r="AI85" i="3" s="1"/>
  <c r="Z85" i="3"/>
  <c r="Q85" i="3"/>
  <c r="O85" i="3"/>
  <c r="AE85" i="14"/>
  <c r="X85" i="14"/>
  <c r="V85" i="14"/>
  <c r="Z10" i="5"/>
  <c r="AB10" i="5"/>
  <c r="T10" i="5"/>
  <c r="V69" i="5"/>
  <c r="V71" i="5" s="1"/>
  <c r="T69" i="5"/>
  <c r="Q69" i="5"/>
  <c r="AB69" i="5"/>
  <c r="Z69" i="13"/>
  <c r="X77" i="13"/>
  <c r="X78" i="13"/>
  <c r="X81" i="13"/>
  <c r="X82" i="13"/>
  <c r="X108" i="13"/>
  <c r="X110" i="13"/>
  <c r="X116" i="13"/>
  <c r="X118" i="13"/>
  <c r="M119" i="13"/>
  <c r="AO15" i="3"/>
  <c r="Z21" i="3"/>
  <c r="AG23" i="3"/>
  <c r="AE30" i="3"/>
  <c r="AC30" i="3" s="1"/>
  <c r="AI30" i="3" s="1"/>
  <c r="Z42" i="3"/>
  <c r="Z48" i="3"/>
  <c r="Z50" i="3"/>
  <c r="Z53" i="3"/>
  <c r="AG71" i="3"/>
  <c r="AG83" i="3"/>
  <c r="Z84" i="3"/>
  <c r="AG87" i="3"/>
  <c r="AO91" i="3"/>
  <c r="AG95" i="3"/>
  <c r="V116" i="3"/>
  <c r="T116" i="3"/>
  <c r="Q116" i="3"/>
  <c r="AN119" i="3"/>
  <c r="AE12" i="14"/>
  <c r="AC12" i="14" s="1"/>
  <c r="AI12" i="14" s="1"/>
  <c r="T12" i="14"/>
  <c r="AB12" i="14"/>
  <c r="Q12" i="14"/>
  <c r="Z12" i="14"/>
  <c r="O12" i="14"/>
  <c r="AC14" i="14"/>
  <c r="AI14" i="14" s="1"/>
  <c r="AE14" i="14"/>
  <c r="T14" i="14"/>
  <c r="AB14" i="14"/>
  <c r="Q14" i="14"/>
  <c r="Z14" i="14"/>
  <c r="O14" i="14"/>
  <c r="AO23" i="14"/>
  <c r="O35" i="14"/>
  <c r="AC49" i="14"/>
  <c r="AI49" i="14" s="1"/>
  <c r="AE49" i="14"/>
  <c r="T49" i="14"/>
  <c r="AB49" i="14"/>
  <c r="Q49" i="14"/>
  <c r="Z49" i="14"/>
  <c r="O49" i="14"/>
  <c r="M51" i="14"/>
  <c r="X94" i="14"/>
  <c r="Q94" i="14"/>
  <c r="AE94" i="14"/>
  <c r="AC94" i="14" s="1"/>
  <c r="AI94" i="14" s="1"/>
  <c r="O94" i="14"/>
  <c r="AN103" i="14"/>
  <c r="V17" i="5"/>
  <c r="Q17" i="5"/>
  <c r="AE24" i="5"/>
  <c r="Z24" i="5"/>
  <c r="Q24" i="5"/>
  <c r="O24" i="5"/>
  <c r="V30" i="5"/>
  <c r="AE30" i="5"/>
  <c r="Q30" i="5"/>
  <c r="AC30" i="5"/>
  <c r="AI30" i="5" s="1"/>
  <c r="O30" i="5"/>
  <c r="X34" i="5"/>
  <c r="Q34" i="5"/>
  <c r="AE34" i="5"/>
  <c r="AC34" i="5" s="1"/>
  <c r="AI34" i="5" s="1"/>
  <c r="O34" i="5"/>
  <c r="Z60" i="5"/>
  <c r="V60" i="5"/>
  <c r="AB18" i="6"/>
  <c r="V18" i="6"/>
  <c r="AE102" i="6"/>
  <c r="AC102" i="6" s="1"/>
  <c r="AI102" i="6" s="1"/>
  <c r="T102" i="6"/>
  <c r="AB102" i="6"/>
  <c r="Q102" i="6"/>
  <c r="Z102" i="6"/>
  <c r="O102" i="6"/>
  <c r="X102" i="6"/>
  <c r="V70" i="7"/>
  <c r="T70" i="7"/>
  <c r="AC70" i="7"/>
  <c r="AI70" i="7" s="1"/>
  <c r="Q70" i="7"/>
  <c r="AB70" i="7"/>
  <c r="AC6" i="13"/>
  <c r="AI6" i="13" s="1"/>
  <c r="AF7" i="13"/>
  <c r="AC12" i="13"/>
  <c r="AI12" i="13" s="1"/>
  <c r="X28" i="13"/>
  <c r="AN31" i="13"/>
  <c r="X41" i="13"/>
  <c r="AO43" i="13"/>
  <c r="AG47" i="13"/>
  <c r="AG51" i="13"/>
  <c r="AG55" i="13"/>
  <c r="Z53" i="13"/>
  <c r="Z56" i="13"/>
  <c r="AO59" i="13"/>
  <c r="AC60" i="13"/>
  <c r="AI60" i="13" s="1"/>
  <c r="AG63" i="13"/>
  <c r="AG67" i="13"/>
  <c r="O66" i="13"/>
  <c r="AC66" i="13"/>
  <c r="AI66" i="13" s="1"/>
  <c r="V68" i="13"/>
  <c r="O69" i="13"/>
  <c r="AC69" i="13"/>
  <c r="AI69" i="13" s="1"/>
  <c r="L71" i="13"/>
  <c r="AM71" i="13" s="1"/>
  <c r="AD71" i="13"/>
  <c r="AC73" i="13"/>
  <c r="AI73" i="13" s="1"/>
  <c r="O76" i="13"/>
  <c r="Z76" i="13"/>
  <c r="O77" i="13"/>
  <c r="Z77" i="13"/>
  <c r="O78" i="13"/>
  <c r="Z78" i="13"/>
  <c r="O80" i="13"/>
  <c r="Z80" i="13"/>
  <c r="O81" i="13"/>
  <c r="Z81" i="13"/>
  <c r="O82" i="13"/>
  <c r="Z82" i="13"/>
  <c r="X88" i="13"/>
  <c r="X89" i="13"/>
  <c r="X90" i="13"/>
  <c r="O96" i="13"/>
  <c r="Z96" i="13"/>
  <c r="O97" i="13"/>
  <c r="Z97" i="13"/>
  <c r="O98" i="13"/>
  <c r="Z98" i="13"/>
  <c r="O108" i="13"/>
  <c r="Z108" i="13"/>
  <c r="O109" i="13"/>
  <c r="Z109" i="13"/>
  <c r="O110" i="13"/>
  <c r="Z110" i="13"/>
  <c r="O116" i="13"/>
  <c r="Z116" i="13"/>
  <c r="O117" i="13"/>
  <c r="Z117" i="13"/>
  <c r="O118" i="13"/>
  <c r="Z118" i="13"/>
  <c r="V4" i="3"/>
  <c r="O5" i="3"/>
  <c r="AC5" i="3"/>
  <c r="AI5" i="3" s="1"/>
  <c r="Z8" i="3"/>
  <c r="AG11" i="3"/>
  <c r="AG15" i="3"/>
  <c r="Q14" i="3"/>
  <c r="O21" i="3"/>
  <c r="AC21" i="3"/>
  <c r="AI21" i="3" s="1"/>
  <c r="Z24" i="3"/>
  <c r="AG27" i="3"/>
  <c r="AG31" i="3"/>
  <c r="Q30" i="3"/>
  <c r="L31" i="3"/>
  <c r="AM31" i="3" s="1"/>
  <c r="AL31" i="3"/>
  <c r="Z32" i="3"/>
  <c r="AN35" i="3"/>
  <c r="Z34" i="3"/>
  <c r="Z36" i="3"/>
  <c r="Z38" i="3"/>
  <c r="O40" i="3"/>
  <c r="AE40" i="3"/>
  <c r="AC40" i="3" s="1"/>
  <c r="AO43" i="3"/>
  <c r="O42" i="3"/>
  <c r="AE42" i="3"/>
  <c r="AC42" i="3" s="1"/>
  <c r="AI42" i="3" s="1"/>
  <c r="AG47" i="3"/>
  <c r="Z45" i="3"/>
  <c r="O48" i="3"/>
  <c r="AE48" i="3"/>
  <c r="AO51" i="3"/>
  <c r="O50" i="3"/>
  <c r="AE50" i="3"/>
  <c r="AC50" i="3" s="1"/>
  <c r="AI50" i="3" s="1"/>
  <c r="O53" i="3"/>
  <c r="O55" i="3" s="1"/>
  <c r="N55" i="3" s="1"/>
  <c r="AE53" i="3"/>
  <c r="M55" i="3"/>
  <c r="AB56" i="3"/>
  <c r="AB60" i="3"/>
  <c r="AD63" i="3"/>
  <c r="AB65" i="3"/>
  <c r="AB68" i="3"/>
  <c r="AC72" i="3"/>
  <c r="AI72" i="3" s="1"/>
  <c r="Z78" i="3"/>
  <c r="O81" i="3"/>
  <c r="AC81" i="3"/>
  <c r="AI81" i="3" s="1"/>
  <c r="L83" i="3"/>
  <c r="AM83" i="3" s="1"/>
  <c r="AL83" i="3"/>
  <c r="O84" i="3"/>
  <c r="AC84" i="3"/>
  <c r="AI84" i="3" s="1"/>
  <c r="O86" i="3"/>
  <c r="AG91" i="3"/>
  <c r="AN107" i="3"/>
  <c r="AB116" i="3"/>
  <c r="AE8" i="14"/>
  <c r="AC8" i="14" s="1"/>
  <c r="AI8" i="14" s="1"/>
  <c r="T8" i="14"/>
  <c r="AB8" i="14"/>
  <c r="Q8" i="14"/>
  <c r="Z8" i="14"/>
  <c r="O8" i="14"/>
  <c r="AE10" i="14"/>
  <c r="AC10" i="14" s="1"/>
  <c r="AI10" i="14" s="1"/>
  <c r="T10" i="14"/>
  <c r="AB10" i="14"/>
  <c r="Q10" i="14"/>
  <c r="Z10" i="14"/>
  <c r="O10" i="14"/>
  <c r="X12" i="14"/>
  <c r="X14" i="14"/>
  <c r="Z35" i="14"/>
  <c r="X49" i="14"/>
  <c r="X51" i="14" s="1"/>
  <c r="M75" i="14"/>
  <c r="AF79" i="14"/>
  <c r="AD79" i="14"/>
  <c r="AL79" i="14"/>
  <c r="L79" i="14"/>
  <c r="AM79" i="14" s="1"/>
  <c r="AE82" i="14"/>
  <c r="X82" i="14"/>
  <c r="X88" i="14"/>
  <c r="Q88" i="14"/>
  <c r="M91" i="14"/>
  <c r="O88" i="14"/>
  <c r="O91" i="14" s="1"/>
  <c r="Z94" i="14"/>
  <c r="AB103" i="14"/>
  <c r="AH103" i="14" s="1"/>
  <c r="O123" i="14"/>
  <c r="AE17" i="5"/>
  <c r="AE19" i="5" s="1"/>
  <c r="AG23" i="5"/>
  <c r="AC24" i="5"/>
  <c r="AI24" i="5" s="1"/>
  <c r="Z30" i="5"/>
  <c r="Z34" i="5"/>
  <c r="M43" i="5"/>
  <c r="X40" i="5"/>
  <c r="Q40" i="5"/>
  <c r="AE40" i="5"/>
  <c r="AC40" i="5" s="1"/>
  <c r="AI40" i="5" s="1"/>
  <c r="O40" i="5"/>
  <c r="AN43" i="5"/>
  <c r="AO47" i="5"/>
  <c r="Z52" i="5"/>
  <c r="V52" i="5"/>
  <c r="AN71" i="5"/>
  <c r="V74" i="5"/>
  <c r="AB74" i="5"/>
  <c r="T74" i="5"/>
  <c r="Q74" i="5"/>
  <c r="X95" i="5"/>
  <c r="Z101" i="5"/>
  <c r="V101" i="5"/>
  <c r="L103" i="5"/>
  <c r="AM103" i="5" s="1"/>
  <c r="AF103" i="5"/>
  <c r="AE118" i="5"/>
  <c r="AC118" i="5" s="1"/>
  <c r="AI118" i="5" s="1"/>
  <c r="T118" i="5"/>
  <c r="AB118" i="5"/>
  <c r="Q118" i="5"/>
  <c r="Z118" i="5"/>
  <c r="O118" i="5"/>
  <c r="X118" i="5"/>
  <c r="L11" i="6"/>
  <c r="AF11" i="6"/>
  <c r="AE100" i="6"/>
  <c r="AC100" i="6" s="1"/>
  <c r="T100" i="6"/>
  <c r="AB100" i="6"/>
  <c r="Q100" i="6"/>
  <c r="Z100" i="6"/>
  <c r="O100" i="6"/>
  <c r="M103" i="6"/>
  <c r="X100" i="6"/>
  <c r="AC117" i="6"/>
  <c r="AI117" i="6" s="1"/>
  <c r="AE117" i="6"/>
  <c r="T117" i="6"/>
  <c r="AB117" i="6"/>
  <c r="Q117" i="6"/>
  <c r="Z117" i="6"/>
  <c r="O117" i="6"/>
  <c r="X117" i="6"/>
  <c r="V53" i="7"/>
  <c r="Z65" i="7"/>
  <c r="V65" i="7"/>
  <c r="T65" i="7"/>
  <c r="V60" i="8"/>
  <c r="AC60" i="8"/>
  <c r="AI60" i="8" s="1"/>
  <c r="O60" i="8"/>
  <c r="AE60" i="8"/>
  <c r="Z60" i="8"/>
  <c r="Q60" i="8"/>
  <c r="M95" i="8"/>
  <c r="Q92" i="8"/>
  <c r="AE92" i="8"/>
  <c r="O92" i="8"/>
  <c r="X92" i="8"/>
  <c r="Z92" i="8"/>
  <c r="Z66" i="13"/>
  <c r="AG71" i="13"/>
  <c r="X76" i="13"/>
  <c r="X79" i="13" s="1"/>
  <c r="X80" i="13"/>
  <c r="X96" i="13"/>
  <c r="X97" i="13"/>
  <c r="X98" i="13"/>
  <c r="AN107" i="13"/>
  <c r="X109" i="13"/>
  <c r="X117" i="13"/>
  <c r="Z5" i="3"/>
  <c r="AG7" i="3"/>
  <c r="AO11" i="3"/>
  <c r="AE14" i="3"/>
  <c r="AL15" i="3"/>
  <c r="AO27" i="3"/>
  <c r="AO31" i="3"/>
  <c r="Z40" i="3"/>
  <c r="AN59" i="3"/>
  <c r="AE61" i="14"/>
  <c r="AC61" i="14" s="1"/>
  <c r="AI61" i="14" s="1"/>
  <c r="Z61" i="14"/>
  <c r="Q61" i="14"/>
  <c r="O61" i="14"/>
  <c r="AE74" i="14"/>
  <c r="AC74" i="14" s="1"/>
  <c r="AI74" i="14" s="1"/>
  <c r="Z74" i="14"/>
  <c r="Q74" i="14"/>
  <c r="O74" i="14"/>
  <c r="AC86" i="14"/>
  <c r="AI86" i="14" s="1"/>
  <c r="X86" i="14"/>
  <c r="Q86" i="14"/>
  <c r="AE86" i="14"/>
  <c r="O86" i="14"/>
  <c r="M95" i="14"/>
  <c r="Y95" i="14" s="1"/>
  <c r="X92" i="14"/>
  <c r="Q92" i="14"/>
  <c r="AE92" i="14"/>
  <c r="AC92" i="14" s="1"/>
  <c r="O92" i="14"/>
  <c r="L107" i="14"/>
  <c r="AM107" i="14" s="1"/>
  <c r="AD107" i="14"/>
  <c r="L115" i="14"/>
  <c r="AM115" i="14" s="1"/>
  <c r="AD115" i="14"/>
  <c r="AO23" i="5"/>
  <c r="AF27" i="5"/>
  <c r="AD27" i="5"/>
  <c r="AL27" i="5"/>
  <c r="L27" i="5"/>
  <c r="AC42" i="5"/>
  <c r="AI42" i="5" s="1"/>
  <c r="X42" i="5"/>
  <c r="X43" i="5" s="1"/>
  <c r="Q42" i="5"/>
  <c r="AE42" i="5"/>
  <c r="O42" i="5"/>
  <c r="V49" i="5"/>
  <c r="T49" i="5"/>
  <c r="Q49" i="5"/>
  <c r="AG43" i="13"/>
  <c r="AC44" i="13"/>
  <c r="AI44" i="13" s="1"/>
  <c r="O53" i="13"/>
  <c r="O56" i="13"/>
  <c r="O59" i="13" s="1"/>
  <c r="AN59" i="13"/>
  <c r="AG59" i="13"/>
  <c r="L59" i="13"/>
  <c r="AM59" i="13" s="1"/>
  <c r="AL59" i="13"/>
  <c r="O60" i="13"/>
  <c r="Q66" i="13"/>
  <c r="X68" i="13"/>
  <c r="AN71" i="13"/>
  <c r="Q69" i="13"/>
  <c r="O73" i="13"/>
  <c r="Q76" i="13"/>
  <c r="AB76" i="13"/>
  <c r="Q77" i="13"/>
  <c r="AB77" i="13"/>
  <c r="Q78" i="13"/>
  <c r="AB78" i="13"/>
  <c r="Q80" i="13"/>
  <c r="AB80" i="13"/>
  <c r="Q81" i="13"/>
  <c r="AB81" i="13"/>
  <c r="Q82" i="13"/>
  <c r="AB82" i="13"/>
  <c r="X84" i="13"/>
  <c r="X85" i="13"/>
  <c r="X86" i="13"/>
  <c r="O88" i="13"/>
  <c r="Z88" i="13"/>
  <c r="O89" i="13"/>
  <c r="Z89" i="13"/>
  <c r="O90" i="13"/>
  <c r="Z90" i="13"/>
  <c r="Q96" i="13"/>
  <c r="AB96" i="13"/>
  <c r="Q97" i="13"/>
  <c r="AB97" i="13"/>
  <c r="Q98" i="13"/>
  <c r="AB98" i="13"/>
  <c r="X104" i="13"/>
  <c r="X105" i="13"/>
  <c r="X106" i="13"/>
  <c r="M107" i="13"/>
  <c r="Q108" i="13"/>
  <c r="AB108" i="13"/>
  <c r="Q109" i="13"/>
  <c r="AB109" i="13"/>
  <c r="Q110" i="13"/>
  <c r="AB110" i="13"/>
  <c r="Q116" i="13"/>
  <c r="AB116" i="13"/>
  <c r="Q117" i="13"/>
  <c r="AB117" i="13"/>
  <c r="Q118" i="13"/>
  <c r="AB118" i="13"/>
  <c r="AF123" i="13"/>
  <c r="X124" i="13"/>
  <c r="X125" i="13"/>
  <c r="X126" i="13"/>
  <c r="M127" i="13"/>
  <c r="AO7" i="3"/>
  <c r="Q5" i="3"/>
  <c r="O8" i="3"/>
  <c r="AG19" i="3"/>
  <c r="L19" i="3"/>
  <c r="AL19" i="3"/>
  <c r="AN23" i="3"/>
  <c r="Q21" i="3"/>
  <c r="O24" i="3"/>
  <c r="AD31" i="3"/>
  <c r="O32" i="3"/>
  <c r="AE32" i="3"/>
  <c r="AC32" i="3" s="1"/>
  <c r="O34" i="3"/>
  <c r="O35" i="3" s="1"/>
  <c r="AE34" i="3"/>
  <c r="AC34" i="3" s="1"/>
  <c r="AI34" i="3" s="1"/>
  <c r="O36" i="3"/>
  <c r="AE36" i="3"/>
  <c r="AC36" i="3" s="1"/>
  <c r="AO39" i="3"/>
  <c r="O38" i="3"/>
  <c r="AE38" i="3"/>
  <c r="AC38" i="3" s="1"/>
  <c r="AI38" i="3" s="1"/>
  <c r="Q40" i="3"/>
  <c r="AG43" i="3"/>
  <c r="Z41" i="3"/>
  <c r="Q42" i="3"/>
  <c r="L43" i="3"/>
  <c r="AM43" i="3" s="1"/>
  <c r="AD43" i="3"/>
  <c r="O45" i="3"/>
  <c r="AE45" i="3"/>
  <c r="AC45" i="3" s="1"/>
  <c r="AI45" i="3" s="1"/>
  <c r="Q48" i="3"/>
  <c r="AG51" i="3"/>
  <c r="Z49" i="3"/>
  <c r="Q50" i="3"/>
  <c r="L51" i="3"/>
  <c r="AM51" i="3" s="1"/>
  <c r="Z52" i="3"/>
  <c r="Q53" i="3"/>
  <c r="Z54" i="3"/>
  <c r="O56" i="3"/>
  <c r="AF59" i="3"/>
  <c r="O60" i="3"/>
  <c r="O65" i="3"/>
  <c r="AF67" i="3"/>
  <c r="O68" i="3"/>
  <c r="AN71" i="3"/>
  <c r="O72" i="3"/>
  <c r="O78" i="3"/>
  <c r="AN83" i="3"/>
  <c r="Q81" i="3"/>
  <c r="Q84" i="3"/>
  <c r="AC88" i="3"/>
  <c r="AI88" i="3" s="1"/>
  <c r="L91" i="3"/>
  <c r="AM91" i="3" s="1"/>
  <c r="AL91" i="3"/>
  <c r="AE94" i="3"/>
  <c r="AC94" i="3" s="1"/>
  <c r="AI94" i="3" s="1"/>
  <c r="Q94" i="3"/>
  <c r="V120" i="3"/>
  <c r="T120" i="3"/>
  <c r="Q120" i="3"/>
  <c r="AN123" i="3"/>
  <c r="AN7" i="14"/>
  <c r="X8" i="14"/>
  <c r="X10" i="14"/>
  <c r="AE13" i="14"/>
  <c r="AC13" i="14" s="1"/>
  <c r="AI13" i="14" s="1"/>
  <c r="T13" i="14"/>
  <c r="AB13" i="14"/>
  <c r="Q13" i="14"/>
  <c r="Z13" i="14"/>
  <c r="O13" i="14"/>
  <c r="M15" i="14"/>
  <c r="AF23" i="14"/>
  <c r="AM23" i="14"/>
  <c r="AE48" i="14"/>
  <c r="AE51" i="14" s="1"/>
  <c r="T48" i="14"/>
  <c r="AB48" i="14"/>
  <c r="Q48" i="14"/>
  <c r="Z48" i="14"/>
  <c r="Z51" i="14" s="1"/>
  <c r="Y51" i="14" s="1"/>
  <c r="O48" i="14"/>
  <c r="AE50" i="14"/>
  <c r="AC50" i="14" s="1"/>
  <c r="AI50" i="14" s="1"/>
  <c r="T50" i="14"/>
  <c r="AB50" i="14"/>
  <c r="Q50" i="14"/>
  <c r="Z50" i="14"/>
  <c r="O50" i="14"/>
  <c r="AE58" i="14"/>
  <c r="AC58" i="14" s="1"/>
  <c r="AI58" i="14" s="1"/>
  <c r="Z58" i="14"/>
  <c r="Q58" i="14"/>
  <c r="O58" i="14"/>
  <c r="AE80" i="14"/>
  <c r="AC80" i="14" s="1"/>
  <c r="AI80" i="14" s="1"/>
  <c r="Z80" i="14"/>
  <c r="Q80" i="14"/>
  <c r="O80" i="14"/>
  <c r="Z84" i="14"/>
  <c r="M87" i="14"/>
  <c r="X84" i="14"/>
  <c r="O84" i="14"/>
  <c r="Z88" i="14"/>
  <c r="Z91" i="14" s="1"/>
  <c r="Q127" i="14"/>
  <c r="AN127" i="14"/>
  <c r="AG15" i="5"/>
  <c r="X32" i="5"/>
  <c r="M35" i="5"/>
  <c r="Q32" i="5"/>
  <c r="AE32" i="5"/>
  <c r="AE35" i="5" s="1"/>
  <c r="O32" i="5"/>
  <c r="O35" i="5" s="1"/>
  <c r="AN35" i="5"/>
  <c r="Z40" i="5"/>
  <c r="AG91" i="5"/>
  <c r="AB89" i="5"/>
  <c r="Q89" i="5"/>
  <c r="X89" i="5"/>
  <c r="X91" i="5" s="1"/>
  <c r="T89" i="5"/>
  <c r="AE89" i="5"/>
  <c r="AE91" i="5" s="1"/>
  <c r="O89" i="5"/>
  <c r="AE115" i="5"/>
  <c r="AE116" i="5"/>
  <c r="AC116" i="5" s="1"/>
  <c r="T116" i="5"/>
  <c r="AB116" i="5"/>
  <c r="Q116" i="5"/>
  <c r="Z116" i="5"/>
  <c r="O116" i="5"/>
  <c r="M119" i="5"/>
  <c r="X116" i="5"/>
  <c r="W123" i="5"/>
  <c r="AE90" i="6"/>
  <c r="AB90" i="6"/>
  <c r="T90" i="6"/>
  <c r="O90" i="6"/>
  <c r="AC90" i="6"/>
  <c r="AI90" i="6" s="1"/>
  <c r="AO43" i="7"/>
  <c r="V50" i="7"/>
  <c r="T50" i="7"/>
  <c r="Q50" i="7"/>
  <c r="AB50" i="7"/>
  <c r="AE81" i="6"/>
  <c r="X81" i="6"/>
  <c r="V81" i="6"/>
  <c r="AL87" i="6"/>
  <c r="AD87" i="6"/>
  <c r="AC5" i="7"/>
  <c r="AI5" i="7" s="1"/>
  <c r="AE5" i="7"/>
  <c r="T5" i="7"/>
  <c r="AB5" i="7"/>
  <c r="Q5" i="7"/>
  <c r="Z5" i="7"/>
  <c r="O5" i="7"/>
  <c r="X5" i="7"/>
  <c r="AF95" i="7"/>
  <c r="AD95" i="7"/>
  <c r="L95" i="7"/>
  <c r="AM95" i="7" s="1"/>
  <c r="AL95" i="7"/>
  <c r="AE96" i="3"/>
  <c r="AO99" i="3"/>
  <c r="V97" i="3"/>
  <c r="AC98" i="3"/>
  <c r="AI98" i="3" s="1"/>
  <c r="V100" i="3"/>
  <c r="X101" i="3"/>
  <c r="X102" i="3"/>
  <c r="M103" i="3"/>
  <c r="T104" i="3"/>
  <c r="AE104" i="3"/>
  <c r="AC104" i="3" s="1"/>
  <c r="T105" i="3"/>
  <c r="AE105" i="3"/>
  <c r="AC105" i="3" s="1"/>
  <c r="AI105" i="3" s="1"/>
  <c r="T106" i="3"/>
  <c r="AE106" i="3"/>
  <c r="AC106" i="3" s="1"/>
  <c r="AI106" i="3" s="1"/>
  <c r="AF107" i="3"/>
  <c r="AG111" i="3"/>
  <c r="Z109" i="3"/>
  <c r="T112" i="3"/>
  <c r="AO119" i="3"/>
  <c r="AB121" i="3"/>
  <c r="X4" i="14"/>
  <c r="T5" i="14"/>
  <c r="AE5" i="14"/>
  <c r="T6" i="14"/>
  <c r="AE6" i="14"/>
  <c r="AC6" i="14" s="1"/>
  <c r="AI6" i="14" s="1"/>
  <c r="X16" i="14"/>
  <c r="X17" i="14"/>
  <c r="X18" i="14"/>
  <c r="M19" i="14"/>
  <c r="X20" i="14"/>
  <c r="X21" i="14"/>
  <c r="X22" i="14"/>
  <c r="M23" i="14"/>
  <c r="T24" i="14"/>
  <c r="AE24" i="14"/>
  <c r="AC24" i="14" s="1"/>
  <c r="AI24" i="14" s="1"/>
  <c r="T25" i="14"/>
  <c r="AE25" i="14"/>
  <c r="AC25" i="14" s="1"/>
  <c r="AI25" i="14" s="1"/>
  <c r="T26" i="14"/>
  <c r="AE26" i="14"/>
  <c r="AC26" i="14" s="1"/>
  <c r="AI26" i="14" s="1"/>
  <c r="T28" i="14"/>
  <c r="AE28" i="14"/>
  <c r="AC28" i="14" s="1"/>
  <c r="AI28" i="14" s="1"/>
  <c r="T29" i="14"/>
  <c r="AE29" i="14"/>
  <c r="AC29" i="14" s="1"/>
  <c r="AI29" i="14" s="1"/>
  <c r="T30" i="14"/>
  <c r="AE30" i="14"/>
  <c r="AC30" i="14" s="1"/>
  <c r="AI30" i="14" s="1"/>
  <c r="Q32" i="14"/>
  <c r="AB32" i="14"/>
  <c r="Q33" i="14"/>
  <c r="AB33" i="14"/>
  <c r="Q34" i="14"/>
  <c r="AB34" i="14"/>
  <c r="Q36" i="14"/>
  <c r="AB36" i="14"/>
  <c r="Q37" i="14"/>
  <c r="AB37" i="14"/>
  <c r="Q38" i="14"/>
  <c r="AB38" i="14"/>
  <c r="Q40" i="14"/>
  <c r="AB40" i="14"/>
  <c r="Q41" i="14"/>
  <c r="AB41" i="14"/>
  <c r="Q42" i="14"/>
  <c r="AB42" i="14"/>
  <c r="Q44" i="14"/>
  <c r="AB44" i="14"/>
  <c r="Q45" i="14"/>
  <c r="AB45" i="14"/>
  <c r="AB46" i="14"/>
  <c r="X52" i="14"/>
  <c r="AG55" i="14"/>
  <c r="Q54" i="14"/>
  <c r="AE54" i="14"/>
  <c r="AC54" i="14" s="1"/>
  <c r="AI54" i="14" s="1"/>
  <c r="AG59" i="14"/>
  <c r="Z57" i="14"/>
  <c r="Z60" i="14"/>
  <c r="Z62" i="14"/>
  <c r="Z63" i="14" s="1"/>
  <c r="AC64" i="14"/>
  <c r="AI64" i="14" s="1"/>
  <c r="AG67" i="14"/>
  <c r="Z70" i="14"/>
  <c r="AG75" i="14"/>
  <c r="Z73" i="14"/>
  <c r="Z77" i="14"/>
  <c r="AG79" i="14"/>
  <c r="X89" i="14"/>
  <c r="X90" i="14"/>
  <c r="AO95" i="14"/>
  <c r="X93" i="14"/>
  <c r="Q96" i="14"/>
  <c r="Q99" i="14" s="1"/>
  <c r="AG99" i="14"/>
  <c r="Z97" i="14"/>
  <c r="Q98" i="14"/>
  <c r="M99" i="14"/>
  <c r="T100" i="14"/>
  <c r="AE100" i="14"/>
  <c r="AC100" i="14" s="1"/>
  <c r="AI100" i="14" s="1"/>
  <c r="T101" i="14"/>
  <c r="AE101" i="14"/>
  <c r="AC101" i="14" s="1"/>
  <c r="AI101" i="14" s="1"/>
  <c r="T102" i="14"/>
  <c r="AE102" i="14"/>
  <c r="AC102" i="14" s="1"/>
  <c r="AI102" i="14" s="1"/>
  <c r="X104" i="14"/>
  <c r="X105" i="14"/>
  <c r="X106" i="14"/>
  <c r="M107" i="14"/>
  <c r="T108" i="14"/>
  <c r="AE108" i="14"/>
  <c r="T109" i="14"/>
  <c r="AE109" i="14"/>
  <c r="AC109" i="14" s="1"/>
  <c r="AI109" i="14" s="1"/>
  <c r="T110" i="14"/>
  <c r="AE110" i="14"/>
  <c r="AC110" i="14" s="1"/>
  <c r="AI110" i="14" s="1"/>
  <c r="X112" i="14"/>
  <c r="M115" i="14"/>
  <c r="Q120" i="14"/>
  <c r="AB120" i="14"/>
  <c r="Q121" i="14"/>
  <c r="AB121" i="14"/>
  <c r="AF123" i="14"/>
  <c r="T124" i="14"/>
  <c r="AE124" i="14"/>
  <c r="T125" i="14"/>
  <c r="AE125" i="14"/>
  <c r="AE127" i="14" s="1"/>
  <c r="T126" i="14"/>
  <c r="AE126" i="14"/>
  <c r="Z18" i="5"/>
  <c r="Z21" i="5"/>
  <c r="AO27" i="5"/>
  <c r="AG31" i="5"/>
  <c r="X33" i="5"/>
  <c r="X36" i="5"/>
  <c r="X38" i="5"/>
  <c r="M39" i="5"/>
  <c r="AO43" i="5"/>
  <c r="Q44" i="5"/>
  <c r="AG47" i="5"/>
  <c r="Z45" i="5"/>
  <c r="AN47" i="5"/>
  <c r="Q46" i="5"/>
  <c r="M47" i="5"/>
  <c r="AB50" i="5"/>
  <c r="T53" i="5"/>
  <c r="AC54" i="5"/>
  <c r="AI54" i="5" s="1"/>
  <c r="AB58" i="5"/>
  <c r="T61" i="5"/>
  <c r="AG67" i="5"/>
  <c r="T66" i="5"/>
  <c r="AB70" i="5"/>
  <c r="V73" i="5"/>
  <c r="Q78" i="5"/>
  <c r="AB78" i="5"/>
  <c r="AN79" i="5"/>
  <c r="T80" i="5"/>
  <c r="AE80" i="5"/>
  <c r="T81" i="5"/>
  <c r="AE81" i="5"/>
  <c r="AC81" i="5" s="1"/>
  <c r="AI81" i="5" s="1"/>
  <c r="T82" i="5"/>
  <c r="AE82" i="5"/>
  <c r="AC82" i="5" s="1"/>
  <c r="AI82" i="5" s="1"/>
  <c r="Q84" i="5"/>
  <c r="AB84" i="5"/>
  <c r="Q85" i="5"/>
  <c r="AE85" i="5"/>
  <c r="T92" i="5"/>
  <c r="AC93" i="5"/>
  <c r="AI93" i="5" s="1"/>
  <c r="AB93" i="5"/>
  <c r="Q93" i="5"/>
  <c r="Z93" i="5"/>
  <c r="T94" i="5"/>
  <c r="M95" i="5"/>
  <c r="V102" i="5"/>
  <c r="T102" i="5"/>
  <c r="AC112" i="5"/>
  <c r="AI112" i="5" s="1"/>
  <c r="AB112" i="5"/>
  <c r="Q112" i="5"/>
  <c r="Z112" i="5"/>
  <c r="O112" i="5"/>
  <c r="M115" i="5"/>
  <c r="AC113" i="5"/>
  <c r="AI113" i="5" s="1"/>
  <c r="AB113" i="5"/>
  <c r="Q113" i="5"/>
  <c r="Z113" i="5"/>
  <c r="O113" i="5"/>
  <c r="AC114" i="5"/>
  <c r="AI114" i="5" s="1"/>
  <c r="AB114" i="5"/>
  <c r="Q114" i="5"/>
  <c r="Z114" i="5"/>
  <c r="O114" i="5"/>
  <c r="X114" i="5"/>
  <c r="AG123" i="5"/>
  <c r="AC121" i="5"/>
  <c r="AI121" i="5" s="1"/>
  <c r="AE121" i="5"/>
  <c r="T121" i="5"/>
  <c r="AB121" i="5"/>
  <c r="Q121" i="5"/>
  <c r="Z121" i="5"/>
  <c r="O121" i="5"/>
  <c r="AN59" i="6"/>
  <c r="M91" i="6"/>
  <c r="AB88" i="6"/>
  <c r="T88" i="6"/>
  <c r="O88" i="6"/>
  <c r="T111" i="6"/>
  <c r="Z127" i="6"/>
  <c r="V17" i="7"/>
  <c r="T17" i="7"/>
  <c r="Q17" i="7"/>
  <c r="Z26" i="7"/>
  <c r="T26" i="7"/>
  <c r="Q26" i="7"/>
  <c r="Z32" i="7"/>
  <c r="V32" i="7"/>
  <c r="T32" i="7"/>
  <c r="AO35" i="7"/>
  <c r="AO59" i="7"/>
  <c r="AO63" i="7"/>
  <c r="V66" i="7"/>
  <c r="T66" i="7"/>
  <c r="Q66" i="7"/>
  <c r="Z97" i="3"/>
  <c r="Z100" i="3"/>
  <c r="X104" i="3"/>
  <c r="X105" i="3"/>
  <c r="X106" i="3"/>
  <c r="M107" i="3"/>
  <c r="X5" i="14"/>
  <c r="X6" i="14"/>
  <c r="M7" i="14"/>
  <c r="X24" i="14"/>
  <c r="X25" i="14"/>
  <c r="X26" i="14"/>
  <c r="M27" i="14"/>
  <c r="X28" i="14"/>
  <c r="X29" i="14"/>
  <c r="X30" i="14"/>
  <c r="M31" i="14"/>
  <c r="T32" i="14"/>
  <c r="AE32" i="14"/>
  <c r="AC32" i="14" s="1"/>
  <c r="AI32" i="14" s="1"/>
  <c r="T33" i="14"/>
  <c r="AE33" i="14"/>
  <c r="AC33" i="14" s="1"/>
  <c r="AI33" i="14" s="1"/>
  <c r="T34" i="14"/>
  <c r="AE34" i="14"/>
  <c r="AC34" i="14" s="1"/>
  <c r="AI34" i="14" s="1"/>
  <c r="T36" i="14"/>
  <c r="AE36" i="14"/>
  <c r="AC36" i="14" s="1"/>
  <c r="AI36" i="14" s="1"/>
  <c r="T37" i="14"/>
  <c r="AE37" i="14"/>
  <c r="T38" i="14"/>
  <c r="AE38" i="14"/>
  <c r="AC38" i="14" s="1"/>
  <c r="AI38" i="14" s="1"/>
  <c r="T40" i="14"/>
  <c r="AE40" i="14"/>
  <c r="AC40" i="14" s="1"/>
  <c r="AI40" i="14" s="1"/>
  <c r="T41" i="14"/>
  <c r="AE41" i="14"/>
  <c r="AC41" i="14" s="1"/>
  <c r="AI41" i="14" s="1"/>
  <c r="T42" i="14"/>
  <c r="AE42" i="14"/>
  <c r="AC42" i="14" s="1"/>
  <c r="AI42" i="14" s="1"/>
  <c r="T44" i="14"/>
  <c r="T47" i="14" s="1"/>
  <c r="AE44" i="14"/>
  <c r="AC44" i="14" s="1"/>
  <c r="AI44" i="14" s="1"/>
  <c r="AE45" i="14"/>
  <c r="AC45" i="14" s="1"/>
  <c r="AI45" i="14" s="1"/>
  <c r="M59" i="14"/>
  <c r="AN63" i="14"/>
  <c r="AG63" i="14"/>
  <c r="AG71" i="14"/>
  <c r="AC77" i="14"/>
  <c r="AI77" i="14" s="1"/>
  <c r="X81" i="14"/>
  <c r="Z93" i="14"/>
  <c r="Z95" i="14" s="1"/>
  <c r="X100" i="14"/>
  <c r="X101" i="14"/>
  <c r="X102" i="14"/>
  <c r="M103" i="14"/>
  <c r="X108" i="14"/>
  <c r="X109" i="14"/>
  <c r="X110" i="14"/>
  <c r="AE119" i="14"/>
  <c r="X124" i="14"/>
  <c r="X125" i="14"/>
  <c r="X126" i="14"/>
  <c r="M127" i="14"/>
  <c r="T6" i="5"/>
  <c r="Z11" i="5"/>
  <c r="T9" i="5"/>
  <c r="T13" i="5"/>
  <c r="V16" i="5"/>
  <c r="O18" i="5"/>
  <c r="AC18" i="5"/>
  <c r="AI18" i="5" s="1"/>
  <c r="O21" i="5"/>
  <c r="AC21" i="5"/>
  <c r="AI21" i="5" s="1"/>
  <c r="AG27" i="5"/>
  <c r="V29" i="5"/>
  <c r="Z33" i="5"/>
  <c r="Z36" i="5"/>
  <c r="Z38" i="5"/>
  <c r="Z41" i="5"/>
  <c r="L43" i="5"/>
  <c r="AM43" i="5" s="1"/>
  <c r="AD43" i="5"/>
  <c r="X44" i="5"/>
  <c r="O45" i="5"/>
  <c r="O47" i="5" s="1"/>
  <c r="AE45" i="5"/>
  <c r="AE47" i="5" s="1"/>
  <c r="X46" i="5"/>
  <c r="AO55" i="5"/>
  <c r="V53" i="5"/>
  <c r="AO63" i="5"/>
  <c r="V61" i="5"/>
  <c r="AB66" i="5"/>
  <c r="AC70" i="5"/>
  <c r="AI70" i="5" s="1"/>
  <c r="AG75" i="5"/>
  <c r="T78" i="5"/>
  <c r="AE78" i="5"/>
  <c r="AC78" i="5" s="1"/>
  <c r="AI78" i="5" s="1"/>
  <c r="X80" i="5"/>
  <c r="X81" i="5"/>
  <c r="X82" i="5"/>
  <c r="T84" i="5"/>
  <c r="AE84" i="5"/>
  <c r="AC86" i="5"/>
  <c r="AI86" i="5" s="1"/>
  <c r="Z86" i="5"/>
  <c r="O86" i="5"/>
  <c r="O87" i="5" s="1"/>
  <c r="AB86" i="5"/>
  <c r="M91" i="5"/>
  <c r="AB88" i="5"/>
  <c r="Q88" i="5"/>
  <c r="Z88" i="5"/>
  <c r="AC90" i="5"/>
  <c r="AI90" i="5" s="1"/>
  <c r="AB90" i="5"/>
  <c r="Q90" i="5"/>
  <c r="Q91" i="5" s="1"/>
  <c r="Z90" i="5"/>
  <c r="M99" i="5"/>
  <c r="AB96" i="5"/>
  <c r="Q96" i="5"/>
  <c r="Z96" i="5"/>
  <c r="O96" i="5"/>
  <c r="AC97" i="5"/>
  <c r="AI97" i="5" s="1"/>
  <c r="AB97" i="5"/>
  <c r="Q97" i="5"/>
  <c r="Z97" i="5"/>
  <c r="O97" i="5"/>
  <c r="T98" i="5"/>
  <c r="Q98" i="5"/>
  <c r="AO107" i="5"/>
  <c r="AE117" i="5"/>
  <c r="AC117" i="5" s="1"/>
  <c r="AI117" i="5" s="1"/>
  <c r="T117" i="5"/>
  <c r="AB117" i="5"/>
  <c r="Q117" i="5"/>
  <c r="Z117" i="5"/>
  <c r="O117" i="5"/>
  <c r="AG15" i="6"/>
  <c r="V13" i="6"/>
  <c r="T13" i="6"/>
  <c r="Q59" i="6"/>
  <c r="AO67" i="6"/>
  <c r="AG103" i="6"/>
  <c r="AE101" i="6"/>
  <c r="AC101" i="6" s="1"/>
  <c r="AI101" i="6" s="1"/>
  <c r="T101" i="6"/>
  <c r="AB101" i="6"/>
  <c r="Q101" i="6"/>
  <c r="Z101" i="6"/>
  <c r="O101" i="6"/>
  <c r="AE116" i="6"/>
  <c r="AC116" i="6" s="1"/>
  <c r="T116" i="6"/>
  <c r="AB116" i="6"/>
  <c r="Q116" i="6"/>
  <c r="Z116" i="6"/>
  <c r="O116" i="6"/>
  <c r="AC118" i="6"/>
  <c r="AI118" i="6" s="1"/>
  <c r="AE118" i="6"/>
  <c r="T118" i="6"/>
  <c r="AB118" i="6"/>
  <c r="Q118" i="6"/>
  <c r="Z118" i="6"/>
  <c r="O118" i="6"/>
  <c r="AN15" i="7"/>
  <c r="AB17" i="7"/>
  <c r="AN19" i="7"/>
  <c r="V37" i="7"/>
  <c r="T37" i="7"/>
  <c r="Q37" i="7"/>
  <c r="V45" i="7"/>
  <c r="T45" i="7"/>
  <c r="Q45" i="7"/>
  <c r="AN55" i="7"/>
  <c r="AN67" i="7"/>
  <c r="AB66" i="7"/>
  <c r="V73" i="7"/>
  <c r="AE73" i="7"/>
  <c r="AC73" i="7" s="1"/>
  <c r="AI73" i="7" s="1"/>
  <c r="Q73" i="7"/>
  <c r="O73" i="7"/>
  <c r="V76" i="7"/>
  <c r="AE76" i="7"/>
  <c r="Q76" i="7"/>
  <c r="AC76" i="7"/>
  <c r="AI76" i="7" s="1"/>
  <c r="O76" i="7"/>
  <c r="X80" i="7"/>
  <c r="AC80" i="7"/>
  <c r="AI80" i="7" s="1"/>
  <c r="Q80" i="7"/>
  <c r="M83" i="7"/>
  <c r="O80" i="7"/>
  <c r="AO83" i="7"/>
  <c r="AF83" i="7"/>
  <c r="AL83" i="7"/>
  <c r="AB11" i="8"/>
  <c r="AH11" i="8" s="1"/>
  <c r="AB35" i="8"/>
  <c r="AH35" i="8" s="1"/>
  <c r="O97" i="3"/>
  <c r="D128" i="3"/>
  <c r="L99" i="3"/>
  <c r="AM99" i="3" s="1"/>
  <c r="O100" i="3"/>
  <c r="Q101" i="3"/>
  <c r="AB101" i="3"/>
  <c r="O104" i="3"/>
  <c r="Z104" i="3"/>
  <c r="O105" i="3"/>
  <c r="Z105" i="3"/>
  <c r="O106" i="3"/>
  <c r="Z106" i="3"/>
  <c r="AN111" i="3"/>
  <c r="T117" i="3"/>
  <c r="AG123" i="3"/>
  <c r="X32" i="14"/>
  <c r="X33" i="14"/>
  <c r="X34" i="14"/>
  <c r="M35" i="14"/>
  <c r="X36" i="14"/>
  <c r="X37" i="14"/>
  <c r="X38" i="14"/>
  <c r="M39" i="14"/>
  <c r="X40" i="14"/>
  <c r="X41" i="14"/>
  <c r="X42" i="14"/>
  <c r="M43" i="14"/>
  <c r="X44" i="14"/>
  <c r="X45" i="14"/>
  <c r="X46" i="14"/>
  <c r="M47" i="14"/>
  <c r="Q52" i="14"/>
  <c r="AB52" i="14"/>
  <c r="AN59" i="14"/>
  <c r="Q57" i="14"/>
  <c r="Q60" i="14"/>
  <c r="AD63" i="14"/>
  <c r="Q64" i="14"/>
  <c r="Q70" i="14"/>
  <c r="X72" i="14"/>
  <c r="AN75" i="14"/>
  <c r="Q73" i="14"/>
  <c r="O77" i="14"/>
  <c r="AO79" i="14"/>
  <c r="Q89" i="14"/>
  <c r="AB89" i="14"/>
  <c r="Q90" i="14"/>
  <c r="AB90" i="14"/>
  <c r="O93" i="14"/>
  <c r="AE93" i="14"/>
  <c r="AC93" i="14" s="1"/>
  <c r="AI93" i="14" s="1"/>
  <c r="Z96" i="14"/>
  <c r="Z98" i="14"/>
  <c r="O100" i="14"/>
  <c r="Z100" i="14"/>
  <c r="O101" i="14"/>
  <c r="Z101" i="14"/>
  <c r="O102" i="14"/>
  <c r="Z102" i="14"/>
  <c r="AN107" i="14"/>
  <c r="M119" i="14"/>
  <c r="Y119" i="14" s="1"/>
  <c r="X120" i="14"/>
  <c r="X121" i="14"/>
  <c r="X122" i="14"/>
  <c r="M123" i="14"/>
  <c r="AL123" i="14"/>
  <c r="O124" i="14"/>
  <c r="Z124" i="14"/>
  <c r="O125" i="14"/>
  <c r="Z125" i="14"/>
  <c r="O126" i="14"/>
  <c r="Z126" i="14"/>
  <c r="T4" i="5"/>
  <c r="T5" i="5"/>
  <c r="AB6" i="5"/>
  <c r="AB7" i="5" s="1"/>
  <c r="AH7" i="5" s="1"/>
  <c r="T8" i="5"/>
  <c r="AB9" i="5"/>
  <c r="AB11" i="5" s="1"/>
  <c r="AH11" i="5" s="1"/>
  <c r="T12" i="5"/>
  <c r="AB13" i="5"/>
  <c r="AB15" i="5" s="1"/>
  <c r="AH15" i="5" s="1"/>
  <c r="AO19" i="5"/>
  <c r="Q18" i="5"/>
  <c r="Q21" i="5"/>
  <c r="V26" i="5"/>
  <c r="Z44" i="5"/>
  <c r="Z46" i="5"/>
  <c r="V51" i="5"/>
  <c r="X78" i="5"/>
  <c r="X84" i="5"/>
  <c r="AC85" i="5"/>
  <c r="AI85" i="5" s="1"/>
  <c r="Z85" i="5"/>
  <c r="X85" i="5"/>
  <c r="AC92" i="5"/>
  <c r="AI92" i="5" s="1"/>
  <c r="AB92" i="5"/>
  <c r="Q92" i="5"/>
  <c r="Z92" i="5"/>
  <c r="AC94" i="5"/>
  <c r="AI94" i="5" s="1"/>
  <c r="AB94" i="5"/>
  <c r="Q94" i="5"/>
  <c r="Z94" i="5"/>
  <c r="T99" i="5"/>
  <c r="T106" i="5"/>
  <c r="AC106" i="5"/>
  <c r="AI106" i="5" s="1"/>
  <c r="Q106" i="5"/>
  <c r="AN111" i="5"/>
  <c r="X115" i="5"/>
  <c r="W115" i="5" s="1"/>
  <c r="AC120" i="5"/>
  <c r="AI120" i="5" s="1"/>
  <c r="AE120" i="5"/>
  <c r="T120" i="5"/>
  <c r="AB120" i="5"/>
  <c r="Q120" i="5"/>
  <c r="Z120" i="5"/>
  <c r="O120" i="5"/>
  <c r="AE122" i="5"/>
  <c r="AC122" i="5" s="1"/>
  <c r="T122" i="5"/>
  <c r="AB122" i="5"/>
  <c r="Q122" i="5"/>
  <c r="Z122" i="5"/>
  <c r="O122" i="5"/>
  <c r="V14" i="6"/>
  <c r="V15" i="6" s="1"/>
  <c r="T14" i="6"/>
  <c r="Q14" i="6"/>
  <c r="AG19" i="6"/>
  <c r="AB17" i="6"/>
  <c r="V17" i="6"/>
  <c r="T17" i="6"/>
  <c r="AN23" i="6"/>
  <c r="AB28" i="6"/>
  <c r="V28" i="6"/>
  <c r="T55" i="6"/>
  <c r="L55" i="6"/>
  <c r="AM55" i="6" s="1"/>
  <c r="AL55" i="6"/>
  <c r="X65" i="6"/>
  <c r="V65" i="6"/>
  <c r="T65" i="6"/>
  <c r="AO87" i="6"/>
  <c r="AG91" i="6"/>
  <c r="O115" i="6"/>
  <c r="X119" i="6"/>
  <c r="O127" i="6"/>
  <c r="AE16" i="7"/>
  <c r="T16" i="7"/>
  <c r="AB16" i="7"/>
  <c r="Q16" i="7"/>
  <c r="Q19" i="7" s="1"/>
  <c r="Z16" i="7"/>
  <c r="O16" i="7"/>
  <c r="Z49" i="7"/>
  <c r="V49" i="7"/>
  <c r="T49" i="7"/>
  <c r="Z52" i="7"/>
  <c r="V52" i="7"/>
  <c r="Q52" i="7"/>
  <c r="X81" i="7"/>
  <c r="V81" i="7"/>
  <c r="O81" i="7"/>
  <c r="X97" i="7"/>
  <c r="O97" i="7"/>
  <c r="AE97" i="7"/>
  <c r="V97" i="7"/>
  <c r="AO11" i="6"/>
  <c r="AN43" i="6"/>
  <c r="X44" i="6"/>
  <c r="X45" i="6"/>
  <c r="X46" i="6"/>
  <c r="M47" i="6"/>
  <c r="AN51" i="6"/>
  <c r="X52" i="6"/>
  <c r="X53" i="6"/>
  <c r="X54" i="6"/>
  <c r="M55" i="6"/>
  <c r="T59" i="6"/>
  <c r="AE59" i="6"/>
  <c r="AC77" i="6"/>
  <c r="AI77" i="6" s="1"/>
  <c r="AN95" i="6"/>
  <c r="X108" i="6"/>
  <c r="X109" i="6"/>
  <c r="X110" i="6"/>
  <c r="T123" i="6"/>
  <c r="R123" i="6" s="1"/>
  <c r="AQ128" i="6"/>
  <c r="X6" i="7"/>
  <c r="X8" i="7"/>
  <c r="X9" i="7"/>
  <c r="X10" i="7"/>
  <c r="M11" i="7"/>
  <c r="AG23" i="7"/>
  <c r="AB21" i="7"/>
  <c r="AO27" i="7"/>
  <c r="AB29" i="7"/>
  <c r="AB41" i="7"/>
  <c r="AB58" i="7"/>
  <c r="AG63" i="7"/>
  <c r="AG79" i="7"/>
  <c r="AE85" i="7"/>
  <c r="AE87" i="7" s="1"/>
  <c r="AE89" i="7"/>
  <c r="AC89" i="7" s="1"/>
  <c r="AI89" i="7" s="1"/>
  <c r="Q89" i="7"/>
  <c r="AO95" i="7"/>
  <c r="AE102" i="7"/>
  <c r="AC102" i="7" s="1"/>
  <c r="AI102" i="7" s="1"/>
  <c r="O102" i="7"/>
  <c r="O107" i="7"/>
  <c r="Q116" i="7"/>
  <c r="AO119" i="7"/>
  <c r="Q124" i="7"/>
  <c r="M7" i="8"/>
  <c r="Z4" i="8"/>
  <c r="Z7" i="8" s="1"/>
  <c r="O4" i="8"/>
  <c r="O7" i="8" s="1"/>
  <c r="AE4" i="8"/>
  <c r="T4" i="8"/>
  <c r="M19" i="8"/>
  <c r="AE16" i="8"/>
  <c r="T16" i="8"/>
  <c r="Z16" i="8"/>
  <c r="O16" i="8"/>
  <c r="AE17" i="8"/>
  <c r="AC17" i="8" s="1"/>
  <c r="AI17" i="8" s="1"/>
  <c r="T17" i="8"/>
  <c r="Z17" i="8"/>
  <c r="O17" i="8"/>
  <c r="AC18" i="8"/>
  <c r="AI18" i="8" s="1"/>
  <c r="AE18" i="8"/>
  <c r="T18" i="8"/>
  <c r="Z18" i="8"/>
  <c r="O18" i="8"/>
  <c r="AO23" i="8"/>
  <c r="O27" i="8"/>
  <c r="AE49" i="8"/>
  <c r="Z49" i="8"/>
  <c r="Z51" i="8" s="1"/>
  <c r="Q49" i="8"/>
  <c r="Q51" i="8" s="1"/>
  <c r="AB54" i="8"/>
  <c r="Z54" i="8"/>
  <c r="Q54" i="8"/>
  <c r="AC70" i="8"/>
  <c r="AI70" i="8" s="1"/>
  <c r="O70" i="8"/>
  <c r="V70" i="8"/>
  <c r="AE73" i="8"/>
  <c r="AC73" i="8" s="1"/>
  <c r="AI73" i="8" s="1"/>
  <c r="Z73" i="8"/>
  <c r="O73" i="8"/>
  <c r="AG75" i="8"/>
  <c r="Z77" i="8"/>
  <c r="O77" i="8"/>
  <c r="V110" i="5"/>
  <c r="X124" i="5"/>
  <c r="X125" i="5"/>
  <c r="X126" i="5"/>
  <c r="M127" i="5"/>
  <c r="AG7" i="6"/>
  <c r="V6" i="6"/>
  <c r="V7" i="6" s="1"/>
  <c r="L7" i="6"/>
  <c r="AG11" i="6"/>
  <c r="V20" i="6"/>
  <c r="T33" i="6"/>
  <c r="V34" i="6"/>
  <c r="AO43" i="6"/>
  <c r="O44" i="6"/>
  <c r="Z44" i="6"/>
  <c r="O45" i="6"/>
  <c r="Z45" i="6"/>
  <c r="O46" i="6"/>
  <c r="Z46" i="6"/>
  <c r="T48" i="6"/>
  <c r="AE48" i="6"/>
  <c r="AC48" i="6" s="1"/>
  <c r="T49" i="6"/>
  <c r="AE49" i="6"/>
  <c r="AC49" i="6" s="1"/>
  <c r="AI49" i="6" s="1"/>
  <c r="T50" i="6"/>
  <c r="AE50" i="6"/>
  <c r="AC50" i="6" s="1"/>
  <c r="AI50" i="6" s="1"/>
  <c r="O52" i="6"/>
  <c r="Z52" i="6"/>
  <c r="O53" i="6"/>
  <c r="Z53" i="6"/>
  <c r="O54" i="6"/>
  <c r="Z54" i="6"/>
  <c r="X56" i="6"/>
  <c r="X57" i="6"/>
  <c r="X58" i="6"/>
  <c r="M59" i="6"/>
  <c r="R59" i="6" s="1"/>
  <c r="T60" i="6"/>
  <c r="AE60" i="6"/>
  <c r="AC60" i="6" s="1"/>
  <c r="AI60" i="6" s="1"/>
  <c r="AO63" i="6"/>
  <c r="T61" i="6"/>
  <c r="X64" i="6"/>
  <c r="X68" i="6"/>
  <c r="O69" i="6"/>
  <c r="M75" i="6"/>
  <c r="AC74" i="6"/>
  <c r="AI74" i="6" s="1"/>
  <c r="V76" i="6"/>
  <c r="O77" i="6"/>
  <c r="AB82" i="6"/>
  <c r="AC85" i="6"/>
  <c r="AI85" i="6" s="1"/>
  <c r="V89" i="6"/>
  <c r="AN91" i="6"/>
  <c r="AB93" i="6"/>
  <c r="AD95" i="6"/>
  <c r="AL95" i="6"/>
  <c r="AO99" i="6"/>
  <c r="AE97" i="6"/>
  <c r="X98" i="6"/>
  <c r="X104" i="6"/>
  <c r="X105" i="6"/>
  <c r="X106" i="6"/>
  <c r="X107" i="6" s="1"/>
  <c r="M107" i="6"/>
  <c r="O108" i="6"/>
  <c r="Z108" i="6"/>
  <c r="O109" i="6"/>
  <c r="Z109" i="6"/>
  <c r="O110" i="6"/>
  <c r="Z110" i="6"/>
  <c r="T112" i="6"/>
  <c r="AE112" i="6"/>
  <c r="T113" i="6"/>
  <c r="AE113" i="6"/>
  <c r="AC113" i="6" s="1"/>
  <c r="T114" i="6"/>
  <c r="AE114" i="6"/>
  <c r="AC114" i="6" s="1"/>
  <c r="AI114" i="6" s="1"/>
  <c r="X120" i="6"/>
  <c r="X121" i="6"/>
  <c r="X122" i="6"/>
  <c r="M123" i="6"/>
  <c r="T124" i="6"/>
  <c r="AE124" i="6"/>
  <c r="T125" i="6"/>
  <c r="T127" i="6" s="1"/>
  <c r="AE125" i="6"/>
  <c r="T126" i="6"/>
  <c r="AE126" i="6"/>
  <c r="T4" i="7"/>
  <c r="AE4" i="7"/>
  <c r="AC4" i="7" s="1"/>
  <c r="O6" i="7"/>
  <c r="O7" i="7" s="1"/>
  <c r="Z6" i="7"/>
  <c r="Z7" i="7" s="1"/>
  <c r="M7" i="7"/>
  <c r="O8" i="7"/>
  <c r="Z8" i="7"/>
  <c r="O9" i="7"/>
  <c r="Z9" i="7"/>
  <c r="O10" i="7"/>
  <c r="Z10" i="7"/>
  <c r="X12" i="7"/>
  <c r="X13" i="7"/>
  <c r="X14" i="7"/>
  <c r="M15" i="7"/>
  <c r="Q21" i="7"/>
  <c r="T28" i="7"/>
  <c r="T31" i="7" s="1"/>
  <c r="Q29" i="7"/>
  <c r="V33" i="7"/>
  <c r="Q41" i="7"/>
  <c r="V48" i="7"/>
  <c r="Q58" i="7"/>
  <c r="V64" i="7"/>
  <c r="V67" i="7" s="1"/>
  <c r="L67" i="7"/>
  <c r="AM67" i="7" s="1"/>
  <c r="X72" i="7"/>
  <c r="AN75" i="7"/>
  <c r="M75" i="7"/>
  <c r="O78" i="7"/>
  <c r="Q82" i="7"/>
  <c r="O84" i="7"/>
  <c r="Q85" i="7"/>
  <c r="Q88" i="7"/>
  <c r="Q91" i="7" s="1"/>
  <c r="O89" i="7"/>
  <c r="L91" i="7"/>
  <c r="AM91" i="7" s="1"/>
  <c r="X101" i="7"/>
  <c r="Q101" i="7"/>
  <c r="Q102" i="7"/>
  <c r="AO107" i="7"/>
  <c r="AO111" i="7"/>
  <c r="V110" i="7"/>
  <c r="AN115" i="7"/>
  <c r="Q114" i="7"/>
  <c r="T116" i="7"/>
  <c r="T124" i="7"/>
  <c r="Q125" i="7"/>
  <c r="Q4" i="8"/>
  <c r="T15" i="8"/>
  <c r="AL15" i="8"/>
  <c r="AM15" i="8"/>
  <c r="Q16" i="8"/>
  <c r="Q17" i="8"/>
  <c r="Q18" i="8"/>
  <c r="T23" i="8"/>
  <c r="AO27" i="8"/>
  <c r="T39" i="8"/>
  <c r="R39" i="8" s="1"/>
  <c r="O43" i="8"/>
  <c r="T49" i="8"/>
  <c r="T51" i="8" s="1"/>
  <c r="R51" i="8" s="1"/>
  <c r="T54" i="8"/>
  <c r="AC57" i="8"/>
  <c r="AI57" i="8" s="1"/>
  <c r="O57" i="8"/>
  <c r="V57" i="8"/>
  <c r="O65" i="8"/>
  <c r="X65" i="8"/>
  <c r="AF67" i="8"/>
  <c r="AD67" i="8"/>
  <c r="Q70" i="8"/>
  <c r="Q73" i="8"/>
  <c r="AE76" i="8"/>
  <c r="AC76" i="8" s="1"/>
  <c r="AI76" i="8" s="1"/>
  <c r="O76" i="8"/>
  <c r="Z76" i="8"/>
  <c r="X77" i="8"/>
  <c r="Z94" i="8"/>
  <c r="T94" i="8"/>
  <c r="Q94" i="8"/>
  <c r="AN99" i="5"/>
  <c r="AF119" i="5"/>
  <c r="Q44" i="6"/>
  <c r="AB44" i="6"/>
  <c r="Q45" i="6"/>
  <c r="AB45" i="6"/>
  <c r="Q46" i="6"/>
  <c r="AB46" i="6"/>
  <c r="X48" i="6"/>
  <c r="X49" i="6"/>
  <c r="X50" i="6"/>
  <c r="M51" i="6"/>
  <c r="P51" i="6" s="1"/>
  <c r="Q52" i="6"/>
  <c r="AB52" i="6"/>
  <c r="Q53" i="6"/>
  <c r="AB53" i="6"/>
  <c r="AN55" i="6"/>
  <c r="Q54" i="6"/>
  <c r="Q55" i="6" s="1"/>
  <c r="P55" i="6" s="1"/>
  <c r="AB54" i="6"/>
  <c r="X60" i="6"/>
  <c r="AG63" i="6"/>
  <c r="X61" i="6"/>
  <c r="AN79" i="6"/>
  <c r="T77" i="6"/>
  <c r="M83" i="6"/>
  <c r="AC82" i="6"/>
  <c r="AI82" i="6" s="1"/>
  <c r="X89" i="6"/>
  <c r="AC93" i="6"/>
  <c r="AI93" i="6" s="1"/>
  <c r="AG99" i="6"/>
  <c r="Q108" i="6"/>
  <c r="AB108" i="6"/>
  <c r="Q109" i="6"/>
  <c r="AB109" i="6"/>
  <c r="Q110" i="6"/>
  <c r="AB110" i="6"/>
  <c r="X112" i="6"/>
  <c r="X113" i="6"/>
  <c r="X114" i="6"/>
  <c r="M115" i="6"/>
  <c r="N115" i="6" s="1"/>
  <c r="AD123" i="6"/>
  <c r="X124" i="6"/>
  <c r="X125" i="6"/>
  <c r="X126" i="6"/>
  <c r="M127" i="6"/>
  <c r="X4" i="7"/>
  <c r="Q6" i="7"/>
  <c r="Q7" i="7" s="1"/>
  <c r="P7" i="7" s="1"/>
  <c r="AB6" i="7"/>
  <c r="AB7" i="7" s="1"/>
  <c r="AH7" i="7" s="1"/>
  <c r="Q8" i="7"/>
  <c r="AB8" i="7"/>
  <c r="Q9" i="7"/>
  <c r="AB9" i="7"/>
  <c r="AN11" i="7"/>
  <c r="Q10" i="7"/>
  <c r="AB10" i="7"/>
  <c r="AG35" i="7"/>
  <c r="AO75" i="7"/>
  <c r="AD75" i="7"/>
  <c r="AN87" i="7"/>
  <c r="V88" i="7"/>
  <c r="V89" i="7"/>
  <c r="V102" i="7"/>
  <c r="Z107" i="7"/>
  <c r="Z110" i="7"/>
  <c r="Z111" i="7" s="1"/>
  <c r="AG115" i="7"/>
  <c r="V116" i="7"/>
  <c r="V124" i="7"/>
  <c r="T125" i="7"/>
  <c r="X4" i="8"/>
  <c r="AL7" i="8"/>
  <c r="AM7" i="8"/>
  <c r="M11" i="8"/>
  <c r="Z8" i="8"/>
  <c r="O8" i="8"/>
  <c r="AE8" i="8"/>
  <c r="T8" i="8"/>
  <c r="AC9" i="8"/>
  <c r="AI9" i="8" s="1"/>
  <c r="Z9" i="8"/>
  <c r="O9" i="8"/>
  <c r="AE9" i="8"/>
  <c r="T9" i="8"/>
  <c r="AC10" i="8"/>
  <c r="AI10" i="8" s="1"/>
  <c r="Z10" i="8"/>
  <c r="O10" i="8"/>
  <c r="AE10" i="8"/>
  <c r="T10" i="8"/>
  <c r="Z15" i="8"/>
  <c r="X16" i="8"/>
  <c r="X17" i="8"/>
  <c r="X18" i="8"/>
  <c r="Z23" i="8"/>
  <c r="M35" i="8"/>
  <c r="AA35" i="8" s="1"/>
  <c r="Z32" i="8"/>
  <c r="O32" i="8"/>
  <c r="AE32" i="8"/>
  <c r="T32" i="8"/>
  <c r="Z33" i="8"/>
  <c r="O33" i="8"/>
  <c r="AE33" i="8"/>
  <c r="AC33" i="8" s="1"/>
  <c r="AI33" i="8" s="1"/>
  <c r="T33" i="8"/>
  <c r="AE34" i="8"/>
  <c r="Z34" i="8"/>
  <c r="O34" i="8"/>
  <c r="T34" i="8"/>
  <c r="Z39" i="8"/>
  <c r="Y39" i="8" s="1"/>
  <c r="T43" i="8"/>
  <c r="AB49" i="8"/>
  <c r="AE52" i="8"/>
  <c r="Q52" i="8"/>
  <c r="Q55" i="8" s="1"/>
  <c r="Z52" i="8"/>
  <c r="AF55" i="8"/>
  <c r="L55" i="8"/>
  <c r="AM55" i="8" s="1"/>
  <c r="AG63" i="8"/>
  <c r="Z70" i="8"/>
  <c r="AG79" i="8"/>
  <c r="AE78" i="8"/>
  <c r="V78" i="8"/>
  <c r="AG83" i="8"/>
  <c r="M99" i="8"/>
  <c r="T96" i="8"/>
  <c r="T99" i="8" s="1"/>
  <c r="Q96" i="8"/>
  <c r="Z96" i="8"/>
  <c r="Z113" i="8"/>
  <c r="AE113" i="8"/>
  <c r="O113" i="8"/>
  <c r="X113" i="8"/>
  <c r="AB113" i="8"/>
  <c r="T113" i="8"/>
  <c r="M115" i="8"/>
  <c r="AG95" i="7"/>
  <c r="X104" i="7"/>
  <c r="X105" i="7"/>
  <c r="X106" i="7"/>
  <c r="M107" i="7"/>
  <c r="AO7" i="8"/>
  <c r="Q5" i="8"/>
  <c r="AB5" i="8"/>
  <c r="Q6" i="8"/>
  <c r="AB6" i="8"/>
  <c r="Q12" i="8"/>
  <c r="AB12" i="8"/>
  <c r="Q13" i="8"/>
  <c r="AB13" i="8"/>
  <c r="Q14" i="8"/>
  <c r="AB14" i="8"/>
  <c r="AM19" i="8"/>
  <c r="X20" i="8"/>
  <c r="X21" i="8"/>
  <c r="X22" i="8"/>
  <c r="X24" i="8"/>
  <c r="X25" i="8"/>
  <c r="X26" i="8"/>
  <c r="X28" i="8"/>
  <c r="AG31" i="8"/>
  <c r="X29" i="8"/>
  <c r="AE31" i="8"/>
  <c r="X30" i="8"/>
  <c r="AO35" i="8"/>
  <c r="Q36" i="8"/>
  <c r="AB36" i="8"/>
  <c r="Q37" i="8"/>
  <c r="AB37" i="8"/>
  <c r="Q38" i="8"/>
  <c r="AB38" i="8"/>
  <c r="Q40" i="8"/>
  <c r="AB40" i="8"/>
  <c r="Q41" i="8"/>
  <c r="AB41" i="8"/>
  <c r="Q42" i="8"/>
  <c r="AB42" i="8"/>
  <c r="Q44" i="8"/>
  <c r="AB44" i="8"/>
  <c r="Q45" i="8"/>
  <c r="AB45" i="8"/>
  <c r="Q46" i="8"/>
  <c r="AB46" i="8"/>
  <c r="AB50" i="8"/>
  <c r="T53" i="8"/>
  <c r="AE56" i="8"/>
  <c r="AL59" i="8"/>
  <c r="AN63" i="8"/>
  <c r="AO63" i="8"/>
  <c r="AO67" i="8"/>
  <c r="AE69" i="8"/>
  <c r="Z72" i="8"/>
  <c r="Z82" i="8"/>
  <c r="Z86" i="8"/>
  <c r="Z89" i="8"/>
  <c r="AE109" i="8"/>
  <c r="AE111" i="8" s="1"/>
  <c r="Q109" i="8"/>
  <c r="Q111" i="8" s="1"/>
  <c r="Z109" i="8"/>
  <c r="Z111" i="8" s="1"/>
  <c r="AE114" i="8"/>
  <c r="AC114" i="8" s="1"/>
  <c r="AI114" i="8" s="1"/>
  <c r="T114" i="8"/>
  <c r="Z114" i="8"/>
  <c r="O114" i="8"/>
  <c r="AO123" i="8"/>
  <c r="X4" i="10"/>
  <c r="X7" i="10" s="1"/>
  <c r="AE4" i="10"/>
  <c r="AC4" i="10" s="1"/>
  <c r="O4" i="10"/>
  <c r="M7" i="10"/>
  <c r="L19" i="10"/>
  <c r="AD19" i="10"/>
  <c r="AM19" i="10"/>
  <c r="AE20" i="10"/>
  <c r="AC20" i="10" s="1"/>
  <c r="T20" i="10"/>
  <c r="AB20" i="10"/>
  <c r="Q20" i="10"/>
  <c r="Z20" i="10"/>
  <c r="O20" i="10"/>
  <c r="AC22" i="10"/>
  <c r="AI22" i="10" s="1"/>
  <c r="AE22" i="10"/>
  <c r="T22" i="10"/>
  <c r="AB22" i="10"/>
  <c r="Q22" i="10"/>
  <c r="Z22" i="10"/>
  <c r="O22" i="10"/>
  <c r="X85" i="10"/>
  <c r="V85" i="10"/>
  <c r="AE121" i="10"/>
  <c r="AC121" i="10" s="1"/>
  <c r="AI121" i="10" s="1"/>
  <c r="T121" i="10"/>
  <c r="AB121" i="10"/>
  <c r="Q121" i="10"/>
  <c r="Z121" i="10"/>
  <c r="O121" i="10"/>
  <c r="M123" i="10"/>
  <c r="AE12" i="15"/>
  <c r="AC12" i="15" s="1"/>
  <c r="T12" i="15"/>
  <c r="AB12" i="15"/>
  <c r="Q12" i="15"/>
  <c r="Z12" i="15"/>
  <c r="O12" i="15"/>
  <c r="M15" i="15"/>
  <c r="X12" i="15"/>
  <c r="Q4" i="10"/>
  <c r="T19" i="10"/>
  <c r="X20" i="10"/>
  <c r="X22" i="10"/>
  <c r="Q27" i="10"/>
  <c r="T31" i="10"/>
  <c r="Z35" i="10"/>
  <c r="L39" i="10"/>
  <c r="AM39" i="10" s="1"/>
  <c r="AD39" i="10"/>
  <c r="AC44" i="10"/>
  <c r="AI44" i="10" s="1"/>
  <c r="AE44" i="10"/>
  <c r="T44" i="10"/>
  <c r="AB44" i="10"/>
  <c r="Q44" i="10"/>
  <c r="Z44" i="10"/>
  <c r="O44" i="10"/>
  <c r="AE46" i="10"/>
  <c r="AC46" i="10" s="1"/>
  <c r="AI46" i="10" s="1"/>
  <c r="T46" i="10"/>
  <c r="AB46" i="10"/>
  <c r="Q46" i="10"/>
  <c r="Z46" i="10"/>
  <c r="O46" i="10"/>
  <c r="AO51" i="10"/>
  <c r="X121" i="10"/>
  <c r="X123" i="10" s="1"/>
  <c r="AC124" i="10"/>
  <c r="AI124" i="10" s="1"/>
  <c r="AE124" i="10"/>
  <c r="T124" i="10"/>
  <c r="AB124" i="10"/>
  <c r="Q124" i="10"/>
  <c r="Z124" i="10"/>
  <c r="O124" i="10"/>
  <c r="AC126" i="10"/>
  <c r="AI126" i="10" s="1"/>
  <c r="AE126" i="10"/>
  <c r="T126" i="10"/>
  <c r="AB126" i="10"/>
  <c r="Q126" i="10"/>
  <c r="Z126" i="10"/>
  <c r="O126" i="10"/>
  <c r="V90" i="15"/>
  <c r="T90" i="15"/>
  <c r="Q90" i="15"/>
  <c r="AB90" i="15"/>
  <c r="AB112" i="15"/>
  <c r="V112" i="15"/>
  <c r="T112" i="15"/>
  <c r="X5" i="8"/>
  <c r="X6" i="8"/>
  <c r="X12" i="8"/>
  <c r="X13" i="8"/>
  <c r="X14" i="8"/>
  <c r="X36" i="8"/>
  <c r="X37" i="8"/>
  <c r="X38" i="8"/>
  <c r="X40" i="8"/>
  <c r="X41" i="8"/>
  <c r="X42" i="8"/>
  <c r="X44" i="8"/>
  <c r="X45" i="8"/>
  <c r="X46" i="8"/>
  <c r="M51" i="8"/>
  <c r="AB48" i="8"/>
  <c r="AO51" i="8"/>
  <c r="AG55" i="8"/>
  <c r="AB53" i="8"/>
  <c r="Q72" i="8"/>
  <c r="Q82" i="8"/>
  <c r="AG87" i="8"/>
  <c r="Q86" i="8"/>
  <c r="Z88" i="8"/>
  <c r="Q89" i="8"/>
  <c r="Q91" i="8" s="1"/>
  <c r="Z90" i="8"/>
  <c r="X93" i="8"/>
  <c r="AB97" i="8"/>
  <c r="Z98" i="8"/>
  <c r="Z99" i="8" s="1"/>
  <c r="Y99" i="8" s="1"/>
  <c r="AE105" i="8"/>
  <c r="Q105" i="8"/>
  <c r="Z105" i="8"/>
  <c r="Z107" i="8" s="1"/>
  <c r="AN111" i="8"/>
  <c r="AB109" i="8"/>
  <c r="Z112" i="8"/>
  <c r="X112" i="8"/>
  <c r="AE112" i="8"/>
  <c r="O112" i="8"/>
  <c r="X114" i="8"/>
  <c r="AE119" i="8"/>
  <c r="AO119" i="8"/>
  <c r="Z4" i="10"/>
  <c r="AO7" i="10"/>
  <c r="AF11" i="10"/>
  <c r="L11" i="10"/>
  <c r="AE19" i="10"/>
  <c r="AO19" i="10"/>
  <c r="AG23" i="10"/>
  <c r="AE21" i="10"/>
  <c r="AC21" i="10" s="1"/>
  <c r="AI21" i="10" s="1"/>
  <c r="T21" i="10"/>
  <c r="AB21" i="10"/>
  <c r="Q21" i="10"/>
  <c r="Z21" i="10"/>
  <c r="O21" i="10"/>
  <c r="M23" i="10"/>
  <c r="AO31" i="10"/>
  <c r="T39" i="10"/>
  <c r="X47" i="10"/>
  <c r="X62" i="10"/>
  <c r="V62" i="10"/>
  <c r="AF67" i="10"/>
  <c r="AL67" i="10"/>
  <c r="AD67" i="10"/>
  <c r="X77" i="10"/>
  <c r="V77" i="10"/>
  <c r="O77" i="10"/>
  <c r="AO95" i="10"/>
  <c r="AO99" i="10"/>
  <c r="AN107" i="10"/>
  <c r="O111" i="10"/>
  <c r="AE120" i="10"/>
  <c r="T120" i="10"/>
  <c r="AB120" i="10"/>
  <c r="Q120" i="10"/>
  <c r="Z120" i="10"/>
  <c r="O120" i="10"/>
  <c r="AC122" i="10"/>
  <c r="AI122" i="10" s="1"/>
  <c r="AE122" i="10"/>
  <c r="T122" i="10"/>
  <c r="AB122" i="10"/>
  <c r="Q122" i="10"/>
  <c r="Z122" i="10"/>
  <c r="O122" i="10"/>
  <c r="X124" i="10"/>
  <c r="X126" i="10"/>
  <c r="AC14" i="15"/>
  <c r="AI14" i="15" s="1"/>
  <c r="AE14" i="15"/>
  <c r="T14" i="15"/>
  <c r="AB14" i="15"/>
  <c r="Q14" i="15"/>
  <c r="Z14" i="15"/>
  <c r="O14" i="15"/>
  <c r="X14" i="15"/>
  <c r="V106" i="15"/>
  <c r="T106" i="15"/>
  <c r="Q106" i="15"/>
  <c r="AB106" i="15"/>
  <c r="X86" i="8"/>
  <c r="O91" i="8"/>
  <c r="AO91" i="8"/>
  <c r="X89" i="8"/>
  <c r="Z93" i="8"/>
  <c r="AB98" i="8"/>
  <c r="M103" i="8"/>
  <c r="AB100" i="8"/>
  <c r="AE101" i="8"/>
  <c r="Z101" i="8"/>
  <c r="Z103" i="8" s="1"/>
  <c r="Q101" i="8"/>
  <c r="AB114" i="8"/>
  <c r="AC45" i="10"/>
  <c r="AI45" i="10" s="1"/>
  <c r="AE45" i="10"/>
  <c r="T45" i="10"/>
  <c r="AB45" i="10"/>
  <c r="Q45" i="10"/>
  <c r="Z45" i="10"/>
  <c r="O45" i="10"/>
  <c r="M47" i="10"/>
  <c r="M55" i="10"/>
  <c r="X52" i="10"/>
  <c r="V52" i="10"/>
  <c r="AO59" i="10"/>
  <c r="AO71" i="10"/>
  <c r="AD99" i="10"/>
  <c r="AF99" i="10"/>
  <c r="L99" i="10"/>
  <c r="AM99" i="10" s="1"/>
  <c r="AC125" i="10"/>
  <c r="AI125" i="10" s="1"/>
  <c r="AE125" i="10"/>
  <c r="T125" i="10"/>
  <c r="AB125" i="10"/>
  <c r="Q125" i="10"/>
  <c r="Z125" i="10"/>
  <c r="O125" i="10"/>
  <c r="M127" i="10"/>
  <c r="AN99" i="15"/>
  <c r="V98" i="15"/>
  <c r="T98" i="15"/>
  <c r="Q98" i="15"/>
  <c r="AB98" i="15"/>
  <c r="Z27" i="11"/>
  <c r="AB102" i="8"/>
  <c r="M107" i="8"/>
  <c r="AB104" i="8"/>
  <c r="AO107" i="8"/>
  <c r="T106" i="8"/>
  <c r="AB108" i="8"/>
  <c r="AO111" i="8"/>
  <c r="T110" i="8"/>
  <c r="Q116" i="8"/>
  <c r="Q119" i="8" s="1"/>
  <c r="AB116" i="8"/>
  <c r="AB119" i="8" s="1"/>
  <c r="AH119" i="8" s="1"/>
  <c r="X120" i="8"/>
  <c r="X121" i="8"/>
  <c r="X122" i="8"/>
  <c r="M123" i="8"/>
  <c r="Z6" i="10"/>
  <c r="Z14" i="10"/>
  <c r="X16" i="10"/>
  <c r="X17" i="10"/>
  <c r="X18" i="10"/>
  <c r="M19" i="10"/>
  <c r="R19" i="10" s="1"/>
  <c r="X28" i="10"/>
  <c r="X29" i="10"/>
  <c r="X30" i="10"/>
  <c r="M31" i="10"/>
  <c r="X36" i="10"/>
  <c r="X37" i="10"/>
  <c r="X38" i="10"/>
  <c r="M39" i="10"/>
  <c r="AE48" i="10"/>
  <c r="AE58" i="10"/>
  <c r="AE64" i="10"/>
  <c r="AC64" i="10" s="1"/>
  <c r="M67" i="10"/>
  <c r="AE81" i="10"/>
  <c r="AE94" i="10"/>
  <c r="AE97" i="10"/>
  <c r="L7" i="15"/>
  <c r="AD7" i="15"/>
  <c r="AE58" i="15"/>
  <c r="AB58" i="15"/>
  <c r="T58" i="15"/>
  <c r="O58" i="15"/>
  <c r="AB113" i="15"/>
  <c r="AO123" i="15"/>
  <c r="AE23" i="11"/>
  <c r="AO23" i="11"/>
  <c r="O27" i="11"/>
  <c r="O6" i="10"/>
  <c r="AE6" i="10"/>
  <c r="AC6" i="10" s="1"/>
  <c r="AI6" i="10" s="1"/>
  <c r="AM7" i="10"/>
  <c r="AO11" i="10"/>
  <c r="AG15" i="10"/>
  <c r="O14" i="10"/>
  <c r="AE14" i="10"/>
  <c r="AE15" i="10" s="1"/>
  <c r="AM15" i="10"/>
  <c r="O16" i="10"/>
  <c r="Z16" i="10"/>
  <c r="O17" i="10"/>
  <c r="Z17" i="10"/>
  <c r="O18" i="10"/>
  <c r="Z18" i="10"/>
  <c r="X24" i="10"/>
  <c r="X25" i="10"/>
  <c r="X26" i="10"/>
  <c r="M27" i="10"/>
  <c r="P27" i="10" s="1"/>
  <c r="AM27" i="10"/>
  <c r="O28" i="10"/>
  <c r="Z28" i="10"/>
  <c r="O29" i="10"/>
  <c r="Z29" i="10"/>
  <c r="O30" i="10"/>
  <c r="Z30" i="10"/>
  <c r="T32" i="10"/>
  <c r="AE32" i="10"/>
  <c r="AC32" i="10" s="1"/>
  <c r="T33" i="10"/>
  <c r="AE33" i="10"/>
  <c r="AC33" i="10" s="1"/>
  <c r="AI33" i="10" s="1"/>
  <c r="T34" i="10"/>
  <c r="AE34" i="10"/>
  <c r="AC34" i="10" s="1"/>
  <c r="AI34" i="10" s="1"/>
  <c r="O36" i="10"/>
  <c r="Z36" i="10"/>
  <c r="O37" i="10"/>
  <c r="Z37" i="10"/>
  <c r="O38" i="10"/>
  <c r="Z38" i="10"/>
  <c r="T40" i="10"/>
  <c r="AE40" i="10"/>
  <c r="AC40" i="10" s="1"/>
  <c r="AI40" i="10" s="1"/>
  <c r="T41" i="10"/>
  <c r="AE41" i="10"/>
  <c r="AC41" i="10" s="1"/>
  <c r="AI41" i="10" s="1"/>
  <c r="T42" i="10"/>
  <c r="AE42" i="10"/>
  <c r="AC42" i="10" s="1"/>
  <c r="AI42" i="10" s="1"/>
  <c r="O48" i="10"/>
  <c r="X50" i="10"/>
  <c r="X51" i="10" s="1"/>
  <c r="W51" i="10" s="1"/>
  <c r="O58" i="10"/>
  <c r="AD59" i="10"/>
  <c r="AL59" i="10"/>
  <c r="X61" i="10"/>
  <c r="O64" i="10"/>
  <c r="X66" i="10"/>
  <c r="X69" i="10"/>
  <c r="O70" i="10"/>
  <c r="X74" i="10"/>
  <c r="AN79" i="10"/>
  <c r="V78" i="10"/>
  <c r="V80" i="10"/>
  <c r="O81" i="10"/>
  <c r="X84" i="10"/>
  <c r="AN87" i="10"/>
  <c r="O94" i="10"/>
  <c r="L95" i="10"/>
  <c r="AM95" i="10" s="1"/>
  <c r="O97" i="10"/>
  <c r="X100" i="10"/>
  <c r="X101" i="10"/>
  <c r="X102" i="10"/>
  <c r="M103" i="10"/>
  <c r="X104" i="10"/>
  <c r="X105" i="10"/>
  <c r="X106" i="10"/>
  <c r="M107" i="10"/>
  <c r="Y107" i="10" s="1"/>
  <c r="T108" i="10"/>
  <c r="AE108" i="10"/>
  <c r="T109" i="10"/>
  <c r="AE109" i="10"/>
  <c r="AC109" i="10" s="1"/>
  <c r="AI109" i="10" s="1"/>
  <c r="T110" i="10"/>
  <c r="AE110" i="10"/>
  <c r="AC110" i="10" s="1"/>
  <c r="AI110" i="10" s="1"/>
  <c r="T112" i="10"/>
  <c r="AE112" i="10"/>
  <c r="AC112" i="10" s="1"/>
  <c r="T113" i="10"/>
  <c r="AE113" i="10"/>
  <c r="AC113" i="10" s="1"/>
  <c r="AI113" i="10" s="1"/>
  <c r="T114" i="10"/>
  <c r="AE114" i="10"/>
  <c r="AC114" i="10" s="1"/>
  <c r="AI114" i="10" s="1"/>
  <c r="X116" i="10"/>
  <c r="X117" i="10"/>
  <c r="X118" i="10"/>
  <c r="M119" i="10"/>
  <c r="AF127" i="10"/>
  <c r="AC13" i="15"/>
  <c r="AI13" i="15" s="1"/>
  <c r="AE13" i="15"/>
  <c r="T13" i="15"/>
  <c r="AB13" i="15"/>
  <c r="Q13" i="15"/>
  <c r="Z13" i="15"/>
  <c r="O13" i="15"/>
  <c r="AE28" i="15"/>
  <c r="AC28" i="15" s="1"/>
  <c r="M31" i="15"/>
  <c r="V28" i="15"/>
  <c r="AG39" i="15"/>
  <c r="V37" i="15"/>
  <c r="AE37" i="15"/>
  <c r="T37" i="15"/>
  <c r="AC37" i="15"/>
  <c r="AI37" i="15" s="1"/>
  <c r="O37" i="15"/>
  <c r="V40" i="15"/>
  <c r="AE40" i="15"/>
  <c r="AE43" i="15" s="1"/>
  <c r="T40" i="15"/>
  <c r="O40" i="15"/>
  <c r="M59" i="15"/>
  <c r="AB56" i="15"/>
  <c r="T56" i="15"/>
  <c r="O56" i="15"/>
  <c r="AN59" i="15"/>
  <c r="AC58" i="15"/>
  <c r="AI58" i="15" s="1"/>
  <c r="AE62" i="15"/>
  <c r="X62" i="15"/>
  <c r="V62" i="15"/>
  <c r="V68" i="15"/>
  <c r="AE68" i="15"/>
  <c r="T68" i="15"/>
  <c r="AC68" i="15"/>
  <c r="AI68" i="15" s="1"/>
  <c r="O68" i="15"/>
  <c r="O71" i="15" s="1"/>
  <c r="Z80" i="15"/>
  <c r="V80" i="15"/>
  <c r="V86" i="15"/>
  <c r="T86" i="15"/>
  <c r="Q86" i="15"/>
  <c r="V94" i="15"/>
  <c r="T94" i="15"/>
  <c r="Q94" i="15"/>
  <c r="AO111" i="15"/>
  <c r="AB118" i="15"/>
  <c r="V118" i="15"/>
  <c r="T118" i="15"/>
  <c r="O11" i="11"/>
  <c r="AE15" i="11"/>
  <c r="AO15" i="11"/>
  <c r="AB35" i="11"/>
  <c r="AH35" i="11" s="1"/>
  <c r="T102" i="8"/>
  <c r="T103" i="8" s="1"/>
  <c r="T104" i="8"/>
  <c r="T107" i="8" s="1"/>
  <c r="AB106" i="8"/>
  <c r="T108" i="8"/>
  <c r="T111" i="8" s="1"/>
  <c r="AB110" i="8"/>
  <c r="X116" i="8"/>
  <c r="X117" i="8"/>
  <c r="X118" i="8"/>
  <c r="M119" i="8"/>
  <c r="Q120" i="8"/>
  <c r="AB120" i="8"/>
  <c r="Q121" i="8"/>
  <c r="AB121" i="8"/>
  <c r="Q122" i="8"/>
  <c r="AB122" i="8"/>
  <c r="X124" i="8"/>
  <c r="X125" i="8"/>
  <c r="X126" i="8"/>
  <c r="M127" i="8"/>
  <c r="Z5" i="10"/>
  <c r="Q6" i="10"/>
  <c r="AG11" i="10"/>
  <c r="M15" i="10"/>
  <c r="Q14" i="10"/>
  <c r="Q16" i="10"/>
  <c r="AB16" i="10"/>
  <c r="Q17" i="10"/>
  <c r="AB17" i="10"/>
  <c r="Q18" i="10"/>
  <c r="AB18" i="10"/>
  <c r="AM23" i="10"/>
  <c r="AD27" i="10"/>
  <c r="Q28" i="10"/>
  <c r="AB28" i="10"/>
  <c r="Q29" i="10"/>
  <c r="AB29" i="10"/>
  <c r="Q30" i="10"/>
  <c r="AB30" i="10"/>
  <c r="X32" i="10"/>
  <c r="X33" i="10"/>
  <c r="X34" i="10"/>
  <c r="M35" i="10"/>
  <c r="Q36" i="10"/>
  <c r="AB36" i="10"/>
  <c r="Q37" i="10"/>
  <c r="AB37" i="10"/>
  <c r="Q38" i="10"/>
  <c r="AB38" i="10"/>
  <c r="X40" i="10"/>
  <c r="X41" i="10"/>
  <c r="X42" i="10"/>
  <c r="M43" i="10"/>
  <c r="AD55" i="10"/>
  <c r="AL55" i="10"/>
  <c r="AC70" i="10"/>
  <c r="AI70" i="10" s="1"/>
  <c r="AO79" i="10"/>
  <c r="AN83" i="10"/>
  <c r="AD95" i="10"/>
  <c r="AN99" i="10"/>
  <c r="X108" i="10"/>
  <c r="X109" i="10"/>
  <c r="X110" i="10"/>
  <c r="X112" i="10"/>
  <c r="X113" i="10"/>
  <c r="X114" i="10"/>
  <c r="M115" i="10"/>
  <c r="AF123" i="10"/>
  <c r="AE4" i="15"/>
  <c r="AE7" i="15" s="1"/>
  <c r="T4" i="15"/>
  <c r="T7" i="15" s="1"/>
  <c r="AB4" i="15"/>
  <c r="Q4" i="15"/>
  <c r="M7" i="15"/>
  <c r="X13" i="15"/>
  <c r="AE20" i="15"/>
  <c r="M23" i="15"/>
  <c r="V20" i="15"/>
  <c r="AO23" i="15"/>
  <c r="V34" i="15"/>
  <c r="AE34" i="15"/>
  <c r="AC34" i="15" s="1"/>
  <c r="AI34" i="15" s="1"/>
  <c r="T34" i="15"/>
  <c r="O34" i="15"/>
  <c r="AB37" i="15"/>
  <c r="AB40" i="15"/>
  <c r="AO43" i="15"/>
  <c r="V48" i="15"/>
  <c r="AE48" i="15"/>
  <c r="AC48" i="15" s="1"/>
  <c r="AI48" i="15" s="1"/>
  <c r="T48" i="15"/>
  <c r="O48" i="15"/>
  <c r="AN51" i="15"/>
  <c r="AB68" i="15"/>
  <c r="AO75" i="15"/>
  <c r="Z77" i="15"/>
  <c r="V77" i="15"/>
  <c r="AB86" i="15"/>
  <c r="AG91" i="15"/>
  <c r="Z89" i="15"/>
  <c r="V89" i="15"/>
  <c r="T89" i="15"/>
  <c r="AN95" i="15"/>
  <c r="AB94" i="15"/>
  <c r="AG107" i="15"/>
  <c r="Z105" i="15"/>
  <c r="V105" i="15"/>
  <c r="T105" i="15"/>
  <c r="AG111" i="15"/>
  <c r="Z7" i="11"/>
  <c r="Z11" i="11"/>
  <c r="T23" i="11"/>
  <c r="AE39" i="11"/>
  <c r="AO39" i="11"/>
  <c r="X5" i="15"/>
  <c r="X6" i="15"/>
  <c r="X8" i="15"/>
  <c r="X9" i="15"/>
  <c r="X10" i="15"/>
  <c r="M11" i="15"/>
  <c r="Q16" i="15"/>
  <c r="AB16" i="15"/>
  <c r="Q17" i="15"/>
  <c r="AB17" i="15"/>
  <c r="AN19" i="15"/>
  <c r="Q18" i="15"/>
  <c r="AB18" i="15"/>
  <c r="V21" i="15"/>
  <c r="V24" i="15"/>
  <c r="V27" i="15" s="1"/>
  <c r="T26" i="15"/>
  <c r="AE26" i="15"/>
  <c r="AC26" i="15" s="1"/>
  <c r="AI26" i="15" s="1"/>
  <c r="V29" i="15"/>
  <c r="X41" i="15"/>
  <c r="V42" i="15"/>
  <c r="X49" i="15"/>
  <c r="X54" i="15"/>
  <c r="AC64" i="15"/>
  <c r="AI64" i="15" s="1"/>
  <c r="AE66" i="15"/>
  <c r="AN71" i="15"/>
  <c r="V69" i="15"/>
  <c r="AE70" i="15"/>
  <c r="AC70" i="15" s="1"/>
  <c r="AI70" i="15" s="1"/>
  <c r="X72" i="15"/>
  <c r="V73" i="15"/>
  <c r="T78" i="15"/>
  <c r="AG95" i="15"/>
  <c r="T102" i="15"/>
  <c r="V125" i="15"/>
  <c r="V126" i="15"/>
  <c r="T4" i="11"/>
  <c r="AE4" i="11"/>
  <c r="AC4" i="11" s="1"/>
  <c r="AI4" i="11" s="1"/>
  <c r="Q5" i="11"/>
  <c r="AB5" i="11"/>
  <c r="Q6" i="11"/>
  <c r="AB6" i="11"/>
  <c r="Q8" i="11"/>
  <c r="AB8" i="11"/>
  <c r="Q9" i="11"/>
  <c r="AB9" i="11"/>
  <c r="Q10" i="11"/>
  <c r="AB10" i="11"/>
  <c r="X12" i="11"/>
  <c r="X13" i="11"/>
  <c r="X14" i="11"/>
  <c r="M15" i="11"/>
  <c r="Q16" i="11"/>
  <c r="AB16" i="11"/>
  <c r="Q17" i="11"/>
  <c r="AB17" i="11"/>
  <c r="Q18" i="11"/>
  <c r="AB18" i="11"/>
  <c r="X20" i="11"/>
  <c r="X21" i="11"/>
  <c r="X22" i="11"/>
  <c r="M23" i="11"/>
  <c r="Q24" i="11"/>
  <c r="AB24" i="11"/>
  <c r="AN27" i="11"/>
  <c r="Q25" i="11"/>
  <c r="AB25" i="11"/>
  <c r="Q26" i="11"/>
  <c r="AE26" i="11"/>
  <c r="AC26" i="11" s="1"/>
  <c r="AI26" i="11" s="1"/>
  <c r="Z28" i="11"/>
  <c r="AN31" i="11"/>
  <c r="Q29" i="11"/>
  <c r="Q31" i="11" s="1"/>
  <c r="P31" i="11" s="1"/>
  <c r="Z30" i="11"/>
  <c r="T32" i="11"/>
  <c r="AE32" i="11"/>
  <c r="T33" i="11"/>
  <c r="AE33" i="11"/>
  <c r="AC33" i="11" s="1"/>
  <c r="AI33" i="11" s="1"/>
  <c r="T34" i="11"/>
  <c r="AE34" i="11"/>
  <c r="AC34" i="11" s="1"/>
  <c r="AI34" i="11" s="1"/>
  <c r="X36" i="11"/>
  <c r="X37" i="11"/>
  <c r="X38" i="11"/>
  <c r="T51" i="11"/>
  <c r="R51" i="11" s="1"/>
  <c r="M71" i="11"/>
  <c r="T68" i="11"/>
  <c r="T71" i="11" s="1"/>
  <c r="Z79" i="11"/>
  <c r="AC86" i="11"/>
  <c r="AI86" i="11" s="1"/>
  <c r="AE86" i="11"/>
  <c r="T86" i="11"/>
  <c r="AB86" i="11"/>
  <c r="Q86" i="11"/>
  <c r="Q87" i="11" s="1"/>
  <c r="Z86" i="11"/>
  <c r="O86" i="11"/>
  <c r="X86" i="11"/>
  <c r="X87" i="11" s="1"/>
  <c r="AC120" i="11"/>
  <c r="AI120" i="11" s="1"/>
  <c r="AE120" i="11"/>
  <c r="T120" i="11"/>
  <c r="AB120" i="11"/>
  <c r="Q120" i="11"/>
  <c r="Z120" i="11"/>
  <c r="O120" i="11"/>
  <c r="M123" i="11"/>
  <c r="X120" i="11"/>
  <c r="AE32" i="12"/>
  <c r="AC32" i="12" s="1"/>
  <c r="AI32" i="12" s="1"/>
  <c r="T32" i="12"/>
  <c r="AB32" i="12"/>
  <c r="Q32" i="12"/>
  <c r="Z32" i="12"/>
  <c r="O32" i="12"/>
  <c r="M35" i="12"/>
  <c r="X32" i="12"/>
  <c r="O5" i="15"/>
  <c r="Z5" i="15"/>
  <c r="O6" i="15"/>
  <c r="Z6" i="15"/>
  <c r="O8" i="15"/>
  <c r="Z8" i="15"/>
  <c r="O9" i="15"/>
  <c r="Z9" i="15"/>
  <c r="Z10" i="15"/>
  <c r="T16" i="15"/>
  <c r="AE16" i="15"/>
  <c r="AC16" i="15" s="1"/>
  <c r="AI16" i="15" s="1"/>
  <c r="T17" i="15"/>
  <c r="AE17" i="15"/>
  <c r="AC17" i="15" s="1"/>
  <c r="AI17" i="15" s="1"/>
  <c r="T18" i="15"/>
  <c r="AE18" i="15"/>
  <c r="AC18" i="15" s="1"/>
  <c r="AI18" i="15" s="1"/>
  <c r="AB21" i="15"/>
  <c r="AB24" i="15"/>
  <c r="AB29" i="15"/>
  <c r="AB42" i="15"/>
  <c r="AB45" i="15"/>
  <c r="M47" i="15"/>
  <c r="V50" i="15"/>
  <c r="AC53" i="15"/>
  <c r="AI53" i="15" s="1"/>
  <c r="AB61" i="15"/>
  <c r="O64" i="15"/>
  <c r="O66" i="15"/>
  <c r="V70" i="15"/>
  <c r="AB73" i="15"/>
  <c r="AO79" i="15"/>
  <c r="V78" i="15"/>
  <c r="T85" i="15"/>
  <c r="Q88" i="15"/>
  <c r="Q92" i="15"/>
  <c r="V93" i="15"/>
  <c r="L99" i="15"/>
  <c r="AM99" i="15" s="1"/>
  <c r="V102" i="15"/>
  <c r="L103" i="15"/>
  <c r="AM103" i="15" s="1"/>
  <c r="L115" i="15"/>
  <c r="AM115" i="15" s="1"/>
  <c r="X4" i="11"/>
  <c r="AG7" i="11"/>
  <c r="T5" i="11"/>
  <c r="AE5" i="11"/>
  <c r="AC5" i="11" s="1"/>
  <c r="AI5" i="11" s="1"/>
  <c r="T6" i="11"/>
  <c r="AE6" i="11"/>
  <c r="AC6" i="11" s="1"/>
  <c r="AI6" i="11" s="1"/>
  <c r="AD7" i="11"/>
  <c r="T8" i="11"/>
  <c r="AE8" i="11"/>
  <c r="AC8" i="11" s="1"/>
  <c r="AI8" i="11" s="1"/>
  <c r="T9" i="11"/>
  <c r="AE9" i="11"/>
  <c r="AC9" i="11" s="1"/>
  <c r="AI9" i="11" s="1"/>
  <c r="T10" i="11"/>
  <c r="AE10" i="11"/>
  <c r="AC10" i="11" s="1"/>
  <c r="AI10" i="11" s="1"/>
  <c r="O12" i="11"/>
  <c r="Z12" i="11"/>
  <c r="O13" i="11"/>
  <c r="Z13" i="11"/>
  <c r="O14" i="11"/>
  <c r="Z14" i="11"/>
  <c r="T16" i="11"/>
  <c r="AE16" i="11"/>
  <c r="AC16" i="11" s="1"/>
  <c r="AI16" i="11" s="1"/>
  <c r="T17" i="11"/>
  <c r="AE17" i="11"/>
  <c r="AC17" i="11" s="1"/>
  <c r="AI17" i="11" s="1"/>
  <c r="T18" i="11"/>
  <c r="AE18" i="11"/>
  <c r="AC18" i="11" s="1"/>
  <c r="AI18" i="11" s="1"/>
  <c r="O20" i="11"/>
  <c r="Z20" i="11"/>
  <c r="O21" i="11"/>
  <c r="Z21" i="11"/>
  <c r="Z22" i="11"/>
  <c r="T24" i="11"/>
  <c r="AE24" i="11"/>
  <c r="T25" i="11"/>
  <c r="AE25" i="11"/>
  <c r="AC25" i="11" s="1"/>
  <c r="AI25" i="11" s="1"/>
  <c r="T26" i="11"/>
  <c r="M27" i="11"/>
  <c r="O28" i="11"/>
  <c r="O31" i="11" s="1"/>
  <c r="N31" i="11" s="1"/>
  <c r="AE28" i="11"/>
  <c r="AE31" i="11" s="1"/>
  <c r="AO31" i="11"/>
  <c r="X29" i="11"/>
  <c r="X31" i="11" s="1"/>
  <c r="X32" i="11"/>
  <c r="X33" i="11"/>
  <c r="X34" i="11"/>
  <c r="M43" i="11"/>
  <c r="Z40" i="11"/>
  <c r="O40" i="11"/>
  <c r="AB40" i="11"/>
  <c r="AE51" i="11"/>
  <c r="AO51" i="11"/>
  <c r="O75" i="11"/>
  <c r="AC25" i="12"/>
  <c r="AI25" i="12" s="1"/>
  <c r="AE25" i="12"/>
  <c r="T25" i="12"/>
  <c r="AB25" i="12"/>
  <c r="Q25" i="12"/>
  <c r="Z25" i="12"/>
  <c r="O25" i="12"/>
  <c r="X25" i="12"/>
  <c r="M27" i="12"/>
  <c r="Q5" i="15"/>
  <c r="AB5" i="15"/>
  <c r="Q6" i="15"/>
  <c r="AB6" i="15"/>
  <c r="AB7" i="15" s="1"/>
  <c r="Q8" i="15"/>
  <c r="AB8" i="15"/>
  <c r="Q9" i="15"/>
  <c r="AB9" i="15"/>
  <c r="Q10" i="15"/>
  <c r="AB10" i="15"/>
  <c r="X16" i="15"/>
  <c r="X17" i="15"/>
  <c r="X18" i="15"/>
  <c r="M19" i="15"/>
  <c r="O21" i="15"/>
  <c r="AF23" i="15"/>
  <c r="O24" i="15"/>
  <c r="O29" i="15"/>
  <c r="V33" i="15"/>
  <c r="L35" i="15"/>
  <c r="AM35" i="15" s="1"/>
  <c r="V36" i="15"/>
  <c r="O42" i="15"/>
  <c r="O45" i="15"/>
  <c r="AC61" i="15"/>
  <c r="AI61" i="15" s="1"/>
  <c r="T64" i="15"/>
  <c r="T66" i="15"/>
  <c r="O73" i="15"/>
  <c r="AF75" i="15"/>
  <c r="AO99" i="15"/>
  <c r="L107" i="15"/>
  <c r="AM107" i="15" s="1"/>
  <c r="AN111" i="15"/>
  <c r="O7" i="11"/>
  <c r="X5" i="11"/>
  <c r="X6" i="11"/>
  <c r="M7" i="11"/>
  <c r="X8" i="11"/>
  <c r="X9" i="11"/>
  <c r="X10" i="11"/>
  <c r="M11" i="11"/>
  <c r="X16" i="11"/>
  <c r="X17" i="11"/>
  <c r="X18" i="11"/>
  <c r="M19" i="11"/>
  <c r="X24" i="11"/>
  <c r="X25" i="11"/>
  <c r="X26" i="11"/>
  <c r="Z29" i="11"/>
  <c r="AE43" i="11"/>
  <c r="AO43" i="11"/>
  <c r="AC122" i="11"/>
  <c r="AI122" i="11" s="1"/>
  <c r="AE122" i="11"/>
  <c r="T122" i="11"/>
  <c r="AB122" i="11"/>
  <c r="Q122" i="11"/>
  <c r="Z122" i="11"/>
  <c r="O122" i="11"/>
  <c r="X122" i="11"/>
  <c r="X41" i="11"/>
  <c r="X42" i="11"/>
  <c r="Q44" i="11"/>
  <c r="AB44" i="11"/>
  <c r="Q45" i="11"/>
  <c r="AB45" i="11"/>
  <c r="Q46" i="11"/>
  <c r="AB46" i="11"/>
  <c r="X48" i="11"/>
  <c r="X49" i="11"/>
  <c r="X50" i="11"/>
  <c r="Q52" i="11"/>
  <c r="AB52" i="11"/>
  <c r="AB55" i="11" s="1"/>
  <c r="AH55" i="11" s="1"/>
  <c r="Q53" i="11"/>
  <c r="AB53" i="11"/>
  <c r="X56" i="11"/>
  <c r="AG59" i="11"/>
  <c r="X57" i="11"/>
  <c r="X58" i="11"/>
  <c r="AB60" i="11"/>
  <c r="Z61" i="11"/>
  <c r="T62" i="11"/>
  <c r="T63" i="11" s="1"/>
  <c r="M67" i="11"/>
  <c r="AB64" i="11"/>
  <c r="AO67" i="11"/>
  <c r="Z65" i="11"/>
  <c r="T66" i="11"/>
  <c r="T67" i="11" s="1"/>
  <c r="Q72" i="11"/>
  <c r="AB72" i="11"/>
  <c r="Q73" i="11"/>
  <c r="AB73" i="11"/>
  <c r="Q74" i="11"/>
  <c r="AB74" i="11"/>
  <c r="Q76" i="11"/>
  <c r="AB76" i="11"/>
  <c r="Q77" i="11"/>
  <c r="AB77" i="11"/>
  <c r="AC80" i="11"/>
  <c r="AI80" i="11" s="1"/>
  <c r="M83" i="11"/>
  <c r="X80" i="11"/>
  <c r="X81" i="11"/>
  <c r="X82" i="11"/>
  <c r="Q95" i="11"/>
  <c r="AN95" i="11"/>
  <c r="AC96" i="11"/>
  <c r="AI96" i="11" s="1"/>
  <c r="AE96" i="11"/>
  <c r="T96" i="11"/>
  <c r="AB96" i="11"/>
  <c r="Q96" i="11"/>
  <c r="Z96" i="11"/>
  <c r="O96" i="11"/>
  <c r="AC98" i="11"/>
  <c r="AI98" i="11" s="1"/>
  <c r="AE98" i="11"/>
  <c r="T98" i="11"/>
  <c r="AB98" i="11"/>
  <c r="Q98" i="11"/>
  <c r="Z98" i="11"/>
  <c r="O98" i="11"/>
  <c r="T103" i="11"/>
  <c r="AB107" i="11"/>
  <c r="AH107" i="11" s="1"/>
  <c r="Q111" i="11"/>
  <c r="AC125" i="11"/>
  <c r="AI125" i="11" s="1"/>
  <c r="AE125" i="11"/>
  <c r="T125" i="11"/>
  <c r="AB125" i="11"/>
  <c r="Q125" i="11"/>
  <c r="Z125" i="11"/>
  <c r="O125" i="11"/>
  <c r="M127" i="11"/>
  <c r="AE6" i="12"/>
  <c r="AC6" i="12" s="1"/>
  <c r="AI6" i="12" s="1"/>
  <c r="T6" i="12"/>
  <c r="AB6" i="12"/>
  <c r="AB7" i="12" s="1"/>
  <c r="AH7" i="12" s="1"/>
  <c r="Q6" i="12"/>
  <c r="Z6" i="12"/>
  <c r="O6" i="12"/>
  <c r="O41" i="11"/>
  <c r="Z41" i="11"/>
  <c r="O42" i="11"/>
  <c r="Z42" i="11"/>
  <c r="T44" i="11"/>
  <c r="AE44" i="11"/>
  <c r="AC44" i="11" s="1"/>
  <c r="AI44" i="11" s="1"/>
  <c r="T45" i="11"/>
  <c r="AE45" i="11"/>
  <c r="AC45" i="11" s="1"/>
  <c r="AI45" i="11" s="1"/>
  <c r="T46" i="11"/>
  <c r="AE46" i="11"/>
  <c r="AC46" i="11" s="1"/>
  <c r="AI46" i="11" s="1"/>
  <c r="O48" i="11"/>
  <c r="Z48" i="11"/>
  <c r="O49" i="11"/>
  <c r="Z49" i="11"/>
  <c r="O50" i="11"/>
  <c r="Z50" i="11"/>
  <c r="T52" i="11"/>
  <c r="AE52" i="11"/>
  <c r="T53" i="11"/>
  <c r="AE53" i="11"/>
  <c r="AC53" i="11" s="1"/>
  <c r="T54" i="11"/>
  <c r="AE54" i="11"/>
  <c r="AC54" i="11" s="1"/>
  <c r="AI54" i="11" s="1"/>
  <c r="O56" i="11"/>
  <c r="Z56" i="11"/>
  <c r="O57" i="11"/>
  <c r="Z57" i="11"/>
  <c r="O58" i="11"/>
  <c r="Z58" i="11"/>
  <c r="Q60" i="11"/>
  <c r="AB61" i="11"/>
  <c r="Z62" i="11"/>
  <c r="Q64" i="11"/>
  <c r="Q67" i="11" s="1"/>
  <c r="AG67" i="11"/>
  <c r="AB65" i="11"/>
  <c r="Z66" i="11"/>
  <c r="X70" i="11"/>
  <c r="AD71" i="11"/>
  <c r="T72" i="11"/>
  <c r="AE72" i="11"/>
  <c r="AC72" i="11" s="1"/>
  <c r="T73" i="11"/>
  <c r="AE73" i="11"/>
  <c r="AC73" i="11" s="1"/>
  <c r="AI73" i="11" s="1"/>
  <c r="T74" i="11"/>
  <c r="AE74" i="11"/>
  <c r="AC74" i="11" s="1"/>
  <c r="AI74" i="11" s="1"/>
  <c r="T76" i="11"/>
  <c r="AE76" i="11"/>
  <c r="AC76" i="11" s="1"/>
  <c r="T77" i="11"/>
  <c r="AE77" i="11"/>
  <c r="AC77" i="11" s="1"/>
  <c r="AI77" i="11" s="1"/>
  <c r="T78" i="11"/>
  <c r="AE78" i="11"/>
  <c r="AE79" i="11" s="1"/>
  <c r="O80" i="11"/>
  <c r="Z80" i="11"/>
  <c r="O81" i="11"/>
  <c r="Z81" i="11"/>
  <c r="O82" i="11"/>
  <c r="Z82" i="11"/>
  <c r="AC84" i="11"/>
  <c r="AI84" i="11" s="1"/>
  <c r="AE84" i="11"/>
  <c r="T84" i="11"/>
  <c r="Z84" i="11"/>
  <c r="O84" i="11"/>
  <c r="AG87" i="11"/>
  <c r="AE85" i="11"/>
  <c r="AC85" i="11" s="1"/>
  <c r="T85" i="11"/>
  <c r="AB85" i="11"/>
  <c r="AB87" i="11" s="1"/>
  <c r="AH87" i="11" s="1"/>
  <c r="Q85" i="11"/>
  <c r="Z85" i="11"/>
  <c r="O85" i="11"/>
  <c r="M87" i="11"/>
  <c r="AA87" i="11" s="1"/>
  <c r="AB95" i="11"/>
  <c r="AH95" i="11" s="1"/>
  <c r="X96" i="11"/>
  <c r="X98" i="11"/>
  <c r="AE121" i="11"/>
  <c r="AC121" i="11" s="1"/>
  <c r="T121" i="11"/>
  <c r="AB121" i="11"/>
  <c r="Q121" i="11"/>
  <c r="Z121" i="11"/>
  <c r="O121" i="11"/>
  <c r="X125" i="11"/>
  <c r="X127" i="11" s="1"/>
  <c r="X6" i="12"/>
  <c r="AE34" i="12"/>
  <c r="AC34" i="12" s="1"/>
  <c r="AI34" i="12" s="1"/>
  <c r="T34" i="12"/>
  <c r="AB34" i="12"/>
  <c r="Q34" i="12"/>
  <c r="Z34" i="12"/>
  <c r="O34" i="12"/>
  <c r="X34" i="12"/>
  <c r="W39" i="12"/>
  <c r="AB41" i="11"/>
  <c r="X44" i="11"/>
  <c r="X45" i="11"/>
  <c r="X46" i="11"/>
  <c r="Q48" i="11"/>
  <c r="Q51" i="11" s="1"/>
  <c r="P51" i="11" s="1"/>
  <c r="AB48" i="11"/>
  <c r="AB51" i="11" s="1"/>
  <c r="AH51" i="11" s="1"/>
  <c r="X52" i="11"/>
  <c r="X53" i="11"/>
  <c r="X54" i="11"/>
  <c r="Q56" i="11"/>
  <c r="Q59" i="11" s="1"/>
  <c r="AB56" i="11"/>
  <c r="AB57" i="11"/>
  <c r="AB62" i="11"/>
  <c r="AB66" i="11"/>
  <c r="X72" i="11"/>
  <c r="X73" i="11"/>
  <c r="X74" i="11"/>
  <c r="M75" i="11"/>
  <c r="X76" i="11"/>
  <c r="X77" i="11"/>
  <c r="X78" i="11"/>
  <c r="M79" i="11"/>
  <c r="Q80" i="11"/>
  <c r="AB80" i="11"/>
  <c r="Q81" i="11"/>
  <c r="AB81" i="11"/>
  <c r="AB82" i="11"/>
  <c r="AC97" i="11"/>
  <c r="AI97" i="11" s="1"/>
  <c r="AE97" i="11"/>
  <c r="T97" i="11"/>
  <c r="AB97" i="11"/>
  <c r="Q97" i="11"/>
  <c r="Z97" i="11"/>
  <c r="O97" i="11"/>
  <c r="M99" i="11"/>
  <c r="AE103" i="11"/>
  <c r="AO103" i="11"/>
  <c r="Q115" i="11"/>
  <c r="X121" i="11"/>
  <c r="AC124" i="11"/>
  <c r="AI124" i="11" s="1"/>
  <c r="AE124" i="11"/>
  <c r="T124" i="11"/>
  <c r="AB124" i="11"/>
  <c r="Q124" i="11"/>
  <c r="Z124" i="11"/>
  <c r="O124" i="11"/>
  <c r="AC126" i="11"/>
  <c r="AI126" i="11" s="1"/>
  <c r="AE126" i="11"/>
  <c r="T126" i="11"/>
  <c r="AB126" i="11"/>
  <c r="Q126" i="11"/>
  <c r="Z126" i="11"/>
  <c r="O126" i="11"/>
  <c r="M7" i="12"/>
  <c r="T88" i="11"/>
  <c r="AE88" i="11"/>
  <c r="AC88" i="11" s="1"/>
  <c r="T89" i="11"/>
  <c r="AE89" i="11"/>
  <c r="AC89" i="11" s="1"/>
  <c r="AI89" i="11" s="1"/>
  <c r="T90" i="11"/>
  <c r="AE90" i="11"/>
  <c r="AC90" i="11" s="1"/>
  <c r="AI90" i="11" s="1"/>
  <c r="T92" i="11"/>
  <c r="AE92" i="11"/>
  <c r="AC92" i="11" s="1"/>
  <c r="T93" i="11"/>
  <c r="AE93" i="11"/>
  <c r="AC93" i="11" s="1"/>
  <c r="AI93" i="11" s="1"/>
  <c r="T94" i="11"/>
  <c r="AE94" i="11"/>
  <c r="AC94" i="11" s="1"/>
  <c r="AI94" i="11" s="1"/>
  <c r="X100" i="11"/>
  <c r="X101" i="11"/>
  <c r="X102" i="11"/>
  <c r="M103" i="11"/>
  <c r="T104" i="11"/>
  <c r="AE104" i="11"/>
  <c r="AC104" i="11" s="1"/>
  <c r="T105" i="11"/>
  <c r="AE105" i="11"/>
  <c r="AC105" i="11" s="1"/>
  <c r="AI105" i="11" s="1"/>
  <c r="T106" i="11"/>
  <c r="AE106" i="11"/>
  <c r="AC106" i="11" s="1"/>
  <c r="AI106" i="11" s="1"/>
  <c r="T108" i="11"/>
  <c r="AE108" i="11"/>
  <c r="T109" i="11"/>
  <c r="AE109" i="11"/>
  <c r="AE111" i="11" s="1"/>
  <c r="T110" i="11"/>
  <c r="AE110" i="11"/>
  <c r="AC110" i="11" s="1"/>
  <c r="AI110" i="11" s="1"/>
  <c r="T112" i="11"/>
  <c r="AE112" i="11"/>
  <c r="AC112" i="11" s="1"/>
  <c r="T113" i="11"/>
  <c r="AE113" i="11"/>
  <c r="AC113" i="11" s="1"/>
  <c r="AI113" i="11" s="1"/>
  <c r="T114" i="11"/>
  <c r="AE114" i="11"/>
  <c r="AC114" i="11" s="1"/>
  <c r="AI114" i="11" s="1"/>
  <c r="AF115" i="11"/>
  <c r="Q116" i="11"/>
  <c r="AB116" i="11"/>
  <c r="Q117" i="11"/>
  <c r="AB117" i="11"/>
  <c r="Q118" i="11"/>
  <c r="AB118" i="11"/>
  <c r="T4" i="12"/>
  <c r="T7" i="12" s="1"/>
  <c r="AE4" i="12"/>
  <c r="AE7" i="12" s="1"/>
  <c r="AC8" i="12"/>
  <c r="AI8" i="12" s="1"/>
  <c r="AE8" i="12"/>
  <c r="T8" i="12"/>
  <c r="AB8" i="12"/>
  <c r="Q8" i="12"/>
  <c r="AC9" i="12"/>
  <c r="AI9" i="12" s="1"/>
  <c r="AE9" i="12"/>
  <c r="T9" i="12"/>
  <c r="AB9" i="12"/>
  <c r="Q9" i="12"/>
  <c r="AE10" i="12"/>
  <c r="AC10" i="12" s="1"/>
  <c r="AI10" i="12" s="1"/>
  <c r="T10" i="12"/>
  <c r="AB10" i="12"/>
  <c r="Q10" i="12"/>
  <c r="M11" i="12"/>
  <c r="O19" i="12"/>
  <c r="Z23" i="12"/>
  <c r="AE28" i="12"/>
  <c r="AC28" i="12" s="1"/>
  <c r="AI28" i="12" s="1"/>
  <c r="T28" i="12"/>
  <c r="AB28" i="12"/>
  <c r="Q28" i="12"/>
  <c r="Z28" i="12"/>
  <c r="O28" i="12"/>
  <c r="AE30" i="12"/>
  <c r="AC30" i="12" s="1"/>
  <c r="AI30" i="12" s="1"/>
  <c r="T30" i="12"/>
  <c r="AB30" i="12"/>
  <c r="Q30" i="12"/>
  <c r="Z30" i="12"/>
  <c r="O30" i="12"/>
  <c r="AE37" i="12"/>
  <c r="AC37" i="12" s="1"/>
  <c r="AI37" i="12" s="1"/>
  <c r="T37" i="12"/>
  <c r="AB37" i="12"/>
  <c r="Q37" i="12"/>
  <c r="Z37" i="12"/>
  <c r="O37" i="12"/>
  <c r="Z104" i="12"/>
  <c r="X104" i="12"/>
  <c r="O104" i="12"/>
  <c r="M107" i="12"/>
  <c r="AE120" i="12"/>
  <c r="AC120" i="12" s="1"/>
  <c r="T120" i="12"/>
  <c r="AB120" i="12"/>
  <c r="Q120" i="12"/>
  <c r="Z120" i="12"/>
  <c r="O120" i="12"/>
  <c r="M123" i="12"/>
  <c r="X120" i="12"/>
  <c r="X88" i="11"/>
  <c r="X89" i="11"/>
  <c r="X90" i="11"/>
  <c r="M91" i="11"/>
  <c r="X92" i="11"/>
  <c r="X93" i="11"/>
  <c r="X94" i="11"/>
  <c r="M95" i="11"/>
  <c r="X104" i="11"/>
  <c r="X105" i="11"/>
  <c r="X106" i="11"/>
  <c r="M107" i="11"/>
  <c r="X108" i="11"/>
  <c r="X109" i="11"/>
  <c r="X110" i="11"/>
  <c r="X112" i="11"/>
  <c r="X113" i="11"/>
  <c r="X114" i="11"/>
  <c r="M115" i="11"/>
  <c r="P115" i="11" s="1"/>
  <c r="T116" i="11"/>
  <c r="AE116" i="11"/>
  <c r="AC116" i="11" s="1"/>
  <c r="T117" i="11"/>
  <c r="AE117" i="11"/>
  <c r="AC117" i="11" s="1"/>
  <c r="AI117" i="11" s="1"/>
  <c r="AE118" i="11"/>
  <c r="AC118" i="11" s="1"/>
  <c r="AI118" i="11" s="1"/>
  <c r="X4" i="12"/>
  <c r="AE24" i="12"/>
  <c r="AC24" i="12" s="1"/>
  <c r="AI24" i="12" s="1"/>
  <c r="T24" i="12"/>
  <c r="AB24" i="12"/>
  <c r="Q24" i="12"/>
  <c r="Z24" i="12"/>
  <c r="O24" i="12"/>
  <c r="AC26" i="12"/>
  <c r="AI26" i="12" s="1"/>
  <c r="AE26" i="12"/>
  <c r="T26" i="12"/>
  <c r="AB26" i="12"/>
  <c r="Q26" i="12"/>
  <c r="Z26" i="12"/>
  <c r="O26" i="12"/>
  <c r="X31" i="12"/>
  <c r="AC33" i="12"/>
  <c r="AI33" i="12" s="1"/>
  <c r="AE33" i="12"/>
  <c r="T33" i="12"/>
  <c r="AB33" i="12"/>
  <c r="Q33" i="12"/>
  <c r="Z33" i="12"/>
  <c r="O33" i="12"/>
  <c r="AE100" i="12"/>
  <c r="Z100" i="12"/>
  <c r="Q100" i="12"/>
  <c r="O100" i="12"/>
  <c r="AC100" i="12"/>
  <c r="AI100" i="12" s="1"/>
  <c r="O88" i="11"/>
  <c r="Z88" i="11"/>
  <c r="O89" i="11"/>
  <c r="Z89" i="11"/>
  <c r="O90" i="11"/>
  <c r="Z90" i="11"/>
  <c r="O92" i="11"/>
  <c r="Z92" i="11"/>
  <c r="O93" i="11"/>
  <c r="Z93" i="11"/>
  <c r="O94" i="11"/>
  <c r="Z94" i="11"/>
  <c r="Q100" i="11"/>
  <c r="AB100" i="11"/>
  <c r="Q101" i="11"/>
  <c r="AB101" i="11"/>
  <c r="O104" i="11"/>
  <c r="Z104" i="11"/>
  <c r="O105" i="11"/>
  <c r="Z105" i="11"/>
  <c r="O106" i="11"/>
  <c r="Z106" i="11"/>
  <c r="O108" i="11"/>
  <c r="Z108" i="11"/>
  <c r="O109" i="11"/>
  <c r="Z109" i="11"/>
  <c r="Z110" i="11"/>
  <c r="X116" i="11"/>
  <c r="X117" i="11"/>
  <c r="X118" i="11"/>
  <c r="M119" i="11"/>
  <c r="O4" i="12"/>
  <c r="O7" i="12" s="1"/>
  <c r="Z4" i="12"/>
  <c r="X5" i="12"/>
  <c r="X8" i="12"/>
  <c r="X9" i="12"/>
  <c r="X10" i="12"/>
  <c r="X24" i="12"/>
  <c r="X26" i="12"/>
  <c r="AE29" i="12"/>
  <c r="AC29" i="12" s="1"/>
  <c r="AI29" i="12" s="1"/>
  <c r="T29" i="12"/>
  <c r="AB29" i="12"/>
  <c r="AB31" i="12" s="1"/>
  <c r="AH31" i="12" s="1"/>
  <c r="Q29" i="12"/>
  <c r="Z29" i="12"/>
  <c r="O29" i="12"/>
  <c r="M31" i="12"/>
  <c r="X33" i="12"/>
  <c r="AE36" i="12"/>
  <c r="AC36" i="12" s="1"/>
  <c r="AI36" i="12" s="1"/>
  <c r="T36" i="12"/>
  <c r="AB36" i="12"/>
  <c r="Q36" i="12"/>
  <c r="Z36" i="12"/>
  <c r="O36" i="12"/>
  <c r="AE38" i="12"/>
  <c r="AC38" i="12" s="1"/>
  <c r="AI38" i="12" s="1"/>
  <c r="T38" i="12"/>
  <c r="AB38" i="12"/>
  <c r="Q38" i="12"/>
  <c r="Z38" i="12"/>
  <c r="O38" i="12"/>
  <c r="AC122" i="12"/>
  <c r="AI122" i="12" s="1"/>
  <c r="AE122" i="12"/>
  <c r="T122" i="12"/>
  <c r="AB122" i="12"/>
  <c r="Q122" i="12"/>
  <c r="Z122" i="12"/>
  <c r="O122" i="12"/>
  <c r="X122" i="12"/>
  <c r="Q12" i="12"/>
  <c r="AB12" i="12"/>
  <c r="Q13" i="12"/>
  <c r="AB13" i="12"/>
  <c r="Q14" i="12"/>
  <c r="AB14" i="12"/>
  <c r="Q16" i="12"/>
  <c r="AB16" i="12"/>
  <c r="Q17" i="12"/>
  <c r="AB17" i="12"/>
  <c r="Q18" i="12"/>
  <c r="AB18" i="12"/>
  <c r="Q20" i="12"/>
  <c r="AB20" i="12"/>
  <c r="Q21" i="12"/>
  <c r="AB21" i="12"/>
  <c r="Q22" i="12"/>
  <c r="AB22" i="12"/>
  <c r="AC40" i="12"/>
  <c r="AI40" i="12" s="1"/>
  <c r="M43" i="12"/>
  <c r="X40" i="12"/>
  <c r="X41" i="12"/>
  <c r="X42" i="12"/>
  <c r="AN47" i="12"/>
  <c r="AB51" i="12"/>
  <c r="AH51" i="12" s="1"/>
  <c r="AN51" i="12"/>
  <c r="AN59" i="12"/>
  <c r="AB76" i="12"/>
  <c r="Q76" i="12"/>
  <c r="O94" i="12"/>
  <c r="AE105" i="12"/>
  <c r="X105" i="12"/>
  <c r="V105" i="12"/>
  <c r="AL115" i="12"/>
  <c r="AF115" i="12"/>
  <c r="T12" i="12"/>
  <c r="AE12" i="12"/>
  <c r="AC12" i="12" s="1"/>
  <c r="AI12" i="12" s="1"/>
  <c r="T13" i="12"/>
  <c r="AE13" i="12"/>
  <c r="AC13" i="12" s="1"/>
  <c r="AI13" i="12" s="1"/>
  <c r="T14" i="12"/>
  <c r="AE14" i="12"/>
  <c r="AC14" i="12" s="1"/>
  <c r="AI14" i="12" s="1"/>
  <c r="T16" i="12"/>
  <c r="AE16" i="12"/>
  <c r="AC16" i="12" s="1"/>
  <c r="AI16" i="12" s="1"/>
  <c r="T17" i="12"/>
  <c r="AE17" i="12"/>
  <c r="AC17" i="12" s="1"/>
  <c r="AI17" i="12" s="1"/>
  <c r="T18" i="12"/>
  <c r="AE18" i="12"/>
  <c r="AC18" i="12" s="1"/>
  <c r="AI18" i="12" s="1"/>
  <c r="T20" i="12"/>
  <c r="AE20" i="12"/>
  <c r="AC20" i="12" s="1"/>
  <c r="AI20" i="12" s="1"/>
  <c r="T21" i="12"/>
  <c r="AE21" i="12"/>
  <c r="AC21" i="12" s="1"/>
  <c r="AI21" i="12" s="1"/>
  <c r="T22" i="12"/>
  <c r="AE22" i="12"/>
  <c r="AC22" i="12" s="1"/>
  <c r="AI22" i="12" s="1"/>
  <c r="O40" i="12"/>
  <c r="Z40" i="12"/>
  <c r="O41" i="12"/>
  <c r="Z41" i="12"/>
  <c r="O42" i="12"/>
  <c r="Z42" i="12"/>
  <c r="AO47" i="12"/>
  <c r="AO55" i="12"/>
  <c r="L63" i="12"/>
  <c r="AM63" i="12" s="1"/>
  <c r="AF63" i="12"/>
  <c r="Z68" i="12"/>
  <c r="AB68" i="12"/>
  <c r="Q68" i="12"/>
  <c r="V74" i="12"/>
  <c r="T74" i="12"/>
  <c r="Q74" i="12"/>
  <c r="AN87" i="12"/>
  <c r="V106" i="12"/>
  <c r="AE106" i="12"/>
  <c r="AC106" i="12" s="1"/>
  <c r="AI106" i="12" s="1"/>
  <c r="Q106" i="12"/>
  <c r="O106" i="12"/>
  <c r="AE108" i="12"/>
  <c r="M111" i="12"/>
  <c r="X108" i="12"/>
  <c r="V108" i="12"/>
  <c r="AG123" i="12"/>
  <c r="AE121" i="12"/>
  <c r="AC121" i="12" s="1"/>
  <c r="AI121" i="12" s="1"/>
  <c r="T121" i="12"/>
  <c r="AB121" i="12"/>
  <c r="Q121" i="12"/>
  <c r="Z121" i="12"/>
  <c r="O121" i="12"/>
  <c r="AB127" i="12"/>
  <c r="X12" i="12"/>
  <c r="X13" i="12"/>
  <c r="X14" i="12"/>
  <c r="M15" i="12"/>
  <c r="Y15" i="12" s="1"/>
  <c r="X16" i="12"/>
  <c r="X17" i="12"/>
  <c r="X18" i="12"/>
  <c r="M19" i="12"/>
  <c r="X20" i="12"/>
  <c r="X21" i="12"/>
  <c r="X22" i="12"/>
  <c r="M23" i="12"/>
  <c r="Y23" i="12" s="1"/>
  <c r="Q40" i="12"/>
  <c r="AB40" i="12"/>
  <c r="Q41" i="12"/>
  <c r="AB41" i="12"/>
  <c r="Q42" i="12"/>
  <c r="AB42" i="12"/>
  <c r="V58" i="12"/>
  <c r="T58" i="12"/>
  <c r="Q58" i="12"/>
  <c r="Z106" i="12"/>
  <c r="AE115" i="12"/>
  <c r="T115" i="12"/>
  <c r="X121" i="12"/>
  <c r="X44" i="12"/>
  <c r="X45" i="12"/>
  <c r="X46" i="12"/>
  <c r="M47" i="12"/>
  <c r="X48" i="12"/>
  <c r="X49" i="12"/>
  <c r="X50" i="12"/>
  <c r="M51" i="12"/>
  <c r="X52" i="12"/>
  <c r="X53" i="12"/>
  <c r="X54" i="12"/>
  <c r="M55" i="12"/>
  <c r="T62" i="12"/>
  <c r="AO79" i="12"/>
  <c r="V78" i="12"/>
  <c r="V82" i="12"/>
  <c r="AD83" i="12"/>
  <c r="X92" i="12"/>
  <c r="AN111" i="12"/>
  <c r="Q109" i="12"/>
  <c r="AE109" i="12"/>
  <c r="AC109" i="12" s="1"/>
  <c r="AI109" i="12" s="1"/>
  <c r="Z110" i="12"/>
  <c r="AD111" i="12"/>
  <c r="X112" i="12"/>
  <c r="X113" i="12"/>
  <c r="X114" i="12"/>
  <c r="M115" i="12"/>
  <c r="R115" i="12" s="1"/>
  <c r="Q116" i="12"/>
  <c r="AB116" i="12"/>
  <c r="Q117" i="12"/>
  <c r="AB117" i="12"/>
  <c r="Q118" i="12"/>
  <c r="AB118" i="12"/>
  <c r="T124" i="12"/>
  <c r="AE124" i="12"/>
  <c r="AC124" i="12" s="1"/>
  <c r="T125" i="12"/>
  <c r="AE125" i="12"/>
  <c r="AC125" i="12" s="1"/>
  <c r="AI125" i="12" s="1"/>
  <c r="T126" i="12"/>
  <c r="AE126" i="12"/>
  <c r="AC126" i="12" s="1"/>
  <c r="AI126" i="12" s="1"/>
  <c r="AO63" i="12"/>
  <c r="V62" i="12"/>
  <c r="AO83" i="12"/>
  <c r="X82" i="12"/>
  <c r="AO103" i="12"/>
  <c r="V109" i="12"/>
  <c r="AC110" i="12"/>
  <c r="AI110" i="12" s="1"/>
  <c r="T116" i="12"/>
  <c r="AE116" i="12"/>
  <c r="AC116" i="12" s="1"/>
  <c r="T117" i="12"/>
  <c r="AE117" i="12"/>
  <c r="AC117" i="12" s="1"/>
  <c r="AI117" i="12" s="1"/>
  <c r="T118" i="12"/>
  <c r="AE118" i="12"/>
  <c r="AC118" i="12" s="1"/>
  <c r="AI118" i="12" s="1"/>
  <c r="AN123" i="12"/>
  <c r="X124" i="12"/>
  <c r="X125" i="12"/>
  <c r="X126" i="12"/>
  <c r="M127" i="12"/>
  <c r="AG59" i="12"/>
  <c r="AG75" i="12"/>
  <c r="AN91" i="12"/>
  <c r="AO99" i="12"/>
  <c r="AG103" i="12"/>
  <c r="X116" i="12"/>
  <c r="X117" i="12"/>
  <c r="X118" i="12"/>
  <c r="M119" i="12"/>
  <c r="AQ128" i="12"/>
  <c r="L91" i="12"/>
  <c r="AM91" i="12" s="1"/>
  <c r="L103" i="12"/>
  <c r="AM103" i="12" s="1"/>
  <c r="AL103" i="12"/>
  <c r="AF111" i="12"/>
  <c r="AD123" i="12"/>
  <c r="L67" i="12"/>
  <c r="AM67" i="12" s="1"/>
  <c r="L79" i="12"/>
  <c r="AM79" i="12" s="1"/>
  <c r="AF83" i="12"/>
  <c r="L99" i="12"/>
  <c r="AM99" i="12" s="1"/>
  <c r="AL99" i="12"/>
  <c r="AD103" i="12"/>
  <c r="AM11" i="12"/>
  <c r="AF15" i="12"/>
  <c r="AM27" i="12"/>
  <c r="L87" i="12"/>
  <c r="AM87" i="12" s="1"/>
  <c r="AD91" i="12"/>
  <c r="AL91" i="12"/>
  <c r="L95" i="12"/>
  <c r="AM95" i="12" s="1"/>
  <c r="AD99" i="12"/>
  <c r="AL107" i="12"/>
  <c r="AL111" i="12"/>
  <c r="AD19" i="11"/>
  <c r="AL111" i="11"/>
  <c r="AL75" i="11"/>
  <c r="AL79" i="11"/>
  <c r="AD87" i="11"/>
  <c r="AL91" i="11"/>
  <c r="AL95" i="11"/>
  <c r="AL103" i="11"/>
  <c r="AL123" i="11"/>
  <c r="AD11" i="11"/>
  <c r="AL11" i="11"/>
  <c r="AL15" i="11"/>
  <c r="AL19" i="11"/>
  <c r="AL23" i="11"/>
  <c r="AL27" i="11"/>
  <c r="AF31" i="11"/>
  <c r="AF87" i="11"/>
  <c r="AD103" i="11"/>
  <c r="AD115" i="11"/>
  <c r="AD123" i="11"/>
  <c r="AD15" i="11"/>
  <c r="AD23" i="11"/>
  <c r="AD27" i="11"/>
  <c r="AF79" i="11"/>
  <c r="AF95" i="11"/>
  <c r="AF103" i="11"/>
  <c r="AL11" i="15"/>
  <c r="AD39" i="15"/>
  <c r="AL43" i="15"/>
  <c r="L55" i="15"/>
  <c r="AM55" i="15" s="1"/>
  <c r="L63" i="15"/>
  <c r="AM63" i="15" s="1"/>
  <c r="L71" i="15"/>
  <c r="AM71" i="15" s="1"/>
  <c r="L79" i="15"/>
  <c r="AM79" i="15" s="1"/>
  <c r="L95" i="15"/>
  <c r="AM95" i="15" s="1"/>
  <c r="AF107" i="15"/>
  <c r="AD11" i="15"/>
  <c r="AF39" i="15"/>
  <c r="AD47" i="15"/>
  <c r="AD55" i="15"/>
  <c r="AD63" i="15"/>
  <c r="AD67" i="15"/>
  <c r="L123" i="15"/>
  <c r="AM123" i="15" s="1"/>
  <c r="AF11" i="15"/>
  <c r="AD23" i="15"/>
  <c r="L27" i="15"/>
  <c r="AF31" i="15"/>
  <c r="AF47" i="15"/>
  <c r="AF55" i="15"/>
  <c r="AF63" i="15"/>
  <c r="AF67" i="15"/>
  <c r="AL67" i="15"/>
  <c r="AL51" i="10"/>
  <c r="AD11" i="10"/>
  <c r="AM11" i="10"/>
  <c r="AD23" i="10"/>
  <c r="AD31" i="10"/>
  <c r="L51" i="10"/>
  <c r="AM51" i="10" s="1"/>
  <c r="L63" i="10"/>
  <c r="AM63" i="10" s="1"/>
  <c r="AD71" i="10"/>
  <c r="AL71" i="10"/>
  <c r="L75" i="10"/>
  <c r="AM75" i="10" s="1"/>
  <c r="AL79" i="10"/>
  <c r="L87" i="10"/>
  <c r="AM87" i="10" s="1"/>
  <c r="L91" i="10"/>
  <c r="AM91" i="10" s="1"/>
  <c r="AL95" i="10"/>
  <c r="AL103" i="10"/>
  <c r="AL107" i="10"/>
  <c r="AD51" i="10"/>
  <c r="AL111" i="10"/>
  <c r="AL39" i="10"/>
  <c r="AL43" i="10"/>
  <c r="L55" i="10"/>
  <c r="AM55" i="10" s="1"/>
  <c r="AD63" i="10"/>
  <c r="AL63" i="10"/>
  <c r="L67" i="10"/>
  <c r="AM67" i="10" s="1"/>
  <c r="L71" i="10"/>
  <c r="AM71" i="10" s="1"/>
  <c r="AD75" i="10"/>
  <c r="AL75" i="10"/>
  <c r="L83" i="10"/>
  <c r="AM83" i="10" s="1"/>
  <c r="AD87" i="10"/>
  <c r="AL87" i="10"/>
  <c r="AD91" i="10"/>
  <c r="AL91" i="10"/>
  <c r="AD107" i="10"/>
  <c r="AF111" i="10"/>
  <c r="AL123" i="10"/>
  <c r="AL15" i="10"/>
  <c r="AL19" i="10"/>
  <c r="AL23" i="10"/>
  <c r="AL27" i="10"/>
  <c r="AL31" i="10"/>
  <c r="AL35" i="10"/>
  <c r="AD43" i="10"/>
  <c r="L59" i="10"/>
  <c r="AM59" i="10" s="1"/>
  <c r="AD83" i="10"/>
  <c r="AL83" i="10"/>
  <c r="AL99" i="10"/>
  <c r="AD103" i="10"/>
  <c r="AD123" i="10"/>
  <c r="AM23" i="8"/>
  <c r="AD59" i="8"/>
  <c r="L71" i="8"/>
  <c r="AM71" i="8" s="1"/>
  <c r="AL71" i="8"/>
  <c r="AD79" i="8"/>
  <c r="AL79" i="8"/>
  <c r="AM11" i="8"/>
  <c r="L67" i="8"/>
  <c r="AM67" i="8" s="1"/>
  <c r="AD71" i="8"/>
  <c r="L87" i="8"/>
  <c r="AM87" i="8" s="1"/>
  <c r="AL87" i="8"/>
  <c r="AM27" i="8"/>
  <c r="L63" i="8"/>
  <c r="AM63" i="8" s="1"/>
  <c r="AL63" i="8"/>
  <c r="AL67" i="8"/>
  <c r="AL75" i="8"/>
  <c r="AD87" i="8"/>
  <c r="AL91" i="8"/>
  <c r="AD15" i="7"/>
  <c r="L51" i="7"/>
  <c r="AM51" i="7" s="1"/>
  <c r="L63" i="7"/>
  <c r="AM63" i="7" s="1"/>
  <c r="L71" i="7"/>
  <c r="AM71" i="7" s="1"/>
  <c r="AD83" i="7"/>
  <c r="L87" i="7"/>
  <c r="AM87" i="7" s="1"/>
  <c r="AL87" i="7"/>
  <c r="AL91" i="7"/>
  <c r="L99" i="7"/>
  <c r="AM99" i="7" s="1"/>
  <c r="AL71" i="7"/>
  <c r="AD11" i="7"/>
  <c r="L23" i="7"/>
  <c r="L55" i="7"/>
  <c r="AM55" i="7" s="1"/>
  <c r="L75" i="7"/>
  <c r="AM75" i="7" s="1"/>
  <c r="L79" i="7"/>
  <c r="AM79" i="7" s="1"/>
  <c r="AL79" i="7"/>
  <c r="L83" i="7"/>
  <c r="AM83" i="7" s="1"/>
  <c r="AD87" i="7"/>
  <c r="AD91" i="7"/>
  <c r="AD99" i="7"/>
  <c r="AL99" i="7"/>
  <c r="L19" i="7"/>
  <c r="AL75" i="7"/>
  <c r="AD79" i="7"/>
  <c r="AD55" i="6"/>
  <c r="L63" i="6"/>
  <c r="AM63" i="6" s="1"/>
  <c r="AF71" i="6"/>
  <c r="AF79" i="6"/>
  <c r="AF87" i="6"/>
  <c r="AD107" i="6"/>
  <c r="AF123" i="6"/>
  <c r="AL107" i="6"/>
  <c r="L15" i="6"/>
  <c r="AF55" i="6"/>
  <c r="AD63" i="6"/>
  <c r="AF107" i="6"/>
  <c r="AF63" i="6"/>
  <c r="L71" i="6"/>
  <c r="AM71" i="6" s="1"/>
  <c r="L79" i="6"/>
  <c r="AM79" i="6" s="1"/>
  <c r="L87" i="6"/>
  <c r="AM87" i="6" s="1"/>
  <c r="L95" i="6"/>
  <c r="AM95" i="6" s="1"/>
  <c r="AD99" i="6"/>
  <c r="AD119" i="6"/>
  <c r="AL123" i="6"/>
  <c r="AL111" i="5"/>
  <c r="L19" i="5"/>
  <c r="AL19" i="5"/>
  <c r="AM27" i="5"/>
  <c r="L35" i="5"/>
  <c r="AM35" i="5" s="1"/>
  <c r="AD35" i="5"/>
  <c r="AL35" i="5"/>
  <c r="L47" i="5"/>
  <c r="AM47" i="5" s="1"/>
  <c r="AD47" i="5"/>
  <c r="L51" i="5"/>
  <c r="AM51" i="5" s="1"/>
  <c r="L67" i="5"/>
  <c r="AM67" i="5" s="1"/>
  <c r="L107" i="5"/>
  <c r="AM107" i="5" s="1"/>
  <c r="AD111" i="5"/>
  <c r="AL119" i="5"/>
  <c r="AD19" i="5"/>
  <c r="AM19" i="5"/>
  <c r="L23" i="5"/>
  <c r="AL39" i="5"/>
  <c r="L55" i="5"/>
  <c r="AM55" i="5" s="1"/>
  <c r="AF111" i="5"/>
  <c r="AD119" i="5"/>
  <c r="AL23" i="5"/>
  <c r="L31" i="5"/>
  <c r="AM31" i="5" s="1"/>
  <c r="AL31" i="5"/>
  <c r="AD39" i="5"/>
  <c r="AL43" i="5"/>
  <c r="L59" i="5"/>
  <c r="AM59" i="5" s="1"/>
  <c r="L75" i="5"/>
  <c r="AM75" i="5" s="1"/>
  <c r="AD59" i="14"/>
  <c r="L87" i="14"/>
  <c r="AM87" i="14" s="1"/>
  <c r="AF99" i="14"/>
  <c r="L55" i="14"/>
  <c r="AM55" i="14" s="1"/>
  <c r="AL55" i="14"/>
  <c r="L59" i="14"/>
  <c r="AM59" i="14" s="1"/>
  <c r="AD67" i="14"/>
  <c r="L71" i="14"/>
  <c r="AM71" i="14" s="1"/>
  <c r="AL71" i="14"/>
  <c r="L83" i="14"/>
  <c r="AM83" i="14" s="1"/>
  <c r="AL83" i="14"/>
  <c r="AL91" i="14"/>
  <c r="L99" i="14"/>
  <c r="AM99" i="14" s="1"/>
  <c r="AF115" i="14"/>
  <c r="AD87" i="14"/>
  <c r="L67" i="14"/>
  <c r="AM67" i="14" s="1"/>
  <c r="AL67" i="14"/>
  <c r="AD55" i="14"/>
  <c r="AD71" i="14"/>
  <c r="AL75" i="14"/>
  <c r="AD83" i="14"/>
  <c r="AL87" i="14"/>
  <c r="AD91" i="14"/>
  <c r="AL99" i="14"/>
  <c r="AD15" i="3"/>
  <c r="AM15" i="3"/>
  <c r="L23" i="3"/>
  <c r="AL23" i="3"/>
  <c r="L27" i="3"/>
  <c r="AL27" i="3"/>
  <c r="AL35" i="3"/>
  <c r="L47" i="3"/>
  <c r="AM47" i="3" s="1"/>
  <c r="AD47" i="3"/>
  <c r="AL51" i="3"/>
  <c r="L75" i="3"/>
  <c r="AM75" i="3" s="1"/>
  <c r="AD79" i="3"/>
  <c r="AD83" i="3"/>
  <c r="AD87" i="3"/>
  <c r="AL99" i="3"/>
  <c r="AL47" i="3"/>
  <c r="AD23" i="3"/>
  <c r="AM23" i="3"/>
  <c r="AD27" i="3"/>
  <c r="AM27" i="3"/>
  <c r="AD35" i="3"/>
  <c r="AL39" i="3"/>
  <c r="AD51" i="3"/>
  <c r="AL55" i="3"/>
  <c r="L63" i="3"/>
  <c r="AM63" i="3" s="1"/>
  <c r="L71" i="3"/>
  <c r="AM71" i="3" s="1"/>
  <c r="AL71" i="3"/>
  <c r="AD75" i="3"/>
  <c r="AL75" i="3"/>
  <c r="AD99" i="3"/>
  <c r="AL107" i="3"/>
  <c r="AL43" i="3"/>
  <c r="AD107" i="3"/>
  <c r="L15" i="13"/>
  <c r="AF19" i="13"/>
  <c r="L23" i="13"/>
  <c r="L31" i="13"/>
  <c r="AM31" i="13" s="1"/>
  <c r="L35" i="13"/>
  <c r="AM35" i="13" s="1"/>
  <c r="L43" i="13"/>
  <c r="AM43" i="13" s="1"/>
  <c r="AL43" i="13"/>
  <c r="AD47" i="13"/>
  <c r="AD51" i="13"/>
  <c r="AD67" i="13"/>
  <c r="AL71" i="13"/>
  <c r="AL115" i="13"/>
  <c r="AL123" i="13"/>
  <c r="L47" i="13"/>
  <c r="AM47" i="13" s="1"/>
  <c r="AL47" i="13"/>
  <c r="L51" i="13"/>
  <c r="AM51" i="13" s="1"/>
  <c r="AL51" i="13"/>
  <c r="L55" i="13"/>
  <c r="AM55" i="13" s="1"/>
  <c r="L67" i="13"/>
  <c r="AM67" i="13" s="1"/>
  <c r="AL67" i="13"/>
  <c r="AD107" i="13"/>
  <c r="AF111" i="13"/>
  <c r="AD15" i="13"/>
  <c r="AD31" i="13"/>
  <c r="AL31" i="13"/>
  <c r="AD35" i="13"/>
  <c r="AL35" i="13"/>
  <c r="AD43" i="13"/>
  <c r="AL55" i="13"/>
  <c r="AD115" i="13"/>
  <c r="AD123" i="13"/>
  <c r="AL19" i="12"/>
  <c r="AD19" i="12"/>
  <c r="L19" i="12"/>
  <c r="AL35" i="12"/>
  <c r="AD35" i="12"/>
  <c r="L35" i="12"/>
  <c r="AM35" i="12" s="1"/>
  <c r="M67" i="12"/>
  <c r="AE64" i="12"/>
  <c r="X64" i="12"/>
  <c r="O64" i="12"/>
  <c r="V64" i="12"/>
  <c r="AC64" i="12"/>
  <c r="AI64" i="12" s="1"/>
  <c r="T64" i="12"/>
  <c r="AG67" i="12"/>
  <c r="AE73" i="12"/>
  <c r="AC73" i="12" s="1"/>
  <c r="AI73" i="12" s="1"/>
  <c r="X73" i="12"/>
  <c r="O73" i="12"/>
  <c r="T73" i="12"/>
  <c r="AB73" i="12"/>
  <c r="AB75" i="12" s="1"/>
  <c r="AH75" i="12" s="1"/>
  <c r="Q73" i="12"/>
  <c r="AE80" i="12"/>
  <c r="X80" i="12"/>
  <c r="O80" i="12"/>
  <c r="V80" i="12"/>
  <c r="V83" i="12" s="1"/>
  <c r="M83" i="12"/>
  <c r="AC80" i="12"/>
  <c r="AI80" i="12" s="1"/>
  <c r="T80" i="12"/>
  <c r="AD7" i="12"/>
  <c r="L7" i="12"/>
  <c r="Z11" i="12"/>
  <c r="AG15" i="12"/>
  <c r="AO19" i="12"/>
  <c r="Q23" i="12"/>
  <c r="AL23" i="12"/>
  <c r="AD23" i="12"/>
  <c r="L23" i="12"/>
  <c r="AG31" i="12"/>
  <c r="AO35" i="12"/>
  <c r="AL39" i="12"/>
  <c r="AD39" i="12"/>
  <c r="L39" i="12"/>
  <c r="AM39" i="12" s="1"/>
  <c r="AG47" i="12"/>
  <c r="AO51" i="12"/>
  <c r="AL55" i="12"/>
  <c r="AD55" i="12"/>
  <c r="L55" i="12"/>
  <c r="AM55" i="12" s="1"/>
  <c r="M63" i="12"/>
  <c r="AE60" i="12"/>
  <c r="X60" i="12"/>
  <c r="O60" i="12"/>
  <c r="V60" i="12"/>
  <c r="V63" i="12" s="1"/>
  <c r="AC60" i="12"/>
  <c r="AI60" i="12" s="1"/>
  <c r="T60" i="12"/>
  <c r="AG63" i="12"/>
  <c r="Q64" i="12"/>
  <c r="AE69" i="12"/>
  <c r="X69" i="12"/>
  <c r="O69" i="12"/>
  <c r="AC69" i="12"/>
  <c r="AI69" i="12" s="1"/>
  <c r="T69" i="12"/>
  <c r="AB69" i="12"/>
  <c r="Q69" i="12"/>
  <c r="Q71" i="12" s="1"/>
  <c r="V73" i="12"/>
  <c r="M79" i="12"/>
  <c r="AE76" i="12"/>
  <c r="X76" i="12"/>
  <c r="O76" i="12"/>
  <c r="V76" i="12"/>
  <c r="AC76" i="12"/>
  <c r="AI76" i="12" s="1"/>
  <c r="T76" i="12"/>
  <c r="AG79" i="12"/>
  <c r="Q80" i="12"/>
  <c r="Z85" i="12"/>
  <c r="Q85" i="12"/>
  <c r="AB85" i="12"/>
  <c r="O85" i="12"/>
  <c r="X85" i="12"/>
  <c r="T85" i="12"/>
  <c r="V85" i="12"/>
  <c r="AE85" i="12"/>
  <c r="AC85" i="12" s="1"/>
  <c r="AI85" i="12" s="1"/>
  <c r="AE57" i="12"/>
  <c r="AC57" i="12" s="1"/>
  <c r="AI57" i="12" s="1"/>
  <c r="X57" i="12"/>
  <c r="O57" i="12"/>
  <c r="T57" i="12"/>
  <c r="AB57" i="12"/>
  <c r="AB59" i="12" s="1"/>
  <c r="AH59" i="12" s="1"/>
  <c r="Q57" i="12"/>
  <c r="AO7" i="12"/>
  <c r="AL11" i="12"/>
  <c r="AD11" i="12"/>
  <c r="L11" i="12"/>
  <c r="AG19" i="12"/>
  <c r="AM19" i="12"/>
  <c r="AO23" i="12"/>
  <c r="Q27" i="12"/>
  <c r="AL27" i="12"/>
  <c r="AD27" i="12"/>
  <c r="L27" i="12"/>
  <c r="Z31" i="12"/>
  <c r="AG35" i="12"/>
  <c r="AO39" i="12"/>
  <c r="AL43" i="12"/>
  <c r="AD43" i="12"/>
  <c r="L43" i="12"/>
  <c r="AM43" i="12" s="1"/>
  <c r="AG51" i="12"/>
  <c r="M59" i="12"/>
  <c r="AE56" i="12"/>
  <c r="AC56" i="12" s="1"/>
  <c r="AI56" i="12" s="1"/>
  <c r="X56" i="12"/>
  <c r="O56" i="12"/>
  <c r="V56" i="12"/>
  <c r="T56" i="12"/>
  <c r="Z57" i="12"/>
  <c r="Z64" i="12"/>
  <c r="AE65" i="12"/>
  <c r="AC65" i="12" s="1"/>
  <c r="AI65" i="12" s="1"/>
  <c r="X65" i="12"/>
  <c r="O65" i="12"/>
  <c r="T65" i="12"/>
  <c r="AB65" i="12"/>
  <c r="Q65" i="12"/>
  <c r="M75" i="12"/>
  <c r="AE72" i="12"/>
  <c r="X72" i="12"/>
  <c r="O72" i="12"/>
  <c r="V72" i="12"/>
  <c r="AC72" i="12"/>
  <c r="AI72" i="12" s="1"/>
  <c r="T72" i="12"/>
  <c r="Z73" i="12"/>
  <c r="Z80" i="12"/>
  <c r="Z84" i="12"/>
  <c r="Q84" i="12"/>
  <c r="M87" i="12"/>
  <c r="AE84" i="12"/>
  <c r="V84" i="12"/>
  <c r="X84" i="12"/>
  <c r="X87" i="12" s="1"/>
  <c r="AC84" i="12"/>
  <c r="AI84" i="12" s="1"/>
  <c r="T84" i="12"/>
  <c r="O84" i="12"/>
  <c r="O87" i="12" s="1"/>
  <c r="AB93" i="12"/>
  <c r="T93" i="12"/>
  <c r="Z93" i="12"/>
  <c r="Q93" i="12"/>
  <c r="AE93" i="12"/>
  <c r="O93" i="12"/>
  <c r="O95" i="12" s="1"/>
  <c r="AC93" i="12"/>
  <c r="AI93" i="12" s="1"/>
  <c r="X93" i="12"/>
  <c r="V93" i="12"/>
  <c r="AL51" i="12"/>
  <c r="AD51" i="12"/>
  <c r="L51" i="12"/>
  <c r="AM51" i="12" s="1"/>
  <c r="AG7" i="12"/>
  <c r="AO11" i="12"/>
  <c r="AL15" i="12"/>
  <c r="AD15" i="12"/>
  <c r="L15" i="12"/>
  <c r="Z19" i="12"/>
  <c r="AF19" i="12"/>
  <c r="AG23" i="12"/>
  <c r="AO27" i="12"/>
  <c r="AL31" i="12"/>
  <c r="AD31" i="12"/>
  <c r="L31" i="12"/>
  <c r="AM31" i="12" s="1"/>
  <c r="Z35" i="12"/>
  <c r="AF35" i="12"/>
  <c r="AG39" i="12"/>
  <c r="AO43" i="12"/>
  <c r="Q47" i="12"/>
  <c r="AL47" i="12"/>
  <c r="AD47" i="12"/>
  <c r="L47" i="12"/>
  <c r="AM47" i="12" s="1"/>
  <c r="Z51" i="12"/>
  <c r="AF51" i="12"/>
  <c r="AG55" i="12"/>
  <c r="Q56" i="12"/>
  <c r="Q59" i="12" s="1"/>
  <c r="AE61" i="12"/>
  <c r="X61" i="12"/>
  <c r="O61" i="12"/>
  <c r="AC61" i="12"/>
  <c r="AI61" i="12" s="1"/>
  <c r="T61" i="12"/>
  <c r="AB61" i="12"/>
  <c r="AB63" i="12" s="1"/>
  <c r="AH63" i="12" s="1"/>
  <c r="Q61" i="12"/>
  <c r="Q63" i="12" s="1"/>
  <c r="AB64" i="12"/>
  <c r="AB67" i="12" s="1"/>
  <c r="AH67" i="12" s="1"/>
  <c r="V65" i="12"/>
  <c r="M71" i="12"/>
  <c r="AE68" i="12"/>
  <c r="X68" i="12"/>
  <c r="O68" i="12"/>
  <c r="V68" i="12"/>
  <c r="V71" i="12" s="1"/>
  <c r="AC68" i="12"/>
  <c r="AI68" i="12" s="1"/>
  <c r="T68" i="12"/>
  <c r="AG71" i="12"/>
  <c r="Z69" i="12"/>
  <c r="Q72" i="12"/>
  <c r="Z76" i="12"/>
  <c r="AE77" i="12"/>
  <c r="X77" i="12"/>
  <c r="O77" i="12"/>
  <c r="AC77" i="12"/>
  <c r="AI77" i="12" s="1"/>
  <c r="T77" i="12"/>
  <c r="AB77" i="12"/>
  <c r="AB79" i="12" s="1"/>
  <c r="AH79" i="12" s="1"/>
  <c r="Q77" i="12"/>
  <c r="Q79" i="12" s="1"/>
  <c r="AB80" i="12"/>
  <c r="AB84" i="12"/>
  <c r="M95" i="12"/>
  <c r="AE81" i="12"/>
  <c r="X81" i="12"/>
  <c r="O81" i="12"/>
  <c r="Z81" i="12"/>
  <c r="AE94" i="12"/>
  <c r="AC94" i="12" s="1"/>
  <c r="AI94" i="12" s="1"/>
  <c r="AB96" i="12"/>
  <c r="T96" i="12"/>
  <c r="M99" i="12"/>
  <c r="Z96" i="12"/>
  <c r="Q96" i="12"/>
  <c r="V96" i="12"/>
  <c r="AE96" i="12"/>
  <c r="O96" i="12"/>
  <c r="AB97" i="12"/>
  <c r="T97" i="12"/>
  <c r="Z97" i="12"/>
  <c r="Q97" i="12"/>
  <c r="X97" i="12"/>
  <c r="V97" i="12"/>
  <c r="AB102" i="12"/>
  <c r="T102" i="12"/>
  <c r="Q102" i="12"/>
  <c r="Z102" i="12"/>
  <c r="O102" i="12"/>
  <c r="X102" i="12"/>
  <c r="V102" i="12"/>
  <c r="I128" i="12"/>
  <c r="V4" i="12"/>
  <c r="V5" i="12"/>
  <c r="V6" i="12"/>
  <c r="V8" i="12"/>
  <c r="V9" i="12"/>
  <c r="V10" i="12"/>
  <c r="V12" i="12"/>
  <c r="V13" i="12"/>
  <c r="V14" i="12"/>
  <c r="V16" i="12"/>
  <c r="V17" i="12"/>
  <c r="V18" i="12"/>
  <c r="V20" i="12"/>
  <c r="V21" i="12"/>
  <c r="V22" i="12"/>
  <c r="V24" i="12"/>
  <c r="V25" i="12"/>
  <c r="V26" i="12"/>
  <c r="V28" i="12"/>
  <c r="V29" i="12"/>
  <c r="V30" i="12"/>
  <c r="V32" i="12"/>
  <c r="V33" i="12"/>
  <c r="V34" i="12"/>
  <c r="V36" i="12"/>
  <c r="V37" i="12"/>
  <c r="V38" i="12"/>
  <c r="V40" i="12"/>
  <c r="V41" i="12"/>
  <c r="V42" i="12"/>
  <c r="V44" i="12"/>
  <c r="V45" i="12"/>
  <c r="V46" i="12"/>
  <c r="P47" i="12"/>
  <c r="V48" i="12"/>
  <c r="V49" i="12"/>
  <c r="V50" i="12"/>
  <c r="V52" i="12"/>
  <c r="V53" i="12"/>
  <c r="V54" i="12"/>
  <c r="AE58" i="12"/>
  <c r="AC58" i="12" s="1"/>
  <c r="AI58" i="12" s="1"/>
  <c r="X58" i="12"/>
  <c r="O58" i="12"/>
  <c r="Z58" i="12"/>
  <c r="AL59" i="12"/>
  <c r="AD59" i="12"/>
  <c r="AE62" i="12"/>
  <c r="AC62" i="12" s="1"/>
  <c r="AI62" i="12" s="1"/>
  <c r="X62" i="12"/>
  <c r="O62" i="12"/>
  <c r="Z62" i="12"/>
  <c r="Z63" i="12" s="1"/>
  <c r="AL63" i="12"/>
  <c r="AD63" i="12"/>
  <c r="AE66" i="12"/>
  <c r="AC66" i="12" s="1"/>
  <c r="AI66" i="12" s="1"/>
  <c r="X66" i="12"/>
  <c r="O66" i="12"/>
  <c r="Z66" i="12"/>
  <c r="AL67" i="12"/>
  <c r="AD67" i="12"/>
  <c r="AE70" i="12"/>
  <c r="AC70" i="12" s="1"/>
  <c r="AI70" i="12" s="1"/>
  <c r="X70" i="12"/>
  <c r="O70" i="12"/>
  <c r="Z70" i="12"/>
  <c r="AL71" i="12"/>
  <c r="AD71" i="12"/>
  <c r="AE74" i="12"/>
  <c r="AC74" i="12" s="1"/>
  <c r="AI74" i="12" s="1"/>
  <c r="X74" i="12"/>
  <c r="O74" i="12"/>
  <c r="Z74" i="12"/>
  <c r="AL75" i="12"/>
  <c r="AD75" i="12"/>
  <c r="AE78" i="12"/>
  <c r="AC78" i="12" s="1"/>
  <c r="AI78" i="12" s="1"/>
  <c r="X78" i="12"/>
  <c r="O78" i="12"/>
  <c r="Z78" i="12"/>
  <c r="AL79" i="12"/>
  <c r="AD79" i="12"/>
  <c r="Q81" i="12"/>
  <c r="AB81" i="12"/>
  <c r="Z82" i="12"/>
  <c r="Q82" i="12"/>
  <c r="AB82" i="12"/>
  <c r="O82" i="12"/>
  <c r="AC82" i="12"/>
  <c r="AI82" i="12" s="1"/>
  <c r="AL87" i="12"/>
  <c r="Z89" i="12"/>
  <c r="Q89" i="12"/>
  <c r="AE89" i="12"/>
  <c r="AC89" i="12" s="1"/>
  <c r="AI89" i="12" s="1"/>
  <c r="V89" i="12"/>
  <c r="V91" i="12" s="1"/>
  <c r="U91" i="12" s="1"/>
  <c r="AB89" i="12"/>
  <c r="AB90" i="12"/>
  <c r="T90" i="12"/>
  <c r="Z90" i="12"/>
  <c r="Q90" i="12"/>
  <c r="AE90" i="12"/>
  <c r="AC90" i="12" s="1"/>
  <c r="AI90" i="12" s="1"/>
  <c r="O90" i="12"/>
  <c r="AN95" i="12"/>
  <c r="X96" i="12"/>
  <c r="O97" i="12"/>
  <c r="AE102" i="12"/>
  <c r="AC102" i="12" s="1"/>
  <c r="AI102" i="12" s="1"/>
  <c r="AB94" i="12"/>
  <c r="T94" i="12"/>
  <c r="Z94" i="12"/>
  <c r="Q94" i="12"/>
  <c r="V94" i="12"/>
  <c r="AG83" i="12"/>
  <c r="T81" i="12"/>
  <c r="AC81" i="12"/>
  <c r="AI81" i="12" s="1"/>
  <c r="Z86" i="12"/>
  <c r="Q86" i="12"/>
  <c r="AE86" i="12"/>
  <c r="AC86" i="12" s="1"/>
  <c r="AI86" i="12" s="1"/>
  <c r="V86" i="12"/>
  <c r="AB86" i="12"/>
  <c r="Z88" i="12"/>
  <c r="Q88" i="12"/>
  <c r="AB88" i="12"/>
  <c r="O88" i="12"/>
  <c r="AC88" i="12"/>
  <c r="AI88" i="12" s="1"/>
  <c r="AE95" i="12"/>
  <c r="X94" i="12"/>
  <c r="AC96" i="12"/>
  <c r="AI96" i="12" s="1"/>
  <c r="AC97" i="12"/>
  <c r="AI97" i="12" s="1"/>
  <c r="AB101" i="12"/>
  <c r="T101" i="12"/>
  <c r="AE101" i="12"/>
  <c r="V101" i="12"/>
  <c r="AC101" i="12"/>
  <c r="AI101" i="12" s="1"/>
  <c r="Q101" i="12"/>
  <c r="Q103" i="12" s="1"/>
  <c r="X101" i="12"/>
  <c r="O101" i="12"/>
  <c r="O103" i="12" s="1"/>
  <c r="AB92" i="12"/>
  <c r="AB95" i="12" s="1"/>
  <c r="AH95" i="12" s="1"/>
  <c r="T92" i="12"/>
  <c r="Z92" i="12"/>
  <c r="Q92" i="12"/>
  <c r="AC92" i="12"/>
  <c r="AI92" i="12" s="1"/>
  <c r="AN99" i="12"/>
  <c r="AB104" i="12"/>
  <c r="T104" i="12"/>
  <c r="AE104" i="12"/>
  <c r="V104" i="12"/>
  <c r="AC104" i="12"/>
  <c r="AI104" i="12" s="1"/>
  <c r="Q104" i="12"/>
  <c r="AB105" i="12"/>
  <c r="T105" i="12"/>
  <c r="AC105" i="12"/>
  <c r="AI105" i="12" s="1"/>
  <c r="Q105" i="12"/>
  <c r="Z105" i="12"/>
  <c r="O105" i="12"/>
  <c r="AB98" i="12"/>
  <c r="T98" i="12"/>
  <c r="AE98" i="12"/>
  <c r="V98" i="12"/>
  <c r="AC98" i="12"/>
  <c r="AI98" i="12" s="1"/>
  <c r="Q98" i="12"/>
  <c r="AB108" i="12"/>
  <c r="T108" i="12"/>
  <c r="Q108" i="12"/>
  <c r="Q111" i="12" s="1"/>
  <c r="P111" i="12" s="1"/>
  <c r="Z108" i="12"/>
  <c r="Z111" i="12" s="1"/>
  <c r="Y111" i="12" s="1"/>
  <c r="O108" i="12"/>
  <c r="L115" i="12"/>
  <c r="AM115" i="12" s="1"/>
  <c r="AD115" i="12"/>
  <c r="AH127" i="12"/>
  <c r="K128" i="12"/>
  <c r="V100" i="12"/>
  <c r="AN103" i="12"/>
  <c r="AB106" i="12"/>
  <c r="T106" i="12"/>
  <c r="X106" i="12"/>
  <c r="X107" i="12" s="1"/>
  <c r="AB109" i="12"/>
  <c r="T109" i="12"/>
  <c r="X109" i="12"/>
  <c r="V110" i="12"/>
  <c r="V111" i="12" s="1"/>
  <c r="U111" i="12" s="1"/>
  <c r="Z119" i="12"/>
  <c r="L119" i="12"/>
  <c r="AM119" i="12" s="1"/>
  <c r="AL119" i="12"/>
  <c r="AN127" i="12"/>
  <c r="F128" i="12"/>
  <c r="AB100" i="12"/>
  <c r="T100" i="12"/>
  <c r="T103" i="12" s="1"/>
  <c r="X100" i="12"/>
  <c r="M103" i="12"/>
  <c r="AN107" i="12"/>
  <c r="AB110" i="12"/>
  <c r="T110" i="12"/>
  <c r="X110" i="12"/>
  <c r="AG115" i="12"/>
  <c r="Q123" i="12"/>
  <c r="AG127" i="12"/>
  <c r="AK127" i="12"/>
  <c r="AJ128" i="12"/>
  <c r="AO115" i="12"/>
  <c r="AG119" i="12"/>
  <c r="AF123" i="12"/>
  <c r="AL123" i="12"/>
  <c r="AT128" i="12"/>
  <c r="AO127" i="12"/>
  <c r="D128" i="12"/>
  <c r="V112" i="12"/>
  <c r="V113" i="12"/>
  <c r="V114" i="12"/>
  <c r="V116" i="12"/>
  <c r="V117" i="12"/>
  <c r="V118" i="12"/>
  <c r="V120" i="12"/>
  <c r="V121" i="12"/>
  <c r="V122" i="12"/>
  <c r="V124" i="12"/>
  <c r="V125" i="12"/>
  <c r="V126" i="12"/>
  <c r="AL39" i="11"/>
  <c r="AD39" i="11"/>
  <c r="L39" i="11"/>
  <c r="AM39" i="11" s="1"/>
  <c r="AL43" i="11"/>
  <c r="AD43" i="11"/>
  <c r="L43" i="11"/>
  <c r="AM43" i="11" s="1"/>
  <c r="AL55" i="11"/>
  <c r="AD55" i="11"/>
  <c r="L55" i="11"/>
  <c r="AM55" i="11" s="1"/>
  <c r="AM7" i="11"/>
  <c r="N11" i="11"/>
  <c r="AM11" i="11"/>
  <c r="AM15" i="11"/>
  <c r="AM19" i="11"/>
  <c r="R23" i="11"/>
  <c r="AM23" i="11"/>
  <c r="N27" i="11"/>
  <c r="AM27" i="11"/>
  <c r="W31" i="11"/>
  <c r="AL67" i="11"/>
  <c r="AD67" i="11"/>
  <c r="AF67" i="11"/>
  <c r="L67" i="11"/>
  <c r="AM67" i="11" s="1"/>
  <c r="AL35" i="11"/>
  <c r="AD35" i="11"/>
  <c r="L35" i="11"/>
  <c r="AM35" i="11" s="1"/>
  <c r="AL47" i="11"/>
  <c r="AD47" i="11"/>
  <c r="L47" i="11"/>
  <c r="AM47" i="11" s="1"/>
  <c r="AL51" i="11"/>
  <c r="AD51" i="11"/>
  <c r="L51" i="11"/>
  <c r="AM51" i="11" s="1"/>
  <c r="AF7" i="11"/>
  <c r="AF11" i="11"/>
  <c r="AF15" i="11"/>
  <c r="AF19" i="11"/>
  <c r="AF23" i="11"/>
  <c r="AB26" i="11"/>
  <c r="AB27" i="11" s="1"/>
  <c r="AH27" i="11" s="1"/>
  <c r="AF27" i="11"/>
  <c r="T28" i="11"/>
  <c r="AB28" i="11"/>
  <c r="T29" i="11"/>
  <c r="AB29" i="11"/>
  <c r="T30" i="11"/>
  <c r="AB30" i="11"/>
  <c r="AG35" i="11"/>
  <c r="AF35" i="11"/>
  <c r="AG39" i="11"/>
  <c r="AF39" i="11"/>
  <c r="AG43" i="11"/>
  <c r="AF43" i="11"/>
  <c r="AG47" i="11"/>
  <c r="AF47" i="11"/>
  <c r="AG51" i="11"/>
  <c r="AF51" i="11"/>
  <c r="AG55" i="11"/>
  <c r="AF55" i="11"/>
  <c r="Q63" i="11"/>
  <c r="AG63" i="11"/>
  <c r="AL63" i="11"/>
  <c r="AD63" i="11"/>
  <c r="L63" i="11"/>
  <c r="AM63" i="11" s="1"/>
  <c r="V4" i="11"/>
  <c r="V5" i="11"/>
  <c r="V6" i="11"/>
  <c r="Y7" i="11"/>
  <c r="V8" i="11"/>
  <c r="V9" i="11"/>
  <c r="V10" i="11"/>
  <c r="V12" i="11"/>
  <c r="V13" i="11"/>
  <c r="V14" i="11"/>
  <c r="V16" i="11"/>
  <c r="V17" i="11"/>
  <c r="V18" i="11"/>
  <c r="V20" i="11"/>
  <c r="V21" i="11"/>
  <c r="V22" i="11"/>
  <c r="V24" i="11"/>
  <c r="V25" i="11"/>
  <c r="V26" i="11"/>
  <c r="V28" i="11"/>
  <c r="V29" i="11"/>
  <c r="V30" i="11"/>
  <c r="Z47" i="11"/>
  <c r="Y47" i="11" s="1"/>
  <c r="Z51" i="11"/>
  <c r="Y51" i="11" s="1"/>
  <c r="Z55" i="11"/>
  <c r="Y55" i="11" s="1"/>
  <c r="AL59" i="11"/>
  <c r="AD59" i="11"/>
  <c r="L59" i="11"/>
  <c r="AM59" i="11" s="1"/>
  <c r="Z67" i="11"/>
  <c r="V32" i="11"/>
  <c r="AC32" i="11"/>
  <c r="AI32" i="11" s="1"/>
  <c r="V33" i="11"/>
  <c r="V34" i="11"/>
  <c r="V36" i="11"/>
  <c r="AC36" i="11"/>
  <c r="AI36" i="11" s="1"/>
  <c r="V37" i="11"/>
  <c r="V38" i="11"/>
  <c r="V40" i="11"/>
  <c r="AC40" i="11"/>
  <c r="AI40" i="11" s="1"/>
  <c r="V41" i="11"/>
  <c r="V42" i="11"/>
  <c r="V44" i="11"/>
  <c r="V45" i="11"/>
  <c r="V46" i="11"/>
  <c r="V48" i="11"/>
  <c r="AC48" i="11"/>
  <c r="AI48" i="11" s="1"/>
  <c r="V49" i="11"/>
  <c r="V50" i="11"/>
  <c r="V52" i="11"/>
  <c r="AC52" i="11"/>
  <c r="AI52" i="11" s="1"/>
  <c r="V53" i="11"/>
  <c r="V54" i="11"/>
  <c r="V56" i="11"/>
  <c r="V57" i="11"/>
  <c r="V58" i="11"/>
  <c r="AC58" i="11"/>
  <c r="AI58" i="11" s="1"/>
  <c r="V60" i="11"/>
  <c r="V61" i="11"/>
  <c r="AC61" i="11"/>
  <c r="AI61" i="11" s="1"/>
  <c r="V62" i="11"/>
  <c r="AC62" i="11"/>
  <c r="AI62" i="11" s="1"/>
  <c r="V64" i="11"/>
  <c r="V65" i="11"/>
  <c r="AC65" i="11"/>
  <c r="AI65" i="11" s="1"/>
  <c r="V66" i="11"/>
  <c r="AC66" i="11"/>
  <c r="AI66" i="11" s="1"/>
  <c r="V68" i="11"/>
  <c r="O60" i="11"/>
  <c r="X60" i="11"/>
  <c r="AE60" i="11"/>
  <c r="AE63" i="11" s="1"/>
  <c r="O61" i="11"/>
  <c r="X61" i="11"/>
  <c r="O62" i="11"/>
  <c r="X62" i="11"/>
  <c r="O64" i="11"/>
  <c r="X64" i="11"/>
  <c r="AE64" i="11"/>
  <c r="AE67" i="11" s="1"/>
  <c r="O65" i="11"/>
  <c r="X65" i="11"/>
  <c r="O66" i="11"/>
  <c r="X66" i="11"/>
  <c r="AB68" i="11"/>
  <c r="AB71" i="11" s="1"/>
  <c r="AH71" i="11" s="1"/>
  <c r="Z69" i="11"/>
  <c r="Q69" i="11"/>
  <c r="X69" i="11"/>
  <c r="O69" i="11"/>
  <c r="AE69" i="11"/>
  <c r="AC69" i="11" s="1"/>
  <c r="AI69" i="11" s="1"/>
  <c r="T79" i="11"/>
  <c r="T95" i="11"/>
  <c r="AE95" i="11"/>
  <c r="Z68" i="11"/>
  <c r="Q68" i="11"/>
  <c r="AE68" i="11"/>
  <c r="X68" i="11"/>
  <c r="O68" i="11"/>
  <c r="AC68" i="11"/>
  <c r="AI68" i="11" s="1"/>
  <c r="L83" i="11"/>
  <c r="AM83" i="11" s="1"/>
  <c r="AL83" i="11"/>
  <c r="AF83" i="11"/>
  <c r="AD83" i="11"/>
  <c r="AD99" i="11"/>
  <c r="L99" i="11"/>
  <c r="AM99" i="11" s="1"/>
  <c r="AF99" i="11"/>
  <c r="AL99" i="11"/>
  <c r="P111" i="11"/>
  <c r="L107" i="11"/>
  <c r="AM107" i="11" s="1"/>
  <c r="AL107" i="11"/>
  <c r="AF107" i="11"/>
  <c r="I128" i="11"/>
  <c r="AF71" i="11"/>
  <c r="AL71" i="11"/>
  <c r="AO79" i="11"/>
  <c r="R79" i="11"/>
  <c r="AD79" i="11"/>
  <c r="AG83" i="11"/>
  <c r="AL87" i="11"/>
  <c r="AO95" i="11"/>
  <c r="AD95" i="11"/>
  <c r="AG99" i="11"/>
  <c r="AK123" i="11"/>
  <c r="AJ128" i="11"/>
  <c r="AO71" i="11"/>
  <c r="AO75" i="11"/>
  <c r="AD75" i="11"/>
  <c r="AG79" i="11"/>
  <c r="AO91" i="11"/>
  <c r="AD91" i="11"/>
  <c r="AG95" i="11"/>
  <c r="Z103" i="11"/>
  <c r="Y103" i="11" s="1"/>
  <c r="AO107" i="11"/>
  <c r="AD107" i="11"/>
  <c r="AO111" i="11"/>
  <c r="L119" i="11"/>
  <c r="AM119" i="11" s="1"/>
  <c r="AL119" i="11"/>
  <c r="AF119" i="11"/>
  <c r="AD119" i="11"/>
  <c r="X123" i="11"/>
  <c r="AG123" i="11"/>
  <c r="L127" i="11"/>
  <c r="AM127" i="11" s="1"/>
  <c r="AD127" i="11"/>
  <c r="AL127" i="11"/>
  <c r="AT128" i="11"/>
  <c r="V70" i="11"/>
  <c r="V72" i="11"/>
  <c r="V73" i="11"/>
  <c r="V74" i="11"/>
  <c r="V76" i="11"/>
  <c r="V77" i="11"/>
  <c r="V78" i="11"/>
  <c r="V80" i="11"/>
  <c r="V81" i="11"/>
  <c r="V82" i="11"/>
  <c r="V84" i="11"/>
  <c r="V85" i="11"/>
  <c r="V86" i="11"/>
  <c r="V88" i="11"/>
  <c r="V89" i="11"/>
  <c r="V90" i="11"/>
  <c r="V92" i="11"/>
  <c r="V93" i="11"/>
  <c r="V94" i="11"/>
  <c r="V96" i="11"/>
  <c r="V97" i="11"/>
  <c r="V98" i="11"/>
  <c r="AG103" i="11"/>
  <c r="AN111" i="11"/>
  <c r="L111" i="11"/>
  <c r="AM111" i="11" s="1"/>
  <c r="AD111" i="11"/>
  <c r="AO119" i="11"/>
  <c r="AO123" i="11"/>
  <c r="AN123" i="11"/>
  <c r="AF127" i="11"/>
  <c r="K128" i="11"/>
  <c r="F128" i="11"/>
  <c r="AQ128" i="11"/>
  <c r="V100" i="11"/>
  <c r="V101" i="11"/>
  <c r="V102" i="11"/>
  <c r="V104" i="11"/>
  <c r="V105" i="11"/>
  <c r="V106" i="11"/>
  <c r="V108" i="11"/>
  <c r="AC108" i="11"/>
  <c r="AI108" i="11" s="1"/>
  <c r="V109" i="11"/>
  <c r="V110" i="11"/>
  <c r="AG115" i="11"/>
  <c r="AO127" i="11"/>
  <c r="D128" i="11"/>
  <c r="AC127" i="11"/>
  <c r="AI127" i="11" s="1"/>
  <c r="Y127" i="11"/>
  <c r="U127" i="11"/>
  <c r="P127" i="11"/>
  <c r="R127" i="11"/>
  <c r="AG127" i="11"/>
  <c r="V112" i="11"/>
  <c r="V113" i="11"/>
  <c r="V114" i="11"/>
  <c r="V116" i="11"/>
  <c r="V117" i="11"/>
  <c r="V118" i="11"/>
  <c r="V120" i="11"/>
  <c r="V121" i="11"/>
  <c r="V122" i="11"/>
  <c r="V124" i="11"/>
  <c r="V125" i="11"/>
  <c r="V126" i="11"/>
  <c r="AN7" i="15"/>
  <c r="Z38" i="15"/>
  <c r="Q38" i="15"/>
  <c r="T38" i="15"/>
  <c r="AB38" i="15"/>
  <c r="O38" i="15"/>
  <c r="AE38" i="15"/>
  <c r="AE39" i="15" s="1"/>
  <c r="X38" i="15"/>
  <c r="V38" i="15"/>
  <c r="L15" i="15"/>
  <c r="AL15" i="15"/>
  <c r="AF15" i="15"/>
  <c r="AD15" i="15"/>
  <c r="Z30" i="15"/>
  <c r="Q30" i="15"/>
  <c r="T30" i="15"/>
  <c r="AB30" i="15"/>
  <c r="O30" i="15"/>
  <c r="AE30" i="15"/>
  <c r="AE31" i="15" s="1"/>
  <c r="X30" i="15"/>
  <c r="V30" i="15"/>
  <c r="V31" i="15" s="1"/>
  <c r="Z52" i="15"/>
  <c r="Q52" i="15"/>
  <c r="T52" i="15"/>
  <c r="AB52" i="15"/>
  <c r="O52" i="15"/>
  <c r="AE52" i="15"/>
  <c r="AE55" i="15" s="1"/>
  <c r="X52" i="15"/>
  <c r="V52" i="15"/>
  <c r="AM15" i="15"/>
  <c r="Z22" i="15"/>
  <c r="Q22" i="15"/>
  <c r="T22" i="15"/>
  <c r="AB22" i="15"/>
  <c r="O22" i="15"/>
  <c r="AE22" i="15"/>
  <c r="AE23" i="15" s="1"/>
  <c r="X22" i="15"/>
  <c r="V22" i="15"/>
  <c r="V23" i="15" s="1"/>
  <c r="Z46" i="15"/>
  <c r="Q46" i="15"/>
  <c r="T46" i="15"/>
  <c r="AB46" i="15"/>
  <c r="O46" i="15"/>
  <c r="AE46" i="15"/>
  <c r="AE47" i="15" s="1"/>
  <c r="X46" i="15"/>
  <c r="V46" i="15"/>
  <c r="V47" i="15" s="1"/>
  <c r="U47" i="15" s="1"/>
  <c r="Z60" i="15"/>
  <c r="Q60" i="15"/>
  <c r="T60" i="15"/>
  <c r="AB60" i="15"/>
  <c r="O60" i="15"/>
  <c r="AE60" i="15"/>
  <c r="AE63" i="15" s="1"/>
  <c r="X60" i="15"/>
  <c r="V60" i="15"/>
  <c r="M63" i="15"/>
  <c r="Z74" i="15"/>
  <c r="Q74" i="15"/>
  <c r="T74" i="15"/>
  <c r="AB74" i="15"/>
  <c r="O74" i="15"/>
  <c r="AE74" i="15"/>
  <c r="AE75" i="15" s="1"/>
  <c r="X74" i="15"/>
  <c r="AF7" i="15"/>
  <c r="AL7" i="15"/>
  <c r="AM11" i="15"/>
  <c r="AO15" i="15"/>
  <c r="X20" i="15"/>
  <c r="AN23" i="15"/>
  <c r="X25" i="15"/>
  <c r="X28" i="15"/>
  <c r="AN31" i="15"/>
  <c r="X33" i="15"/>
  <c r="X36" i="15"/>
  <c r="Z57" i="15"/>
  <c r="Q57" i="15"/>
  <c r="AC57" i="15"/>
  <c r="AI57" i="15" s="1"/>
  <c r="T57" i="15"/>
  <c r="T59" i="15" s="1"/>
  <c r="AB57" i="15"/>
  <c r="AB59" i="15" s="1"/>
  <c r="AH59" i="15" s="1"/>
  <c r="O57" i="15"/>
  <c r="Z65" i="15"/>
  <c r="Q65" i="15"/>
  <c r="AC65" i="15"/>
  <c r="AI65" i="15" s="1"/>
  <c r="T65" i="15"/>
  <c r="AB65" i="15"/>
  <c r="AB67" i="15" s="1"/>
  <c r="AH67" i="15" s="1"/>
  <c r="O65" i="15"/>
  <c r="V74" i="15"/>
  <c r="AO87" i="15"/>
  <c r="M103" i="15"/>
  <c r="AE100" i="15"/>
  <c r="AC100" i="15" s="1"/>
  <c r="AI100" i="15" s="1"/>
  <c r="X100" i="15"/>
  <c r="O100" i="15"/>
  <c r="T100" i="15"/>
  <c r="T103" i="15" s="1"/>
  <c r="V100" i="15"/>
  <c r="Q100" i="15"/>
  <c r="AB100" i="15"/>
  <c r="Z108" i="15"/>
  <c r="Q108" i="15"/>
  <c r="M111" i="15"/>
  <c r="AE108" i="15"/>
  <c r="AC108" i="15" s="1"/>
  <c r="AI108" i="15" s="1"/>
  <c r="V108" i="15"/>
  <c r="X108" i="15"/>
  <c r="AB108" i="15"/>
  <c r="T108" i="15"/>
  <c r="O108" i="15"/>
  <c r="AM7" i="15"/>
  <c r="AO11" i="15"/>
  <c r="AG15" i="15"/>
  <c r="O19" i="15"/>
  <c r="N19" i="15" s="1"/>
  <c r="V57" i="15"/>
  <c r="AE67" i="15"/>
  <c r="V65" i="15"/>
  <c r="V71" i="15"/>
  <c r="M75" i="15"/>
  <c r="Z100" i="15"/>
  <c r="Z117" i="15"/>
  <c r="Q117" i="15"/>
  <c r="AE117" i="15"/>
  <c r="AC117" i="15" s="1"/>
  <c r="AI117" i="15" s="1"/>
  <c r="X117" i="15"/>
  <c r="O117" i="15"/>
  <c r="AB117" i="15"/>
  <c r="V117" i="15"/>
  <c r="T117" i="15"/>
  <c r="AE101" i="15"/>
  <c r="X101" i="15"/>
  <c r="O101" i="15"/>
  <c r="AB101" i="15"/>
  <c r="Q101" i="15"/>
  <c r="Z101" i="15"/>
  <c r="V101" i="15"/>
  <c r="AC101" i="15"/>
  <c r="AI101" i="15" s="1"/>
  <c r="AO7" i="15"/>
  <c r="R7" i="15"/>
  <c r="AG11" i="15"/>
  <c r="AM19" i="15"/>
  <c r="AF19" i="15"/>
  <c r="L19" i="15"/>
  <c r="AD19" i="15"/>
  <c r="AL19" i="15"/>
  <c r="Z20" i="15"/>
  <c r="Q20" i="15"/>
  <c r="AC20" i="15"/>
  <c r="AI20" i="15" s="1"/>
  <c r="T20" i="15"/>
  <c r="AB20" i="15"/>
  <c r="O20" i="15"/>
  <c r="Z25" i="15"/>
  <c r="Q25" i="15"/>
  <c r="AC25" i="15"/>
  <c r="AI25" i="15" s="1"/>
  <c r="T25" i="15"/>
  <c r="M27" i="15"/>
  <c r="AB25" i="15"/>
  <c r="AB27" i="15" s="1"/>
  <c r="AH27" i="15" s="1"/>
  <c r="O25" i="15"/>
  <c r="O27" i="15" s="1"/>
  <c r="AM27" i="15"/>
  <c r="AF27" i="15"/>
  <c r="AD27" i="15"/>
  <c r="Z28" i="15"/>
  <c r="Q28" i="15"/>
  <c r="T28" i="15"/>
  <c r="AB28" i="15"/>
  <c r="AB31" i="15" s="1"/>
  <c r="AH31" i="15" s="1"/>
  <c r="O28" i="15"/>
  <c r="Z33" i="15"/>
  <c r="Q33" i="15"/>
  <c r="AC33" i="15"/>
  <c r="AI33" i="15" s="1"/>
  <c r="T33" i="15"/>
  <c r="T35" i="15" s="1"/>
  <c r="M35" i="15"/>
  <c r="AB33" i="15"/>
  <c r="AB35" i="15" s="1"/>
  <c r="AH35" i="15" s="1"/>
  <c r="O33" i="15"/>
  <c r="O35" i="15" s="1"/>
  <c r="AF35" i="15"/>
  <c r="AD35" i="15"/>
  <c r="Z36" i="15"/>
  <c r="Q36" i="15"/>
  <c r="AC36" i="15"/>
  <c r="AI36" i="15" s="1"/>
  <c r="T36" i="15"/>
  <c r="AB36" i="15"/>
  <c r="O36" i="15"/>
  <c r="Z41" i="15"/>
  <c r="Q41" i="15"/>
  <c r="AC41" i="15"/>
  <c r="AI41" i="15" s="1"/>
  <c r="T41" i="15"/>
  <c r="T43" i="15" s="1"/>
  <c r="M43" i="15"/>
  <c r="AB41" i="15"/>
  <c r="AB43" i="15" s="1"/>
  <c r="AH43" i="15" s="1"/>
  <c r="O41" i="15"/>
  <c r="O43" i="15" s="1"/>
  <c r="AF43" i="15"/>
  <c r="AD43" i="15"/>
  <c r="Z44" i="15"/>
  <c r="Q44" i="15"/>
  <c r="AC44" i="15"/>
  <c r="AI44" i="15" s="1"/>
  <c r="T44" i="15"/>
  <c r="AB44" i="15"/>
  <c r="O44" i="15"/>
  <c r="Z49" i="15"/>
  <c r="Q49" i="15"/>
  <c r="AC49" i="15"/>
  <c r="AI49" i="15" s="1"/>
  <c r="T49" i="15"/>
  <c r="M51" i="15"/>
  <c r="AB49" i="15"/>
  <c r="AB51" i="15" s="1"/>
  <c r="AH51" i="15" s="1"/>
  <c r="O49" i="15"/>
  <c r="AF51" i="15"/>
  <c r="AD51" i="15"/>
  <c r="AL51" i="15"/>
  <c r="Z54" i="15"/>
  <c r="Q54" i="15"/>
  <c r="AC54" i="15"/>
  <c r="AI54" i="15" s="1"/>
  <c r="T54" i="15"/>
  <c r="AB54" i="15"/>
  <c r="O54" i="15"/>
  <c r="X57" i="15"/>
  <c r="AF59" i="15"/>
  <c r="AD59" i="15"/>
  <c r="AL59" i="15"/>
  <c r="Z62" i="15"/>
  <c r="Q62" i="15"/>
  <c r="AC62" i="15"/>
  <c r="AI62" i="15" s="1"/>
  <c r="T62" i="15"/>
  <c r="AB62" i="15"/>
  <c r="O62" i="15"/>
  <c r="X65" i="15"/>
  <c r="AL111" i="15"/>
  <c r="AD111" i="15"/>
  <c r="AF111" i="15"/>
  <c r="L111" i="15"/>
  <c r="AM111" i="15" s="1"/>
  <c r="Z116" i="15"/>
  <c r="Q116" i="15"/>
  <c r="M119" i="15"/>
  <c r="AE116" i="15"/>
  <c r="X116" i="15"/>
  <c r="O116" i="15"/>
  <c r="V116" i="15"/>
  <c r="AC116" i="15"/>
  <c r="AI116" i="15" s="1"/>
  <c r="AB116" i="15"/>
  <c r="Z122" i="15"/>
  <c r="Q122" i="15"/>
  <c r="AE122" i="15"/>
  <c r="AC122" i="15" s="1"/>
  <c r="AI122" i="15" s="1"/>
  <c r="X122" i="15"/>
  <c r="O122" i="15"/>
  <c r="V122" i="15"/>
  <c r="V123" i="15" s="1"/>
  <c r="T122" i="15"/>
  <c r="AL23" i="15"/>
  <c r="AE27" i="15"/>
  <c r="AL31" i="15"/>
  <c r="AE35" i="15"/>
  <c r="AL39" i="15"/>
  <c r="AL47" i="15"/>
  <c r="AE51" i="15"/>
  <c r="V53" i="15"/>
  <c r="V56" i="15"/>
  <c r="AE56" i="15"/>
  <c r="V58" i="15"/>
  <c r="V61" i="15"/>
  <c r="V64" i="15"/>
  <c r="V67" i="15" s="1"/>
  <c r="AN67" i="15"/>
  <c r="Z69" i="15"/>
  <c r="Q69" i="15"/>
  <c r="T69" i="15"/>
  <c r="T71" i="15" s="1"/>
  <c r="M71" i="15"/>
  <c r="AB69" i="15"/>
  <c r="AB71" i="15" s="1"/>
  <c r="AH71" i="15" s="1"/>
  <c r="AE69" i="15"/>
  <c r="AE71" i="15" s="1"/>
  <c r="AE81" i="15"/>
  <c r="AC81" i="15" s="1"/>
  <c r="AI81" i="15" s="1"/>
  <c r="X81" i="15"/>
  <c r="O81" i="15"/>
  <c r="AB81" i="15"/>
  <c r="Q81" i="15"/>
  <c r="V81" i="15"/>
  <c r="T81" i="15"/>
  <c r="M91" i="15"/>
  <c r="AE88" i="15"/>
  <c r="AC88" i="15" s="1"/>
  <c r="AI88" i="15" s="1"/>
  <c r="X88" i="15"/>
  <c r="O88" i="15"/>
  <c r="T88" i="15"/>
  <c r="Z88" i="15"/>
  <c r="V88" i="15"/>
  <c r="T116" i="15"/>
  <c r="T119" i="15" s="1"/>
  <c r="AB122" i="15"/>
  <c r="AQ128" i="15"/>
  <c r="V4" i="15"/>
  <c r="V5" i="15"/>
  <c r="V6" i="15"/>
  <c r="V8" i="15"/>
  <c r="V9" i="15"/>
  <c r="V10" i="15"/>
  <c r="V12" i="15"/>
  <c r="V13" i="15"/>
  <c r="V14" i="15"/>
  <c r="V16" i="15"/>
  <c r="V17" i="15"/>
  <c r="V18" i="15"/>
  <c r="Z21" i="15"/>
  <c r="Q21" i="15"/>
  <c r="X21" i="15"/>
  <c r="L23" i="15"/>
  <c r="Z24" i="15"/>
  <c r="Q24" i="15"/>
  <c r="X24" i="15"/>
  <c r="Z26" i="15"/>
  <c r="Q26" i="15"/>
  <c r="X26" i="15"/>
  <c r="Z29" i="15"/>
  <c r="Q29" i="15"/>
  <c r="X29" i="15"/>
  <c r="Z32" i="15"/>
  <c r="Q32" i="15"/>
  <c r="X32" i="15"/>
  <c r="Z34" i="15"/>
  <c r="Q34" i="15"/>
  <c r="X34" i="15"/>
  <c r="Z37" i="15"/>
  <c r="Q37" i="15"/>
  <c r="X37" i="15"/>
  <c r="Z40" i="15"/>
  <c r="Q40" i="15"/>
  <c r="X40" i="15"/>
  <c r="Z42" i="15"/>
  <c r="Q42" i="15"/>
  <c r="X42" i="15"/>
  <c r="Z45" i="15"/>
  <c r="Q45" i="15"/>
  <c r="X45" i="15"/>
  <c r="Z48" i="15"/>
  <c r="Q48" i="15"/>
  <c r="X48" i="15"/>
  <c r="Z50" i="15"/>
  <c r="Q50" i="15"/>
  <c r="X50" i="15"/>
  <c r="Z53" i="15"/>
  <c r="Q53" i="15"/>
  <c r="X53" i="15"/>
  <c r="Z56" i="15"/>
  <c r="Q56" i="15"/>
  <c r="X56" i="15"/>
  <c r="Z58" i="15"/>
  <c r="Q58" i="15"/>
  <c r="X58" i="15"/>
  <c r="Z61" i="15"/>
  <c r="Q61" i="15"/>
  <c r="X61" i="15"/>
  <c r="Z64" i="15"/>
  <c r="Q64" i="15"/>
  <c r="X64" i="15"/>
  <c r="Z66" i="15"/>
  <c r="Q66" i="15"/>
  <c r="AC66" i="15"/>
  <c r="AI66" i="15" s="1"/>
  <c r="X66" i="15"/>
  <c r="M67" i="15"/>
  <c r="AF71" i="15"/>
  <c r="AD71" i="15"/>
  <c r="Z72" i="15"/>
  <c r="Q72" i="15"/>
  <c r="AC72" i="15"/>
  <c r="AI72" i="15" s="1"/>
  <c r="T72" i="15"/>
  <c r="AB72" i="15"/>
  <c r="O72" i="15"/>
  <c r="AE77" i="15"/>
  <c r="X77" i="15"/>
  <c r="AB77" i="15"/>
  <c r="AB79" i="15" s="1"/>
  <c r="AH79" i="15" s="1"/>
  <c r="Q77" i="15"/>
  <c r="T77" i="15"/>
  <c r="AC77" i="15"/>
  <c r="AI77" i="15" s="1"/>
  <c r="O77" i="15"/>
  <c r="M87" i="15"/>
  <c r="AE84" i="15"/>
  <c r="X84" i="15"/>
  <c r="O84" i="15"/>
  <c r="AC84" i="15"/>
  <c r="AI84" i="15" s="1"/>
  <c r="T84" i="15"/>
  <c r="V84" i="15"/>
  <c r="Q84" i="15"/>
  <c r="AE85" i="15"/>
  <c r="AC85" i="15" s="1"/>
  <c r="AI85" i="15" s="1"/>
  <c r="X85" i="15"/>
  <c r="O85" i="15"/>
  <c r="AB85" i="15"/>
  <c r="AB87" i="15" s="1"/>
  <c r="AH87" i="15" s="1"/>
  <c r="Q85" i="15"/>
  <c r="Z85" i="15"/>
  <c r="V85" i="15"/>
  <c r="AE97" i="15"/>
  <c r="AC97" i="15" s="1"/>
  <c r="AI97" i="15" s="1"/>
  <c r="X97" i="15"/>
  <c r="O97" i="15"/>
  <c r="AB97" i="15"/>
  <c r="Q97" i="15"/>
  <c r="V97" i="15"/>
  <c r="T97" i="15"/>
  <c r="M107" i="15"/>
  <c r="AE104" i="15"/>
  <c r="X104" i="15"/>
  <c r="O104" i="15"/>
  <c r="AC104" i="15"/>
  <c r="AI104" i="15" s="1"/>
  <c r="T104" i="15"/>
  <c r="Z104" i="15"/>
  <c r="V104" i="15"/>
  <c r="V107" i="15" s="1"/>
  <c r="AB123" i="15"/>
  <c r="AH123" i="15" s="1"/>
  <c r="D128" i="15"/>
  <c r="AL75" i="15"/>
  <c r="V79" i="15"/>
  <c r="M83" i="15"/>
  <c r="AE80" i="15"/>
  <c r="X80" i="15"/>
  <c r="O80" i="15"/>
  <c r="AC80" i="15"/>
  <c r="AI80" i="15" s="1"/>
  <c r="T80" i="15"/>
  <c r="AB80" i="15"/>
  <c r="AB83" i="15" s="1"/>
  <c r="AH83" i="15" s="1"/>
  <c r="AG87" i="15"/>
  <c r="AE93" i="15"/>
  <c r="X93" i="15"/>
  <c r="O93" i="15"/>
  <c r="AB93" i="15"/>
  <c r="Q93" i="15"/>
  <c r="AC93" i="15"/>
  <c r="AI93" i="15" s="1"/>
  <c r="M99" i="15"/>
  <c r="AE96" i="15"/>
  <c r="X96" i="15"/>
  <c r="O96" i="15"/>
  <c r="AC96" i="15"/>
  <c r="AI96" i="15" s="1"/>
  <c r="T96" i="15"/>
  <c r="T99" i="15" s="1"/>
  <c r="AB96" i="15"/>
  <c r="AG103" i="15"/>
  <c r="Z109" i="15"/>
  <c r="Q109" i="15"/>
  <c r="AB109" i="15"/>
  <c r="O109" i="15"/>
  <c r="X109" i="15"/>
  <c r="AE109" i="15"/>
  <c r="AC109" i="15" s="1"/>
  <c r="AI109" i="15" s="1"/>
  <c r="Z124" i="15"/>
  <c r="Q124" i="15"/>
  <c r="M127" i="15"/>
  <c r="AE124" i="15"/>
  <c r="AC124" i="15" s="1"/>
  <c r="AI124" i="15" s="1"/>
  <c r="X124" i="15"/>
  <c r="O124" i="15"/>
  <c r="V124" i="15"/>
  <c r="T124" i="15"/>
  <c r="T127" i="15" s="1"/>
  <c r="I128" i="15"/>
  <c r="AJ128" i="15"/>
  <c r="AK128" i="15" s="1"/>
  <c r="Z68" i="15"/>
  <c r="Q68" i="15"/>
  <c r="X68" i="15"/>
  <c r="Z70" i="15"/>
  <c r="Q70" i="15"/>
  <c r="X70" i="15"/>
  <c r="Z73" i="15"/>
  <c r="Q73" i="15"/>
  <c r="X73" i="15"/>
  <c r="X75" i="15" s="1"/>
  <c r="M79" i="15"/>
  <c r="Z76" i="15"/>
  <c r="Q76" i="15"/>
  <c r="X76" i="15"/>
  <c r="AG79" i="15"/>
  <c r="Q80" i="15"/>
  <c r="AG83" i="15"/>
  <c r="AE89" i="15"/>
  <c r="AC89" i="15" s="1"/>
  <c r="AI89" i="15" s="1"/>
  <c r="X89" i="15"/>
  <c r="O89" i="15"/>
  <c r="AB89" i="15"/>
  <c r="AB91" i="15" s="1"/>
  <c r="AH91" i="15" s="1"/>
  <c r="Q89" i="15"/>
  <c r="M95" i="15"/>
  <c r="AE92" i="15"/>
  <c r="X92" i="15"/>
  <c r="O92" i="15"/>
  <c r="AC92" i="15"/>
  <c r="AI92" i="15" s="1"/>
  <c r="T92" i="15"/>
  <c r="AB92" i="15"/>
  <c r="AB95" i="15" s="1"/>
  <c r="AH95" i="15" s="1"/>
  <c r="T93" i="15"/>
  <c r="Q96" i="15"/>
  <c r="AG99" i="15"/>
  <c r="AE105" i="15"/>
  <c r="AC105" i="15" s="1"/>
  <c r="AI105" i="15" s="1"/>
  <c r="X105" i="15"/>
  <c r="O105" i="15"/>
  <c r="AB105" i="15"/>
  <c r="AB107" i="15" s="1"/>
  <c r="AH107" i="15" s="1"/>
  <c r="Q105" i="15"/>
  <c r="Q107" i="15" s="1"/>
  <c r="T109" i="15"/>
  <c r="Z113" i="15"/>
  <c r="Q113" i="15"/>
  <c r="AE113" i="15"/>
  <c r="AC113" i="15" s="1"/>
  <c r="AI113" i="15" s="1"/>
  <c r="X113" i="15"/>
  <c r="O113" i="15"/>
  <c r="T113" i="15"/>
  <c r="T115" i="15" s="1"/>
  <c r="V113" i="15"/>
  <c r="Z114" i="15"/>
  <c r="Q114" i="15"/>
  <c r="AE114" i="15"/>
  <c r="X114" i="15"/>
  <c r="O114" i="15"/>
  <c r="V114" i="15"/>
  <c r="AC114" i="15"/>
  <c r="AI114" i="15" s="1"/>
  <c r="Z121" i="15"/>
  <c r="Q121" i="15"/>
  <c r="AE121" i="15"/>
  <c r="X121" i="15"/>
  <c r="O121" i="15"/>
  <c r="T121" i="15"/>
  <c r="T123" i="15" s="1"/>
  <c r="AC121" i="15"/>
  <c r="AI121" i="15" s="1"/>
  <c r="AB124" i="15"/>
  <c r="AL127" i="15"/>
  <c r="AD127" i="15"/>
  <c r="AF127" i="15"/>
  <c r="K128" i="15"/>
  <c r="AE78" i="15"/>
  <c r="AC78" i="15" s="1"/>
  <c r="AI78" i="15" s="1"/>
  <c r="X78" i="15"/>
  <c r="O78" i="15"/>
  <c r="Z78" i="15"/>
  <c r="AL79" i="15"/>
  <c r="AD79" i="15"/>
  <c r="AE82" i="15"/>
  <c r="AC82" i="15" s="1"/>
  <c r="AI82" i="15" s="1"/>
  <c r="X82" i="15"/>
  <c r="O82" i="15"/>
  <c r="Z82" i="15"/>
  <c r="Z83" i="15" s="1"/>
  <c r="AL83" i="15"/>
  <c r="AD83" i="15"/>
  <c r="AE86" i="15"/>
  <c r="AC86" i="15" s="1"/>
  <c r="AI86" i="15" s="1"/>
  <c r="X86" i="15"/>
  <c r="O86" i="15"/>
  <c r="Z86" i="15"/>
  <c r="AL87" i="15"/>
  <c r="AD87" i="15"/>
  <c r="AE90" i="15"/>
  <c r="AC90" i="15" s="1"/>
  <c r="AI90" i="15" s="1"/>
  <c r="X90" i="15"/>
  <c r="O90" i="15"/>
  <c r="Z90" i="15"/>
  <c r="AL91" i="15"/>
  <c r="AD91" i="15"/>
  <c r="AE94" i="15"/>
  <c r="AC94" i="15" s="1"/>
  <c r="AI94" i="15" s="1"/>
  <c r="X94" i="15"/>
  <c r="O94" i="15"/>
  <c r="Z94" i="15"/>
  <c r="Z95" i="15" s="1"/>
  <c r="AL95" i="15"/>
  <c r="AD95" i="15"/>
  <c r="AE98" i="15"/>
  <c r="AC98" i="15" s="1"/>
  <c r="AI98" i="15" s="1"/>
  <c r="X98" i="15"/>
  <c r="O98" i="15"/>
  <c r="Z98" i="15"/>
  <c r="Z99" i="15" s="1"/>
  <c r="AL99" i="15"/>
  <c r="AD99" i="15"/>
  <c r="AE102" i="15"/>
  <c r="AC102" i="15" s="1"/>
  <c r="AI102" i="15" s="1"/>
  <c r="X102" i="15"/>
  <c r="O102" i="15"/>
  <c r="Z102" i="15"/>
  <c r="AL103" i="15"/>
  <c r="AD103" i="15"/>
  <c r="AE106" i="15"/>
  <c r="AC106" i="15" s="1"/>
  <c r="AI106" i="15" s="1"/>
  <c r="X106" i="15"/>
  <c r="O106" i="15"/>
  <c r="Z106" i="15"/>
  <c r="AD107" i="15"/>
  <c r="Z110" i="15"/>
  <c r="Q110" i="15"/>
  <c r="AE110" i="15"/>
  <c r="AC110" i="15" s="1"/>
  <c r="AI110" i="15" s="1"/>
  <c r="V110" i="15"/>
  <c r="AB110" i="15"/>
  <c r="AB115" i="15"/>
  <c r="AH115" i="15" s="1"/>
  <c r="AL119" i="15"/>
  <c r="AD119" i="15"/>
  <c r="AF119" i="15"/>
  <c r="Z125" i="15"/>
  <c r="Q125" i="15"/>
  <c r="AE125" i="15"/>
  <c r="AC125" i="15" s="1"/>
  <c r="AI125" i="15" s="1"/>
  <c r="X125" i="15"/>
  <c r="O125" i="15"/>
  <c r="AB125" i="15"/>
  <c r="AT128" i="15"/>
  <c r="Z112" i="15"/>
  <c r="Q112" i="15"/>
  <c r="M115" i="15"/>
  <c r="AE112" i="15"/>
  <c r="AE115" i="15" s="1"/>
  <c r="X112" i="15"/>
  <c r="O112" i="15"/>
  <c r="AL115" i="15"/>
  <c r="AD115" i="15"/>
  <c r="Z118" i="15"/>
  <c r="Q118" i="15"/>
  <c r="AE118" i="15"/>
  <c r="AC118" i="15" s="1"/>
  <c r="AI118" i="15" s="1"/>
  <c r="X118" i="15"/>
  <c r="O118" i="15"/>
  <c r="Z120" i="15"/>
  <c r="Z123" i="15" s="1"/>
  <c r="Q120" i="15"/>
  <c r="M123" i="15"/>
  <c r="AE120" i="15"/>
  <c r="X120" i="15"/>
  <c r="O120" i="15"/>
  <c r="AC120" i="15"/>
  <c r="AI120" i="15" s="1"/>
  <c r="AL123" i="15"/>
  <c r="AD123" i="15"/>
  <c r="Z126" i="15"/>
  <c r="Q126" i="15"/>
  <c r="AE126" i="15"/>
  <c r="AC126" i="15" s="1"/>
  <c r="AI126" i="15" s="1"/>
  <c r="X126" i="15"/>
  <c r="O126" i="15"/>
  <c r="F128" i="15"/>
  <c r="M11" i="10"/>
  <c r="AB57" i="10"/>
  <c r="T57" i="10"/>
  <c r="Z57" i="10"/>
  <c r="Q57" i="10"/>
  <c r="X57" i="10"/>
  <c r="X59" i="10" s="1"/>
  <c r="V57" i="10"/>
  <c r="AB9" i="10"/>
  <c r="T9" i="10"/>
  <c r="X9" i="10"/>
  <c r="X12" i="10"/>
  <c r="AO15" i="10"/>
  <c r="O57" i="10"/>
  <c r="AB72" i="10"/>
  <c r="T72" i="10"/>
  <c r="Z72" i="10"/>
  <c r="Q72" i="10"/>
  <c r="M75" i="10"/>
  <c r="V72" i="10"/>
  <c r="AE72" i="10"/>
  <c r="AE75" i="10" s="1"/>
  <c r="O72" i="10"/>
  <c r="AB73" i="10"/>
  <c r="T73" i="10"/>
  <c r="Z73" i="10"/>
  <c r="Q73" i="10"/>
  <c r="X73" i="10"/>
  <c r="V73" i="10"/>
  <c r="AB76" i="10"/>
  <c r="T76" i="10"/>
  <c r="Z76" i="10"/>
  <c r="Q76" i="10"/>
  <c r="X76" i="10"/>
  <c r="X79" i="10" s="1"/>
  <c r="M79" i="10"/>
  <c r="V76" i="10"/>
  <c r="V79" i="10" s="1"/>
  <c r="X8" i="10"/>
  <c r="AB56" i="10"/>
  <c r="T56" i="10"/>
  <c r="Z56" i="10"/>
  <c r="Q56" i="10"/>
  <c r="M59" i="10"/>
  <c r="V56" i="10"/>
  <c r="AE56" i="10"/>
  <c r="AC56" i="10" s="1"/>
  <c r="AI56" i="10" s="1"/>
  <c r="O56" i="10"/>
  <c r="O59" i="10" s="1"/>
  <c r="AB60" i="10"/>
  <c r="T60" i="10"/>
  <c r="Z60" i="10"/>
  <c r="Q60" i="10"/>
  <c r="X60" i="10"/>
  <c r="M63" i="10"/>
  <c r="V60" i="10"/>
  <c r="V63" i="10" s="1"/>
  <c r="T4" i="10"/>
  <c r="AB4" i="10"/>
  <c r="T5" i="10"/>
  <c r="AB5" i="10"/>
  <c r="T6" i="10"/>
  <c r="AB6" i="10"/>
  <c r="AL7" i="10"/>
  <c r="Q8" i="10"/>
  <c r="O9" i="10"/>
  <c r="Z9" i="10"/>
  <c r="AB10" i="10"/>
  <c r="T10" i="10"/>
  <c r="X10" i="10"/>
  <c r="O12" i="10"/>
  <c r="Z12" i="10"/>
  <c r="Z15" i="10" s="1"/>
  <c r="Y15" i="10" s="1"/>
  <c r="AB13" i="10"/>
  <c r="T13" i="10"/>
  <c r="X13" i="10"/>
  <c r="AC39" i="10"/>
  <c r="AB50" i="10"/>
  <c r="T50" i="10"/>
  <c r="Z50" i="10"/>
  <c r="Q50" i="10"/>
  <c r="V50" i="10"/>
  <c r="V51" i="10" s="1"/>
  <c r="U51" i="10" s="1"/>
  <c r="AE50" i="10"/>
  <c r="AC50" i="10" s="1"/>
  <c r="AI50" i="10" s="1"/>
  <c r="O50" i="10"/>
  <c r="AB53" i="10"/>
  <c r="T53" i="10"/>
  <c r="Z53" i="10"/>
  <c r="Q53" i="10"/>
  <c r="V53" i="10"/>
  <c r="AE53" i="10"/>
  <c r="AC53" i="10" s="1"/>
  <c r="AI53" i="10" s="1"/>
  <c r="O53" i="10"/>
  <c r="AB54" i="10"/>
  <c r="T54" i="10"/>
  <c r="Z54" i="10"/>
  <c r="Q54" i="10"/>
  <c r="X54" i="10"/>
  <c r="X55" i="10" s="1"/>
  <c r="V54" i="10"/>
  <c r="AC57" i="10"/>
  <c r="AI57" i="10" s="1"/>
  <c r="AC60" i="10"/>
  <c r="AI60" i="10" s="1"/>
  <c r="X72" i="10"/>
  <c r="X75" i="10" s="1"/>
  <c r="O73" i="10"/>
  <c r="O76" i="10"/>
  <c r="AB86" i="10"/>
  <c r="T86" i="10"/>
  <c r="Z86" i="10"/>
  <c r="Q86" i="10"/>
  <c r="V86" i="10"/>
  <c r="AE86" i="10"/>
  <c r="O86" i="10"/>
  <c r="AC86" i="10"/>
  <c r="AI86" i="10" s="1"/>
  <c r="M87" i="10"/>
  <c r="AB90" i="10"/>
  <c r="T90" i="10"/>
  <c r="Z90" i="10"/>
  <c r="Q90" i="10"/>
  <c r="X90" i="10"/>
  <c r="X91" i="10" s="1"/>
  <c r="V90" i="10"/>
  <c r="AE90" i="10"/>
  <c r="AC90" i="10" s="1"/>
  <c r="AI90" i="10" s="1"/>
  <c r="AB8" i="10"/>
  <c r="T8" i="10"/>
  <c r="W55" i="10"/>
  <c r="V87" i="10"/>
  <c r="N107" i="10"/>
  <c r="W7" i="10"/>
  <c r="O8" i="10"/>
  <c r="O11" i="10" s="1"/>
  <c r="Z8" i="10"/>
  <c r="AB12" i="10"/>
  <c r="T12" i="10"/>
  <c r="V4" i="10"/>
  <c r="V5" i="10"/>
  <c r="V6" i="10"/>
  <c r="V8" i="10"/>
  <c r="V11" i="10" s="1"/>
  <c r="AE8" i="10"/>
  <c r="AE11" i="10" s="1"/>
  <c r="AN11" i="10"/>
  <c r="Q9" i="10"/>
  <c r="AC9" i="10"/>
  <c r="AI9" i="10" s="1"/>
  <c r="Q12" i="10"/>
  <c r="AC12" i="10"/>
  <c r="AI12" i="10" s="1"/>
  <c r="AE57" i="10"/>
  <c r="AE60" i="10"/>
  <c r="AN63" i="10"/>
  <c r="AB66" i="10"/>
  <c r="T66" i="10"/>
  <c r="Z66" i="10"/>
  <c r="Q66" i="10"/>
  <c r="V66" i="10"/>
  <c r="V67" i="10" s="1"/>
  <c r="AE66" i="10"/>
  <c r="AC66" i="10" s="1"/>
  <c r="AI66" i="10" s="1"/>
  <c r="O66" i="10"/>
  <c r="AB69" i="10"/>
  <c r="T69" i="10"/>
  <c r="Z69" i="10"/>
  <c r="Q69" i="10"/>
  <c r="V69" i="10"/>
  <c r="AE69" i="10"/>
  <c r="AC69" i="10" s="1"/>
  <c r="AI69" i="10" s="1"/>
  <c r="O69" i="10"/>
  <c r="AB70" i="10"/>
  <c r="T70" i="10"/>
  <c r="Z70" i="10"/>
  <c r="Q70" i="10"/>
  <c r="X70" i="10"/>
  <c r="V70" i="10"/>
  <c r="AC72" i="10"/>
  <c r="AI72" i="10" s="1"/>
  <c r="AC73" i="10"/>
  <c r="AI73" i="10" s="1"/>
  <c r="AC76" i="10"/>
  <c r="AI76" i="10" s="1"/>
  <c r="AB89" i="10"/>
  <c r="T89" i="10"/>
  <c r="Z89" i="10"/>
  <c r="Q89" i="10"/>
  <c r="V89" i="10"/>
  <c r="V91" i="10" s="1"/>
  <c r="AE89" i="10"/>
  <c r="O89" i="10"/>
  <c r="M91" i="10"/>
  <c r="AC89" i="10"/>
  <c r="AI89" i="10" s="1"/>
  <c r="L119" i="10"/>
  <c r="AM119" i="10" s="1"/>
  <c r="AL119" i="10"/>
  <c r="AF119" i="10"/>
  <c r="AD119" i="10"/>
  <c r="K128" i="10"/>
  <c r="T14" i="10"/>
  <c r="AB14" i="10"/>
  <c r="AF19" i="10"/>
  <c r="AF23" i="10"/>
  <c r="AF27" i="10"/>
  <c r="AF31" i="10"/>
  <c r="AF35" i="10"/>
  <c r="AF39" i="10"/>
  <c r="AF43" i="10"/>
  <c r="AD47" i="10"/>
  <c r="AB49" i="10"/>
  <c r="T49" i="10"/>
  <c r="Z49" i="10"/>
  <c r="Q49" i="10"/>
  <c r="AB52" i="10"/>
  <c r="T52" i="10"/>
  <c r="T55" i="10" s="1"/>
  <c r="R55" i="10" s="1"/>
  <c r="Z52" i="10"/>
  <c r="Q52" i="10"/>
  <c r="AN59" i="10"/>
  <c r="AB62" i="10"/>
  <c r="T62" i="10"/>
  <c r="Z62" i="10"/>
  <c r="Q62" i="10"/>
  <c r="X67" i="10"/>
  <c r="W67" i="10" s="1"/>
  <c r="AB65" i="10"/>
  <c r="T65" i="10"/>
  <c r="Z65" i="10"/>
  <c r="Q65" i="10"/>
  <c r="AB68" i="10"/>
  <c r="T68" i="10"/>
  <c r="Z68" i="10"/>
  <c r="Q68" i="10"/>
  <c r="Q71" i="10" s="1"/>
  <c r="P71" i="10" s="1"/>
  <c r="AC68" i="10"/>
  <c r="AI68" i="10" s="1"/>
  <c r="AN75" i="10"/>
  <c r="AB78" i="10"/>
  <c r="T78" i="10"/>
  <c r="Z78" i="10"/>
  <c r="Q78" i="10"/>
  <c r="V83" i="10"/>
  <c r="AB92" i="10"/>
  <c r="T92" i="10"/>
  <c r="Z92" i="10"/>
  <c r="Q92" i="10"/>
  <c r="M95" i="10"/>
  <c r="V92" i="10"/>
  <c r="AE92" i="10"/>
  <c r="O92" i="10"/>
  <c r="AB93" i="10"/>
  <c r="T93" i="10"/>
  <c r="Z93" i="10"/>
  <c r="Q93" i="10"/>
  <c r="X93" i="10"/>
  <c r="V93" i="10"/>
  <c r="AB96" i="10"/>
  <c r="T96" i="10"/>
  <c r="Z96" i="10"/>
  <c r="Q96" i="10"/>
  <c r="X96" i="10"/>
  <c r="X99" i="10" s="1"/>
  <c r="M99" i="10"/>
  <c r="V96" i="10"/>
  <c r="V99" i="10" s="1"/>
  <c r="V14" i="10"/>
  <c r="V15" i="10" s="1"/>
  <c r="U15" i="10" s="1"/>
  <c r="V16" i="10"/>
  <c r="V17" i="10"/>
  <c r="V18" i="10"/>
  <c r="V20" i="10"/>
  <c r="V21" i="10"/>
  <c r="V22" i="10"/>
  <c r="V24" i="10"/>
  <c r="V25" i="10"/>
  <c r="V26" i="10"/>
  <c r="V28" i="10"/>
  <c r="V29" i="10"/>
  <c r="V30" i="10"/>
  <c r="V32" i="10"/>
  <c r="V33" i="10"/>
  <c r="V34" i="10"/>
  <c r="V36" i="10"/>
  <c r="V37" i="10"/>
  <c r="V38" i="10"/>
  <c r="V40" i="10"/>
  <c r="V41" i="10"/>
  <c r="V42" i="10"/>
  <c r="V44" i="10"/>
  <c r="V45" i="10"/>
  <c r="V46" i="10"/>
  <c r="L47" i="10"/>
  <c r="AM47" i="10" s="1"/>
  <c r="AL47" i="10"/>
  <c r="AB48" i="10"/>
  <c r="T48" i="10"/>
  <c r="Z48" i="10"/>
  <c r="Q48" i="10"/>
  <c r="AC48" i="10"/>
  <c r="AI48" i="10" s="1"/>
  <c r="O49" i="10"/>
  <c r="AE49" i="10"/>
  <c r="O52" i="10"/>
  <c r="AE52" i="10"/>
  <c r="AN55" i="10"/>
  <c r="AB58" i="10"/>
  <c r="T58" i="10"/>
  <c r="Z58" i="10"/>
  <c r="Q58" i="10"/>
  <c r="AC58" i="10"/>
  <c r="AI58" i="10" s="1"/>
  <c r="AB61" i="10"/>
  <c r="T61" i="10"/>
  <c r="Z61" i="10"/>
  <c r="Q61" i="10"/>
  <c r="AC61" i="10"/>
  <c r="AI61" i="10" s="1"/>
  <c r="O62" i="10"/>
  <c r="O63" i="10" s="1"/>
  <c r="AE62" i="10"/>
  <c r="AC62" i="10" s="1"/>
  <c r="AI62" i="10" s="1"/>
  <c r="AB64" i="10"/>
  <c r="T64" i="10"/>
  <c r="Z64" i="10"/>
  <c r="Q64" i="10"/>
  <c r="O65" i="10"/>
  <c r="AE65" i="10"/>
  <c r="AC65" i="10" s="1"/>
  <c r="AI65" i="10" s="1"/>
  <c r="O68" i="10"/>
  <c r="O71" i="10" s="1"/>
  <c r="N71" i="10" s="1"/>
  <c r="AE68" i="10"/>
  <c r="AN71" i="10"/>
  <c r="AB74" i="10"/>
  <c r="T74" i="10"/>
  <c r="Z74" i="10"/>
  <c r="Q74" i="10"/>
  <c r="AC74" i="10"/>
  <c r="AI74" i="10" s="1"/>
  <c r="AB77" i="10"/>
  <c r="T77" i="10"/>
  <c r="Z77" i="10"/>
  <c r="Q77" i="10"/>
  <c r="AC77" i="10"/>
  <c r="AI77" i="10" s="1"/>
  <c r="O78" i="10"/>
  <c r="AE78" i="10"/>
  <c r="AE79" i="10" s="1"/>
  <c r="X92" i="10"/>
  <c r="O93" i="10"/>
  <c r="O96" i="10"/>
  <c r="AB82" i="10"/>
  <c r="T82" i="10"/>
  <c r="Z82" i="10"/>
  <c r="Q82" i="10"/>
  <c r="M83" i="10"/>
  <c r="X87" i="10"/>
  <c r="AB85" i="10"/>
  <c r="T85" i="10"/>
  <c r="Z85" i="10"/>
  <c r="Q85" i="10"/>
  <c r="AB88" i="10"/>
  <c r="T88" i="10"/>
  <c r="Z88" i="10"/>
  <c r="Q88" i="10"/>
  <c r="AC88" i="10"/>
  <c r="AI88" i="10" s="1"/>
  <c r="AN95" i="10"/>
  <c r="AB98" i="10"/>
  <c r="T98" i="10"/>
  <c r="Z98" i="10"/>
  <c r="Q98" i="10"/>
  <c r="L115" i="10"/>
  <c r="AM115" i="10" s="1"/>
  <c r="AD115" i="10"/>
  <c r="AL115" i="10"/>
  <c r="AQ128" i="10"/>
  <c r="AB80" i="10"/>
  <c r="T80" i="10"/>
  <c r="Z80" i="10"/>
  <c r="X80" i="10"/>
  <c r="X83" i="10" s="1"/>
  <c r="AB81" i="10"/>
  <c r="T81" i="10"/>
  <c r="Z81" i="10"/>
  <c r="Q81" i="10"/>
  <c r="AC81" i="10"/>
  <c r="AI81" i="10" s="1"/>
  <c r="O82" i="10"/>
  <c r="O83" i="10" s="1"/>
  <c r="AE82" i="10"/>
  <c r="AE83" i="10" s="1"/>
  <c r="AB84" i="10"/>
  <c r="T84" i="10"/>
  <c r="Z84" i="10"/>
  <c r="Q84" i="10"/>
  <c r="AC84" i="10"/>
  <c r="AI84" i="10" s="1"/>
  <c r="O85" i="10"/>
  <c r="O87" i="10" s="1"/>
  <c r="AE85" i="10"/>
  <c r="AE87" i="10" s="1"/>
  <c r="O88" i="10"/>
  <c r="O91" i="10" s="1"/>
  <c r="AE88" i="10"/>
  <c r="AN91" i="10"/>
  <c r="AB94" i="10"/>
  <c r="T94" i="10"/>
  <c r="Z94" i="10"/>
  <c r="Q94" i="10"/>
  <c r="AC94" i="10"/>
  <c r="AI94" i="10" s="1"/>
  <c r="AB97" i="10"/>
  <c r="T97" i="10"/>
  <c r="Z97" i="10"/>
  <c r="Q97" i="10"/>
  <c r="AC97" i="10"/>
  <c r="AI97" i="10" s="1"/>
  <c r="O98" i="10"/>
  <c r="AE98" i="10"/>
  <c r="AE99" i="10" s="1"/>
  <c r="AF115" i="10"/>
  <c r="AE115" i="10"/>
  <c r="F128" i="10"/>
  <c r="AJ128" i="10"/>
  <c r="AK128" i="10" s="1"/>
  <c r="X127" i="10"/>
  <c r="AG127" i="10"/>
  <c r="I128" i="10"/>
  <c r="AF103" i="10"/>
  <c r="AF107" i="10"/>
  <c r="AO115" i="10"/>
  <c r="AG119" i="10"/>
  <c r="AT128" i="10"/>
  <c r="V100" i="10"/>
  <c r="V101" i="10"/>
  <c r="V102" i="10"/>
  <c r="V104" i="10"/>
  <c r="V105" i="10"/>
  <c r="V106" i="10"/>
  <c r="V108" i="10"/>
  <c r="AC108" i="10"/>
  <c r="AI108" i="10" s="1"/>
  <c r="V109" i="10"/>
  <c r="V110" i="10"/>
  <c r="AD111" i="10"/>
  <c r="AG115" i="10"/>
  <c r="AO127" i="10"/>
  <c r="D128" i="10"/>
  <c r="AC127" i="10"/>
  <c r="AI127" i="10" s="1"/>
  <c r="Y127" i="10"/>
  <c r="U127" i="10"/>
  <c r="P127" i="10"/>
  <c r="R127" i="10"/>
  <c r="AD127" i="10"/>
  <c r="V112" i="10"/>
  <c r="V113" i="10"/>
  <c r="V114" i="10"/>
  <c r="V116" i="10"/>
  <c r="V117" i="10"/>
  <c r="V118" i="10"/>
  <c r="V120" i="10"/>
  <c r="V121" i="10"/>
  <c r="V122" i="10"/>
  <c r="V124" i="10"/>
  <c r="V125" i="10"/>
  <c r="V126" i="10"/>
  <c r="P35" i="8"/>
  <c r="AG35" i="8"/>
  <c r="AG51" i="8"/>
  <c r="Y15" i="8"/>
  <c r="N43" i="8"/>
  <c r="R15" i="8"/>
  <c r="N39" i="8"/>
  <c r="Z55" i="8"/>
  <c r="Y55" i="8" s="1"/>
  <c r="AG7" i="8"/>
  <c r="AA11" i="8"/>
  <c r="AA19" i="8"/>
  <c r="AO31" i="8"/>
  <c r="AO55" i="8"/>
  <c r="AB64" i="8"/>
  <c r="T64" i="8"/>
  <c r="AE64" i="8"/>
  <c r="V64" i="8"/>
  <c r="AB80" i="8"/>
  <c r="T80" i="8"/>
  <c r="AE80" i="8"/>
  <c r="V80" i="8"/>
  <c r="AC80" i="8"/>
  <c r="AI80" i="8" s="1"/>
  <c r="Q80" i="8"/>
  <c r="AF7" i="8"/>
  <c r="AF11" i="8"/>
  <c r="AF15" i="8"/>
  <c r="AF19" i="8"/>
  <c r="AF23" i="8"/>
  <c r="AF27" i="8"/>
  <c r="AF31" i="8"/>
  <c r="AF35" i="8"/>
  <c r="AF39" i="8"/>
  <c r="AF43" i="8"/>
  <c r="AF47" i="8"/>
  <c r="AF51" i="8"/>
  <c r="O58" i="8"/>
  <c r="AB62" i="8"/>
  <c r="T62" i="8"/>
  <c r="AC62" i="8"/>
  <c r="AI62" i="8" s="1"/>
  <c r="Q62" i="8"/>
  <c r="Z62" i="8"/>
  <c r="O64" i="8"/>
  <c r="AC64" i="8"/>
  <c r="AI64" i="8" s="1"/>
  <c r="AB66" i="8"/>
  <c r="T66" i="8"/>
  <c r="Z66" i="8"/>
  <c r="O66" i="8"/>
  <c r="M67" i="8"/>
  <c r="AB68" i="8"/>
  <c r="T68" i="8"/>
  <c r="AC68" i="8"/>
  <c r="AI68" i="8" s="1"/>
  <c r="Q68" i="8"/>
  <c r="Z68" i="8"/>
  <c r="AN71" i="8"/>
  <c r="AB74" i="8"/>
  <c r="T74" i="8"/>
  <c r="AE74" i="8"/>
  <c r="AC74" i="8" s="1"/>
  <c r="AI74" i="8" s="1"/>
  <c r="V74" i="8"/>
  <c r="Q74" i="8"/>
  <c r="Q75" i="8" s="1"/>
  <c r="O80" i="8"/>
  <c r="V81" i="8"/>
  <c r="M83" i="8"/>
  <c r="AB84" i="8"/>
  <c r="T84" i="8"/>
  <c r="AC84" i="8"/>
  <c r="AI84" i="8" s="1"/>
  <c r="Q84" i="8"/>
  <c r="Z84" i="8"/>
  <c r="Z87" i="8" s="1"/>
  <c r="O84" i="8"/>
  <c r="O87" i="8" s="1"/>
  <c r="AB58" i="8"/>
  <c r="T58" i="8"/>
  <c r="Z64" i="8"/>
  <c r="V4" i="8"/>
  <c r="V5" i="8"/>
  <c r="V6" i="8"/>
  <c r="L7" i="8"/>
  <c r="V8" i="8"/>
  <c r="AC8" i="8"/>
  <c r="AI8" i="8" s="1"/>
  <c r="V9" i="8"/>
  <c r="V10" i="8"/>
  <c r="L11" i="8"/>
  <c r="V12" i="8"/>
  <c r="AC12" i="8"/>
  <c r="AI12" i="8" s="1"/>
  <c r="V13" i="8"/>
  <c r="V14" i="8"/>
  <c r="L15" i="8"/>
  <c r="V16" i="8"/>
  <c r="V17" i="8"/>
  <c r="V18" i="8"/>
  <c r="L19" i="8"/>
  <c r="V20" i="8"/>
  <c r="V21" i="8"/>
  <c r="V22" i="8"/>
  <c r="L23" i="8"/>
  <c r="V24" i="8"/>
  <c r="AC24" i="8"/>
  <c r="AI24" i="8" s="1"/>
  <c r="V25" i="8"/>
  <c r="V26" i="8"/>
  <c r="L27" i="8"/>
  <c r="V28" i="8"/>
  <c r="AC28" i="8"/>
  <c r="AI28" i="8" s="1"/>
  <c r="V29" i="8"/>
  <c r="V30" i="8"/>
  <c r="AC30" i="8"/>
  <c r="AI30" i="8" s="1"/>
  <c r="AM31" i="8"/>
  <c r="V32" i="8"/>
  <c r="AC32" i="8"/>
  <c r="AI32" i="8" s="1"/>
  <c r="V33" i="8"/>
  <c r="V34" i="8"/>
  <c r="AC34" i="8"/>
  <c r="AI34" i="8" s="1"/>
  <c r="L35" i="8"/>
  <c r="AM35" i="8" s="1"/>
  <c r="V36" i="8"/>
  <c r="AC36" i="8"/>
  <c r="AI36" i="8" s="1"/>
  <c r="V37" i="8"/>
  <c r="V38" i="8"/>
  <c r="L39" i="8"/>
  <c r="AM39" i="8" s="1"/>
  <c r="V40" i="8"/>
  <c r="AC40" i="8"/>
  <c r="AI40" i="8" s="1"/>
  <c r="V41" i="8"/>
  <c r="V42" i="8"/>
  <c r="L43" i="8"/>
  <c r="AM43" i="8" s="1"/>
  <c r="V44" i="8"/>
  <c r="AC44" i="8"/>
  <c r="AI44" i="8" s="1"/>
  <c r="V45" i="8"/>
  <c r="V46" i="8"/>
  <c r="L47" i="8"/>
  <c r="AM47" i="8" s="1"/>
  <c r="V48" i="8"/>
  <c r="AC48" i="8"/>
  <c r="AI48" i="8" s="1"/>
  <c r="V49" i="8"/>
  <c r="AC49" i="8"/>
  <c r="AI49" i="8" s="1"/>
  <c r="V50" i="8"/>
  <c r="AC50" i="8"/>
  <c r="AI50" i="8" s="1"/>
  <c r="L51" i="8"/>
  <c r="AM51" i="8" s="1"/>
  <c r="V52" i="8"/>
  <c r="AC52" i="8"/>
  <c r="AI52" i="8" s="1"/>
  <c r="V53" i="8"/>
  <c r="AC53" i="8"/>
  <c r="AI53" i="8" s="1"/>
  <c r="V54" i="8"/>
  <c r="AE54" i="8"/>
  <c r="AE55" i="8" s="1"/>
  <c r="AB56" i="8"/>
  <c r="T56" i="8"/>
  <c r="X56" i="8"/>
  <c r="AO59" i="8"/>
  <c r="Q58" i="8"/>
  <c r="Q59" i="8" s="1"/>
  <c r="M59" i="8"/>
  <c r="AB61" i="8"/>
  <c r="T61" i="8"/>
  <c r="AE61" i="8"/>
  <c r="V61" i="8"/>
  <c r="Z61" i="8"/>
  <c r="O62" i="8"/>
  <c r="AE62" i="8"/>
  <c r="Q64" i="8"/>
  <c r="Q66" i="8"/>
  <c r="AE66" i="8"/>
  <c r="AC66" i="8" s="1"/>
  <c r="AI66" i="8" s="1"/>
  <c r="O68" i="8"/>
  <c r="AE68" i="8"/>
  <c r="AE71" i="8" s="1"/>
  <c r="AO71" i="8"/>
  <c r="O74" i="8"/>
  <c r="O75" i="8" s="1"/>
  <c r="X80" i="8"/>
  <c r="V84" i="8"/>
  <c r="M87" i="8"/>
  <c r="X58" i="8"/>
  <c r="AB81" i="8"/>
  <c r="T81" i="8"/>
  <c r="Q81" i="8"/>
  <c r="Z81" i="8"/>
  <c r="O81" i="8"/>
  <c r="AD7" i="8"/>
  <c r="AD11" i="8"/>
  <c r="AD15" i="8"/>
  <c r="AD19" i="8"/>
  <c r="AD23" i="8"/>
  <c r="AD27" i="8"/>
  <c r="AD31" i="8"/>
  <c r="AD35" i="8"/>
  <c r="AD39" i="8"/>
  <c r="AD43" i="8"/>
  <c r="AD47" i="8"/>
  <c r="O48" i="8"/>
  <c r="X48" i="8"/>
  <c r="AE48" i="8"/>
  <c r="AE51" i="8" s="1"/>
  <c r="O49" i="8"/>
  <c r="X49" i="8"/>
  <c r="O50" i="8"/>
  <c r="X50" i="8"/>
  <c r="AD51" i="8"/>
  <c r="O52" i="8"/>
  <c r="X52" i="8"/>
  <c r="AN55" i="8"/>
  <c r="O53" i="8"/>
  <c r="X53" i="8"/>
  <c r="O54" i="8"/>
  <c r="X54" i="8"/>
  <c r="P55" i="8"/>
  <c r="O56" i="8"/>
  <c r="Z56" i="8"/>
  <c r="Z59" i="8" s="1"/>
  <c r="AB57" i="8"/>
  <c r="T57" i="8"/>
  <c r="X57" i="8"/>
  <c r="V58" i="8"/>
  <c r="AE58" i="8"/>
  <c r="AE59" i="8" s="1"/>
  <c r="O61" i="8"/>
  <c r="AC61" i="8"/>
  <c r="AI61" i="8" s="1"/>
  <c r="V62" i="8"/>
  <c r="X64" i="8"/>
  <c r="X67" i="8" s="1"/>
  <c r="AB65" i="8"/>
  <c r="T65" i="8"/>
  <c r="AC65" i="8"/>
  <c r="AI65" i="8" s="1"/>
  <c r="Q65" i="8"/>
  <c r="Z65" i="8"/>
  <c r="V66" i="8"/>
  <c r="V68" i="8"/>
  <c r="V71" i="8" s="1"/>
  <c r="AG71" i="8"/>
  <c r="AB69" i="8"/>
  <c r="T69" i="8"/>
  <c r="Z69" i="8"/>
  <c r="O69" i="8"/>
  <c r="AC69" i="8"/>
  <c r="AI69" i="8" s="1"/>
  <c r="M71" i="8"/>
  <c r="X74" i="8"/>
  <c r="AB77" i="8"/>
  <c r="T77" i="8"/>
  <c r="AE77" i="8"/>
  <c r="AE79" i="8" s="1"/>
  <c r="V77" i="8"/>
  <c r="AC77" i="8"/>
  <c r="AI77" i="8" s="1"/>
  <c r="Q77" i="8"/>
  <c r="AB78" i="8"/>
  <c r="T78" i="8"/>
  <c r="AC78" i="8"/>
  <c r="AI78" i="8" s="1"/>
  <c r="Q78" i="8"/>
  <c r="Z78" i="8"/>
  <c r="Z79" i="8" s="1"/>
  <c r="O78" i="8"/>
  <c r="O79" i="8" s="1"/>
  <c r="Z80" i="8"/>
  <c r="AE81" i="8"/>
  <c r="AC81" i="8" s="1"/>
  <c r="AI81" i="8" s="1"/>
  <c r="X84" i="8"/>
  <c r="AL95" i="8"/>
  <c r="AD95" i="8"/>
  <c r="L95" i="8"/>
  <c r="AM95" i="8" s="1"/>
  <c r="AF95" i="8"/>
  <c r="AB72" i="8"/>
  <c r="T72" i="8"/>
  <c r="X72" i="8"/>
  <c r="V73" i="8"/>
  <c r="V75" i="8" s="1"/>
  <c r="M75" i="8"/>
  <c r="V76" i="8"/>
  <c r="AN79" i="8"/>
  <c r="AB82" i="8"/>
  <c r="T82" i="8"/>
  <c r="X82" i="8"/>
  <c r="AC85" i="8"/>
  <c r="AI85" i="8" s="1"/>
  <c r="AB85" i="8"/>
  <c r="T85" i="8"/>
  <c r="X85" i="8"/>
  <c r="X91" i="8"/>
  <c r="AO95" i="8"/>
  <c r="AB60" i="8"/>
  <c r="T60" i="8"/>
  <c r="T63" i="8" s="1"/>
  <c r="X60" i="8"/>
  <c r="X63" i="8" s="1"/>
  <c r="M63" i="8"/>
  <c r="AN67" i="8"/>
  <c r="AB70" i="8"/>
  <c r="T70" i="8"/>
  <c r="X70" i="8"/>
  <c r="X71" i="8" s="1"/>
  <c r="AB73" i="8"/>
  <c r="T73" i="8"/>
  <c r="X73" i="8"/>
  <c r="AB76" i="8"/>
  <c r="AB79" i="8" s="1"/>
  <c r="AH79" i="8" s="1"/>
  <c r="T76" i="8"/>
  <c r="X76" i="8"/>
  <c r="X79" i="8" s="1"/>
  <c r="M79" i="8"/>
  <c r="AN83" i="8"/>
  <c r="AN91" i="8"/>
  <c r="AG95" i="8"/>
  <c r="Y107" i="8"/>
  <c r="AL123" i="8"/>
  <c r="AD123" i="8"/>
  <c r="L123" i="8"/>
  <c r="AM123" i="8" s="1"/>
  <c r="K128" i="8"/>
  <c r="D128" i="8"/>
  <c r="T86" i="8"/>
  <c r="AB86" i="8"/>
  <c r="T88" i="8"/>
  <c r="AB88" i="8"/>
  <c r="T89" i="8"/>
  <c r="AB89" i="8"/>
  <c r="T90" i="8"/>
  <c r="AB90" i="8"/>
  <c r="T92" i="8"/>
  <c r="AB92" i="8"/>
  <c r="T93" i="8"/>
  <c r="AB93" i="8"/>
  <c r="AB99" i="8"/>
  <c r="AH99" i="8" s="1"/>
  <c r="AO99" i="8"/>
  <c r="Y103" i="8"/>
  <c r="AO103" i="8"/>
  <c r="R103" i="8"/>
  <c r="AG107" i="8"/>
  <c r="AL115" i="8"/>
  <c r="AD115" i="8"/>
  <c r="L115" i="8"/>
  <c r="AM115" i="8" s="1"/>
  <c r="AF115" i="8"/>
  <c r="AK127" i="8"/>
  <c r="AJ128" i="8"/>
  <c r="V86" i="8"/>
  <c r="V88" i="8"/>
  <c r="V89" i="8"/>
  <c r="V90" i="8"/>
  <c r="V92" i="8"/>
  <c r="AC92" i="8"/>
  <c r="AI92" i="8" s="1"/>
  <c r="V93" i="8"/>
  <c r="AE94" i="8"/>
  <c r="AE95" i="8" s="1"/>
  <c r="X94" i="8"/>
  <c r="O94" i="8"/>
  <c r="O95" i="8" s="1"/>
  <c r="AC94" i="8"/>
  <c r="AI94" i="8" s="1"/>
  <c r="V94" i="8"/>
  <c r="AB94" i="8"/>
  <c r="Q99" i="8"/>
  <c r="P99" i="8" s="1"/>
  <c r="AG99" i="8"/>
  <c r="Q103" i="8"/>
  <c r="P103" i="8" s="1"/>
  <c r="AG103" i="8"/>
  <c r="AF99" i="8"/>
  <c r="AF103" i="8"/>
  <c r="AF107" i="8"/>
  <c r="AL119" i="8"/>
  <c r="AD119" i="8"/>
  <c r="L119" i="8"/>
  <c r="AM119" i="8" s="1"/>
  <c r="AF119" i="8"/>
  <c r="F128" i="8"/>
  <c r="V96" i="8"/>
  <c r="V97" i="8"/>
  <c r="AC97" i="8"/>
  <c r="AI97" i="8" s="1"/>
  <c r="V98" i="8"/>
  <c r="AC98" i="8"/>
  <c r="AI98" i="8" s="1"/>
  <c r="L99" i="8"/>
  <c r="AM99" i="8" s="1"/>
  <c r="V100" i="8"/>
  <c r="AC100" i="8"/>
  <c r="AI100" i="8" s="1"/>
  <c r="V101" i="8"/>
  <c r="AC101" i="8"/>
  <c r="AI101" i="8" s="1"/>
  <c r="V102" i="8"/>
  <c r="AC102" i="8"/>
  <c r="AI102" i="8" s="1"/>
  <c r="L103" i="8"/>
  <c r="AM103" i="8" s="1"/>
  <c r="V104" i="8"/>
  <c r="V105" i="8"/>
  <c r="AC105" i="8"/>
  <c r="AI105" i="8" s="1"/>
  <c r="V106" i="8"/>
  <c r="AC106" i="8"/>
  <c r="AI106" i="8" s="1"/>
  <c r="L107" i="8"/>
  <c r="AM107" i="8" s="1"/>
  <c r="V108" i="8"/>
  <c r="AC108" i="8"/>
  <c r="AI108" i="8" s="1"/>
  <c r="V109" i="8"/>
  <c r="AC109" i="8"/>
  <c r="AI109" i="8" s="1"/>
  <c r="V110" i="8"/>
  <c r="AC110" i="8"/>
  <c r="AI110" i="8" s="1"/>
  <c r="M111" i="8"/>
  <c r="AD111" i="8"/>
  <c r="AL111" i="8"/>
  <c r="Z115" i="8"/>
  <c r="I128" i="8"/>
  <c r="AQ128" i="8"/>
  <c r="O96" i="8"/>
  <c r="X96" i="8"/>
  <c r="AE96" i="8"/>
  <c r="AE99" i="8" s="1"/>
  <c r="O97" i="8"/>
  <c r="X97" i="8"/>
  <c r="O98" i="8"/>
  <c r="X98" i="8"/>
  <c r="AD99" i="8"/>
  <c r="O100" i="8"/>
  <c r="X100" i="8"/>
  <c r="AE100" i="8"/>
  <c r="AE103" i="8" s="1"/>
  <c r="O101" i="8"/>
  <c r="X101" i="8"/>
  <c r="O102" i="8"/>
  <c r="X102" i="8"/>
  <c r="AD103" i="8"/>
  <c r="O104" i="8"/>
  <c r="X104" i="8"/>
  <c r="AE104" i="8"/>
  <c r="AE107" i="8" s="1"/>
  <c r="O105" i="8"/>
  <c r="X105" i="8"/>
  <c r="O106" i="8"/>
  <c r="X106" i="8"/>
  <c r="AD107" i="8"/>
  <c r="O108" i="8"/>
  <c r="X108" i="8"/>
  <c r="O109" i="8"/>
  <c r="X109" i="8"/>
  <c r="O110" i="8"/>
  <c r="X110" i="8"/>
  <c r="AF111" i="8"/>
  <c r="AL127" i="8"/>
  <c r="AD127" i="8"/>
  <c r="L127" i="8"/>
  <c r="AM127" i="8" s="1"/>
  <c r="AF127" i="8"/>
  <c r="AT128" i="8"/>
  <c r="V112" i="8"/>
  <c r="AC112" i="8"/>
  <c r="AI112" i="8" s="1"/>
  <c r="V113" i="8"/>
  <c r="AC113" i="8"/>
  <c r="AI113" i="8" s="1"/>
  <c r="V114" i="8"/>
  <c r="V116" i="8"/>
  <c r="V117" i="8"/>
  <c r="V118" i="8"/>
  <c r="V120" i="8"/>
  <c r="V121" i="8"/>
  <c r="V122" i="8"/>
  <c r="V124" i="8"/>
  <c r="V125" i="8"/>
  <c r="V126" i="8"/>
  <c r="Q112" i="8"/>
  <c r="Q113" i="8"/>
  <c r="N119" i="8"/>
  <c r="AM7" i="7"/>
  <c r="AE22" i="7"/>
  <c r="X22" i="7"/>
  <c r="O22" i="7"/>
  <c r="V22" i="7"/>
  <c r="M27" i="7"/>
  <c r="AE24" i="7"/>
  <c r="X24" i="7"/>
  <c r="O24" i="7"/>
  <c r="AB24" i="7"/>
  <c r="Q24" i="7"/>
  <c r="Q27" i="7" s="1"/>
  <c r="AB38" i="7"/>
  <c r="M43" i="7"/>
  <c r="AE40" i="7"/>
  <c r="X40" i="7"/>
  <c r="O40" i="7"/>
  <c r="AB40" i="7"/>
  <c r="Q40" i="7"/>
  <c r="V40" i="7"/>
  <c r="AE42" i="7"/>
  <c r="X42" i="7"/>
  <c r="O42" i="7"/>
  <c r="V42" i="7"/>
  <c r="AB42" i="7"/>
  <c r="Q42" i="7"/>
  <c r="AE61" i="7"/>
  <c r="X61" i="7"/>
  <c r="O61" i="7"/>
  <c r="AB61" i="7"/>
  <c r="Q61" i="7"/>
  <c r="Q63" i="7" s="1"/>
  <c r="Z61" i="7"/>
  <c r="T61" i="7"/>
  <c r="AE113" i="7"/>
  <c r="X113" i="7"/>
  <c r="O113" i="7"/>
  <c r="V113" i="7"/>
  <c r="T113" i="7"/>
  <c r="Q113" i="7"/>
  <c r="Q115" i="7" s="1"/>
  <c r="AB113" i="7"/>
  <c r="AB115" i="7" s="1"/>
  <c r="AH115" i="7" s="1"/>
  <c r="Z113" i="7"/>
  <c r="AC113" i="7"/>
  <c r="AI113" i="7" s="1"/>
  <c r="AO7" i="7"/>
  <c r="Y7" i="7"/>
  <c r="AD7" i="7"/>
  <c r="AG11" i="7"/>
  <c r="AF15" i="7"/>
  <c r="AL15" i="7"/>
  <c r="T18" i="7"/>
  <c r="T19" i="7" s="1"/>
  <c r="V20" i="7"/>
  <c r="V23" i="7" s="1"/>
  <c r="Q22" i="7"/>
  <c r="AC22" i="7"/>
  <c r="AI22" i="7" s="1"/>
  <c r="T24" i="7"/>
  <c r="AE26" i="7"/>
  <c r="AC26" i="7" s="1"/>
  <c r="AI26" i="7" s="1"/>
  <c r="X26" i="7"/>
  <c r="O26" i="7"/>
  <c r="V26" i="7"/>
  <c r="AB26" i="7"/>
  <c r="M31" i="7"/>
  <c r="AE28" i="7"/>
  <c r="AC28" i="7" s="1"/>
  <c r="AI28" i="7" s="1"/>
  <c r="X28" i="7"/>
  <c r="O28" i="7"/>
  <c r="AB28" i="7"/>
  <c r="Q28" i="7"/>
  <c r="Q31" i="7" s="1"/>
  <c r="AL31" i="7"/>
  <c r="AD31" i="7"/>
  <c r="AF31" i="7"/>
  <c r="T34" i="7"/>
  <c r="T35" i="7" s="1"/>
  <c r="V36" i="7"/>
  <c r="Q38" i="7"/>
  <c r="T40" i="7"/>
  <c r="T42" i="7"/>
  <c r="T44" i="7"/>
  <c r="M51" i="7"/>
  <c r="AE48" i="7"/>
  <c r="X48" i="7"/>
  <c r="O48" i="7"/>
  <c r="AC48" i="7"/>
  <c r="AI48" i="7" s="1"/>
  <c r="T48" i="7"/>
  <c r="T51" i="7" s="1"/>
  <c r="Z48" i="7"/>
  <c r="Q48" i="7"/>
  <c r="V56" i="7"/>
  <c r="V61" i="7"/>
  <c r="M67" i="7"/>
  <c r="AE64" i="7"/>
  <c r="AC64" i="7" s="1"/>
  <c r="AI64" i="7" s="1"/>
  <c r="X64" i="7"/>
  <c r="O64" i="7"/>
  <c r="T64" i="7"/>
  <c r="T67" i="7" s="1"/>
  <c r="Z64" i="7"/>
  <c r="Q64" i="7"/>
  <c r="AB22" i="7"/>
  <c r="AC24" i="7"/>
  <c r="AI24" i="7" s="1"/>
  <c r="AE38" i="7"/>
  <c r="AC38" i="7" s="1"/>
  <c r="AI38" i="7" s="1"/>
  <c r="X38" i="7"/>
  <c r="O38" i="7"/>
  <c r="V38" i="7"/>
  <c r="AE46" i="7"/>
  <c r="X46" i="7"/>
  <c r="O46" i="7"/>
  <c r="V46" i="7"/>
  <c r="AB46" i="7"/>
  <c r="Q46" i="7"/>
  <c r="AL47" i="7"/>
  <c r="AD47" i="7"/>
  <c r="AF47" i="7"/>
  <c r="L47" i="7"/>
  <c r="AM47" i="7" s="1"/>
  <c r="AB100" i="7"/>
  <c r="T100" i="7"/>
  <c r="M103" i="7"/>
  <c r="Q100" i="7"/>
  <c r="V100" i="7"/>
  <c r="V103" i="7" s="1"/>
  <c r="AE100" i="7"/>
  <c r="O100" i="7"/>
  <c r="Z100" i="7"/>
  <c r="X100" i="7"/>
  <c r="AG7" i="7"/>
  <c r="AF11" i="7"/>
  <c r="AL11" i="7"/>
  <c r="AM15" i="7"/>
  <c r="AL19" i="7"/>
  <c r="AD19" i="7"/>
  <c r="AF19" i="7"/>
  <c r="T22" i="7"/>
  <c r="T23" i="7" s="1"/>
  <c r="V24" i="7"/>
  <c r="AE30" i="7"/>
  <c r="AC30" i="7" s="1"/>
  <c r="AI30" i="7" s="1"/>
  <c r="X30" i="7"/>
  <c r="O30" i="7"/>
  <c r="V30" i="7"/>
  <c r="V31" i="7" s="1"/>
  <c r="AB30" i="7"/>
  <c r="M35" i="7"/>
  <c r="AE32" i="7"/>
  <c r="X32" i="7"/>
  <c r="O32" i="7"/>
  <c r="AB32" i="7"/>
  <c r="Q32" i="7"/>
  <c r="AC32" i="7"/>
  <c r="AI32" i="7" s="1"/>
  <c r="AL35" i="7"/>
  <c r="AD35" i="7"/>
  <c r="AF35" i="7"/>
  <c r="T38" i="7"/>
  <c r="T39" i="7" s="1"/>
  <c r="Z40" i="7"/>
  <c r="Z42" i="7"/>
  <c r="Z46" i="7"/>
  <c r="AG55" i="7"/>
  <c r="AO55" i="7"/>
  <c r="AC61" i="7"/>
  <c r="AI61" i="7" s="1"/>
  <c r="AG71" i="7"/>
  <c r="AO71" i="7"/>
  <c r="AQ128" i="7"/>
  <c r="AL27" i="7"/>
  <c r="AD27" i="7"/>
  <c r="AF27" i="7"/>
  <c r="AL43" i="7"/>
  <c r="AD43" i="7"/>
  <c r="AF43" i="7"/>
  <c r="L43" i="7"/>
  <c r="AM43" i="7" s="1"/>
  <c r="M47" i="7"/>
  <c r="AE44" i="7"/>
  <c r="X44" i="7"/>
  <c r="O44" i="7"/>
  <c r="AB44" i="7"/>
  <c r="AB47" i="7" s="1"/>
  <c r="AH47" i="7" s="1"/>
  <c r="Q44" i="7"/>
  <c r="V44" i="7"/>
  <c r="M59" i="7"/>
  <c r="AE56" i="7"/>
  <c r="AC56" i="7" s="1"/>
  <c r="AI56" i="7" s="1"/>
  <c r="X56" i="7"/>
  <c r="O56" i="7"/>
  <c r="T56" i="7"/>
  <c r="T59" i="7" s="1"/>
  <c r="Q56" i="7"/>
  <c r="Z56" i="7"/>
  <c r="AF7" i="7"/>
  <c r="AL7" i="7"/>
  <c r="AM11" i="7"/>
  <c r="AO15" i="7"/>
  <c r="AE18" i="7"/>
  <c r="AC18" i="7" s="1"/>
  <c r="AI18" i="7" s="1"/>
  <c r="X18" i="7"/>
  <c r="O18" i="7"/>
  <c r="V18" i="7"/>
  <c r="AB18" i="7"/>
  <c r="M23" i="7"/>
  <c r="AE20" i="7"/>
  <c r="AC20" i="7" s="1"/>
  <c r="AI20" i="7" s="1"/>
  <c r="X20" i="7"/>
  <c r="O20" i="7"/>
  <c r="AB20" i="7"/>
  <c r="AB23" i="7" s="1"/>
  <c r="AH23" i="7" s="1"/>
  <c r="Q20" i="7"/>
  <c r="Z22" i="7"/>
  <c r="AL23" i="7"/>
  <c r="AD23" i="7"/>
  <c r="AF23" i="7"/>
  <c r="Z24" i="7"/>
  <c r="AM27" i="7"/>
  <c r="AE34" i="7"/>
  <c r="AC34" i="7" s="1"/>
  <c r="AI34" i="7" s="1"/>
  <c r="X34" i="7"/>
  <c r="O34" i="7"/>
  <c r="V34" i="7"/>
  <c r="V35" i="7" s="1"/>
  <c r="AB34" i="7"/>
  <c r="M39" i="7"/>
  <c r="AE36" i="7"/>
  <c r="AC36" i="7" s="1"/>
  <c r="AI36" i="7" s="1"/>
  <c r="X36" i="7"/>
  <c r="O36" i="7"/>
  <c r="AB36" i="7"/>
  <c r="AB39" i="7" s="1"/>
  <c r="AH39" i="7" s="1"/>
  <c r="Q36" i="7"/>
  <c r="Z38" i="7"/>
  <c r="AL39" i="7"/>
  <c r="AD39" i="7"/>
  <c r="AF39" i="7"/>
  <c r="AC40" i="7"/>
  <c r="AI40" i="7" s="1"/>
  <c r="AC42" i="7"/>
  <c r="AI42" i="7" s="1"/>
  <c r="AC44" i="7"/>
  <c r="AI44" i="7" s="1"/>
  <c r="AC46" i="7"/>
  <c r="AI46" i="7" s="1"/>
  <c r="AE53" i="7"/>
  <c r="AC53" i="7" s="1"/>
  <c r="AI53" i="7" s="1"/>
  <c r="X53" i="7"/>
  <c r="O53" i="7"/>
  <c r="AB53" i="7"/>
  <c r="Q53" i="7"/>
  <c r="Q55" i="7" s="1"/>
  <c r="T53" i="7"/>
  <c r="Z53" i="7"/>
  <c r="AE69" i="7"/>
  <c r="AC69" i="7" s="1"/>
  <c r="AI69" i="7" s="1"/>
  <c r="X69" i="7"/>
  <c r="O69" i="7"/>
  <c r="AB69" i="7"/>
  <c r="Q69" i="7"/>
  <c r="Q71" i="7" s="1"/>
  <c r="T69" i="7"/>
  <c r="Z69" i="7"/>
  <c r="AB96" i="7"/>
  <c r="T96" i="7"/>
  <c r="AE96" i="7"/>
  <c r="V96" i="7"/>
  <c r="X96" i="7"/>
  <c r="X99" i="7" s="1"/>
  <c r="Q96" i="7"/>
  <c r="AC96" i="7"/>
  <c r="AI96" i="7" s="1"/>
  <c r="M99" i="7"/>
  <c r="Z96" i="7"/>
  <c r="O96" i="7"/>
  <c r="AG51" i="7"/>
  <c r="AE57" i="7"/>
  <c r="X57" i="7"/>
  <c r="O57" i="7"/>
  <c r="AB57" i="7"/>
  <c r="AB59" i="7" s="1"/>
  <c r="AH59" i="7" s="1"/>
  <c r="Q57" i="7"/>
  <c r="AC57" i="7"/>
  <c r="AI57" i="7" s="1"/>
  <c r="M63" i="7"/>
  <c r="AE60" i="7"/>
  <c r="X60" i="7"/>
  <c r="O60" i="7"/>
  <c r="AC60" i="7"/>
  <c r="AI60" i="7" s="1"/>
  <c r="T60" i="7"/>
  <c r="T63" i="7" s="1"/>
  <c r="AB60" i="7"/>
  <c r="AB63" i="7" s="1"/>
  <c r="AH63" i="7" s="1"/>
  <c r="AG67" i="7"/>
  <c r="V71" i="7"/>
  <c r="AB77" i="7"/>
  <c r="T77" i="7"/>
  <c r="AE77" i="7"/>
  <c r="AE79" i="7" s="1"/>
  <c r="V77" i="7"/>
  <c r="Q77" i="7"/>
  <c r="O77" i="7"/>
  <c r="O79" i="7" s="1"/>
  <c r="AB78" i="7"/>
  <c r="T78" i="7"/>
  <c r="AC78" i="7"/>
  <c r="AI78" i="7" s="1"/>
  <c r="Q78" i="7"/>
  <c r="X78" i="7"/>
  <c r="V78" i="7"/>
  <c r="AB98" i="7"/>
  <c r="T98" i="7"/>
  <c r="Z98" i="7"/>
  <c r="O98" i="7"/>
  <c r="V98" i="7"/>
  <c r="AE98" i="7"/>
  <c r="Q98" i="7"/>
  <c r="L103" i="7"/>
  <c r="AM103" i="7" s="1"/>
  <c r="AL103" i="7"/>
  <c r="AD103" i="7"/>
  <c r="AF103" i="7"/>
  <c r="AE121" i="7"/>
  <c r="AC121" i="7" s="1"/>
  <c r="AI121" i="7" s="1"/>
  <c r="X121" i="7"/>
  <c r="O121" i="7"/>
  <c r="V121" i="7"/>
  <c r="T121" i="7"/>
  <c r="Z121" i="7"/>
  <c r="AB121" i="7"/>
  <c r="AK127" i="7"/>
  <c r="AJ128" i="7"/>
  <c r="Q121" i="7"/>
  <c r="D128" i="7"/>
  <c r="V4" i="7"/>
  <c r="V5" i="7"/>
  <c r="V6" i="7"/>
  <c r="V8" i="7"/>
  <c r="V9" i="7"/>
  <c r="V10" i="7"/>
  <c r="V12" i="7"/>
  <c r="V13" i="7"/>
  <c r="V14" i="7"/>
  <c r="M19" i="7"/>
  <c r="V16" i="7"/>
  <c r="AC16" i="7"/>
  <c r="AI16" i="7" s="1"/>
  <c r="AE17" i="7"/>
  <c r="AC17" i="7" s="1"/>
  <c r="AI17" i="7" s="1"/>
  <c r="X17" i="7"/>
  <c r="X19" i="7" s="1"/>
  <c r="O17" i="7"/>
  <c r="O19" i="7" s="1"/>
  <c r="Z17" i="7"/>
  <c r="Z19" i="7" s="1"/>
  <c r="AE21" i="7"/>
  <c r="AC21" i="7" s="1"/>
  <c r="AI21" i="7" s="1"/>
  <c r="X21" i="7"/>
  <c r="O21" i="7"/>
  <c r="Z21" i="7"/>
  <c r="AE25" i="7"/>
  <c r="AC25" i="7" s="1"/>
  <c r="AI25" i="7" s="1"/>
  <c r="X25" i="7"/>
  <c r="O25" i="7"/>
  <c r="Z25" i="7"/>
  <c r="AE29" i="7"/>
  <c r="AC29" i="7" s="1"/>
  <c r="AI29" i="7" s="1"/>
  <c r="X29" i="7"/>
  <c r="O29" i="7"/>
  <c r="Z29" i="7"/>
  <c r="Z31" i="7" s="1"/>
  <c r="AE33" i="7"/>
  <c r="AC33" i="7" s="1"/>
  <c r="AI33" i="7" s="1"/>
  <c r="X33" i="7"/>
  <c r="O33" i="7"/>
  <c r="Z33" i="7"/>
  <c r="Z35" i="7" s="1"/>
  <c r="AE37" i="7"/>
  <c r="AC37" i="7" s="1"/>
  <c r="AI37" i="7" s="1"/>
  <c r="X37" i="7"/>
  <c r="O37" i="7"/>
  <c r="Z37" i="7"/>
  <c r="Z39" i="7" s="1"/>
  <c r="AE41" i="7"/>
  <c r="AC41" i="7" s="1"/>
  <c r="AI41" i="7" s="1"/>
  <c r="X41" i="7"/>
  <c r="O41" i="7"/>
  <c r="Z41" i="7"/>
  <c r="AE45" i="7"/>
  <c r="AC45" i="7" s="1"/>
  <c r="AI45" i="7" s="1"/>
  <c r="X45" i="7"/>
  <c r="O45" i="7"/>
  <c r="Z45" i="7"/>
  <c r="AE49" i="7"/>
  <c r="X49" i="7"/>
  <c r="O49" i="7"/>
  <c r="AB49" i="7"/>
  <c r="AB51" i="7" s="1"/>
  <c r="AH51" i="7" s="1"/>
  <c r="Q49" i="7"/>
  <c r="AC49" i="7"/>
  <c r="AI49" i="7" s="1"/>
  <c r="M55" i="7"/>
  <c r="AE52" i="7"/>
  <c r="AC52" i="7" s="1"/>
  <c r="AI52" i="7" s="1"/>
  <c r="X52" i="7"/>
  <c r="O52" i="7"/>
  <c r="T52" i="7"/>
  <c r="AB52" i="7"/>
  <c r="AG59" i="7"/>
  <c r="V57" i="7"/>
  <c r="V60" i="7"/>
  <c r="AE65" i="7"/>
  <c r="X65" i="7"/>
  <c r="O65" i="7"/>
  <c r="AB65" i="7"/>
  <c r="Q65" i="7"/>
  <c r="AC65" i="7"/>
  <c r="AI65" i="7" s="1"/>
  <c r="M71" i="7"/>
  <c r="AE68" i="7"/>
  <c r="X68" i="7"/>
  <c r="O68" i="7"/>
  <c r="AC68" i="7"/>
  <c r="AI68" i="7" s="1"/>
  <c r="T68" i="7"/>
  <c r="AB68" i="7"/>
  <c r="AB74" i="7"/>
  <c r="T74" i="7"/>
  <c r="AE74" i="7"/>
  <c r="AE75" i="7" s="1"/>
  <c r="V74" i="7"/>
  <c r="V75" i="7" s="1"/>
  <c r="Q74" i="7"/>
  <c r="Q75" i="7" s="1"/>
  <c r="P75" i="7" s="1"/>
  <c r="O74" i="7"/>
  <c r="Z77" i="7"/>
  <c r="Z78" i="7"/>
  <c r="AB82" i="7"/>
  <c r="T82" i="7"/>
  <c r="Z82" i="7"/>
  <c r="O82" i="7"/>
  <c r="O83" i="7" s="1"/>
  <c r="X82" i="7"/>
  <c r="X83" i="7" s="1"/>
  <c r="W83" i="7" s="1"/>
  <c r="V82" i="7"/>
  <c r="AB84" i="7"/>
  <c r="T84" i="7"/>
  <c r="AC84" i="7"/>
  <c r="AI84" i="7" s="1"/>
  <c r="Q84" i="7"/>
  <c r="Q87" i="7" s="1"/>
  <c r="X84" i="7"/>
  <c r="M87" i="7"/>
  <c r="V84" i="7"/>
  <c r="V87" i="7" s="1"/>
  <c r="AN91" i="7"/>
  <c r="AB94" i="7"/>
  <c r="T94" i="7"/>
  <c r="AC94" i="7"/>
  <c r="AI94" i="7" s="1"/>
  <c r="Q94" i="7"/>
  <c r="V94" i="7"/>
  <c r="AE94" i="7"/>
  <c r="O94" i="7"/>
  <c r="O95" i="7" s="1"/>
  <c r="AC98" i="7"/>
  <c r="AI98" i="7" s="1"/>
  <c r="L107" i="7"/>
  <c r="AM107" i="7" s="1"/>
  <c r="AL107" i="7"/>
  <c r="AF107" i="7"/>
  <c r="AO115" i="7"/>
  <c r="AL119" i="7"/>
  <c r="AD119" i="7"/>
  <c r="AF119" i="7"/>
  <c r="L119" i="7"/>
  <c r="AM119" i="7" s="1"/>
  <c r="AE122" i="7"/>
  <c r="AC122" i="7" s="1"/>
  <c r="AI122" i="7" s="1"/>
  <c r="X122" i="7"/>
  <c r="O122" i="7"/>
  <c r="T122" i="7"/>
  <c r="V122" i="7"/>
  <c r="AB122" i="7"/>
  <c r="Z122" i="7"/>
  <c r="Q122" i="7"/>
  <c r="AE50" i="7"/>
  <c r="AC50" i="7" s="1"/>
  <c r="AI50" i="7" s="1"/>
  <c r="X50" i="7"/>
  <c r="O50" i="7"/>
  <c r="Z50" i="7"/>
  <c r="AL51" i="7"/>
  <c r="AD51" i="7"/>
  <c r="AE54" i="7"/>
  <c r="AC54" i="7" s="1"/>
  <c r="AI54" i="7" s="1"/>
  <c r="X54" i="7"/>
  <c r="O54" i="7"/>
  <c r="Z54" i="7"/>
  <c r="AL55" i="7"/>
  <c r="AD55" i="7"/>
  <c r="AE58" i="7"/>
  <c r="AC58" i="7" s="1"/>
  <c r="AI58" i="7" s="1"/>
  <c r="X58" i="7"/>
  <c r="O58" i="7"/>
  <c r="Z58" i="7"/>
  <c r="AL59" i="7"/>
  <c r="AD59" i="7"/>
  <c r="AE62" i="7"/>
  <c r="AC62" i="7" s="1"/>
  <c r="AI62" i="7" s="1"/>
  <c r="X62" i="7"/>
  <c r="O62" i="7"/>
  <c r="Z62" i="7"/>
  <c r="AL63" i="7"/>
  <c r="AD63" i="7"/>
  <c r="AE66" i="7"/>
  <c r="AC66" i="7" s="1"/>
  <c r="AI66" i="7" s="1"/>
  <c r="X66" i="7"/>
  <c r="O66" i="7"/>
  <c r="Z66" i="7"/>
  <c r="AL67" i="7"/>
  <c r="AD67" i="7"/>
  <c r="AE70" i="7"/>
  <c r="X70" i="7"/>
  <c r="O70" i="7"/>
  <c r="Z70" i="7"/>
  <c r="AD71" i="7"/>
  <c r="AB72" i="7"/>
  <c r="T72" i="7"/>
  <c r="Z72" i="7"/>
  <c r="Z75" i="7" s="1"/>
  <c r="O72" i="7"/>
  <c r="AC72" i="7"/>
  <c r="AI72" i="7" s="1"/>
  <c r="AB81" i="7"/>
  <c r="T81" i="7"/>
  <c r="AC81" i="7"/>
  <c r="AI81" i="7" s="1"/>
  <c r="Q81" i="7"/>
  <c r="Z81" i="7"/>
  <c r="AG87" i="7"/>
  <c r="AB85" i="7"/>
  <c r="T85" i="7"/>
  <c r="Z85" i="7"/>
  <c r="Z87" i="7" s="1"/>
  <c r="O85" i="7"/>
  <c r="O87" i="7" s="1"/>
  <c r="AC85" i="7"/>
  <c r="AI85" i="7" s="1"/>
  <c r="X88" i="7"/>
  <c r="AB90" i="7"/>
  <c r="T90" i="7"/>
  <c r="AE90" i="7"/>
  <c r="AC90" i="7" s="1"/>
  <c r="AI90" i="7" s="1"/>
  <c r="V90" i="7"/>
  <c r="V91" i="7" s="1"/>
  <c r="U91" i="7" s="1"/>
  <c r="Z90" i="7"/>
  <c r="AB93" i="7"/>
  <c r="T93" i="7"/>
  <c r="AE93" i="7"/>
  <c r="AE95" i="7" s="1"/>
  <c r="V93" i="7"/>
  <c r="V95" i="7" s="1"/>
  <c r="Z93" i="7"/>
  <c r="Z95" i="7" s="1"/>
  <c r="AO103" i="7"/>
  <c r="I128" i="7"/>
  <c r="AN79" i="7"/>
  <c r="AB80" i="7"/>
  <c r="T80" i="7"/>
  <c r="AE80" i="7"/>
  <c r="AE83" i="7" s="1"/>
  <c r="V80" i="7"/>
  <c r="Z80" i="7"/>
  <c r="AB88" i="7"/>
  <c r="T88" i="7"/>
  <c r="Z88" i="7"/>
  <c r="O88" i="7"/>
  <c r="AC88" i="7"/>
  <c r="AI88" i="7" s="1"/>
  <c r="AB97" i="7"/>
  <c r="T97" i="7"/>
  <c r="AC97" i="7"/>
  <c r="AI97" i="7" s="1"/>
  <c r="Q97" i="7"/>
  <c r="Z97" i="7"/>
  <c r="AG103" i="7"/>
  <c r="AB101" i="7"/>
  <c r="T101" i="7"/>
  <c r="Z101" i="7"/>
  <c r="O101" i="7"/>
  <c r="AC101" i="7"/>
  <c r="AI101" i="7" s="1"/>
  <c r="AL111" i="7"/>
  <c r="AD111" i="7"/>
  <c r="AE114" i="7"/>
  <c r="X114" i="7"/>
  <c r="O114" i="7"/>
  <c r="AC114" i="7"/>
  <c r="AI114" i="7" s="1"/>
  <c r="T114" i="7"/>
  <c r="V114" i="7"/>
  <c r="Z114" i="7"/>
  <c r="AG123" i="7"/>
  <c r="AO123" i="7"/>
  <c r="AB73" i="7"/>
  <c r="T73" i="7"/>
  <c r="X73" i="7"/>
  <c r="X75" i="7" s="1"/>
  <c r="W75" i="7" s="1"/>
  <c r="AB76" i="7"/>
  <c r="T76" i="7"/>
  <c r="X76" i="7"/>
  <c r="X79" i="7" s="1"/>
  <c r="M79" i="7"/>
  <c r="AN83" i="7"/>
  <c r="AB86" i="7"/>
  <c r="T86" i="7"/>
  <c r="X86" i="7"/>
  <c r="AB89" i="7"/>
  <c r="T89" i="7"/>
  <c r="X89" i="7"/>
  <c r="AB92" i="7"/>
  <c r="T92" i="7"/>
  <c r="X92" i="7"/>
  <c r="X95" i="7" s="1"/>
  <c r="M95" i="7"/>
  <c r="AN99" i="7"/>
  <c r="AB102" i="7"/>
  <c r="T102" i="7"/>
  <c r="X102" i="7"/>
  <c r="AG107" i="7"/>
  <c r="Q119" i="7"/>
  <c r="AL127" i="7"/>
  <c r="AD127" i="7"/>
  <c r="AF127" i="7"/>
  <c r="K128" i="7"/>
  <c r="Q111" i="7"/>
  <c r="AE110" i="7"/>
  <c r="X110" i="7"/>
  <c r="O110" i="7"/>
  <c r="O111" i="7" s="1"/>
  <c r="AC110" i="7"/>
  <c r="AI110" i="7" s="1"/>
  <c r="T110" i="7"/>
  <c r="AB110" i="7"/>
  <c r="AL115" i="7"/>
  <c r="AD115" i="7"/>
  <c r="AE117" i="7"/>
  <c r="AC117" i="7" s="1"/>
  <c r="AI117" i="7" s="1"/>
  <c r="X117" i="7"/>
  <c r="O117" i="7"/>
  <c r="V117" i="7"/>
  <c r="V119" i="7" s="1"/>
  <c r="AB117" i="7"/>
  <c r="AE118" i="7"/>
  <c r="AC118" i="7" s="1"/>
  <c r="AI118" i="7" s="1"/>
  <c r="X118" i="7"/>
  <c r="O118" i="7"/>
  <c r="T118" i="7"/>
  <c r="T119" i="7" s="1"/>
  <c r="AB118" i="7"/>
  <c r="AL123" i="7"/>
  <c r="AD123" i="7"/>
  <c r="AE125" i="7"/>
  <c r="AC125" i="7" s="1"/>
  <c r="AI125" i="7" s="1"/>
  <c r="X125" i="7"/>
  <c r="O125" i="7"/>
  <c r="V125" i="7"/>
  <c r="AB125" i="7"/>
  <c r="AE126" i="7"/>
  <c r="X126" i="7"/>
  <c r="O126" i="7"/>
  <c r="AC126" i="7"/>
  <c r="AI126" i="7" s="1"/>
  <c r="T126" i="7"/>
  <c r="T127" i="7" s="1"/>
  <c r="AB126" i="7"/>
  <c r="AT128" i="7"/>
  <c r="V104" i="7"/>
  <c r="V105" i="7"/>
  <c r="V106" i="7"/>
  <c r="M111" i="7"/>
  <c r="V108" i="7"/>
  <c r="AC108" i="7"/>
  <c r="AI108" i="7" s="1"/>
  <c r="AE109" i="7"/>
  <c r="AE111" i="7" s="1"/>
  <c r="X109" i="7"/>
  <c r="V109" i="7"/>
  <c r="M115" i="7"/>
  <c r="AE112" i="7"/>
  <c r="AE115" i="7" s="1"/>
  <c r="X112" i="7"/>
  <c r="O112" i="7"/>
  <c r="Z112" i="7"/>
  <c r="M119" i="7"/>
  <c r="AE116" i="7"/>
  <c r="AC116" i="7" s="1"/>
  <c r="AI116" i="7" s="1"/>
  <c r="X116" i="7"/>
  <c r="O116" i="7"/>
  <c r="Z116" i="7"/>
  <c r="Z119" i="7" s="1"/>
  <c r="M123" i="7"/>
  <c r="AE120" i="7"/>
  <c r="X120" i="7"/>
  <c r="X123" i="7" s="1"/>
  <c r="O120" i="7"/>
  <c r="Z120" i="7"/>
  <c r="M127" i="7"/>
  <c r="AE124" i="7"/>
  <c r="AC124" i="7" s="1"/>
  <c r="AI124" i="7" s="1"/>
  <c r="X124" i="7"/>
  <c r="O124" i="7"/>
  <c r="Z124" i="7"/>
  <c r="Z127" i="7" s="1"/>
  <c r="F128" i="7"/>
  <c r="AM19" i="6"/>
  <c r="AL19" i="6"/>
  <c r="AD19" i="6"/>
  <c r="Z22" i="6"/>
  <c r="Q22" i="6"/>
  <c r="AE22" i="6"/>
  <c r="X22" i="6"/>
  <c r="O22" i="6"/>
  <c r="Z24" i="6"/>
  <c r="Q24" i="6"/>
  <c r="M27" i="6"/>
  <c r="AE24" i="6"/>
  <c r="X24" i="6"/>
  <c r="O24" i="6"/>
  <c r="AL35" i="6"/>
  <c r="AD35" i="6"/>
  <c r="Z38" i="6"/>
  <c r="Q38" i="6"/>
  <c r="AE38" i="6"/>
  <c r="X38" i="6"/>
  <c r="O38" i="6"/>
  <c r="L47" i="6"/>
  <c r="AM47" i="6" s="1"/>
  <c r="AL47" i="6"/>
  <c r="AF47" i="6"/>
  <c r="Z78" i="6"/>
  <c r="Q78" i="6"/>
  <c r="T78" i="6"/>
  <c r="AB78" i="6"/>
  <c r="O78" i="6"/>
  <c r="X78" i="6"/>
  <c r="V78" i="6"/>
  <c r="Z86" i="6"/>
  <c r="Q86" i="6"/>
  <c r="T86" i="6"/>
  <c r="AB86" i="6"/>
  <c r="O86" i="6"/>
  <c r="X86" i="6"/>
  <c r="V86" i="6"/>
  <c r="Z94" i="6"/>
  <c r="Q94" i="6"/>
  <c r="T94" i="6"/>
  <c r="AB94" i="6"/>
  <c r="O94" i="6"/>
  <c r="X94" i="6"/>
  <c r="V94" i="6"/>
  <c r="F128" i="6"/>
  <c r="Z16" i="6"/>
  <c r="Q16" i="6"/>
  <c r="M19" i="6"/>
  <c r="AE16" i="6"/>
  <c r="AC16" i="6" s="1"/>
  <c r="AI16" i="6" s="1"/>
  <c r="X16" i="6"/>
  <c r="O16" i="6"/>
  <c r="Z32" i="6"/>
  <c r="Q32" i="6"/>
  <c r="M35" i="6"/>
  <c r="AE32" i="6"/>
  <c r="X32" i="6"/>
  <c r="O32" i="6"/>
  <c r="Z40" i="6"/>
  <c r="Q40" i="6"/>
  <c r="M43" i="6"/>
  <c r="AE40" i="6"/>
  <c r="X40" i="6"/>
  <c r="O40" i="6"/>
  <c r="Y51" i="6"/>
  <c r="Z66" i="6"/>
  <c r="Q66" i="6"/>
  <c r="AE66" i="6"/>
  <c r="AC66" i="6" s="1"/>
  <c r="AI66" i="6" s="1"/>
  <c r="V66" i="6"/>
  <c r="T66" i="6"/>
  <c r="O66" i="6"/>
  <c r="AB96" i="6"/>
  <c r="T96" i="6"/>
  <c r="Z96" i="6"/>
  <c r="Q96" i="6"/>
  <c r="X96" i="6"/>
  <c r="M99" i="6"/>
  <c r="V96" i="6"/>
  <c r="V99" i="6" s="1"/>
  <c r="O96" i="6"/>
  <c r="O99" i="6" s="1"/>
  <c r="W119" i="6"/>
  <c r="AC22" i="6"/>
  <c r="AI22" i="6" s="1"/>
  <c r="AC24" i="6"/>
  <c r="AI24" i="6" s="1"/>
  <c r="AM27" i="6"/>
  <c r="AL27" i="6"/>
  <c r="AD27" i="6"/>
  <c r="Z30" i="6"/>
  <c r="Q30" i="6"/>
  <c r="AE30" i="6"/>
  <c r="AC30" i="6" s="1"/>
  <c r="AI30" i="6" s="1"/>
  <c r="X30" i="6"/>
  <c r="O30" i="6"/>
  <c r="AC32" i="6"/>
  <c r="AI32" i="6" s="1"/>
  <c r="AC38" i="6"/>
  <c r="AI38" i="6" s="1"/>
  <c r="AC40" i="6"/>
  <c r="AI40" i="6" s="1"/>
  <c r="AF43" i="6"/>
  <c r="Z62" i="6"/>
  <c r="Q62" i="6"/>
  <c r="AB62" i="6"/>
  <c r="O62" i="6"/>
  <c r="O63" i="6" s="1"/>
  <c r="X62" i="6"/>
  <c r="V62" i="6"/>
  <c r="AD67" i="6"/>
  <c r="AF67" i="6"/>
  <c r="Z70" i="6"/>
  <c r="Q70" i="6"/>
  <c r="AB70" i="6"/>
  <c r="O70" i="6"/>
  <c r="X70" i="6"/>
  <c r="V70" i="6"/>
  <c r="M7" i="6"/>
  <c r="AE4" i="6"/>
  <c r="X4" i="6"/>
  <c r="O4" i="6"/>
  <c r="Z4" i="6"/>
  <c r="M11" i="6"/>
  <c r="AE8" i="6"/>
  <c r="AC8" i="6" s="1"/>
  <c r="AI8" i="6" s="1"/>
  <c r="X8" i="6"/>
  <c r="O8" i="6"/>
  <c r="Z8" i="6"/>
  <c r="M15" i="6"/>
  <c r="AE12" i="6"/>
  <c r="AC12" i="6" s="1"/>
  <c r="AI12" i="6" s="1"/>
  <c r="X12" i="6"/>
  <c r="O12" i="6"/>
  <c r="Z12" i="6"/>
  <c r="T16" i="6"/>
  <c r="L19" i="6"/>
  <c r="Z21" i="6"/>
  <c r="Q21" i="6"/>
  <c r="AE21" i="6"/>
  <c r="AC21" i="6" s="1"/>
  <c r="AI21" i="6" s="1"/>
  <c r="X21" i="6"/>
  <c r="O21" i="6"/>
  <c r="T22" i="6"/>
  <c r="T24" i="6"/>
  <c r="L27" i="6"/>
  <c r="Z29" i="6"/>
  <c r="Q29" i="6"/>
  <c r="AE29" i="6"/>
  <c r="AC29" i="6" s="1"/>
  <c r="AI29" i="6" s="1"/>
  <c r="X29" i="6"/>
  <c r="O29" i="6"/>
  <c r="T30" i="6"/>
  <c r="T32" i="6"/>
  <c r="L35" i="6"/>
  <c r="AM35" i="6" s="1"/>
  <c r="Z37" i="6"/>
  <c r="Q37" i="6"/>
  <c r="AE37" i="6"/>
  <c r="X37" i="6"/>
  <c r="O37" i="6"/>
  <c r="AC37" i="6"/>
  <c r="AI37" i="6" s="1"/>
  <c r="T38" i="6"/>
  <c r="T40" i="6"/>
  <c r="L43" i="6"/>
  <c r="AM43" i="6" s="1"/>
  <c r="T62" i="6"/>
  <c r="X66" i="6"/>
  <c r="L67" i="6"/>
  <c r="AM67" i="6" s="1"/>
  <c r="Q4" i="6"/>
  <c r="AB4" i="6"/>
  <c r="AE5" i="6"/>
  <c r="AC5" i="6" s="1"/>
  <c r="AI5" i="6" s="1"/>
  <c r="X5" i="6"/>
  <c r="O5" i="6"/>
  <c r="Z5" i="6"/>
  <c r="Q8" i="6"/>
  <c r="AB8" i="6"/>
  <c r="AE9" i="6"/>
  <c r="AC9" i="6" s="1"/>
  <c r="AI9" i="6" s="1"/>
  <c r="X9" i="6"/>
  <c r="O9" i="6"/>
  <c r="Z9" i="6"/>
  <c r="Q12" i="6"/>
  <c r="AB12" i="6"/>
  <c r="AE13" i="6"/>
  <c r="AC13" i="6" s="1"/>
  <c r="AI13" i="6" s="1"/>
  <c r="X13" i="6"/>
  <c r="O13" i="6"/>
  <c r="Z13" i="6"/>
  <c r="V16" i="6"/>
  <c r="V19" i="6" s="1"/>
  <c r="Z18" i="6"/>
  <c r="Q18" i="6"/>
  <c r="AE18" i="6"/>
  <c r="AC18" i="6" s="1"/>
  <c r="AI18" i="6" s="1"/>
  <c r="X18" i="6"/>
  <c r="O18" i="6"/>
  <c r="AF19" i="6"/>
  <c r="Z20" i="6"/>
  <c r="Q20" i="6"/>
  <c r="M23" i="6"/>
  <c r="AE20" i="6"/>
  <c r="AC20" i="6" s="1"/>
  <c r="AI20" i="6" s="1"/>
  <c r="X20" i="6"/>
  <c r="O20" i="6"/>
  <c r="T21" i="6"/>
  <c r="V22" i="6"/>
  <c r="AM23" i="6"/>
  <c r="AL23" i="6"/>
  <c r="AD23" i="6"/>
  <c r="V24" i="6"/>
  <c r="V27" i="6" s="1"/>
  <c r="Z26" i="6"/>
  <c r="Q26" i="6"/>
  <c r="AE26" i="6"/>
  <c r="AC26" i="6" s="1"/>
  <c r="AI26" i="6" s="1"/>
  <c r="X26" i="6"/>
  <c r="O26" i="6"/>
  <c r="AF27" i="6"/>
  <c r="Z28" i="6"/>
  <c r="Q28" i="6"/>
  <c r="M31" i="6"/>
  <c r="AE28" i="6"/>
  <c r="X28" i="6"/>
  <c r="O28" i="6"/>
  <c r="AC28" i="6"/>
  <c r="AI28" i="6" s="1"/>
  <c r="T29" i="6"/>
  <c r="V30" i="6"/>
  <c r="AL31" i="6"/>
  <c r="AD31" i="6"/>
  <c r="V32" i="6"/>
  <c r="V35" i="6" s="1"/>
  <c r="Z34" i="6"/>
  <c r="Q34" i="6"/>
  <c r="AE34" i="6"/>
  <c r="X34" i="6"/>
  <c r="O34" i="6"/>
  <c r="AC34" i="6"/>
  <c r="AI34" i="6" s="1"/>
  <c r="AF35" i="6"/>
  <c r="Z36" i="6"/>
  <c r="Q36" i="6"/>
  <c r="M39" i="6"/>
  <c r="AE36" i="6"/>
  <c r="AC36" i="6" s="1"/>
  <c r="AI36" i="6" s="1"/>
  <c r="X36" i="6"/>
  <c r="O36" i="6"/>
  <c r="T37" i="6"/>
  <c r="V38" i="6"/>
  <c r="AL39" i="6"/>
  <c r="AD39" i="6"/>
  <c r="V40" i="6"/>
  <c r="V43" i="6" s="1"/>
  <c r="Z42" i="6"/>
  <c r="Q42" i="6"/>
  <c r="AE42" i="6"/>
  <c r="AC42" i="6" s="1"/>
  <c r="AI42" i="6" s="1"/>
  <c r="X42" i="6"/>
  <c r="O42" i="6"/>
  <c r="Q63" i="6"/>
  <c r="M63" i="6"/>
  <c r="AB66" i="6"/>
  <c r="AL67" i="6"/>
  <c r="AC70" i="6"/>
  <c r="AI70" i="6" s="1"/>
  <c r="M71" i="6"/>
  <c r="AE78" i="6"/>
  <c r="AE79" i="6" s="1"/>
  <c r="AE86" i="6"/>
  <c r="AE87" i="6" s="1"/>
  <c r="AE94" i="6"/>
  <c r="AE95" i="6" s="1"/>
  <c r="T4" i="6"/>
  <c r="AC4" i="6"/>
  <c r="AI4" i="6" s="1"/>
  <c r="Q5" i="6"/>
  <c r="AB5" i="6"/>
  <c r="AE6" i="6"/>
  <c r="AC6" i="6" s="1"/>
  <c r="AI6" i="6" s="1"/>
  <c r="X6" i="6"/>
  <c r="O6" i="6"/>
  <c r="Z6" i="6"/>
  <c r="AL7" i="6"/>
  <c r="AD7" i="6"/>
  <c r="AM7" i="6"/>
  <c r="T8" i="6"/>
  <c r="T11" i="6" s="1"/>
  <c r="Q9" i="6"/>
  <c r="AB9" i="6"/>
  <c r="AE10" i="6"/>
  <c r="AC10" i="6" s="1"/>
  <c r="AI10" i="6" s="1"/>
  <c r="X10" i="6"/>
  <c r="O10" i="6"/>
  <c r="Z10" i="6"/>
  <c r="AL11" i="6"/>
  <c r="AD11" i="6"/>
  <c r="AM11" i="6"/>
  <c r="T12" i="6"/>
  <c r="Q13" i="6"/>
  <c r="AB13" i="6"/>
  <c r="AE14" i="6"/>
  <c r="AC14" i="6" s="1"/>
  <c r="AI14" i="6" s="1"/>
  <c r="X14" i="6"/>
  <c r="O14" i="6"/>
  <c r="Z14" i="6"/>
  <c r="AM15" i="6"/>
  <c r="AL15" i="6"/>
  <c r="AD15" i="6"/>
  <c r="AB16" i="6"/>
  <c r="AB19" i="6" s="1"/>
  <c r="AH19" i="6" s="1"/>
  <c r="Z17" i="6"/>
  <c r="Q17" i="6"/>
  <c r="AE17" i="6"/>
  <c r="X17" i="6"/>
  <c r="O17" i="6"/>
  <c r="AC17" i="6"/>
  <c r="AI17" i="6" s="1"/>
  <c r="T18" i="6"/>
  <c r="T20" i="6"/>
  <c r="T23" i="6" s="1"/>
  <c r="V21" i="6"/>
  <c r="V23" i="6" s="1"/>
  <c r="AB22" i="6"/>
  <c r="AB23" i="6" s="1"/>
  <c r="AH23" i="6" s="1"/>
  <c r="L23" i="6"/>
  <c r="AB24" i="6"/>
  <c r="AB27" i="6" s="1"/>
  <c r="AH27" i="6" s="1"/>
  <c r="Z25" i="6"/>
  <c r="Q25" i="6"/>
  <c r="AE25" i="6"/>
  <c r="X25" i="6"/>
  <c r="O25" i="6"/>
  <c r="AC25" i="6"/>
  <c r="AI25" i="6" s="1"/>
  <c r="T26" i="6"/>
  <c r="T28" i="6"/>
  <c r="T31" i="6" s="1"/>
  <c r="V29" i="6"/>
  <c r="AB30" i="6"/>
  <c r="AB31" i="6" s="1"/>
  <c r="AH31" i="6" s="1"/>
  <c r="L31" i="6"/>
  <c r="AM31" i="6" s="1"/>
  <c r="AB32" i="6"/>
  <c r="AB35" i="6" s="1"/>
  <c r="AH35" i="6" s="1"/>
  <c r="Z33" i="6"/>
  <c r="Q33" i="6"/>
  <c r="AE33" i="6"/>
  <c r="X33" i="6"/>
  <c r="O33" i="6"/>
  <c r="AC33" i="6"/>
  <c r="AI33" i="6" s="1"/>
  <c r="T34" i="6"/>
  <c r="T36" i="6"/>
  <c r="V37" i="6"/>
  <c r="AB38" i="6"/>
  <c r="AB39" i="6" s="1"/>
  <c r="AH39" i="6" s="1"/>
  <c r="L39" i="6"/>
  <c r="AM39" i="6" s="1"/>
  <c r="AB40" i="6"/>
  <c r="AB43" i="6" s="1"/>
  <c r="AH43" i="6" s="1"/>
  <c r="Z41" i="6"/>
  <c r="Q41" i="6"/>
  <c r="AE41" i="6"/>
  <c r="AC41" i="6" s="1"/>
  <c r="AI41" i="6" s="1"/>
  <c r="X41" i="6"/>
  <c r="O41" i="6"/>
  <c r="T42" i="6"/>
  <c r="AL43" i="6"/>
  <c r="AD47" i="6"/>
  <c r="AB55" i="6"/>
  <c r="AH55" i="6" s="1"/>
  <c r="L59" i="6"/>
  <c r="AM59" i="6" s="1"/>
  <c r="AD59" i="6"/>
  <c r="AL59" i="6"/>
  <c r="AE62" i="6"/>
  <c r="AC62" i="6" s="1"/>
  <c r="AI62" i="6" s="1"/>
  <c r="Z68" i="6"/>
  <c r="Q68" i="6"/>
  <c r="AB68" i="6"/>
  <c r="O68" i="6"/>
  <c r="V68" i="6"/>
  <c r="AE68" i="6"/>
  <c r="AC68" i="6" s="1"/>
  <c r="AI68" i="6" s="1"/>
  <c r="T68" i="6"/>
  <c r="Z69" i="6"/>
  <c r="Q69" i="6"/>
  <c r="AE69" i="6"/>
  <c r="AC69" i="6" s="1"/>
  <c r="AI69" i="6" s="1"/>
  <c r="V69" i="6"/>
  <c r="X69" i="6"/>
  <c r="X71" i="6" s="1"/>
  <c r="T69" i="6"/>
  <c r="AE70" i="6"/>
  <c r="AF75" i="6"/>
  <c r="AD75" i="6"/>
  <c r="L75" i="6"/>
  <c r="AM75" i="6" s="1"/>
  <c r="AF83" i="6"/>
  <c r="AD83" i="6"/>
  <c r="L83" i="6"/>
  <c r="AM83" i="6" s="1"/>
  <c r="AF91" i="6"/>
  <c r="AD91" i="6"/>
  <c r="L91" i="6"/>
  <c r="AM91" i="6" s="1"/>
  <c r="AE96" i="6"/>
  <c r="AE99" i="6" s="1"/>
  <c r="AG47" i="6"/>
  <c r="AF51" i="6"/>
  <c r="AL51" i="6"/>
  <c r="AO59" i="6"/>
  <c r="P59" i="6"/>
  <c r="Z64" i="6"/>
  <c r="Q64" i="6"/>
  <c r="M67" i="6"/>
  <c r="AE64" i="6"/>
  <c r="V64" i="6"/>
  <c r="AB64" i="6"/>
  <c r="Z65" i="6"/>
  <c r="Q65" i="6"/>
  <c r="AB65" i="6"/>
  <c r="O65" i="6"/>
  <c r="AC65" i="6"/>
  <c r="AI65" i="6" s="1"/>
  <c r="AN71" i="6"/>
  <c r="Z76" i="6"/>
  <c r="Q76" i="6"/>
  <c r="AC76" i="6"/>
  <c r="AI76" i="6" s="1"/>
  <c r="T76" i="6"/>
  <c r="T79" i="6" s="1"/>
  <c r="AB76" i="6"/>
  <c r="AB79" i="6" s="1"/>
  <c r="AH79" i="6" s="1"/>
  <c r="O76" i="6"/>
  <c r="O79" i="6" s="1"/>
  <c r="M79" i="6"/>
  <c r="Z84" i="6"/>
  <c r="Q84" i="6"/>
  <c r="AC84" i="6"/>
  <c r="AI84" i="6" s="1"/>
  <c r="T84" i="6"/>
  <c r="T87" i="6" s="1"/>
  <c r="AB84" i="6"/>
  <c r="O84" i="6"/>
  <c r="M87" i="6"/>
  <c r="Z92" i="6"/>
  <c r="Q92" i="6"/>
  <c r="AC92" i="6"/>
  <c r="AI92" i="6" s="1"/>
  <c r="T92" i="6"/>
  <c r="AB92" i="6"/>
  <c r="O92" i="6"/>
  <c r="M95" i="6"/>
  <c r="AH127" i="6"/>
  <c r="AO55" i="6"/>
  <c r="R55" i="6"/>
  <c r="AG59" i="6"/>
  <c r="Z73" i="6"/>
  <c r="Q73" i="6"/>
  <c r="AC73" i="6"/>
  <c r="AI73" i="6" s="1"/>
  <c r="T73" i="6"/>
  <c r="T75" i="6" s="1"/>
  <c r="AB73" i="6"/>
  <c r="AB75" i="6" s="1"/>
  <c r="AH75" i="6" s="1"/>
  <c r="O73" i="6"/>
  <c r="Z81" i="6"/>
  <c r="Q81" i="6"/>
  <c r="AC81" i="6"/>
  <c r="AI81" i="6" s="1"/>
  <c r="T81" i="6"/>
  <c r="T83" i="6" s="1"/>
  <c r="AB81" i="6"/>
  <c r="AB83" i="6" s="1"/>
  <c r="AH83" i="6" s="1"/>
  <c r="O81" i="6"/>
  <c r="O83" i="6" s="1"/>
  <c r="N83" i="6" s="1"/>
  <c r="Z89" i="6"/>
  <c r="Q89" i="6"/>
  <c r="AC89" i="6"/>
  <c r="AI89" i="6" s="1"/>
  <c r="T89" i="6"/>
  <c r="AB89" i="6"/>
  <c r="AB91" i="6" s="1"/>
  <c r="AH91" i="6" s="1"/>
  <c r="O89" i="6"/>
  <c r="O91" i="6" s="1"/>
  <c r="N91" i="6" s="1"/>
  <c r="AG107" i="6"/>
  <c r="AE107" i="6"/>
  <c r="AE111" i="6"/>
  <c r="V44" i="6"/>
  <c r="V45" i="6"/>
  <c r="V46" i="6"/>
  <c r="V48" i="6"/>
  <c r="V49" i="6"/>
  <c r="V50" i="6"/>
  <c r="V52" i="6"/>
  <c r="V53" i="6"/>
  <c r="V54" i="6"/>
  <c r="V56" i="6"/>
  <c r="V57" i="6"/>
  <c r="V58" i="6"/>
  <c r="V60" i="6"/>
  <c r="V61" i="6"/>
  <c r="AE61" i="6"/>
  <c r="AC61" i="6" s="1"/>
  <c r="AI61" i="6" s="1"/>
  <c r="V72" i="6"/>
  <c r="AE72" i="6"/>
  <c r="AE75" i="6" s="1"/>
  <c r="V74" i="6"/>
  <c r="V77" i="6"/>
  <c r="V80" i="6"/>
  <c r="AE80" i="6"/>
  <c r="AE83" i="6" s="1"/>
  <c r="V82" i="6"/>
  <c r="V85" i="6"/>
  <c r="V87" i="6" s="1"/>
  <c r="V88" i="6"/>
  <c r="AE88" i="6"/>
  <c r="AE91" i="6" s="1"/>
  <c r="V90" i="6"/>
  <c r="V93" i="6"/>
  <c r="V95" i="6" s="1"/>
  <c r="AB98" i="6"/>
  <c r="T98" i="6"/>
  <c r="Z98" i="6"/>
  <c r="Q98" i="6"/>
  <c r="AC98" i="6"/>
  <c r="AI98" i="6" s="1"/>
  <c r="L111" i="6"/>
  <c r="AM111" i="6" s="1"/>
  <c r="AD111" i="6"/>
  <c r="AL111" i="6"/>
  <c r="L115" i="6"/>
  <c r="AM115" i="6" s="1"/>
  <c r="AD115" i="6"/>
  <c r="K128" i="6"/>
  <c r="Z72" i="6"/>
  <c r="Q72" i="6"/>
  <c r="X72" i="6"/>
  <c r="Z74" i="6"/>
  <c r="Q74" i="6"/>
  <c r="X74" i="6"/>
  <c r="Z77" i="6"/>
  <c r="Q77" i="6"/>
  <c r="X77" i="6"/>
  <c r="X79" i="6" s="1"/>
  <c r="Z80" i="6"/>
  <c r="Q80" i="6"/>
  <c r="X80" i="6"/>
  <c r="Z82" i="6"/>
  <c r="Q82" i="6"/>
  <c r="X82" i="6"/>
  <c r="Z85" i="6"/>
  <c r="Q85" i="6"/>
  <c r="X85" i="6"/>
  <c r="X87" i="6" s="1"/>
  <c r="Z88" i="6"/>
  <c r="Q88" i="6"/>
  <c r="X88" i="6"/>
  <c r="Z90" i="6"/>
  <c r="Q90" i="6"/>
  <c r="X90" i="6"/>
  <c r="Z93" i="6"/>
  <c r="Q93" i="6"/>
  <c r="X93" i="6"/>
  <c r="X95" i="6" s="1"/>
  <c r="AB97" i="6"/>
  <c r="T97" i="6"/>
  <c r="Z97" i="6"/>
  <c r="Q97" i="6"/>
  <c r="AC97" i="6"/>
  <c r="AI97" i="6" s="1"/>
  <c r="O103" i="6"/>
  <c r="AN107" i="6"/>
  <c r="AF103" i="6"/>
  <c r="AL103" i="6"/>
  <c r="AO111" i="6"/>
  <c r="AG119" i="6"/>
  <c r="X127" i="6"/>
  <c r="I128" i="6"/>
  <c r="AF99" i="6"/>
  <c r="AO107" i="6"/>
  <c r="R107" i="6"/>
  <c r="AG111" i="6"/>
  <c r="AE115" i="6"/>
  <c r="AO115" i="6"/>
  <c r="O119" i="6"/>
  <c r="N119" i="6" s="1"/>
  <c r="Q123" i="6"/>
  <c r="P123" i="6" s="1"/>
  <c r="AB123" i="6"/>
  <c r="AH123" i="6" s="1"/>
  <c r="L127" i="6"/>
  <c r="AM127" i="6" s="1"/>
  <c r="AD127" i="6"/>
  <c r="AL127" i="6"/>
  <c r="AT128" i="6"/>
  <c r="V100" i="6"/>
  <c r="V101" i="6"/>
  <c r="V102" i="6"/>
  <c r="V104" i="6"/>
  <c r="V105" i="6"/>
  <c r="V106" i="6"/>
  <c r="V108" i="6"/>
  <c r="AC108" i="6"/>
  <c r="AI108" i="6" s="1"/>
  <c r="V109" i="6"/>
  <c r="V110" i="6"/>
  <c r="AG115" i="6"/>
  <c r="AF119" i="6"/>
  <c r="AL119" i="6"/>
  <c r="AO127" i="6"/>
  <c r="D128" i="6"/>
  <c r="AC127" i="6"/>
  <c r="Y127" i="6"/>
  <c r="U127" i="6"/>
  <c r="P127" i="6"/>
  <c r="R127" i="6"/>
  <c r="AJ128" i="6"/>
  <c r="AK128" i="6" s="1"/>
  <c r="AO123" i="6"/>
  <c r="AG127" i="6"/>
  <c r="V112" i="6"/>
  <c r="V113" i="6"/>
  <c r="V114" i="6"/>
  <c r="V116" i="6"/>
  <c r="V117" i="6"/>
  <c r="V118" i="6"/>
  <c r="V120" i="6"/>
  <c r="V121" i="6"/>
  <c r="V122" i="6"/>
  <c r="V124" i="6"/>
  <c r="V125" i="6"/>
  <c r="V126" i="6"/>
  <c r="AM11" i="5"/>
  <c r="AL11" i="5"/>
  <c r="AD11" i="5"/>
  <c r="L11" i="5"/>
  <c r="AM7" i="5"/>
  <c r="AL7" i="5"/>
  <c r="AD7" i="5"/>
  <c r="L7" i="5"/>
  <c r="AF11" i="5"/>
  <c r="AF7" i="5"/>
  <c r="AM15" i="5"/>
  <c r="AL15" i="5"/>
  <c r="AD15" i="5"/>
  <c r="L15" i="5"/>
  <c r="AE109" i="5"/>
  <c r="AC109" i="5" s="1"/>
  <c r="AI109" i="5" s="1"/>
  <c r="X109" i="5"/>
  <c r="O109" i="5"/>
  <c r="T109" i="5"/>
  <c r="AB109" i="5"/>
  <c r="Q109" i="5"/>
  <c r="Q111" i="5" s="1"/>
  <c r="Z109" i="5"/>
  <c r="V109" i="5"/>
  <c r="AB22" i="5"/>
  <c r="T22" i="5"/>
  <c r="Q22" i="5"/>
  <c r="V24" i="5"/>
  <c r="AN27" i="5"/>
  <c r="Q25" i="5"/>
  <c r="O26" i="5"/>
  <c r="Q28" i="5"/>
  <c r="O29" i="5"/>
  <c r="AB30" i="5"/>
  <c r="T30" i="5"/>
  <c r="X30" i="5"/>
  <c r="AG35" i="5"/>
  <c r="AN39" i="5"/>
  <c r="AG43" i="5"/>
  <c r="AG55" i="5"/>
  <c r="AG63" i="5"/>
  <c r="AG71" i="5"/>
  <c r="AG79" i="5"/>
  <c r="T91" i="5"/>
  <c r="AO99" i="5"/>
  <c r="M107" i="5"/>
  <c r="AE104" i="5"/>
  <c r="X104" i="5"/>
  <c r="O104" i="5"/>
  <c r="V104" i="5"/>
  <c r="V107" i="5" s="1"/>
  <c r="AC104" i="5"/>
  <c r="AI104" i="5" s="1"/>
  <c r="T104" i="5"/>
  <c r="AB104" i="5"/>
  <c r="Z104" i="5"/>
  <c r="X22" i="5"/>
  <c r="AB25" i="5"/>
  <c r="T25" i="5"/>
  <c r="X25" i="5"/>
  <c r="AB28" i="5"/>
  <c r="T28" i="5"/>
  <c r="X28" i="5"/>
  <c r="M31" i="5"/>
  <c r="K128" i="5"/>
  <c r="V4" i="5"/>
  <c r="V5" i="5"/>
  <c r="V6" i="5"/>
  <c r="AC6" i="5"/>
  <c r="AI6" i="5" s="1"/>
  <c r="V8" i="5"/>
  <c r="V9" i="5"/>
  <c r="AC9" i="5"/>
  <c r="AI9" i="5" s="1"/>
  <c r="V10" i="5"/>
  <c r="AC10" i="5"/>
  <c r="AI10" i="5" s="1"/>
  <c r="V12" i="5"/>
  <c r="AC12" i="5"/>
  <c r="AI12" i="5" s="1"/>
  <c r="V13" i="5"/>
  <c r="V14" i="5"/>
  <c r="AC14" i="5"/>
  <c r="AI14" i="5" s="1"/>
  <c r="AB16" i="5"/>
  <c r="T16" i="5"/>
  <c r="X16" i="5"/>
  <c r="M19" i="5"/>
  <c r="AN23" i="5"/>
  <c r="O22" i="5"/>
  <c r="Z22" i="5"/>
  <c r="O25" i="5"/>
  <c r="Z25" i="5"/>
  <c r="AB26" i="5"/>
  <c r="T26" i="5"/>
  <c r="X26" i="5"/>
  <c r="O28" i="5"/>
  <c r="Z28" i="5"/>
  <c r="Z31" i="5" s="1"/>
  <c r="AB29" i="5"/>
  <c r="T29" i="5"/>
  <c r="X29" i="5"/>
  <c r="M51" i="5"/>
  <c r="AE48" i="5"/>
  <c r="AC48" i="5" s="1"/>
  <c r="AI48" i="5" s="1"/>
  <c r="X48" i="5"/>
  <c r="O48" i="5"/>
  <c r="T48" i="5"/>
  <c r="AB48" i="5"/>
  <c r="AB51" i="5" s="1"/>
  <c r="AH51" i="5" s="1"/>
  <c r="Q48" i="5"/>
  <c r="M59" i="5"/>
  <c r="AE56" i="5"/>
  <c r="X56" i="5"/>
  <c r="O56" i="5"/>
  <c r="AC56" i="5"/>
  <c r="AI56" i="5" s="1"/>
  <c r="T56" i="5"/>
  <c r="AB56" i="5"/>
  <c r="AB59" i="5" s="1"/>
  <c r="AH59" i="5" s="1"/>
  <c r="Q56" i="5"/>
  <c r="M67" i="5"/>
  <c r="AE64" i="5"/>
  <c r="AC64" i="5" s="1"/>
  <c r="AI64" i="5" s="1"/>
  <c r="X64" i="5"/>
  <c r="O64" i="5"/>
  <c r="T64" i="5"/>
  <c r="AB64" i="5"/>
  <c r="AB67" i="5" s="1"/>
  <c r="AH67" i="5" s="1"/>
  <c r="Q64" i="5"/>
  <c r="Q67" i="5" s="1"/>
  <c r="M75" i="5"/>
  <c r="AE72" i="5"/>
  <c r="AC72" i="5" s="1"/>
  <c r="AI72" i="5" s="1"/>
  <c r="X72" i="5"/>
  <c r="O72" i="5"/>
  <c r="T72" i="5"/>
  <c r="T75" i="5" s="1"/>
  <c r="AB72" i="5"/>
  <c r="AB75" i="5" s="1"/>
  <c r="AH75" i="5" s="1"/>
  <c r="Q72" i="5"/>
  <c r="AO79" i="5"/>
  <c r="O4" i="5"/>
  <c r="X4" i="5"/>
  <c r="AE4" i="5"/>
  <c r="AC4" i="5" s="1"/>
  <c r="AI4" i="5" s="1"/>
  <c r="O5" i="5"/>
  <c r="X5" i="5"/>
  <c r="AE5" i="5"/>
  <c r="AC5" i="5" s="1"/>
  <c r="AI5" i="5" s="1"/>
  <c r="O6" i="5"/>
  <c r="X6" i="5"/>
  <c r="AE6" i="5"/>
  <c r="M7" i="5"/>
  <c r="O8" i="5"/>
  <c r="X8" i="5"/>
  <c r="AE8" i="5"/>
  <c r="O9" i="5"/>
  <c r="X9" i="5"/>
  <c r="AE9" i="5"/>
  <c r="O10" i="5"/>
  <c r="X10" i="5"/>
  <c r="AE10" i="5"/>
  <c r="M11" i="5"/>
  <c r="O12" i="5"/>
  <c r="X12" i="5"/>
  <c r="AE12" i="5"/>
  <c r="O13" i="5"/>
  <c r="X13" i="5"/>
  <c r="AE13" i="5"/>
  <c r="AC13" i="5" s="1"/>
  <c r="AI13" i="5" s="1"/>
  <c r="O14" i="5"/>
  <c r="X14" i="5"/>
  <c r="AE14" i="5"/>
  <c r="M15" i="5"/>
  <c r="O16" i="5"/>
  <c r="Z16" i="5"/>
  <c r="AB17" i="5"/>
  <c r="T17" i="5"/>
  <c r="X17" i="5"/>
  <c r="AB20" i="5"/>
  <c r="T20" i="5"/>
  <c r="X20" i="5"/>
  <c r="Q4" i="5"/>
  <c r="Q5" i="5"/>
  <c r="Q6" i="5"/>
  <c r="Q8" i="5"/>
  <c r="Q9" i="5"/>
  <c r="Q10" i="5"/>
  <c r="Q12" i="5"/>
  <c r="Q13" i="5"/>
  <c r="Q14" i="5"/>
  <c r="Q16" i="5"/>
  <c r="Q19" i="5" s="1"/>
  <c r="AC16" i="5"/>
  <c r="AI16" i="5" s="1"/>
  <c r="O17" i="5"/>
  <c r="Z17" i="5"/>
  <c r="AB18" i="5"/>
  <c r="T18" i="5"/>
  <c r="X18" i="5"/>
  <c r="O20" i="5"/>
  <c r="Z20" i="5"/>
  <c r="AB21" i="5"/>
  <c r="T21" i="5"/>
  <c r="X21" i="5"/>
  <c r="V22" i="5"/>
  <c r="V23" i="5" s="1"/>
  <c r="AE22" i="5"/>
  <c r="AC22" i="5" s="1"/>
  <c r="AI22" i="5" s="1"/>
  <c r="AB24" i="5"/>
  <c r="T24" i="5"/>
  <c r="X24" i="5"/>
  <c r="V25" i="5"/>
  <c r="AE25" i="5"/>
  <c r="Q26" i="5"/>
  <c r="AC26" i="5"/>
  <c r="AI26" i="5" s="1"/>
  <c r="M27" i="5"/>
  <c r="V28" i="5"/>
  <c r="V31" i="5" s="1"/>
  <c r="AE28" i="5"/>
  <c r="AE31" i="5" s="1"/>
  <c r="AN31" i="5"/>
  <c r="Q29" i="5"/>
  <c r="AC29" i="5"/>
  <c r="AI29" i="5" s="1"/>
  <c r="O39" i="5"/>
  <c r="N39" i="5" s="1"/>
  <c r="AO39" i="5"/>
  <c r="Z48" i="5"/>
  <c r="M55" i="5"/>
  <c r="AE52" i="5"/>
  <c r="X52" i="5"/>
  <c r="O52" i="5"/>
  <c r="AC52" i="5"/>
  <c r="AI52" i="5" s="1"/>
  <c r="T52" i="5"/>
  <c r="AB52" i="5"/>
  <c r="AB55" i="5" s="1"/>
  <c r="AH55" i="5" s="1"/>
  <c r="Q52" i="5"/>
  <c r="Q55" i="5" s="1"/>
  <c r="Z56" i="5"/>
  <c r="M63" i="5"/>
  <c r="AE60" i="5"/>
  <c r="X60" i="5"/>
  <c r="O60" i="5"/>
  <c r="AC60" i="5"/>
  <c r="AI60" i="5" s="1"/>
  <c r="T60" i="5"/>
  <c r="T63" i="5" s="1"/>
  <c r="AB60" i="5"/>
  <c r="AB63" i="5" s="1"/>
  <c r="AH63" i="5" s="1"/>
  <c r="Q60" i="5"/>
  <c r="Q63" i="5" s="1"/>
  <c r="Z64" i="5"/>
  <c r="M71" i="5"/>
  <c r="AE68" i="5"/>
  <c r="AC68" i="5" s="1"/>
  <c r="AI68" i="5" s="1"/>
  <c r="X68" i="5"/>
  <c r="O68" i="5"/>
  <c r="T68" i="5"/>
  <c r="T71" i="5" s="1"/>
  <c r="AB68" i="5"/>
  <c r="Q68" i="5"/>
  <c r="Q71" i="5" s="1"/>
  <c r="Z72" i="5"/>
  <c r="M79" i="5"/>
  <c r="AE76" i="5"/>
  <c r="X76" i="5"/>
  <c r="O76" i="5"/>
  <c r="AC76" i="5"/>
  <c r="AI76" i="5" s="1"/>
  <c r="T76" i="5"/>
  <c r="AB76" i="5"/>
  <c r="AB79" i="5" s="1"/>
  <c r="AH79" i="5" s="1"/>
  <c r="Q76" i="5"/>
  <c r="Q79" i="5" s="1"/>
  <c r="N87" i="5"/>
  <c r="AG87" i="5"/>
  <c r="W91" i="5"/>
  <c r="T32" i="5"/>
  <c r="AB32" i="5"/>
  <c r="T33" i="5"/>
  <c r="AB33" i="5"/>
  <c r="T34" i="5"/>
  <c r="AB34" i="5"/>
  <c r="T36" i="5"/>
  <c r="AB36" i="5"/>
  <c r="T37" i="5"/>
  <c r="AB37" i="5"/>
  <c r="T38" i="5"/>
  <c r="AB38" i="5"/>
  <c r="T40" i="5"/>
  <c r="AB40" i="5"/>
  <c r="T41" i="5"/>
  <c r="AB41" i="5"/>
  <c r="T42" i="5"/>
  <c r="AB42" i="5"/>
  <c r="T44" i="5"/>
  <c r="AB44" i="5"/>
  <c r="T45" i="5"/>
  <c r="AB45" i="5"/>
  <c r="T46" i="5"/>
  <c r="AB46" i="5"/>
  <c r="AF47" i="5"/>
  <c r="AE49" i="5"/>
  <c r="AC49" i="5" s="1"/>
  <c r="AI49" i="5" s="1"/>
  <c r="X49" i="5"/>
  <c r="O49" i="5"/>
  <c r="Z49" i="5"/>
  <c r="AE53" i="5"/>
  <c r="AC53" i="5" s="1"/>
  <c r="AI53" i="5" s="1"/>
  <c r="X53" i="5"/>
  <c r="O53" i="5"/>
  <c r="Z53" i="5"/>
  <c r="AE57" i="5"/>
  <c r="AC57" i="5" s="1"/>
  <c r="AI57" i="5" s="1"/>
  <c r="X57" i="5"/>
  <c r="O57" i="5"/>
  <c r="Z57" i="5"/>
  <c r="AE61" i="5"/>
  <c r="AC61" i="5" s="1"/>
  <c r="AI61" i="5" s="1"/>
  <c r="X61" i="5"/>
  <c r="O61" i="5"/>
  <c r="Z61" i="5"/>
  <c r="AE65" i="5"/>
  <c r="X65" i="5"/>
  <c r="O65" i="5"/>
  <c r="Z65" i="5"/>
  <c r="AE69" i="5"/>
  <c r="AC69" i="5" s="1"/>
  <c r="AI69" i="5" s="1"/>
  <c r="X69" i="5"/>
  <c r="O69" i="5"/>
  <c r="Z69" i="5"/>
  <c r="AE73" i="5"/>
  <c r="AC73" i="5" s="1"/>
  <c r="AI73" i="5" s="1"/>
  <c r="X73" i="5"/>
  <c r="O73" i="5"/>
  <c r="Z73" i="5"/>
  <c r="AE77" i="5"/>
  <c r="AC77" i="5" s="1"/>
  <c r="AI77" i="5" s="1"/>
  <c r="X77" i="5"/>
  <c r="O77" i="5"/>
  <c r="Z77" i="5"/>
  <c r="Z79" i="5" s="1"/>
  <c r="AG83" i="5"/>
  <c r="AB87" i="5"/>
  <c r="AH87" i="5" s="1"/>
  <c r="AG95" i="5"/>
  <c r="AG99" i="5"/>
  <c r="M103" i="5"/>
  <c r="AE100" i="5"/>
  <c r="X100" i="5"/>
  <c r="O100" i="5"/>
  <c r="V100" i="5"/>
  <c r="AC100" i="5"/>
  <c r="AI100" i="5" s="1"/>
  <c r="T100" i="5"/>
  <c r="Z100" i="5"/>
  <c r="Q100" i="5"/>
  <c r="AG107" i="5"/>
  <c r="V32" i="5"/>
  <c r="V33" i="5"/>
  <c r="V34" i="5"/>
  <c r="V36" i="5"/>
  <c r="V37" i="5"/>
  <c r="V38" i="5"/>
  <c r="V40" i="5"/>
  <c r="V41" i="5"/>
  <c r="V42" i="5"/>
  <c r="V44" i="5"/>
  <c r="V45" i="5"/>
  <c r="V46" i="5"/>
  <c r="AE50" i="5"/>
  <c r="AC50" i="5" s="1"/>
  <c r="AI50" i="5" s="1"/>
  <c r="X50" i="5"/>
  <c r="O50" i="5"/>
  <c r="Z50" i="5"/>
  <c r="AL51" i="5"/>
  <c r="AD51" i="5"/>
  <c r="AE54" i="5"/>
  <c r="X54" i="5"/>
  <c r="O54" i="5"/>
  <c r="Z54" i="5"/>
  <c r="AL55" i="5"/>
  <c r="AD55" i="5"/>
  <c r="AE58" i="5"/>
  <c r="AC58" i="5" s="1"/>
  <c r="AI58" i="5" s="1"/>
  <c r="X58" i="5"/>
  <c r="O58" i="5"/>
  <c r="Z58" i="5"/>
  <c r="AL59" i="5"/>
  <c r="AD59" i="5"/>
  <c r="AE62" i="5"/>
  <c r="AC62" i="5" s="1"/>
  <c r="AI62" i="5" s="1"/>
  <c r="X62" i="5"/>
  <c r="O62" i="5"/>
  <c r="Z62" i="5"/>
  <c r="AL63" i="5"/>
  <c r="AD63" i="5"/>
  <c r="AE66" i="5"/>
  <c r="AC66" i="5" s="1"/>
  <c r="AI66" i="5" s="1"/>
  <c r="X66" i="5"/>
  <c r="O66" i="5"/>
  <c r="Z66" i="5"/>
  <c r="AL67" i="5"/>
  <c r="AD67" i="5"/>
  <c r="AE70" i="5"/>
  <c r="X70" i="5"/>
  <c r="O70" i="5"/>
  <c r="Z70" i="5"/>
  <c r="AL71" i="5"/>
  <c r="AD71" i="5"/>
  <c r="AE74" i="5"/>
  <c r="AC74" i="5" s="1"/>
  <c r="AI74" i="5" s="1"/>
  <c r="X74" i="5"/>
  <c r="O74" i="5"/>
  <c r="Z74" i="5"/>
  <c r="AL75" i="5"/>
  <c r="AD75" i="5"/>
  <c r="AL79" i="5"/>
  <c r="AD79" i="5"/>
  <c r="L79" i="5"/>
  <c r="AM79" i="5" s="1"/>
  <c r="AF79" i="5"/>
  <c r="T87" i="5"/>
  <c r="R87" i="5" s="1"/>
  <c r="AB91" i="5"/>
  <c r="AH91" i="5" s="1"/>
  <c r="AB111" i="5"/>
  <c r="AH111" i="5" s="1"/>
  <c r="Q83" i="5"/>
  <c r="P83" i="5" s="1"/>
  <c r="AL83" i="5"/>
  <c r="AD83" i="5"/>
  <c r="L83" i="5"/>
  <c r="AM83" i="5" s="1"/>
  <c r="Q87" i="5"/>
  <c r="P87" i="5" s="1"/>
  <c r="AL87" i="5"/>
  <c r="AD87" i="5"/>
  <c r="L87" i="5"/>
  <c r="AM87" i="5" s="1"/>
  <c r="AL91" i="5"/>
  <c r="AD91" i="5"/>
  <c r="L91" i="5"/>
  <c r="AM91" i="5" s="1"/>
  <c r="Q95" i="5"/>
  <c r="P95" i="5" s="1"/>
  <c r="AL95" i="5"/>
  <c r="AD95" i="5"/>
  <c r="L95" i="5"/>
  <c r="AM95" i="5" s="1"/>
  <c r="AE105" i="5"/>
  <c r="X105" i="5"/>
  <c r="O105" i="5"/>
  <c r="AC105" i="5"/>
  <c r="AI105" i="5" s="1"/>
  <c r="T105" i="5"/>
  <c r="AB105" i="5"/>
  <c r="Q105" i="5"/>
  <c r="Q107" i="5" s="1"/>
  <c r="AE119" i="5"/>
  <c r="L123" i="5"/>
  <c r="AM123" i="5" s="1"/>
  <c r="AD123" i="5"/>
  <c r="AF123" i="5"/>
  <c r="AO87" i="5"/>
  <c r="AO91" i="5"/>
  <c r="AO95" i="5"/>
  <c r="AB99" i="5"/>
  <c r="AH99" i="5" s="1"/>
  <c r="AE101" i="5"/>
  <c r="AC101" i="5" s="1"/>
  <c r="AI101" i="5" s="1"/>
  <c r="X101" i="5"/>
  <c r="O101" i="5"/>
  <c r="T101" i="5"/>
  <c r="AB101" i="5"/>
  <c r="AB103" i="5" s="1"/>
  <c r="AH103" i="5" s="1"/>
  <c r="Q101" i="5"/>
  <c r="AE108" i="5"/>
  <c r="AC108" i="5" s="1"/>
  <c r="AI108" i="5" s="1"/>
  <c r="X108" i="5"/>
  <c r="O108" i="5"/>
  <c r="M111" i="5"/>
  <c r="V108" i="5"/>
  <c r="V111" i="5" s="1"/>
  <c r="T108" i="5"/>
  <c r="T111" i="5" s="1"/>
  <c r="L115" i="5"/>
  <c r="AM115" i="5" s="1"/>
  <c r="AL115" i="5"/>
  <c r="AF115" i="5"/>
  <c r="AD115" i="5"/>
  <c r="V78" i="5"/>
  <c r="V79" i="5" s="1"/>
  <c r="V80" i="5"/>
  <c r="AC80" i="5"/>
  <c r="AI80" i="5" s="1"/>
  <c r="V81" i="5"/>
  <c r="V82" i="5"/>
  <c r="V84" i="5"/>
  <c r="AC84" i="5"/>
  <c r="AI84" i="5" s="1"/>
  <c r="V85" i="5"/>
  <c r="V86" i="5"/>
  <c r="V88" i="5"/>
  <c r="AC88" i="5"/>
  <c r="AI88" i="5" s="1"/>
  <c r="V89" i="5"/>
  <c r="V90" i="5"/>
  <c r="V92" i="5"/>
  <c r="V93" i="5"/>
  <c r="V94" i="5"/>
  <c r="V96" i="5"/>
  <c r="AC96" i="5"/>
  <c r="AI96" i="5" s="1"/>
  <c r="V97" i="5"/>
  <c r="AE98" i="5"/>
  <c r="AE99" i="5" s="1"/>
  <c r="X98" i="5"/>
  <c r="X99" i="5" s="1"/>
  <c r="O98" i="5"/>
  <c r="Z98" i="5"/>
  <c r="AL99" i="5"/>
  <c r="AD99" i="5"/>
  <c r="AE102" i="5"/>
  <c r="AC102" i="5" s="1"/>
  <c r="AI102" i="5" s="1"/>
  <c r="X102" i="5"/>
  <c r="O102" i="5"/>
  <c r="Z102" i="5"/>
  <c r="AL103" i="5"/>
  <c r="AD103" i="5"/>
  <c r="AE106" i="5"/>
  <c r="X106" i="5"/>
  <c r="O106" i="5"/>
  <c r="Z106" i="5"/>
  <c r="AL107" i="5"/>
  <c r="AD107" i="5"/>
  <c r="AE110" i="5"/>
  <c r="AC110" i="5" s="1"/>
  <c r="AI110" i="5" s="1"/>
  <c r="X110" i="5"/>
  <c r="O110" i="5"/>
  <c r="Z110" i="5"/>
  <c r="Z111" i="5" s="1"/>
  <c r="AO115" i="5"/>
  <c r="AO119" i="5"/>
  <c r="L127" i="5"/>
  <c r="AM127" i="5" s="1"/>
  <c r="AL127" i="5"/>
  <c r="AF127" i="5"/>
  <c r="AQ128" i="5"/>
  <c r="AJ128" i="5"/>
  <c r="AK128" i="5" s="1"/>
  <c r="AG111" i="5"/>
  <c r="AO111" i="5"/>
  <c r="AG115" i="5"/>
  <c r="AG119" i="5"/>
  <c r="T123" i="5"/>
  <c r="R123" i="5" s="1"/>
  <c r="AE123" i="5"/>
  <c r="F128" i="5"/>
  <c r="D128" i="5"/>
  <c r="AO123" i="5"/>
  <c r="AG127" i="5"/>
  <c r="AT128" i="5"/>
  <c r="I128" i="5"/>
  <c r="V112" i="5"/>
  <c r="V113" i="5"/>
  <c r="V114" i="5"/>
  <c r="V116" i="5"/>
  <c r="V117" i="5"/>
  <c r="V118" i="5"/>
  <c r="V120" i="5"/>
  <c r="V121" i="5"/>
  <c r="V122" i="5"/>
  <c r="V124" i="5"/>
  <c r="V125" i="5"/>
  <c r="V126" i="5"/>
  <c r="AL11" i="14"/>
  <c r="AD11" i="14"/>
  <c r="L11" i="14"/>
  <c r="AL27" i="14"/>
  <c r="AD27" i="14"/>
  <c r="L27" i="14"/>
  <c r="AL43" i="14"/>
  <c r="AD43" i="14"/>
  <c r="L43" i="14"/>
  <c r="AM43" i="14" s="1"/>
  <c r="AB78" i="14"/>
  <c r="T78" i="14"/>
  <c r="AE78" i="14"/>
  <c r="AE79" i="14" s="1"/>
  <c r="V78" i="14"/>
  <c r="Q78" i="14"/>
  <c r="Q79" i="14" s="1"/>
  <c r="AL19" i="14"/>
  <c r="AD19" i="14"/>
  <c r="L19" i="14"/>
  <c r="X78" i="14"/>
  <c r="AB81" i="14"/>
  <c r="T81" i="14"/>
  <c r="AE81" i="14"/>
  <c r="V81" i="14"/>
  <c r="AC81" i="14"/>
  <c r="AI81" i="14" s="1"/>
  <c r="Q81" i="14"/>
  <c r="AB82" i="14"/>
  <c r="T82" i="14"/>
  <c r="AC82" i="14"/>
  <c r="AI82" i="14" s="1"/>
  <c r="Q82" i="14"/>
  <c r="Z82" i="14"/>
  <c r="O82" i="14"/>
  <c r="AL15" i="14"/>
  <c r="AD15" i="14"/>
  <c r="L15" i="14"/>
  <c r="AF19" i="14"/>
  <c r="AL31" i="14"/>
  <c r="AD31" i="14"/>
  <c r="L31" i="14"/>
  <c r="AM31" i="14" s="1"/>
  <c r="AL47" i="14"/>
  <c r="AD47" i="14"/>
  <c r="L47" i="14"/>
  <c r="AM47" i="14" s="1"/>
  <c r="AB53" i="14"/>
  <c r="T53" i="14"/>
  <c r="AC53" i="14"/>
  <c r="AI53" i="14" s="1"/>
  <c r="Q53" i="14"/>
  <c r="Z53" i="14"/>
  <c r="Z55" i="14" s="1"/>
  <c r="O53" i="14"/>
  <c r="O55" i="14" s="1"/>
  <c r="AE59" i="14"/>
  <c r="AB65" i="14"/>
  <c r="T65" i="14"/>
  <c r="AE65" i="14"/>
  <c r="AE67" i="14" s="1"/>
  <c r="V65" i="14"/>
  <c r="AC65" i="14"/>
  <c r="AI65" i="14" s="1"/>
  <c r="Q65" i="14"/>
  <c r="AB66" i="14"/>
  <c r="T66" i="14"/>
  <c r="AC66" i="14"/>
  <c r="AI66" i="14" s="1"/>
  <c r="Q66" i="14"/>
  <c r="Z66" i="14"/>
  <c r="Z67" i="14" s="1"/>
  <c r="O66" i="14"/>
  <c r="O78" i="14"/>
  <c r="AG11" i="14"/>
  <c r="AM11" i="14"/>
  <c r="AO15" i="14"/>
  <c r="AG27" i="14"/>
  <c r="AM27" i="14"/>
  <c r="AO31" i="14"/>
  <c r="AL35" i="14"/>
  <c r="AD35" i="14"/>
  <c r="L35" i="14"/>
  <c r="AM35" i="14" s="1"/>
  <c r="Z39" i="14"/>
  <c r="AG43" i="14"/>
  <c r="AO47" i="14"/>
  <c r="Q51" i="14"/>
  <c r="P51" i="14" s="1"/>
  <c r="AL51" i="14"/>
  <c r="AD51" i="14"/>
  <c r="L51" i="14"/>
  <c r="AM51" i="14" s="1"/>
  <c r="V53" i="14"/>
  <c r="M55" i="14"/>
  <c r="AB56" i="14"/>
  <c r="T56" i="14"/>
  <c r="AC56" i="14"/>
  <c r="AI56" i="14" s="1"/>
  <c r="Q56" i="14"/>
  <c r="Q59" i="14" s="1"/>
  <c r="Z56" i="14"/>
  <c r="O56" i="14"/>
  <c r="O65" i="14"/>
  <c r="V66" i="14"/>
  <c r="AB68" i="14"/>
  <c r="T68" i="14"/>
  <c r="AE68" i="14"/>
  <c r="AE71" i="14" s="1"/>
  <c r="V68" i="14"/>
  <c r="AC68" i="14"/>
  <c r="AI68" i="14" s="1"/>
  <c r="Q68" i="14"/>
  <c r="AB69" i="14"/>
  <c r="T69" i="14"/>
  <c r="AC69" i="14"/>
  <c r="AI69" i="14" s="1"/>
  <c r="Q69" i="14"/>
  <c r="Z69" i="14"/>
  <c r="Z71" i="14" s="1"/>
  <c r="O69" i="14"/>
  <c r="AE75" i="14"/>
  <c r="AL7" i="14"/>
  <c r="AD7" i="14"/>
  <c r="L7" i="14"/>
  <c r="Z11" i="14"/>
  <c r="AF11" i="14"/>
  <c r="AG15" i="14"/>
  <c r="AM15" i="14"/>
  <c r="AO19" i="14"/>
  <c r="Q23" i="14"/>
  <c r="AL23" i="14"/>
  <c r="AD23" i="14"/>
  <c r="L23" i="14"/>
  <c r="Z27" i="14"/>
  <c r="AF27" i="14"/>
  <c r="AG31" i="14"/>
  <c r="AO35" i="14"/>
  <c r="AL39" i="14"/>
  <c r="AD39" i="14"/>
  <c r="L39" i="14"/>
  <c r="AM39" i="14" s="1"/>
  <c r="Z43" i="14"/>
  <c r="Y43" i="14" s="1"/>
  <c r="AF43" i="14"/>
  <c r="AG47" i="14"/>
  <c r="AO51" i="14"/>
  <c r="X53" i="14"/>
  <c r="V56" i="14"/>
  <c r="AB62" i="14"/>
  <c r="T62" i="14"/>
  <c r="AE62" i="14"/>
  <c r="V62" i="14"/>
  <c r="AC62" i="14"/>
  <c r="AI62" i="14" s="1"/>
  <c r="Q62" i="14"/>
  <c r="X65" i="14"/>
  <c r="X66" i="14"/>
  <c r="O68" i="14"/>
  <c r="V69" i="14"/>
  <c r="M71" i="14"/>
  <c r="AB72" i="14"/>
  <c r="T72" i="14"/>
  <c r="AC72" i="14"/>
  <c r="AI72" i="14" s="1"/>
  <c r="Q72" i="14"/>
  <c r="Q75" i="14" s="1"/>
  <c r="Z72" i="14"/>
  <c r="Z75" i="14" s="1"/>
  <c r="O72" i="14"/>
  <c r="O75" i="14" s="1"/>
  <c r="Z78" i="14"/>
  <c r="O81" i="14"/>
  <c r="V82" i="14"/>
  <c r="AB84" i="14"/>
  <c r="T84" i="14"/>
  <c r="AE84" i="14"/>
  <c r="V84" i="14"/>
  <c r="Q84" i="14"/>
  <c r="AG87" i="14"/>
  <c r="AB85" i="14"/>
  <c r="T85" i="14"/>
  <c r="AC85" i="14"/>
  <c r="AI85" i="14" s="1"/>
  <c r="Q85" i="14"/>
  <c r="Z85" i="14"/>
  <c r="Z87" i="14" s="1"/>
  <c r="O85" i="14"/>
  <c r="V4" i="14"/>
  <c r="V5" i="14"/>
  <c r="V6" i="14"/>
  <c r="V8" i="14"/>
  <c r="V9" i="14"/>
  <c r="V10" i="14"/>
  <c r="V12" i="14"/>
  <c r="V13" i="14"/>
  <c r="V14" i="14"/>
  <c r="V16" i="14"/>
  <c r="V17" i="14"/>
  <c r="V18" i="14"/>
  <c r="V20" i="14"/>
  <c r="V21" i="14"/>
  <c r="V22" i="14"/>
  <c r="V24" i="14"/>
  <c r="V25" i="14"/>
  <c r="V26" i="14"/>
  <c r="V28" i="14"/>
  <c r="V29" i="14"/>
  <c r="V30" i="14"/>
  <c r="V32" i="14"/>
  <c r="V33" i="14"/>
  <c r="V34" i="14"/>
  <c r="V36" i="14"/>
  <c r="V37" i="14"/>
  <c r="V38" i="14"/>
  <c r="V40" i="14"/>
  <c r="V41" i="14"/>
  <c r="V42" i="14"/>
  <c r="V44" i="14"/>
  <c r="V45" i="14"/>
  <c r="V46" i="14"/>
  <c r="V48" i="14"/>
  <c r="V49" i="14"/>
  <c r="V50" i="14"/>
  <c r="V52" i="14"/>
  <c r="AB54" i="14"/>
  <c r="T54" i="14"/>
  <c r="X54" i="14"/>
  <c r="AB57" i="14"/>
  <c r="T57" i="14"/>
  <c r="X57" i="14"/>
  <c r="V58" i="14"/>
  <c r="AB60" i="14"/>
  <c r="T60" i="14"/>
  <c r="X60" i="14"/>
  <c r="V61" i="14"/>
  <c r="M63" i="14"/>
  <c r="V64" i="14"/>
  <c r="AN67" i="14"/>
  <c r="AB70" i="14"/>
  <c r="T70" i="14"/>
  <c r="X70" i="14"/>
  <c r="X71" i="14" s="1"/>
  <c r="AB73" i="14"/>
  <c r="T73" i="14"/>
  <c r="X73" i="14"/>
  <c r="V74" i="14"/>
  <c r="AB76" i="14"/>
  <c r="T76" i="14"/>
  <c r="X76" i="14"/>
  <c r="V77" i="14"/>
  <c r="M79" i="14"/>
  <c r="V80" i="14"/>
  <c r="AN83" i="14"/>
  <c r="Y91" i="14"/>
  <c r="L119" i="14"/>
  <c r="AM119" i="14" s="1"/>
  <c r="AL119" i="14"/>
  <c r="AF119" i="14"/>
  <c r="AD119" i="14"/>
  <c r="K128" i="14"/>
  <c r="L103" i="14"/>
  <c r="AM103" i="14" s="1"/>
  <c r="AL103" i="14"/>
  <c r="AF103" i="14"/>
  <c r="AK123" i="14"/>
  <c r="AJ128" i="14"/>
  <c r="AN55" i="14"/>
  <c r="AB58" i="14"/>
  <c r="T58" i="14"/>
  <c r="X58" i="14"/>
  <c r="O63" i="14"/>
  <c r="AB61" i="14"/>
  <c r="T61" i="14"/>
  <c r="X61" i="14"/>
  <c r="AB64" i="14"/>
  <c r="T64" i="14"/>
  <c r="X64" i="14"/>
  <c r="M67" i="14"/>
  <c r="AN71" i="14"/>
  <c r="AB74" i="14"/>
  <c r="T74" i="14"/>
  <c r="X74" i="14"/>
  <c r="X75" i="14" s="1"/>
  <c r="AB77" i="14"/>
  <c r="T77" i="14"/>
  <c r="X77" i="14"/>
  <c r="AB80" i="14"/>
  <c r="T80" i="14"/>
  <c r="T83" i="14" s="1"/>
  <c r="X80" i="14"/>
  <c r="X83" i="14" s="1"/>
  <c r="M83" i="14"/>
  <c r="AN87" i="14"/>
  <c r="T86" i="14"/>
  <c r="AB86" i="14"/>
  <c r="T88" i="14"/>
  <c r="AB88" i="14"/>
  <c r="AN91" i="14"/>
  <c r="AG95" i="14"/>
  <c r="Z99" i="14"/>
  <c r="Y99" i="14" s="1"/>
  <c r="AN99" i="14"/>
  <c r="Q107" i="14"/>
  <c r="Y111" i="14"/>
  <c r="X111" i="14"/>
  <c r="W111" i="14" s="1"/>
  <c r="AG111" i="14"/>
  <c r="AO115" i="14"/>
  <c r="F128" i="14"/>
  <c r="AQ128" i="14"/>
  <c r="V86" i="14"/>
  <c r="V88" i="14"/>
  <c r="AE88" i="14"/>
  <c r="AE91" i="14" s="1"/>
  <c r="AO91" i="14"/>
  <c r="O99" i="14"/>
  <c r="AO99" i="14"/>
  <c r="AO107" i="14"/>
  <c r="AE123" i="14"/>
  <c r="AF91" i="14"/>
  <c r="T92" i="14"/>
  <c r="AB92" i="14"/>
  <c r="T93" i="14"/>
  <c r="AB93" i="14"/>
  <c r="T94" i="14"/>
  <c r="AB94" i="14"/>
  <c r="T96" i="14"/>
  <c r="AB96" i="14"/>
  <c r="T97" i="14"/>
  <c r="AB97" i="14"/>
  <c r="T98" i="14"/>
  <c r="AB98" i="14"/>
  <c r="AG103" i="14"/>
  <c r="AF107" i="14"/>
  <c r="AL107" i="14"/>
  <c r="AN111" i="14"/>
  <c r="L111" i="14"/>
  <c r="AM111" i="14" s="1"/>
  <c r="AD111" i="14"/>
  <c r="AO119" i="14"/>
  <c r="AO123" i="14"/>
  <c r="AN123" i="14"/>
  <c r="I128" i="14"/>
  <c r="V89" i="14"/>
  <c r="V90" i="14"/>
  <c r="V92" i="14"/>
  <c r="V93" i="14"/>
  <c r="V94" i="14"/>
  <c r="V96" i="14"/>
  <c r="V97" i="14"/>
  <c r="V98" i="14"/>
  <c r="AO111" i="14"/>
  <c r="AG119" i="14"/>
  <c r="AG123" i="14"/>
  <c r="L127" i="14"/>
  <c r="AM127" i="14" s="1"/>
  <c r="AD127" i="14"/>
  <c r="AL127" i="14"/>
  <c r="AT128" i="14"/>
  <c r="V100" i="14"/>
  <c r="V101" i="14"/>
  <c r="V102" i="14"/>
  <c r="V104" i="14"/>
  <c r="V105" i="14"/>
  <c r="V106" i="14"/>
  <c r="V108" i="14"/>
  <c r="AC108" i="14"/>
  <c r="AI108" i="14" s="1"/>
  <c r="V109" i="14"/>
  <c r="V110" i="14"/>
  <c r="AG115" i="14"/>
  <c r="AO127" i="14"/>
  <c r="D128" i="14"/>
  <c r="AC127" i="14"/>
  <c r="Y127" i="14"/>
  <c r="U127" i="14"/>
  <c r="P127" i="14"/>
  <c r="R127" i="14"/>
  <c r="AG127" i="14"/>
  <c r="V112" i="14"/>
  <c r="V120" i="14"/>
  <c r="V121" i="14"/>
  <c r="V122" i="14"/>
  <c r="V124" i="14"/>
  <c r="V125" i="14"/>
  <c r="V126" i="14"/>
  <c r="AB6" i="3"/>
  <c r="T6" i="3"/>
  <c r="AB9" i="3"/>
  <c r="T9" i="3"/>
  <c r="X12" i="3"/>
  <c r="AE110" i="3"/>
  <c r="AC110" i="3" s="1"/>
  <c r="AI110" i="3" s="1"/>
  <c r="X110" i="3"/>
  <c r="O110" i="3"/>
  <c r="T110" i="3"/>
  <c r="T111" i="3" s="1"/>
  <c r="Q110" i="3"/>
  <c r="Q111" i="3" s="1"/>
  <c r="Z110" i="3"/>
  <c r="Z111" i="3" s="1"/>
  <c r="V110" i="3"/>
  <c r="AB110" i="3"/>
  <c r="AB111" i="3" s="1"/>
  <c r="AH111" i="3" s="1"/>
  <c r="X6" i="3"/>
  <c r="X9" i="3"/>
  <c r="AB12" i="3"/>
  <c r="T12" i="3"/>
  <c r="AB22" i="3"/>
  <c r="T22" i="3"/>
  <c r="X22" i="3"/>
  <c r="AB25" i="3"/>
  <c r="T25" i="3"/>
  <c r="X25" i="3"/>
  <c r="AB28" i="3"/>
  <c r="T28" i="3"/>
  <c r="X28" i="3"/>
  <c r="M31" i="3"/>
  <c r="AB77" i="3"/>
  <c r="T77" i="3"/>
  <c r="Q77" i="3"/>
  <c r="Z77" i="3"/>
  <c r="O77" i="3"/>
  <c r="AE77" i="3"/>
  <c r="AC77" i="3" s="1"/>
  <c r="AI77" i="3" s="1"/>
  <c r="X77" i="3"/>
  <c r="V77" i="3"/>
  <c r="AB89" i="3"/>
  <c r="T89" i="3"/>
  <c r="AE89" i="3"/>
  <c r="V89" i="3"/>
  <c r="AC89" i="3"/>
  <c r="AI89" i="3" s="1"/>
  <c r="Q89" i="3"/>
  <c r="Z89" i="3"/>
  <c r="X89" i="3"/>
  <c r="O89" i="3"/>
  <c r="AB4" i="3"/>
  <c r="T4" i="3"/>
  <c r="X4" i="3"/>
  <c r="O6" i="3"/>
  <c r="Z6" i="3"/>
  <c r="O9" i="3"/>
  <c r="Z9" i="3"/>
  <c r="AB10" i="3"/>
  <c r="T10" i="3"/>
  <c r="X10" i="3"/>
  <c r="O12" i="3"/>
  <c r="Z12" i="3"/>
  <c r="AB13" i="3"/>
  <c r="T13" i="3"/>
  <c r="X13" i="3"/>
  <c r="AB16" i="3"/>
  <c r="T16" i="3"/>
  <c r="X16" i="3"/>
  <c r="M19" i="3"/>
  <c r="O22" i="3"/>
  <c r="Z22" i="3"/>
  <c r="O25" i="3"/>
  <c r="Z25" i="3"/>
  <c r="AB26" i="3"/>
  <c r="T26" i="3"/>
  <c r="X26" i="3"/>
  <c r="O28" i="3"/>
  <c r="Z28" i="3"/>
  <c r="AB29" i="3"/>
  <c r="T29" i="3"/>
  <c r="X29" i="3"/>
  <c r="Z64" i="3"/>
  <c r="Q64" i="3"/>
  <c r="M67" i="3"/>
  <c r="AE64" i="3"/>
  <c r="V64" i="3"/>
  <c r="AC64" i="3"/>
  <c r="AI64" i="3" s="1"/>
  <c r="T64" i="3"/>
  <c r="AB64" i="3"/>
  <c r="O64" i="3"/>
  <c r="AB90" i="3"/>
  <c r="T90" i="3"/>
  <c r="Q90" i="3"/>
  <c r="Z90" i="3"/>
  <c r="O90" i="3"/>
  <c r="AE90" i="3"/>
  <c r="AC90" i="3" s="1"/>
  <c r="AI90" i="3" s="1"/>
  <c r="X90" i="3"/>
  <c r="V90" i="3"/>
  <c r="O4" i="3"/>
  <c r="Z4" i="3"/>
  <c r="Q6" i="3"/>
  <c r="M7" i="3"/>
  <c r="AN11" i="3"/>
  <c r="Q9" i="3"/>
  <c r="O10" i="3"/>
  <c r="Z10" i="3"/>
  <c r="Q12" i="3"/>
  <c r="AC12" i="3"/>
  <c r="AI12" i="3" s="1"/>
  <c r="O13" i="3"/>
  <c r="Z13" i="3"/>
  <c r="AB14" i="3"/>
  <c r="T14" i="3"/>
  <c r="X14" i="3"/>
  <c r="O16" i="3"/>
  <c r="Z16" i="3"/>
  <c r="AB17" i="3"/>
  <c r="T17" i="3"/>
  <c r="X17" i="3"/>
  <c r="AB20" i="3"/>
  <c r="T20" i="3"/>
  <c r="X20" i="3"/>
  <c r="Q22" i="3"/>
  <c r="M23" i="3"/>
  <c r="AN27" i="3"/>
  <c r="Q25" i="3"/>
  <c r="O26" i="3"/>
  <c r="Z26" i="3"/>
  <c r="Q28" i="3"/>
  <c r="AC28" i="3"/>
  <c r="AI28" i="3" s="1"/>
  <c r="O29" i="3"/>
  <c r="Z29" i="3"/>
  <c r="AB30" i="3"/>
  <c r="T30" i="3"/>
  <c r="X30" i="3"/>
  <c r="AO35" i="3"/>
  <c r="AN39" i="3"/>
  <c r="X51" i="3"/>
  <c r="AN55" i="3"/>
  <c r="Z58" i="3"/>
  <c r="Q58" i="3"/>
  <c r="AE58" i="3"/>
  <c r="V58" i="3"/>
  <c r="AC58" i="3"/>
  <c r="AI58" i="3" s="1"/>
  <c r="T58" i="3"/>
  <c r="AB58" i="3"/>
  <c r="O58" i="3"/>
  <c r="X64" i="3"/>
  <c r="AN99" i="3"/>
  <c r="O111" i="3"/>
  <c r="AE114" i="3"/>
  <c r="AC114" i="3" s="1"/>
  <c r="AI114" i="3" s="1"/>
  <c r="X114" i="3"/>
  <c r="O114" i="3"/>
  <c r="T114" i="3"/>
  <c r="T115" i="3" s="1"/>
  <c r="Z114" i="3"/>
  <c r="AB114" i="3"/>
  <c r="AB115" i="3" s="1"/>
  <c r="AH115" i="3" s="1"/>
  <c r="V114" i="3"/>
  <c r="Q114" i="3"/>
  <c r="Q115" i="3" s="1"/>
  <c r="Q4" i="3"/>
  <c r="Q7" i="3" s="1"/>
  <c r="AC4" i="3"/>
  <c r="AI4" i="3" s="1"/>
  <c r="AB5" i="3"/>
  <c r="T5" i="3"/>
  <c r="X5" i="3"/>
  <c r="V6" i="3"/>
  <c r="V7" i="3" s="1"/>
  <c r="AE6" i="3"/>
  <c r="AE7" i="3" s="1"/>
  <c r="AB8" i="3"/>
  <c r="T8" i="3"/>
  <c r="X8" i="3"/>
  <c r="V9" i="3"/>
  <c r="V11" i="3" s="1"/>
  <c r="AE9" i="3"/>
  <c r="AE11" i="3" s="1"/>
  <c r="Q10" i="3"/>
  <c r="AC10" i="3"/>
  <c r="AI10" i="3" s="1"/>
  <c r="M11" i="3"/>
  <c r="V12" i="3"/>
  <c r="V15" i="3" s="1"/>
  <c r="U15" i="3" s="1"/>
  <c r="AE12" i="3"/>
  <c r="AE15" i="3" s="1"/>
  <c r="AN15" i="3"/>
  <c r="Q13" i="3"/>
  <c r="AC13" i="3"/>
  <c r="AI13" i="3" s="1"/>
  <c r="O14" i="3"/>
  <c r="Z14" i="3"/>
  <c r="Q16" i="3"/>
  <c r="Q19" i="3" s="1"/>
  <c r="O17" i="3"/>
  <c r="Z17" i="3"/>
  <c r="AB18" i="3"/>
  <c r="T18" i="3"/>
  <c r="X18" i="3"/>
  <c r="O20" i="3"/>
  <c r="O23" i="3" s="1"/>
  <c r="Z20" i="3"/>
  <c r="AB21" i="3"/>
  <c r="T21" i="3"/>
  <c r="X21" i="3"/>
  <c r="V22" i="3"/>
  <c r="AE22" i="3"/>
  <c r="AE23" i="3" s="1"/>
  <c r="AB24" i="3"/>
  <c r="T24" i="3"/>
  <c r="X24" i="3"/>
  <c r="V25" i="3"/>
  <c r="V27" i="3" s="1"/>
  <c r="AE25" i="3"/>
  <c r="AC25" i="3" s="1"/>
  <c r="AI25" i="3" s="1"/>
  <c r="Q26" i="3"/>
  <c r="AC26" i="3"/>
  <c r="AI26" i="3" s="1"/>
  <c r="M27" i="3"/>
  <c r="V28" i="3"/>
  <c r="V31" i="3" s="1"/>
  <c r="AE28" i="3"/>
  <c r="AE31" i="3" s="1"/>
  <c r="AN31" i="3"/>
  <c r="Q29" i="3"/>
  <c r="AC29" i="3"/>
  <c r="AI29" i="3" s="1"/>
  <c r="O30" i="3"/>
  <c r="Z30" i="3"/>
  <c r="AG35" i="3"/>
  <c r="AN51" i="3"/>
  <c r="X58" i="3"/>
  <c r="Z61" i="3"/>
  <c r="Q61" i="3"/>
  <c r="AE61" i="3"/>
  <c r="V61" i="3"/>
  <c r="V63" i="3" s="1"/>
  <c r="AC61" i="3"/>
  <c r="AI61" i="3" s="1"/>
  <c r="T61" i="3"/>
  <c r="M63" i="3"/>
  <c r="AB61" i="3"/>
  <c r="AB63" i="3" s="1"/>
  <c r="AH63" i="3" s="1"/>
  <c r="O61" i="3"/>
  <c r="O63" i="3" s="1"/>
  <c r="Z66" i="3"/>
  <c r="Q66" i="3"/>
  <c r="AE66" i="3"/>
  <c r="V66" i="3"/>
  <c r="AC66" i="3"/>
  <c r="AI66" i="3" s="1"/>
  <c r="T66" i="3"/>
  <c r="AB66" i="3"/>
  <c r="O66" i="3"/>
  <c r="Z69" i="3"/>
  <c r="Q69" i="3"/>
  <c r="AE69" i="3"/>
  <c r="V69" i="3"/>
  <c r="T69" i="3"/>
  <c r="AB69" i="3"/>
  <c r="O69" i="3"/>
  <c r="AB76" i="3"/>
  <c r="T76" i="3"/>
  <c r="AE76" i="3"/>
  <c r="AE79" i="3" s="1"/>
  <c r="V76" i="3"/>
  <c r="Q76" i="3"/>
  <c r="Q79" i="3" s="1"/>
  <c r="Z76" i="3"/>
  <c r="X76" i="3"/>
  <c r="M79" i="3"/>
  <c r="O76" i="3"/>
  <c r="AL67" i="3"/>
  <c r="AB70" i="3"/>
  <c r="T70" i="3"/>
  <c r="AE70" i="3"/>
  <c r="V70" i="3"/>
  <c r="AC70" i="3"/>
  <c r="AI70" i="3" s="1"/>
  <c r="Q70" i="3"/>
  <c r="AB80" i="3"/>
  <c r="T80" i="3"/>
  <c r="AC80" i="3"/>
  <c r="AI80" i="3" s="1"/>
  <c r="Q80" i="3"/>
  <c r="Z80" i="3"/>
  <c r="Z83" i="3" s="1"/>
  <c r="Y83" i="3" s="1"/>
  <c r="O80" i="3"/>
  <c r="AB92" i="3"/>
  <c r="T92" i="3"/>
  <c r="AE92" i="3"/>
  <c r="V92" i="3"/>
  <c r="AC92" i="3"/>
  <c r="AI92" i="3" s="1"/>
  <c r="Q92" i="3"/>
  <c r="AB93" i="3"/>
  <c r="T93" i="3"/>
  <c r="AC93" i="3"/>
  <c r="AI93" i="3" s="1"/>
  <c r="Q93" i="3"/>
  <c r="Z93" i="3"/>
  <c r="Z95" i="3" s="1"/>
  <c r="O93" i="3"/>
  <c r="AE118" i="3"/>
  <c r="AC118" i="3" s="1"/>
  <c r="AI118" i="3" s="1"/>
  <c r="X118" i="3"/>
  <c r="O118" i="3"/>
  <c r="T118" i="3"/>
  <c r="Q118" i="3"/>
  <c r="Z118" i="3"/>
  <c r="V118" i="3"/>
  <c r="AE122" i="3"/>
  <c r="AC122" i="3" s="1"/>
  <c r="AI122" i="3" s="1"/>
  <c r="X122" i="3"/>
  <c r="O122" i="3"/>
  <c r="T122" i="3"/>
  <c r="Z122" i="3"/>
  <c r="AB122" i="3"/>
  <c r="AB123" i="3" s="1"/>
  <c r="AH123" i="3" s="1"/>
  <c r="V122" i="3"/>
  <c r="K128" i="3"/>
  <c r="AL59" i="3"/>
  <c r="AE63" i="3"/>
  <c r="T32" i="3"/>
  <c r="AB32" i="3"/>
  <c r="T33" i="3"/>
  <c r="AB33" i="3"/>
  <c r="T34" i="3"/>
  <c r="AB34" i="3"/>
  <c r="T36" i="3"/>
  <c r="AB36" i="3"/>
  <c r="T37" i="3"/>
  <c r="AB37" i="3"/>
  <c r="T38" i="3"/>
  <c r="AB38" i="3"/>
  <c r="T40" i="3"/>
  <c r="AB40" i="3"/>
  <c r="T41" i="3"/>
  <c r="AB41" i="3"/>
  <c r="T42" i="3"/>
  <c r="AB42" i="3"/>
  <c r="T44" i="3"/>
  <c r="AB44" i="3"/>
  <c r="T45" i="3"/>
  <c r="AB45" i="3"/>
  <c r="T46" i="3"/>
  <c r="AB46" i="3"/>
  <c r="T48" i="3"/>
  <c r="AB48" i="3"/>
  <c r="T49" i="3"/>
  <c r="AB49" i="3"/>
  <c r="T50" i="3"/>
  <c r="AB50" i="3"/>
  <c r="T52" i="3"/>
  <c r="AB52" i="3"/>
  <c r="T53" i="3"/>
  <c r="AB53" i="3"/>
  <c r="T54" i="3"/>
  <c r="AB54" i="3"/>
  <c r="T56" i="3"/>
  <c r="T59" i="3" s="1"/>
  <c r="AC56" i="3"/>
  <c r="AI56" i="3" s="1"/>
  <c r="Z57" i="3"/>
  <c r="Q57" i="3"/>
  <c r="Q59" i="3" s="1"/>
  <c r="X57" i="3"/>
  <c r="X59" i="3" s="1"/>
  <c r="L59" i="3"/>
  <c r="AM59" i="3" s="1"/>
  <c r="Z60" i="3"/>
  <c r="Q60" i="3"/>
  <c r="X60" i="3"/>
  <c r="Z62" i="3"/>
  <c r="Q62" i="3"/>
  <c r="X62" i="3"/>
  <c r="AF63" i="3"/>
  <c r="Z65" i="3"/>
  <c r="Q65" i="3"/>
  <c r="X65" i="3"/>
  <c r="L67" i="3"/>
  <c r="AM67" i="3" s="1"/>
  <c r="M71" i="3"/>
  <c r="Z68" i="3"/>
  <c r="Z71" i="3" s="1"/>
  <c r="Q68" i="3"/>
  <c r="X68" i="3"/>
  <c r="O70" i="3"/>
  <c r="V80" i="3"/>
  <c r="AB86" i="3"/>
  <c r="T86" i="3"/>
  <c r="AE86" i="3"/>
  <c r="AE87" i="3" s="1"/>
  <c r="V86" i="3"/>
  <c r="AC86" i="3"/>
  <c r="AI86" i="3" s="1"/>
  <c r="Q86" i="3"/>
  <c r="Q87" i="3" s="1"/>
  <c r="O92" i="3"/>
  <c r="V93" i="3"/>
  <c r="M95" i="3"/>
  <c r="AB96" i="3"/>
  <c r="T96" i="3"/>
  <c r="AC96" i="3"/>
  <c r="AI96" i="3" s="1"/>
  <c r="Q96" i="3"/>
  <c r="Q99" i="3" s="1"/>
  <c r="Z96" i="3"/>
  <c r="O96" i="3"/>
  <c r="O99" i="3" s="1"/>
  <c r="AL115" i="3"/>
  <c r="AD115" i="3"/>
  <c r="L115" i="3"/>
  <c r="AM115" i="3" s="1"/>
  <c r="AF115" i="3"/>
  <c r="AB118" i="3"/>
  <c r="AB119" i="3" s="1"/>
  <c r="AH119" i="3" s="1"/>
  <c r="T123" i="3"/>
  <c r="Q122" i="3"/>
  <c r="V32" i="3"/>
  <c r="V33" i="3"/>
  <c r="V34" i="3"/>
  <c r="V36" i="3"/>
  <c r="V37" i="3"/>
  <c r="V38" i="3"/>
  <c r="V40" i="3"/>
  <c r="V41" i="3"/>
  <c r="V42" i="3"/>
  <c r="V44" i="3"/>
  <c r="V45" i="3"/>
  <c r="V46" i="3"/>
  <c r="V48" i="3"/>
  <c r="V49" i="3"/>
  <c r="V50" i="3"/>
  <c r="V52" i="3"/>
  <c r="V53" i="3"/>
  <c r="V54" i="3"/>
  <c r="V56" i="3"/>
  <c r="AE56" i="3"/>
  <c r="M59" i="3"/>
  <c r="X70" i="3"/>
  <c r="AB73" i="3"/>
  <c r="T73" i="3"/>
  <c r="AE73" i="3"/>
  <c r="AE75" i="3" s="1"/>
  <c r="V73" i="3"/>
  <c r="AC73" i="3"/>
  <c r="AI73" i="3" s="1"/>
  <c r="Q73" i="3"/>
  <c r="AB74" i="3"/>
  <c r="T74" i="3"/>
  <c r="AC74" i="3"/>
  <c r="AI74" i="3" s="1"/>
  <c r="Q74" i="3"/>
  <c r="Z74" i="3"/>
  <c r="O74" i="3"/>
  <c r="X80" i="3"/>
  <c r="O91" i="3"/>
  <c r="X92" i="3"/>
  <c r="X93" i="3"/>
  <c r="Q123" i="3"/>
  <c r="AL123" i="3"/>
  <c r="AD123" i="3"/>
  <c r="AF123" i="3"/>
  <c r="L123" i="3"/>
  <c r="AM123" i="3" s="1"/>
  <c r="Z126" i="3"/>
  <c r="Q126" i="3"/>
  <c r="AE126" i="3"/>
  <c r="AC126" i="3" s="1"/>
  <c r="AI126" i="3" s="1"/>
  <c r="X126" i="3"/>
  <c r="O126" i="3"/>
  <c r="V126" i="3"/>
  <c r="V127" i="3" s="1"/>
  <c r="AB126" i="3"/>
  <c r="AB127" i="3" s="1"/>
  <c r="I128" i="3"/>
  <c r="V72" i="3"/>
  <c r="AN75" i="3"/>
  <c r="AB78" i="3"/>
  <c r="T78" i="3"/>
  <c r="X78" i="3"/>
  <c r="AB81" i="3"/>
  <c r="T81" i="3"/>
  <c r="X81" i="3"/>
  <c r="V82" i="3"/>
  <c r="AB84" i="3"/>
  <c r="T84" i="3"/>
  <c r="X84" i="3"/>
  <c r="V85" i="3"/>
  <c r="V87" i="3" s="1"/>
  <c r="M87" i="3"/>
  <c r="V88" i="3"/>
  <c r="AN91" i="3"/>
  <c r="AB94" i="3"/>
  <c r="T94" i="3"/>
  <c r="X94" i="3"/>
  <c r="AB97" i="3"/>
  <c r="T97" i="3"/>
  <c r="X97" i="3"/>
  <c r="V98" i="3"/>
  <c r="V99" i="3" s="1"/>
  <c r="U99" i="3" s="1"/>
  <c r="AB100" i="3"/>
  <c r="AB103" i="3" s="1"/>
  <c r="AH103" i="3" s="1"/>
  <c r="T100" i="3"/>
  <c r="X100" i="3"/>
  <c r="X103" i="3" s="1"/>
  <c r="AG103" i="3"/>
  <c r="AG107" i="3"/>
  <c r="AL111" i="3"/>
  <c r="AD111" i="3"/>
  <c r="AF111" i="3"/>
  <c r="AE113" i="3"/>
  <c r="AC113" i="3" s="1"/>
  <c r="AI113" i="3" s="1"/>
  <c r="X113" i="3"/>
  <c r="O113" i="3"/>
  <c r="V113" i="3"/>
  <c r="Z113" i="3"/>
  <c r="AL119" i="3"/>
  <c r="AD119" i="3"/>
  <c r="AF119" i="3"/>
  <c r="AE121" i="3"/>
  <c r="X121" i="3"/>
  <c r="O121" i="3"/>
  <c r="V121" i="3"/>
  <c r="Z121" i="3"/>
  <c r="AC121" i="3"/>
  <c r="AI121" i="3" s="1"/>
  <c r="AB72" i="3"/>
  <c r="T72" i="3"/>
  <c r="X72" i="3"/>
  <c r="M75" i="3"/>
  <c r="AN79" i="3"/>
  <c r="AB82" i="3"/>
  <c r="T82" i="3"/>
  <c r="X82" i="3"/>
  <c r="O87" i="3"/>
  <c r="AB85" i="3"/>
  <c r="T85" i="3"/>
  <c r="X85" i="3"/>
  <c r="AB88" i="3"/>
  <c r="T88" i="3"/>
  <c r="X88" i="3"/>
  <c r="M91" i="3"/>
  <c r="AN95" i="3"/>
  <c r="AB98" i="3"/>
  <c r="T98" i="3"/>
  <c r="X98" i="3"/>
  <c r="O103" i="3"/>
  <c r="N103" i="3" s="1"/>
  <c r="L103" i="3"/>
  <c r="AM103" i="3" s="1"/>
  <c r="AL103" i="3"/>
  <c r="AF103" i="3"/>
  <c r="T119" i="3"/>
  <c r="AE117" i="3"/>
  <c r="X117" i="3"/>
  <c r="O117" i="3"/>
  <c r="V117" i="3"/>
  <c r="AC117" i="3"/>
  <c r="AI117" i="3" s="1"/>
  <c r="Q117" i="3"/>
  <c r="AJ128" i="3"/>
  <c r="AK128" i="3" s="1"/>
  <c r="AT128" i="3"/>
  <c r="AO115" i="3"/>
  <c r="Z125" i="3"/>
  <c r="Q125" i="3"/>
  <c r="AE125" i="3"/>
  <c r="AC125" i="3" s="1"/>
  <c r="AI125" i="3" s="1"/>
  <c r="X125" i="3"/>
  <c r="O125" i="3"/>
  <c r="T125" i="3"/>
  <c r="T127" i="3" s="1"/>
  <c r="F128" i="3"/>
  <c r="V101" i="3"/>
  <c r="V102" i="3"/>
  <c r="V104" i="3"/>
  <c r="V105" i="3"/>
  <c r="V106" i="3"/>
  <c r="M111" i="3"/>
  <c r="V108" i="3"/>
  <c r="AC108" i="3"/>
  <c r="AI108" i="3" s="1"/>
  <c r="AE109" i="3"/>
  <c r="X109" i="3"/>
  <c r="X111" i="3" s="1"/>
  <c r="V109" i="3"/>
  <c r="M115" i="3"/>
  <c r="AE112" i="3"/>
  <c r="X112" i="3"/>
  <c r="O112" i="3"/>
  <c r="Z112" i="3"/>
  <c r="M119" i="3"/>
  <c r="AE116" i="3"/>
  <c r="AC116" i="3" s="1"/>
  <c r="AI116" i="3" s="1"/>
  <c r="X116" i="3"/>
  <c r="X119" i="3" s="1"/>
  <c r="O116" i="3"/>
  <c r="O119" i="3" s="1"/>
  <c r="Z116" i="3"/>
  <c r="M123" i="3"/>
  <c r="AE120" i="3"/>
  <c r="AE123" i="3" s="1"/>
  <c r="X120" i="3"/>
  <c r="O120" i="3"/>
  <c r="Z120" i="3"/>
  <c r="Z124" i="3"/>
  <c r="Q124" i="3"/>
  <c r="M127" i="3"/>
  <c r="AE124" i="3"/>
  <c r="AC124" i="3" s="1"/>
  <c r="AI124" i="3" s="1"/>
  <c r="X124" i="3"/>
  <c r="O124" i="3"/>
  <c r="AL127" i="3"/>
  <c r="AD127" i="3"/>
  <c r="AQ128" i="3"/>
  <c r="Z8" i="13"/>
  <c r="Q8" i="13"/>
  <c r="M11" i="13"/>
  <c r="AE8" i="13"/>
  <c r="AC8" i="13" s="1"/>
  <c r="AI8" i="13" s="1"/>
  <c r="V8" i="13"/>
  <c r="T8" i="13"/>
  <c r="Z13" i="13"/>
  <c r="Q13" i="13"/>
  <c r="AE13" i="13"/>
  <c r="AE15" i="13" s="1"/>
  <c r="V13" i="13"/>
  <c r="V15" i="13" s="1"/>
  <c r="AC13" i="13"/>
  <c r="AI13" i="13" s="1"/>
  <c r="T13" i="13"/>
  <c r="M15" i="13"/>
  <c r="AB13" i="13"/>
  <c r="O13" i="13"/>
  <c r="V74" i="13"/>
  <c r="AE74" i="13"/>
  <c r="AC74" i="13" s="1"/>
  <c r="AI74" i="13" s="1"/>
  <c r="T74" i="13"/>
  <c r="X74" i="13"/>
  <c r="Q74" i="13"/>
  <c r="Q75" i="13" s="1"/>
  <c r="AB74" i="13"/>
  <c r="Z74" i="13"/>
  <c r="Z75" i="13" s="1"/>
  <c r="O74" i="13"/>
  <c r="O75" i="13" s="1"/>
  <c r="AL91" i="13"/>
  <c r="AD91" i="13"/>
  <c r="L91" i="13"/>
  <c r="AM91" i="13" s="1"/>
  <c r="AF91" i="13"/>
  <c r="AB4" i="13"/>
  <c r="T4" i="13"/>
  <c r="Z4" i="13"/>
  <c r="Q4" i="13"/>
  <c r="Z5" i="13"/>
  <c r="Q5" i="13"/>
  <c r="AE5" i="13"/>
  <c r="AC5" i="13" s="1"/>
  <c r="AI5" i="13" s="1"/>
  <c r="V5" i="13"/>
  <c r="T5" i="13"/>
  <c r="M7" i="13"/>
  <c r="O8" i="13"/>
  <c r="X13" i="13"/>
  <c r="Z16" i="13"/>
  <c r="Q16" i="13"/>
  <c r="M19" i="13"/>
  <c r="AE16" i="13"/>
  <c r="V16" i="13"/>
  <c r="AC16" i="13"/>
  <c r="AI16" i="13" s="1"/>
  <c r="T16" i="13"/>
  <c r="AB16" i="13"/>
  <c r="O16" i="13"/>
  <c r="Z18" i="13"/>
  <c r="Q18" i="13"/>
  <c r="AE18" i="13"/>
  <c r="V18" i="13"/>
  <c r="AC18" i="13"/>
  <c r="AI18" i="13" s="1"/>
  <c r="T18" i="13"/>
  <c r="AB18" i="13"/>
  <c r="O18" i="13"/>
  <c r="AB45" i="13"/>
  <c r="T45" i="13"/>
  <c r="AE45" i="13"/>
  <c r="AC45" i="13" s="1"/>
  <c r="AI45" i="13" s="1"/>
  <c r="V45" i="13"/>
  <c r="Q45" i="13"/>
  <c r="Z45" i="13"/>
  <c r="X45" i="13"/>
  <c r="O45" i="13"/>
  <c r="AE75" i="13"/>
  <c r="O4" i="13"/>
  <c r="AE4" i="13"/>
  <c r="O5" i="13"/>
  <c r="X8" i="13"/>
  <c r="Z10" i="13"/>
  <c r="Q10" i="13"/>
  <c r="AE10" i="13"/>
  <c r="AC10" i="13" s="1"/>
  <c r="AI10" i="13" s="1"/>
  <c r="V10" i="13"/>
  <c r="T10" i="13"/>
  <c r="AB10" i="13"/>
  <c r="O10" i="13"/>
  <c r="X16" i="13"/>
  <c r="X18" i="13"/>
  <c r="AB24" i="13"/>
  <c r="T24" i="13"/>
  <c r="Z24" i="13"/>
  <c r="Q24" i="13"/>
  <c r="X24" i="13"/>
  <c r="M27" i="13"/>
  <c r="V24" i="13"/>
  <c r="AE24" i="13"/>
  <c r="O24" i="13"/>
  <c r="AB40" i="13"/>
  <c r="T40" i="13"/>
  <c r="M43" i="13"/>
  <c r="Z40" i="13"/>
  <c r="Q40" i="13"/>
  <c r="X40" i="13"/>
  <c r="X43" i="13" s="1"/>
  <c r="V40" i="13"/>
  <c r="AE40" i="13"/>
  <c r="AC40" i="13" s="1"/>
  <c r="AI40" i="13" s="1"/>
  <c r="O40" i="13"/>
  <c r="AB46" i="13"/>
  <c r="T46" i="13"/>
  <c r="Q46" i="13"/>
  <c r="Z46" i="13"/>
  <c r="O46" i="13"/>
  <c r="O47" i="13" s="1"/>
  <c r="AE46" i="13"/>
  <c r="AC46" i="13" s="1"/>
  <c r="AI46" i="13" s="1"/>
  <c r="X46" i="13"/>
  <c r="V46" i="13"/>
  <c r="AO63" i="13"/>
  <c r="V4" i="13"/>
  <c r="X5" i="13"/>
  <c r="AB8" i="13"/>
  <c r="X10" i="13"/>
  <c r="T15" i="13"/>
  <c r="Z21" i="13"/>
  <c r="Q21" i="13"/>
  <c r="AE21" i="13"/>
  <c r="V21" i="13"/>
  <c r="V23" i="13" s="1"/>
  <c r="AC21" i="13"/>
  <c r="AI21" i="13" s="1"/>
  <c r="T21" i="13"/>
  <c r="T23" i="13" s="1"/>
  <c r="M23" i="13"/>
  <c r="O21" i="13"/>
  <c r="AC24" i="13"/>
  <c r="AI24" i="13" s="1"/>
  <c r="AB34" i="13"/>
  <c r="T34" i="13"/>
  <c r="Z34" i="13"/>
  <c r="Q34" i="13"/>
  <c r="X34" i="13"/>
  <c r="X35" i="13" s="1"/>
  <c r="V34" i="13"/>
  <c r="AE34" i="13"/>
  <c r="AC34" i="13" s="1"/>
  <c r="AI34" i="13" s="1"/>
  <c r="O34" i="13"/>
  <c r="M35" i="13"/>
  <c r="AB37" i="13"/>
  <c r="T37" i="13"/>
  <c r="Z37" i="13"/>
  <c r="Q37" i="13"/>
  <c r="X37" i="13"/>
  <c r="V37" i="13"/>
  <c r="AE37" i="13"/>
  <c r="AC37" i="13" s="1"/>
  <c r="AI37" i="13" s="1"/>
  <c r="O37" i="13"/>
  <c r="AO51" i="13"/>
  <c r="AN55" i="13"/>
  <c r="AL11" i="13"/>
  <c r="AL19" i="13"/>
  <c r="AE23" i="13"/>
  <c r="AN27" i="13"/>
  <c r="AB30" i="13"/>
  <c r="T30" i="13"/>
  <c r="Z30" i="13"/>
  <c r="Q30" i="13"/>
  <c r="M31" i="13"/>
  <c r="AB33" i="13"/>
  <c r="T33" i="13"/>
  <c r="Z33" i="13"/>
  <c r="Q33" i="13"/>
  <c r="AB36" i="13"/>
  <c r="T36" i="13"/>
  <c r="Z36" i="13"/>
  <c r="Q36" i="13"/>
  <c r="AN43" i="13"/>
  <c r="AB48" i="13"/>
  <c r="T48" i="13"/>
  <c r="AE48" i="13"/>
  <c r="AE51" i="13" s="1"/>
  <c r="V48" i="13"/>
  <c r="AC48" i="13"/>
  <c r="AI48" i="13" s="1"/>
  <c r="AB49" i="13"/>
  <c r="T49" i="13"/>
  <c r="AC49" i="13"/>
  <c r="AI49" i="13" s="1"/>
  <c r="Q49" i="13"/>
  <c r="Z49" i="13"/>
  <c r="AE55" i="13"/>
  <c r="Z59" i="13"/>
  <c r="AB61" i="13"/>
  <c r="T61" i="13"/>
  <c r="AE61" i="13"/>
  <c r="AE63" i="13" s="1"/>
  <c r="V61" i="13"/>
  <c r="AC61" i="13"/>
  <c r="AI61" i="13" s="1"/>
  <c r="Q61" i="13"/>
  <c r="AB62" i="13"/>
  <c r="T62" i="13"/>
  <c r="AC62" i="13"/>
  <c r="AI62" i="13" s="1"/>
  <c r="Q62" i="13"/>
  <c r="Z62" i="13"/>
  <c r="O62" i="13"/>
  <c r="Z6" i="13"/>
  <c r="Q6" i="13"/>
  <c r="X6" i="13"/>
  <c r="Z9" i="13"/>
  <c r="Q9" i="13"/>
  <c r="X9" i="13"/>
  <c r="L11" i="13"/>
  <c r="Z12" i="13"/>
  <c r="Q12" i="13"/>
  <c r="X12" i="13"/>
  <c r="Z14" i="13"/>
  <c r="Q14" i="13"/>
  <c r="X14" i="13"/>
  <c r="Z17" i="13"/>
  <c r="Q17" i="13"/>
  <c r="X17" i="13"/>
  <c r="L19" i="13"/>
  <c r="Z20" i="13"/>
  <c r="Q20" i="13"/>
  <c r="X20" i="13"/>
  <c r="Z22" i="13"/>
  <c r="Q22" i="13"/>
  <c r="X22" i="13"/>
  <c r="AB26" i="13"/>
  <c r="T26" i="13"/>
  <c r="Z26" i="13"/>
  <c r="Q26" i="13"/>
  <c r="X31" i="13"/>
  <c r="AB29" i="13"/>
  <c r="T29" i="13"/>
  <c r="Z29" i="13"/>
  <c r="Q29" i="13"/>
  <c r="O30" i="13"/>
  <c r="AE30" i="13"/>
  <c r="AC30" i="13" s="1"/>
  <c r="AI30" i="13" s="1"/>
  <c r="AB32" i="13"/>
  <c r="T32" i="13"/>
  <c r="T35" i="13" s="1"/>
  <c r="Z32" i="13"/>
  <c r="Z35" i="13" s="1"/>
  <c r="Q32" i="13"/>
  <c r="O33" i="13"/>
  <c r="AE33" i="13"/>
  <c r="AC33" i="13" s="1"/>
  <c r="AI33" i="13" s="1"/>
  <c r="O36" i="13"/>
  <c r="AE36" i="13"/>
  <c r="AC36" i="13" s="1"/>
  <c r="AI36" i="13" s="1"/>
  <c r="AN39" i="13"/>
  <c r="AB42" i="13"/>
  <c r="T42" i="13"/>
  <c r="AE42" i="13"/>
  <c r="V42" i="13"/>
  <c r="AC42" i="13"/>
  <c r="AI42" i="13" s="1"/>
  <c r="Q42" i="13"/>
  <c r="V49" i="13"/>
  <c r="M51" i="13"/>
  <c r="AB52" i="13"/>
  <c r="T52" i="13"/>
  <c r="AC52" i="13"/>
  <c r="AI52" i="13" s="1"/>
  <c r="Q52" i="13"/>
  <c r="Q55" i="13" s="1"/>
  <c r="Z52" i="13"/>
  <c r="O52" i="13"/>
  <c r="O61" i="13"/>
  <c r="V62" i="13"/>
  <c r="AB64" i="13"/>
  <c r="T64" i="13"/>
  <c r="AE64" i="13"/>
  <c r="AE67" i="13" s="1"/>
  <c r="V64" i="13"/>
  <c r="Q64" i="13"/>
  <c r="AB65" i="13"/>
  <c r="T65" i="13"/>
  <c r="AC65" i="13"/>
  <c r="AI65" i="13" s="1"/>
  <c r="Q65" i="13"/>
  <c r="Z65" i="13"/>
  <c r="O65" i="13"/>
  <c r="AL79" i="13"/>
  <c r="AD79" i="13"/>
  <c r="L79" i="13"/>
  <c r="AM79" i="13" s="1"/>
  <c r="AF79" i="13"/>
  <c r="AL95" i="13"/>
  <c r="AD95" i="13"/>
  <c r="L95" i="13"/>
  <c r="AM95" i="13" s="1"/>
  <c r="AF95" i="13"/>
  <c r="O6" i="13"/>
  <c r="AB6" i="13"/>
  <c r="AL7" i="13"/>
  <c r="O9" i="13"/>
  <c r="AB9" i="13"/>
  <c r="AD11" i="13"/>
  <c r="O12" i="13"/>
  <c r="AB12" i="13"/>
  <c r="O14" i="13"/>
  <c r="AB14" i="13"/>
  <c r="AL15" i="13"/>
  <c r="O17" i="13"/>
  <c r="AB17" i="13"/>
  <c r="AD19" i="13"/>
  <c r="O20" i="13"/>
  <c r="AB20" i="13"/>
  <c r="O22" i="13"/>
  <c r="AB22" i="13"/>
  <c r="AF23" i="13"/>
  <c r="AM23" i="13"/>
  <c r="AD23" i="13"/>
  <c r="AB25" i="13"/>
  <c r="T25" i="13"/>
  <c r="Z25" i="13"/>
  <c r="Q25" i="13"/>
  <c r="AC25" i="13"/>
  <c r="AI25" i="13" s="1"/>
  <c r="O26" i="13"/>
  <c r="AE26" i="13"/>
  <c r="AC26" i="13" s="1"/>
  <c r="AI26" i="13" s="1"/>
  <c r="AB28" i="13"/>
  <c r="AB31" i="13" s="1"/>
  <c r="AH31" i="13" s="1"/>
  <c r="T28" i="13"/>
  <c r="Z28" i="13"/>
  <c r="Q28" i="13"/>
  <c r="AC28" i="13"/>
  <c r="AI28" i="13" s="1"/>
  <c r="O29" i="13"/>
  <c r="AE29" i="13"/>
  <c r="V30" i="13"/>
  <c r="V31" i="13" s="1"/>
  <c r="O32" i="13"/>
  <c r="AE32" i="13"/>
  <c r="AC32" i="13" s="1"/>
  <c r="AI32" i="13" s="1"/>
  <c r="AN35" i="13"/>
  <c r="V33" i="13"/>
  <c r="V36" i="13"/>
  <c r="AB38" i="13"/>
  <c r="T38" i="13"/>
  <c r="Z38" i="13"/>
  <c r="Q38" i="13"/>
  <c r="AC38" i="13"/>
  <c r="AI38" i="13" s="1"/>
  <c r="M39" i="13"/>
  <c r="AB41" i="13"/>
  <c r="T41" i="13"/>
  <c r="Z41" i="13"/>
  <c r="Q41" i="13"/>
  <c r="AC41" i="13"/>
  <c r="AI41" i="13" s="1"/>
  <c r="O42" i="13"/>
  <c r="X48" i="13"/>
  <c r="X49" i="13"/>
  <c r="V52" i="13"/>
  <c r="AB58" i="13"/>
  <c r="T58" i="13"/>
  <c r="AE58" i="13"/>
  <c r="V58" i="13"/>
  <c r="AC58" i="13"/>
  <c r="AI58" i="13" s="1"/>
  <c r="Q58" i="13"/>
  <c r="Q59" i="13" s="1"/>
  <c r="X61" i="13"/>
  <c r="X62" i="13"/>
  <c r="O64" i="13"/>
  <c r="V65" i="13"/>
  <c r="M67" i="13"/>
  <c r="AB68" i="13"/>
  <c r="T68" i="13"/>
  <c r="AC68" i="13"/>
  <c r="AI68" i="13" s="1"/>
  <c r="Q68" i="13"/>
  <c r="Z68" i="13"/>
  <c r="Z71" i="13" s="1"/>
  <c r="Y71" i="13" s="1"/>
  <c r="O68" i="13"/>
  <c r="AM27" i="13"/>
  <c r="V44" i="13"/>
  <c r="AN47" i="13"/>
  <c r="AB50" i="13"/>
  <c r="T50" i="13"/>
  <c r="X50" i="13"/>
  <c r="AB53" i="13"/>
  <c r="T53" i="13"/>
  <c r="X53" i="13"/>
  <c r="V54" i="13"/>
  <c r="AB56" i="13"/>
  <c r="T56" i="13"/>
  <c r="X56" i="13"/>
  <c r="V57" i="13"/>
  <c r="V59" i="13" s="1"/>
  <c r="M59" i="13"/>
  <c r="V60" i="13"/>
  <c r="AN63" i="13"/>
  <c r="AB66" i="13"/>
  <c r="T66" i="13"/>
  <c r="X66" i="13"/>
  <c r="X67" i="13" s="1"/>
  <c r="AB69" i="13"/>
  <c r="T69" i="13"/>
  <c r="X69" i="13"/>
  <c r="V70" i="13"/>
  <c r="V71" i="13" s="1"/>
  <c r="U71" i="13" s="1"/>
  <c r="AB72" i="13"/>
  <c r="T72" i="13"/>
  <c r="X72" i="13"/>
  <c r="AG75" i="13"/>
  <c r="AO75" i="13"/>
  <c r="V73" i="13"/>
  <c r="AL75" i="13"/>
  <c r="AD75" i="13"/>
  <c r="L75" i="13"/>
  <c r="AM75" i="13" s="1"/>
  <c r="W79" i="13"/>
  <c r="AG79" i="13"/>
  <c r="AL87" i="13"/>
  <c r="AD87" i="13"/>
  <c r="L87" i="13"/>
  <c r="AM87" i="13" s="1"/>
  <c r="AF87" i="13"/>
  <c r="L119" i="13"/>
  <c r="AM119" i="13" s="1"/>
  <c r="AL119" i="13"/>
  <c r="AF119" i="13"/>
  <c r="AD119" i="13"/>
  <c r="AB44" i="13"/>
  <c r="T44" i="13"/>
  <c r="X44" i="13"/>
  <c r="M47" i="13"/>
  <c r="AN51" i="13"/>
  <c r="AB54" i="13"/>
  <c r="T54" i="13"/>
  <c r="X54" i="13"/>
  <c r="AB57" i="13"/>
  <c r="T57" i="13"/>
  <c r="X57" i="13"/>
  <c r="AB60" i="13"/>
  <c r="T60" i="13"/>
  <c r="T63" i="13" s="1"/>
  <c r="X60" i="13"/>
  <c r="M63" i="13"/>
  <c r="AN67" i="13"/>
  <c r="AB70" i="13"/>
  <c r="T70" i="13"/>
  <c r="X70" i="13"/>
  <c r="AB73" i="13"/>
  <c r="T73" i="13"/>
  <c r="X73" i="13"/>
  <c r="M75" i="13"/>
  <c r="Z79" i="13"/>
  <c r="AL83" i="13"/>
  <c r="AD83" i="13"/>
  <c r="L83" i="13"/>
  <c r="AM83" i="13" s="1"/>
  <c r="AF83" i="13"/>
  <c r="AD99" i="13"/>
  <c r="L99" i="13"/>
  <c r="AM99" i="13" s="1"/>
  <c r="AF99" i="13"/>
  <c r="AL99" i="13"/>
  <c r="AO79" i="13"/>
  <c r="AO83" i="13"/>
  <c r="AO87" i="13"/>
  <c r="AO91" i="13"/>
  <c r="AO95" i="13"/>
  <c r="AO99" i="13"/>
  <c r="L103" i="13"/>
  <c r="AM103" i="13" s="1"/>
  <c r="AL103" i="13"/>
  <c r="AF103" i="13"/>
  <c r="O107" i="13"/>
  <c r="AC107" i="13"/>
  <c r="T111" i="13"/>
  <c r="R111" i="13" s="1"/>
  <c r="X127" i="13"/>
  <c r="I128" i="13"/>
  <c r="AG83" i="13"/>
  <c r="AG87" i="13"/>
  <c r="AG91" i="13"/>
  <c r="AG95" i="13"/>
  <c r="AG99" i="13"/>
  <c r="AG111" i="13"/>
  <c r="AO115" i="13"/>
  <c r="L127" i="13"/>
  <c r="AM127" i="13" s="1"/>
  <c r="AD127" i="13"/>
  <c r="K128" i="13"/>
  <c r="AF127" i="13"/>
  <c r="AT128" i="13"/>
  <c r="V76" i="13"/>
  <c r="AC76" i="13"/>
  <c r="AI76" i="13" s="1"/>
  <c r="V77" i="13"/>
  <c r="V78" i="13"/>
  <c r="V80" i="13"/>
  <c r="AC80" i="13"/>
  <c r="AI80" i="13" s="1"/>
  <c r="V81" i="13"/>
  <c r="V82" i="13"/>
  <c r="V84" i="13"/>
  <c r="AC84" i="13"/>
  <c r="AI84" i="13" s="1"/>
  <c r="V85" i="13"/>
  <c r="V86" i="13"/>
  <c r="V88" i="13"/>
  <c r="AC88" i="13"/>
  <c r="AI88" i="13" s="1"/>
  <c r="V89" i="13"/>
  <c r="V90" i="13"/>
  <c r="V92" i="13"/>
  <c r="AC92" i="13"/>
  <c r="AI92" i="13" s="1"/>
  <c r="V93" i="13"/>
  <c r="V94" i="13"/>
  <c r="V96" i="13"/>
  <c r="V97" i="13"/>
  <c r="V98" i="13"/>
  <c r="AG103" i="13"/>
  <c r="AF107" i="13"/>
  <c r="AL107" i="13"/>
  <c r="AN111" i="13"/>
  <c r="L111" i="13"/>
  <c r="AM111" i="13" s="1"/>
  <c r="AD111" i="13"/>
  <c r="AO119" i="13"/>
  <c r="AO123" i="13"/>
  <c r="AN123" i="13"/>
  <c r="AJ128" i="13"/>
  <c r="AK128" i="13" s="1"/>
  <c r="AO111" i="13"/>
  <c r="AG119" i="13"/>
  <c r="X123" i="13"/>
  <c r="AG123" i="13"/>
  <c r="T127" i="13"/>
  <c r="AE127" i="13"/>
  <c r="F128" i="13"/>
  <c r="AQ128" i="13"/>
  <c r="V100" i="13"/>
  <c r="V101" i="13"/>
  <c r="V102" i="13"/>
  <c r="V104" i="13"/>
  <c r="V105" i="13"/>
  <c r="V106" i="13"/>
  <c r="V108" i="13"/>
  <c r="AC108" i="13"/>
  <c r="AI108" i="13" s="1"/>
  <c r="V109" i="13"/>
  <c r="V110" i="13"/>
  <c r="AG115" i="13"/>
  <c r="AO127" i="13"/>
  <c r="D128" i="13"/>
  <c r="AC127" i="13"/>
  <c r="Y127" i="13"/>
  <c r="U127" i="13"/>
  <c r="P127" i="13"/>
  <c r="R127" i="13"/>
  <c r="AC123" i="13"/>
  <c r="AI123" i="13" s="1"/>
  <c r="Y123" i="13"/>
  <c r="U123" i="13"/>
  <c r="P123" i="13"/>
  <c r="R123" i="13"/>
  <c r="AG127" i="13"/>
  <c r="V112" i="13"/>
  <c r="V113" i="13"/>
  <c r="V114" i="13"/>
  <c r="V116" i="13"/>
  <c r="V117" i="13"/>
  <c r="V118" i="13"/>
  <c r="V120" i="13"/>
  <c r="V123" i="13" s="1"/>
  <c r="V121" i="13"/>
  <c r="V122" i="13"/>
  <c r="V124" i="13"/>
  <c r="V125" i="13"/>
  <c r="V126" i="13"/>
  <c r="AT127" i="1"/>
  <c r="AQ127" i="1"/>
  <c r="AJ127" i="1"/>
  <c r="AK127" i="1" s="1"/>
  <c r="K127" i="1"/>
  <c r="L127" i="1" s="1"/>
  <c r="AM127" i="1" s="1"/>
  <c r="I127" i="1"/>
  <c r="F127" i="1"/>
  <c r="D127" i="1"/>
  <c r="AO126" i="1"/>
  <c r="AN126" i="1"/>
  <c r="AH126" i="1"/>
  <c r="AG126" i="1"/>
  <c r="M126" i="1"/>
  <c r="AO125" i="1"/>
  <c r="AN125" i="1"/>
  <c r="AH125" i="1"/>
  <c r="AG125" i="1"/>
  <c r="M125" i="1"/>
  <c r="AO124" i="1"/>
  <c r="AN124" i="1"/>
  <c r="AH124" i="1"/>
  <c r="AG124" i="1"/>
  <c r="M124" i="1"/>
  <c r="AT123" i="1"/>
  <c r="AQ123" i="1"/>
  <c r="AJ123" i="1"/>
  <c r="AK123" i="1" s="1"/>
  <c r="K123" i="1"/>
  <c r="L123" i="1" s="1"/>
  <c r="AM123" i="1" s="1"/>
  <c r="I123" i="1"/>
  <c r="F123" i="1"/>
  <c r="D123" i="1"/>
  <c r="AO122" i="1"/>
  <c r="AN122" i="1"/>
  <c r="AH122" i="1"/>
  <c r="AG122" i="1"/>
  <c r="M122" i="1"/>
  <c r="AO121" i="1"/>
  <c r="AN121" i="1"/>
  <c r="AH121" i="1"/>
  <c r="AG121" i="1"/>
  <c r="M121" i="1"/>
  <c r="AO120" i="1"/>
  <c r="AN120" i="1"/>
  <c r="AH120" i="1"/>
  <c r="AG120" i="1"/>
  <c r="M120" i="1"/>
  <c r="AT119" i="1"/>
  <c r="AQ119" i="1"/>
  <c r="AJ119" i="1"/>
  <c r="AK119" i="1" s="1"/>
  <c r="K119" i="1"/>
  <c r="AD119" i="1" s="1"/>
  <c r="I119" i="1"/>
  <c r="F119" i="1"/>
  <c r="D119" i="1"/>
  <c r="AO118" i="1"/>
  <c r="AN118" i="1"/>
  <c r="AH118" i="1"/>
  <c r="AG118" i="1"/>
  <c r="T118" i="1"/>
  <c r="M118" i="1"/>
  <c r="AO117" i="1"/>
  <c r="AN117" i="1"/>
  <c r="AH117" i="1"/>
  <c r="AG117" i="1"/>
  <c r="Q117" i="1"/>
  <c r="M117" i="1"/>
  <c r="AB117" i="1" s="1"/>
  <c r="AO116" i="1"/>
  <c r="AN116" i="1"/>
  <c r="AH116" i="1"/>
  <c r="AG116" i="1"/>
  <c r="M116" i="1"/>
  <c r="AT115" i="1"/>
  <c r="AQ115" i="1"/>
  <c r="AJ115" i="1"/>
  <c r="AK115" i="1" s="1"/>
  <c r="K115" i="1"/>
  <c r="AL115" i="1" s="1"/>
  <c r="I115" i="1"/>
  <c r="F115" i="1"/>
  <c r="D115" i="1"/>
  <c r="AO114" i="1"/>
  <c r="AN114" i="1"/>
  <c r="AH114" i="1"/>
  <c r="AG114" i="1"/>
  <c r="M114" i="1"/>
  <c r="AO113" i="1"/>
  <c r="AN113" i="1"/>
  <c r="AH113" i="1"/>
  <c r="AG113" i="1"/>
  <c r="M113" i="1"/>
  <c r="AO112" i="1"/>
  <c r="AN112" i="1"/>
  <c r="AH112" i="1"/>
  <c r="AG112" i="1"/>
  <c r="M112" i="1"/>
  <c r="AT111" i="1"/>
  <c r="AQ111" i="1"/>
  <c r="AJ111" i="1"/>
  <c r="AK111" i="1" s="1"/>
  <c r="K111" i="1"/>
  <c r="L111" i="1" s="1"/>
  <c r="AM111" i="1" s="1"/>
  <c r="I111" i="1"/>
  <c r="F111" i="1"/>
  <c r="D111" i="1"/>
  <c r="AO110" i="1"/>
  <c r="AN110" i="1"/>
  <c r="AH110" i="1"/>
  <c r="AG110" i="1"/>
  <c r="M110" i="1"/>
  <c r="AE110" i="1" s="1"/>
  <c r="AO109" i="1"/>
  <c r="AN109" i="1"/>
  <c r="AH109" i="1"/>
  <c r="AG109" i="1"/>
  <c r="V109" i="1"/>
  <c r="M109" i="1"/>
  <c r="AE109" i="1" s="1"/>
  <c r="AO108" i="1"/>
  <c r="AN108" i="1"/>
  <c r="AH108" i="1"/>
  <c r="AG108" i="1"/>
  <c r="M108" i="1"/>
  <c r="AE108" i="1" s="1"/>
  <c r="AT107" i="1"/>
  <c r="AQ107" i="1"/>
  <c r="AJ107" i="1"/>
  <c r="AK107" i="1" s="1"/>
  <c r="K107" i="1"/>
  <c r="AF107" i="1" s="1"/>
  <c r="I107" i="1"/>
  <c r="F107" i="1"/>
  <c r="D107" i="1"/>
  <c r="AO106" i="1"/>
  <c r="AN106" i="1"/>
  <c r="AH106" i="1"/>
  <c r="AG106" i="1"/>
  <c r="O106" i="1"/>
  <c r="M106" i="1"/>
  <c r="Z106" i="1" s="1"/>
  <c r="AO105" i="1"/>
  <c r="AN105" i="1"/>
  <c r="AH105" i="1"/>
  <c r="AG105" i="1"/>
  <c r="X105" i="1"/>
  <c r="M105" i="1"/>
  <c r="AE105" i="1" s="1"/>
  <c r="AO104" i="1"/>
  <c r="AN104" i="1"/>
  <c r="AH104" i="1"/>
  <c r="AG104" i="1"/>
  <c r="M104" i="1"/>
  <c r="AT103" i="1"/>
  <c r="AQ103" i="1"/>
  <c r="AK103" i="1"/>
  <c r="AJ103" i="1"/>
  <c r="K103" i="1"/>
  <c r="AF103" i="1" s="1"/>
  <c r="I103" i="1"/>
  <c r="F103" i="1"/>
  <c r="D103" i="1"/>
  <c r="AO102" i="1"/>
  <c r="AN102" i="1"/>
  <c r="AH102" i="1"/>
  <c r="AG102" i="1"/>
  <c r="M102" i="1"/>
  <c r="AE102" i="1" s="1"/>
  <c r="AO101" i="1"/>
  <c r="AN101" i="1"/>
  <c r="AH101" i="1"/>
  <c r="AG101" i="1"/>
  <c r="M101" i="1"/>
  <c r="AO100" i="1"/>
  <c r="AN100" i="1"/>
  <c r="AH100" i="1"/>
  <c r="AG100" i="1"/>
  <c r="M100" i="1"/>
  <c r="AE100" i="1" s="1"/>
  <c r="AT99" i="1"/>
  <c r="AQ99" i="1"/>
  <c r="AJ99" i="1"/>
  <c r="AK99" i="1" s="1"/>
  <c r="K99" i="1"/>
  <c r="AF99" i="1" s="1"/>
  <c r="I99" i="1"/>
  <c r="F99" i="1"/>
  <c r="D99" i="1"/>
  <c r="AO98" i="1"/>
  <c r="AN98" i="1"/>
  <c r="AH98" i="1"/>
  <c r="AG98" i="1"/>
  <c r="M98" i="1"/>
  <c r="Z98" i="1" s="1"/>
  <c r="AO97" i="1"/>
  <c r="AN97" i="1"/>
  <c r="AH97" i="1"/>
  <c r="AG97" i="1"/>
  <c r="Q97" i="1"/>
  <c r="M97" i="1"/>
  <c r="AE97" i="1" s="1"/>
  <c r="AO96" i="1"/>
  <c r="AO99" i="1" s="1"/>
  <c r="AN96" i="1"/>
  <c r="AH96" i="1"/>
  <c r="AG96" i="1"/>
  <c r="M96" i="1"/>
  <c r="AT95" i="1"/>
  <c r="AQ95" i="1"/>
  <c r="AJ95" i="1"/>
  <c r="AK95" i="1" s="1"/>
  <c r="K95" i="1"/>
  <c r="AF95" i="1" s="1"/>
  <c r="I95" i="1"/>
  <c r="F95" i="1"/>
  <c r="D95" i="1"/>
  <c r="AO94" i="1"/>
  <c r="AN94" i="1"/>
  <c r="AH94" i="1"/>
  <c r="AG94" i="1"/>
  <c r="M94" i="1"/>
  <c r="AO93" i="1"/>
  <c r="AN93" i="1"/>
  <c r="AH93" i="1"/>
  <c r="AG93" i="1"/>
  <c r="M93" i="1"/>
  <c r="AO92" i="1"/>
  <c r="AN92" i="1"/>
  <c r="AH92" i="1"/>
  <c r="AG92" i="1"/>
  <c r="M92" i="1"/>
  <c r="AT91" i="1"/>
  <c r="AQ91" i="1"/>
  <c r="AJ91" i="1"/>
  <c r="AK91" i="1" s="1"/>
  <c r="K91" i="1"/>
  <c r="AF91" i="1" s="1"/>
  <c r="I91" i="1"/>
  <c r="F91" i="1"/>
  <c r="D91" i="1"/>
  <c r="AO90" i="1"/>
  <c r="AN90" i="1"/>
  <c r="AH90" i="1"/>
  <c r="AG90" i="1"/>
  <c r="X90" i="1"/>
  <c r="M90" i="1"/>
  <c r="AO89" i="1"/>
  <c r="AN89" i="1"/>
  <c r="AH89" i="1"/>
  <c r="AG89" i="1"/>
  <c r="M89" i="1"/>
  <c r="AO88" i="1"/>
  <c r="AN88" i="1"/>
  <c r="AH88" i="1"/>
  <c r="AG88" i="1"/>
  <c r="M88" i="1"/>
  <c r="X88" i="1" s="1"/>
  <c r="AT87" i="1"/>
  <c r="AQ87" i="1"/>
  <c r="AJ87" i="1"/>
  <c r="AK87" i="1" s="1"/>
  <c r="K87" i="1"/>
  <c r="AF87" i="1" s="1"/>
  <c r="I87" i="1"/>
  <c r="F87" i="1"/>
  <c r="D87" i="1"/>
  <c r="AO86" i="1"/>
  <c r="AN86" i="1"/>
  <c r="AH86" i="1"/>
  <c r="AG86" i="1"/>
  <c r="M86" i="1"/>
  <c r="AE86" i="1" s="1"/>
  <c r="AO85" i="1"/>
  <c r="AN85" i="1"/>
  <c r="AH85" i="1"/>
  <c r="AG85" i="1"/>
  <c r="M85" i="1"/>
  <c r="Q85" i="1" s="1"/>
  <c r="AO84" i="1"/>
  <c r="AN84" i="1"/>
  <c r="AH84" i="1"/>
  <c r="AG84" i="1"/>
  <c r="M84" i="1"/>
  <c r="Z84" i="1" s="1"/>
  <c r="AT83" i="1"/>
  <c r="AQ83" i="1"/>
  <c r="AJ83" i="1"/>
  <c r="AK83" i="1" s="1"/>
  <c r="K83" i="1"/>
  <c r="AF83" i="1" s="1"/>
  <c r="I83" i="1"/>
  <c r="F83" i="1"/>
  <c r="D83" i="1"/>
  <c r="AO82" i="1"/>
  <c r="AN82" i="1"/>
  <c r="AH82" i="1"/>
  <c r="AG82" i="1"/>
  <c r="M82" i="1"/>
  <c r="AO81" i="1"/>
  <c r="AN81" i="1"/>
  <c r="AH81" i="1"/>
  <c r="AG81" i="1"/>
  <c r="M81" i="1"/>
  <c r="AO80" i="1"/>
  <c r="AN80" i="1"/>
  <c r="AH80" i="1"/>
  <c r="AG80" i="1"/>
  <c r="M80" i="1"/>
  <c r="Z80" i="1" s="1"/>
  <c r="AT79" i="1"/>
  <c r="AQ79" i="1"/>
  <c r="AJ79" i="1"/>
  <c r="AK79" i="1" s="1"/>
  <c r="K79" i="1"/>
  <c r="L79" i="1" s="1"/>
  <c r="AM79" i="1" s="1"/>
  <c r="I79" i="1"/>
  <c r="F79" i="1"/>
  <c r="D79" i="1"/>
  <c r="AO78" i="1"/>
  <c r="AN78" i="1"/>
  <c r="AH78" i="1"/>
  <c r="AG78" i="1"/>
  <c r="M78" i="1"/>
  <c r="Q78" i="1" s="1"/>
  <c r="AO77" i="1"/>
  <c r="AN77" i="1"/>
  <c r="AH77" i="1"/>
  <c r="AG77" i="1"/>
  <c r="AB77" i="1"/>
  <c r="T77" i="1"/>
  <c r="O77" i="1"/>
  <c r="M77" i="1"/>
  <c r="AO76" i="1"/>
  <c r="AO79" i="1" s="1"/>
  <c r="AN76" i="1"/>
  <c r="AH76" i="1"/>
  <c r="AG76" i="1"/>
  <c r="AG79" i="1" s="1"/>
  <c r="M76" i="1"/>
  <c r="AT75" i="1"/>
  <c r="AQ75" i="1"/>
  <c r="AJ75" i="1"/>
  <c r="AK75" i="1" s="1"/>
  <c r="K75" i="1"/>
  <c r="I75" i="1"/>
  <c r="F75" i="1"/>
  <c r="D75" i="1"/>
  <c r="AO74" i="1"/>
  <c r="AN74" i="1"/>
  <c r="AH74" i="1"/>
  <c r="AG74" i="1"/>
  <c r="M74" i="1"/>
  <c r="AO73" i="1"/>
  <c r="AN73" i="1"/>
  <c r="AH73" i="1"/>
  <c r="AG73" i="1"/>
  <c r="M73" i="1"/>
  <c r="AO72" i="1"/>
  <c r="AN72" i="1"/>
  <c r="AH72" i="1"/>
  <c r="AG72" i="1"/>
  <c r="M72" i="1"/>
  <c r="AT71" i="1"/>
  <c r="AQ71" i="1"/>
  <c r="AJ71" i="1"/>
  <c r="AK71" i="1" s="1"/>
  <c r="K71" i="1"/>
  <c r="I71" i="1"/>
  <c r="F71" i="1"/>
  <c r="D71" i="1"/>
  <c r="AO70" i="1"/>
  <c r="AN70" i="1"/>
  <c r="AH70" i="1"/>
  <c r="AG70" i="1"/>
  <c r="M70" i="1"/>
  <c r="AB70" i="1" s="1"/>
  <c r="AO69" i="1"/>
  <c r="AN69" i="1"/>
  <c r="AH69" i="1"/>
  <c r="AG69" i="1"/>
  <c r="M69" i="1"/>
  <c r="AO68" i="1"/>
  <c r="AN68" i="1"/>
  <c r="AH68" i="1"/>
  <c r="AG68" i="1"/>
  <c r="M68" i="1"/>
  <c r="AT67" i="1"/>
  <c r="AQ67" i="1"/>
  <c r="AJ67" i="1"/>
  <c r="AK67" i="1" s="1"/>
  <c r="K67" i="1"/>
  <c r="L67" i="1" s="1"/>
  <c r="AM67" i="1" s="1"/>
  <c r="I67" i="1"/>
  <c r="F67" i="1"/>
  <c r="D67" i="1"/>
  <c r="AO66" i="1"/>
  <c r="AN66" i="1"/>
  <c r="AH66" i="1"/>
  <c r="AG66" i="1"/>
  <c r="Z66" i="1"/>
  <c r="T66" i="1"/>
  <c r="M66" i="1"/>
  <c r="AO65" i="1"/>
  <c r="AN65" i="1"/>
  <c r="AH65" i="1"/>
  <c r="AG65" i="1"/>
  <c r="T65" i="1"/>
  <c r="M65" i="1"/>
  <c r="AO64" i="1"/>
  <c r="AN64" i="1"/>
  <c r="AH64" i="1"/>
  <c r="AG64" i="1"/>
  <c r="Z64" i="1"/>
  <c r="M64" i="1"/>
  <c r="AT63" i="1"/>
  <c r="AQ63" i="1"/>
  <c r="AJ63" i="1"/>
  <c r="AK63" i="1" s="1"/>
  <c r="K63" i="1"/>
  <c r="L63" i="1" s="1"/>
  <c r="AM63" i="1" s="1"/>
  <c r="I63" i="1"/>
  <c r="F63" i="1"/>
  <c r="D63" i="1"/>
  <c r="AO62" i="1"/>
  <c r="AN62" i="1"/>
  <c r="AH62" i="1"/>
  <c r="AG62" i="1"/>
  <c r="M62" i="1"/>
  <c r="AO61" i="1"/>
  <c r="AN61" i="1"/>
  <c r="AH61" i="1"/>
  <c r="AG61" i="1"/>
  <c r="M61" i="1"/>
  <c r="AO60" i="1"/>
  <c r="AN60" i="1"/>
  <c r="AH60" i="1"/>
  <c r="AG60" i="1"/>
  <c r="M60" i="1"/>
  <c r="AT59" i="1"/>
  <c r="AQ59" i="1"/>
  <c r="AJ59" i="1"/>
  <c r="AK59" i="1" s="1"/>
  <c r="K59" i="1"/>
  <c r="AD59" i="1" s="1"/>
  <c r="I59" i="1"/>
  <c r="F59" i="1"/>
  <c r="D59" i="1"/>
  <c r="AO58" i="1"/>
  <c r="AN58" i="1"/>
  <c r="AH58" i="1"/>
  <c r="AG58" i="1"/>
  <c r="M58" i="1"/>
  <c r="AO57" i="1"/>
  <c r="AN57" i="1"/>
  <c r="AH57" i="1"/>
  <c r="AG57" i="1"/>
  <c r="M57" i="1"/>
  <c r="AO56" i="1"/>
  <c r="AN56" i="1"/>
  <c r="AH56" i="1"/>
  <c r="AG56" i="1"/>
  <c r="M56" i="1"/>
  <c r="AT55" i="1"/>
  <c r="AQ55" i="1"/>
  <c r="AJ55" i="1"/>
  <c r="AK55" i="1" s="1"/>
  <c r="K55" i="1"/>
  <c r="AF55" i="1" s="1"/>
  <c r="I55" i="1"/>
  <c r="F55" i="1"/>
  <c r="D55" i="1"/>
  <c r="AO54" i="1"/>
  <c r="AN54" i="1"/>
  <c r="AH54" i="1"/>
  <c r="AG54" i="1"/>
  <c r="M54" i="1"/>
  <c r="AO53" i="1"/>
  <c r="AN53" i="1"/>
  <c r="AH53" i="1"/>
  <c r="AG53" i="1"/>
  <c r="M53" i="1"/>
  <c r="AO52" i="1"/>
  <c r="AN52" i="1"/>
  <c r="AH52" i="1"/>
  <c r="AG52" i="1"/>
  <c r="AB52" i="1"/>
  <c r="T52" i="1"/>
  <c r="AT51" i="1"/>
  <c r="AQ51" i="1"/>
  <c r="AJ51" i="1"/>
  <c r="AK51" i="1" s="1"/>
  <c r="K51" i="1"/>
  <c r="AF51" i="1" s="1"/>
  <c r="I51" i="1"/>
  <c r="F51" i="1"/>
  <c r="D51" i="1"/>
  <c r="AO50" i="1"/>
  <c r="AN50" i="1"/>
  <c r="AH50" i="1"/>
  <c r="AG50" i="1"/>
  <c r="M50" i="1"/>
  <c r="AO49" i="1"/>
  <c r="AN49" i="1"/>
  <c r="AH49" i="1"/>
  <c r="AG49" i="1"/>
  <c r="M49" i="1"/>
  <c r="T49" i="1" s="1"/>
  <c r="AO48" i="1"/>
  <c r="AN48" i="1"/>
  <c r="AH48" i="1"/>
  <c r="AG48" i="1"/>
  <c r="M48" i="1"/>
  <c r="AT47" i="1"/>
  <c r="AQ47" i="1"/>
  <c r="AJ47" i="1"/>
  <c r="AK47" i="1" s="1"/>
  <c r="K47" i="1"/>
  <c r="I47" i="1"/>
  <c r="F47" i="1"/>
  <c r="D47" i="1"/>
  <c r="AO46" i="1"/>
  <c r="AN46" i="1"/>
  <c r="AH46" i="1"/>
  <c r="AG46" i="1"/>
  <c r="AE46" i="1"/>
  <c r="M46" i="1"/>
  <c r="AO45" i="1"/>
  <c r="AN45" i="1"/>
  <c r="AH45" i="1"/>
  <c r="AG45" i="1"/>
  <c r="T45" i="1"/>
  <c r="M45" i="1"/>
  <c r="AE45" i="1" s="1"/>
  <c r="AO44" i="1"/>
  <c r="AN44" i="1"/>
  <c r="AH44" i="1"/>
  <c r="AG44" i="1"/>
  <c r="M44" i="1"/>
  <c r="AT43" i="1"/>
  <c r="AQ43" i="1"/>
  <c r="AJ43" i="1"/>
  <c r="AK43" i="1" s="1"/>
  <c r="K43" i="1"/>
  <c r="AF43" i="1" s="1"/>
  <c r="I43" i="1"/>
  <c r="F43" i="1"/>
  <c r="D43" i="1"/>
  <c r="AO42" i="1"/>
  <c r="AN42" i="1"/>
  <c r="AH42" i="1"/>
  <c r="AG42" i="1"/>
  <c r="M42" i="1"/>
  <c r="AO41" i="1"/>
  <c r="AN41" i="1"/>
  <c r="AH41" i="1"/>
  <c r="AG41" i="1"/>
  <c r="M41" i="1"/>
  <c r="AO40" i="1"/>
  <c r="AN40" i="1"/>
  <c r="AH40" i="1"/>
  <c r="AG40" i="1"/>
  <c r="M40" i="1"/>
  <c r="AT39" i="1"/>
  <c r="AQ39" i="1"/>
  <c r="AJ39" i="1"/>
  <c r="AK39" i="1" s="1"/>
  <c r="K39" i="1"/>
  <c r="AF39" i="1" s="1"/>
  <c r="I39" i="1"/>
  <c r="F39" i="1"/>
  <c r="D39" i="1"/>
  <c r="AO38" i="1"/>
  <c r="AN38" i="1"/>
  <c r="AH38" i="1"/>
  <c r="AG38" i="1"/>
  <c r="M38" i="1"/>
  <c r="AO37" i="1"/>
  <c r="AN37" i="1"/>
  <c r="AH37" i="1"/>
  <c r="AG37" i="1"/>
  <c r="M37" i="1"/>
  <c r="AO36" i="1"/>
  <c r="AN36" i="1"/>
  <c r="AH36" i="1"/>
  <c r="AG36" i="1"/>
  <c r="M36" i="1"/>
  <c r="AT35" i="1"/>
  <c r="AQ35" i="1"/>
  <c r="AJ35" i="1"/>
  <c r="AK35" i="1" s="1"/>
  <c r="K35" i="1"/>
  <c r="AF35" i="1" s="1"/>
  <c r="I35" i="1"/>
  <c r="F35" i="1"/>
  <c r="D35" i="1"/>
  <c r="AO34" i="1"/>
  <c r="AN34" i="1"/>
  <c r="AH34" i="1"/>
  <c r="AG34" i="1"/>
  <c r="M34" i="1"/>
  <c r="AO33" i="1"/>
  <c r="AN33" i="1"/>
  <c r="AH33" i="1"/>
  <c r="AG33" i="1"/>
  <c r="M33" i="1"/>
  <c r="AO32" i="1"/>
  <c r="AN32" i="1"/>
  <c r="AH32" i="1"/>
  <c r="AG32" i="1"/>
  <c r="M32" i="1"/>
  <c r="AT31" i="1"/>
  <c r="AQ31" i="1"/>
  <c r="AJ31" i="1"/>
  <c r="AK31" i="1" s="1"/>
  <c r="K31" i="1"/>
  <c r="I31" i="1"/>
  <c r="F31" i="1"/>
  <c r="D31" i="1"/>
  <c r="AO30" i="1"/>
  <c r="AN30" i="1"/>
  <c r="AH30" i="1"/>
  <c r="AG30" i="1"/>
  <c r="M30" i="1"/>
  <c r="AO29" i="1"/>
  <c r="AN29" i="1"/>
  <c r="AH29" i="1"/>
  <c r="AG29" i="1"/>
  <c r="M29" i="1"/>
  <c r="AO28" i="1"/>
  <c r="AN28" i="1"/>
  <c r="AH28" i="1"/>
  <c r="AG28" i="1"/>
  <c r="M28" i="1"/>
  <c r="AT27" i="1"/>
  <c r="AQ27" i="1"/>
  <c r="AJ27" i="1"/>
  <c r="AK27" i="1" s="1"/>
  <c r="K27" i="1"/>
  <c r="AM27" i="1" s="1"/>
  <c r="I27" i="1"/>
  <c r="F27" i="1"/>
  <c r="D27" i="1"/>
  <c r="AO26" i="1"/>
  <c r="AN26" i="1"/>
  <c r="AH26" i="1"/>
  <c r="AG26" i="1"/>
  <c r="M26" i="1"/>
  <c r="AO25" i="1"/>
  <c r="AN25" i="1"/>
  <c r="AH25" i="1"/>
  <c r="AG25" i="1"/>
  <c r="M25" i="1"/>
  <c r="AO24" i="1"/>
  <c r="AN24" i="1"/>
  <c r="AN27" i="1" s="1"/>
  <c r="AH24" i="1"/>
  <c r="AG24" i="1"/>
  <c r="M24" i="1"/>
  <c r="AT23" i="1"/>
  <c r="AQ23" i="1"/>
  <c r="AJ23" i="1"/>
  <c r="AK23" i="1" s="1"/>
  <c r="K23" i="1"/>
  <c r="AF23" i="1" s="1"/>
  <c r="I23" i="1"/>
  <c r="F23" i="1"/>
  <c r="D23" i="1"/>
  <c r="AO22" i="1"/>
  <c r="AN22" i="1"/>
  <c r="AH22" i="1"/>
  <c r="AG22" i="1"/>
  <c r="M22" i="1"/>
  <c r="AO21" i="1"/>
  <c r="AN21" i="1"/>
  <c r="AH21" i="1"/>
  <c r="AG21" i="1"/>
  <c r="M21" i="1"/>
  <c r="AO20" i="1"/>
  <c r="AN20" i="1"/>
  <c r="AH20" i="1"/>
  <c r="AG20" i="1"/>
  <c r="M20" i="1"/>
  <c r="AT19" i="1"/>
  <c r="AQ19" i="1"/>
  <c r="AJ19" i="1"/>
  <c r="AK19" i="1" s="1"/>
  <c r="K19" i="1"/>
  <c r="AF19" i="1" s="1"/>
  <c r="I19" i="1"/>
  <c r="F19" i="1"/>
  <c r="D19" i="1"/>
  <c r="AO18" i="1"/>
  <c r="AN18" i="1"/>
  <c r="AH18" i="1"/>
  <c r="AG18" i="1"/>
  <c r="Z18" i="1"/>
  <c r="M18" i="1"/>
  <c r="AO17" i="1"/>
  <c r="AN17" i="1"/>
  <c r="AH17" i="1"/>
  <c r="AG17" i="1"/>
  <c r="M17" i="1"/>
  <c r="AO16" i="1"/>
  <c r="AN16" i="1"/>
  <c r="AH16" i="1"/>
  <c r="AG16" i="1"/>
  <c r="M16" i="1"/>
  <c r="AT15" i="1"/>
  <c r="AQ15" i="1"/>
  <c r="AJ15" i="1"/>
  <c r="AK15" i="1" s="1"/>
  <c r="K15" i="1"/>
  <c r="I15" i="1"/>
  <c r="F15" i="1"/>
  <c r="D15" i="1"/>
  <c r="AO14" i="1"/>
  <c r="AN14" i="1"/>
  <c r="AH14" i="1"/>
  <c r="AG14" i="1"/>
  <c r="M14" i="1"/>
  <c r="AO13" i="1"/>
  <c r="AN13" i="1"/>
  <c r="AH13" i="1"/>
  <c r="AG13" i="1"/>
  <c r="M13" i="1"/>
  <c r="AO12" i="1"/>
  <c r="AN12" i="1"/>
  <c r="AH12" i="1"/>
  <c r="AG12" i="1"/>
  <c r="M12" i="1"/>
  <c r="AT11" i="1"/>
  <c r="AQ11" i="1"/>
  <c r="AJ11" i="1"/>
  <c r="AK11" i="1" s="1"/>
  <c r="K11" i="1"/>
  <c r="AF11" i="1" s="1"/>
  <c r="I11" i="1"/>
  <c r="F11" i="1"/>
  <c r="D11" i="1"/>
  <c r="AO10" i="1"/>
  <c r="AN10" i="1"/>
  <c r="AH10" i="1"/>
  <c r="AG10" i="1"/>
  <c r="M10" i="1"/>
  <c r="AE10" i="1" s="1"/>
  <c r="AO9" i="1"/>
  <c r="AN9" i="1"/>
  <c r="AH9" i="1"/>
  <c r="AG9" i="1"/>
  <c r="M9" i="1"/>
  <c r="Q9" i="1" s="1"/>
  <c r="AO8" i="1"/>
  <c r="AN8" i="1"/>
  <c r="AH8" i="1"/>
  <c r="AG8" i="1"/>
  <c r="AB8" i="1"/>
  <c r="T8" i="1"/>
  <c r="O8" i="1"/>
  <c r="M8" i="1"/>
  <c r="AT7" i="1"/>
  <c r="AQ7" i="1"/>
  <c r="AJ7" i="1"/>
  <c r="AK7" i="1" s="1"/>
  <c r="K7" i="1"/>
  <c r="I7" i="1"/>
  <c r="F7" i="1"/>
  <c r="D7" i="1"/>
  <c r="AO6" i="1"/>
  <c r="AN6" i="1"/>
  <c r="AH6" i="1"/>
  <c r="AG6" i="1"/>
  <c r="M6" i="1"/>
  <c r="AE6" i="1" s="1"/>
  <c r="AO5" i="1"/>
  <c r="AN5" i="1"/>
  <c r="AH5" i="1"/>
  <c r="AG5" i="1"/>
  <c r="M5" i="1"/>
  <c r="AR5" i="1"/>
  <c r="AR6" i="1" s="1"/>
  <c r="AO4" i="1"/>
  <c r="AN4" i="1"/>
  <c r="AH4" i="1"/>
  <c r="AG4" i="1"/>
  <c r="X4" i="1"/>
  <c r="M4" i="1"/>
  <c r="Z4" i="1" s="1"/>
  <c r="Q127" i="12" l="1"/>
  <c r="P127" i="12" s="1"/>
  <c r="X127" i="12"/>
  <c r="W127" i="12" s="1"/>
  <c r="Z127" i="12"/>
  <c r="Y127" i="12" s="1"/>
  <c r="AI124" i="12"/>
  <c r="AC127" i="12"/>
  <c r="AI127" i="12" s="1"/>
  <c r="AB123" i="12"/>
  <c r="AH123" i="12" s="1"/>
  <c r="O123" i="12"/>
  <c r="AI120" i="12"/>
  <c r="AC123" i="12"/>
  <c r="AI123" i="12" s="1"/>
  <c r="P123" i="12"/>
  <c r="O119" i="12"/>
  <c r="Y119" i="12"/>
  <c r="N119" i="12"/>
  <c r="AI116" i="12"/>
  <c r="AC119" i="12"/>
  <c r="AB115" i="12"/>
  <c r="AH115" i="12" s="1"/>
  <c r="O115" i="12"/>
  <c r="Z115" i="12"/>
  <c r="Y115" i="12" s="1"/>
  <c r="X115" i="12"/>
  <c r="W115" i="12" s="1"/>
  <c r="Q115" i="12"/>
  <c r="P115" i="12" s="1"/>
  <c r="AI112" i="12"/>
  <c r="AC115" i="12"/>
  <c r="AI115" i="12" s="1"/>
  <c r="O111" i="12"/>
  <c r="N111" i="12" s="1"/>
  <c r="AE111" i="12"/>
  <c r="AC108" i="12"/>
  <c r="AE107" i="12"/>
  <c r="W107" i="12"/>
  <c r="V107" i="12"/>
  <c r="O107" i="12"/>
  <c r="AC107" i="12"/>
  <c r="Z107" i="12"/>
  <c r="Y107" i="12" s="1"/>
  <c r="Z103" i="12"/>
  <c r="V103" i="12"/>
  <c r="X99" i="12"/>
  <c r="X95" i="12"/>
  <c r="Q91" i="12"/>
  <c r="P91" i="12" s="1"/>
  <c r="O91" i="12"/>
  <c r="N91" i="12" s="1"/>
  <c r="AB91" i="12"/>
  <c r="AH91" i="12" s="1"/>
  <c r="T91" i="12"/>
  <c r="R91" i="12" s="1"/>
  <c r="AC91" i="12"/>
  <c r="V79" i="12"/>
  <c r="T75" i="12"/>
  <c r="V75" i="12"/>
  <c r="AB71" i="12"/>
  <c r="AH71" i="12" s="1"/>
  <c r="T71" i="12"/>
  <c r="V59" i="12"/>
  <c r="Q55" i="12"/>
  <c r="P55" i="12"/>
  <c r="T55" i="12"/>
  <c r="Z55" i="12"/>
  <c r="Y55" i="12" s="1"/>
  <c r="AE55" i="12"/>
  <c r="AC52" i="12"/>
  <c r="AI52" i="12" s="1"/>
  <c r="P51" i="12"/>
  <c r="T51" i="12"/>
  <c r="Y51" i="12"/>
  <c r="AC48" i="12"/>
  <c r="AI48" i="12" s="1"/>
  <c r="Z47" i="12"/>
  <c r="T47" i="12"/>
  <c r="Y47" i="12"/>
  <c r="Q43" i="12"/>
  <c r="P43" i="12" s="1"/>
  <c r="Z43" i="12"/>
  <c r="Y43" i="12"/>
  <c r="T43" i="12"/>
  <c r="AC41" i="12"/>
  <c r="AI41" i="12" s="1"/>
  <c r="X43" i="12"/>
  <c r="Q39" i="12"/>
  <c r="P39" i="12" s="1"/>
  <c r="T39" i="12"/>
  <c r="R39" i="12" s="1"/>
  <c r="O39" i="12"/>
  <c r="N39" i="12" s="1"/>
  <c r="AC39" i="12"/>
  <c r="AI39" i="12" s="1"/>
  <c r="Y35" i="12"/>
  <c r="Y31" i="12"/>
  <c r="Q31" i="12"/>
  <c r="P31" i="12" s="1"/>
  <c r="Z27" i="12"/>
  <c r="Y27" i="12"/>
  <c r="P27" i="12"/>
  <c r="P23" i="12"/>
  <c r="X23" i="12"/>
  <c r="W23" i="12" s="1"/>
  <c r="X19" i="12"/>
  <c r="Y19" i="12"/>
  <c r="Q15" i="12"/>
  <c r="P15" i="12" s="1"/>
  <c r="X15" i="12"/>
  <c r="X11" i="12"/>
  <c r="Q11" i="12"/>
  <c r="P11" i="12"/>
  <c r="Z7" i="12"/>
  <c r="Y7" i="12" s="1"/>
  <c r="Q7" i="12"/>
  <c r="P7" i="12" s="1"/>
  <c r="M128" i="12"/>
  <c r="L128" i="12" s="1"/>
  <c r="AK128" i="12"/>
  <c r="AI121" i="11"/>
  <c r="AC123" i="11"/>
  <c r="AI123" i="11" s="1"/>
  <c r="O119" i="11"/>
  <c r="N119" i="11" s="1"/>
  <c r="Y119" i="11"/>
  <c r="AI116" i="11"/>
  <c r="AC119" i="11"/>
  <c r="AI119" i="11" s="1"/>
  <c r="AE119" i="11"/>
  <c r="O115" i="11"/>
  <c r="N115" i="11" s="1"/>
  <c r="V115" i="11"/>
  <c r="U115" i="11" s="1"/>
  <c r="AB115" i="11"/>
  <c r="Z115" i="11"/>
  <c r="Y115" i="11" s="1"/>
  <c r="AI112" i="11"/>
  <c r="AC115" i="11"/>
  <c r="AI115" i="11" s="1"/>
  <c r="AB111" i="11"/>
  <c r="AC109" i="11"/>
  <c r="AI109" i="11" s="1"/>
  <c r="T111" i="11"/>
  <c r="R111" i="11" s="1"/>
  <c r="AC111" i="11"/>
  <c r="AI111" i="11" s="1"/>
  <c r="Q107" i="11"/>
  <c r="AA107" i="11"/>
  <c r="AI104" i="11"/>
  <c r="AC107" i="11"/>
  <c r="AI107" i="11" s="1"/>
  <c r="P107" i="11"/>
  <c r="T107" i="11"/>
  <c r="R107" i="11" s="1"/>
  <c r="R103" i="11"/>
  <c r="N103" i="11"/>
  <c r="Q103" i="11"/>
  <c r="P103" i="11" s="1"/>
  <c r="AI100" i="11"/>
  <c r="AC103" i="11"/>
  <c r="AI103" i="11" s="1"/>
  <c r="X103" i="11"/>
  <c r="W103" i="11" s="1"/>
  <c r="V99" i="11"/>
  <c r="U99" i="11" s="1"/>
  <c r="AC99" i="11"/>
  <c r="X99" i="11"/>
  <c r="W99" i="11" s="1"/>
  <c r="P95" i="11"/>
  <c r="X95" i="11"/>
  <c r="W95" i="11" s="1"/>
  <c r="R95" i="11"/>
  <c r="AI92" i="11"/>
  <c r="AC95" i="11"/>
  <c r="AI95" i="11" s="1"/>
  <c r="Q91" i="11"/>
  <c r="P91" i="11" s="1"/>
  <c r="X91" i="11"/>
  <c r="AB91" i="11"/>
  <c r="AH91" i="11" s="1"/>
  <c r="AI88" i="11"/>
  <c r="AC91" i="11"/>
  <c r="AE91" i="11"/>
  <c r="T91" i="11"/>
  <c r="R91" i="11" s="1"/>
  <c r="W87" i="11"/>
  <c r="AI85" i="11"/>
  <c r="AC87" i="11"/>
  <c r="AI87" i="11" s="1"/>
  <c r="P87" i="11"/>
  <c r="R83" i="11"/>
  <c r="AI81" i="11"/>
  <c r="AC83" i="11"/>
  <c r="AE83" i="11"/>
  <c r="Y79" i="11"/>
  <c r="AC78" i="11"/>
  <c r="AI78" i="11" s="1"/>
  <c r="AB79" i="11"/>
  <c r="AH79" i="11" s="1"/>
  <c r="O79" i="11"/>
  <c r="N79" i="11" s="1"/>
  <c r="AI76" i="11"/>
  <c r="AC79" i="11"/>
  <c r="AI79" i="11" s="1"/>
  <c r="Y75" i="11"/>
  <c r="AI72" i="11"/>
  <c r="AC75" i="11"/>
  <c r="AI75" i="11" s="1"/>
  <c r="T75" i="11"/>
  <c r="R75" i="11" s="1"/>
  <c r="O71" i="11"/>
  <c r="N71" i="11" s="1"/>
  <c r="X71" i="11"/>
  <c r="W71" i="11" s="1"/>
  <c r="Q71" i="11"/>
  <c r="P71" i="11" s="1"/>
  <c r="AA71" i="11"/>
  <c r="AC71" i="11"/>
  <c r="R71" i="11"/>
  <c r="X67" i="11"/>
  <c r="W67" i="11" s="1"/>
  <c r="AC64" i="11"/>
  <c r="AI64" i="11" s="1"/>
  <c r="P67" i="11"/>
  <c r="Y67" i="11"/>
  <c r="AC67" i="11"/>
  <c r="R67" i="11"/>
  <c r="P63" i="11"/>
  <c r="R63" i="11"/>
  <c r="Z63" i="11"/>
  <c r="Y63" i="11" s="1"/>
  <c r="O63" i="11"/>
  <c r="N63" i="11" s="1"/>
  <c r="AC60" i="11"/>
  <c r="P59" i="11"/>
  <c r="AB59" i="11"/>
  <c r="AH59" i="11" s="1"/>
  <c r="AA59" i="11"/>
  <c r="Z59" i="11"/>
  <c r="Y59" i="11" s="1"/>
  <c r="T59" i="11"/>
  <c r="R59" i="11" s="1"/>
  <c r="AI56" i="11"/>
  <c r="AC59" i="11"/>
  <c r="AI59" i="11" s="1"/>
  <c r="AE59" i="11"/>
  <c r="AI53" i="11"/>
  <c r="AC55" i="11"/>
  <c r="O55" i="11"/>
  <c r="N55" i="11" s="1"/>
  <c r="Q55" i="11"/>
  <c r="P55" i="11" s="1"/>
  <c r="AA55" i="11"/>
  <c r="AA51" i="11"/>
  <c r="X51" i="11"/>
  <c r="W51" i="11" s="1"/>
  <c r="AC51" i="11"/>
  <c r="AI51" i="11" s="1"/>
  <c r="O47" i="11"/>
  <c r="N47" i="11" s="1"/>
  <c r="X47" i="11"/>
  <c r="W47" i="11" s="1"/>
  <c r="AC47" i="11"/>
  <c r="AI47" i="11" s="1"/>
  <c r="X43" i="11"/>
  <c r="T43" i="11"/>
  <c r="Q43" i="11"/>
  <c r="P43" i="11" s="1"/>
  <c r="Z43" i="11"/>
  <c r="Y43" i="11" s="1"/>
  <c r="AC43" i="11"/>
  <c r="AI43" i="11" s="1"/>
  <c r="R43" i="11"/>
  <c r="AA39" i="11"/>
  <c r="Q39" i="11"/>
  <c r="P39" i="11" s="1"/>
  <c r="Z39" i="11"/>
  <c r="Y39" i="11" s="1"/>
  <c r="T39" i="11"/>
  <c r="R39" i="11" s="1"/>
  <c r="AC39" i="11"/>
  <c r="AI39" i="11" s="1"/>
  <c r="Z35" i="11"/>
  <c r="Y35" i="11" s="1"/>
  <c r="Q35" i="11"/>
  <c r="P35" i="11" s="1"/>
  <c r="O35" i="11"/>
  <c r="N35" i="11" s="1"/>
  <c r="AA35" i="11"/>
  <c r="AC35" i="11"/>
  <c r="AI35" i="11" s="1"/>
  <c r="AC28" i="11"/>
  <c r="Y27" i="11"/>
  <c r="AE27" i="11"/>
  <c r="AA27" i="11"/>
  <c r="X27" i="11"/>
  <c r="W27" i="11" s="1"/>
  <c r="AC24" i="11"/>
  <c r="AI24" i="11" s="1"/>
  <c r="AB23" i="11"/>
  <c r="Q23" i="11"/>
  <c r="P23" i="11" s="1"/>
  <c r="Z23" i="11"/>
  <c r="Y23" i="11" s="1"/>
  <c r="AC23" i="11"/>
  <c r="N19" i="11"/>
  <c r="X19" i="11"/>
  <c r="W19" i="11" s="1"/>
  <c r="Y19" i="11"/>
  <c r="AC19" i="11"/>
  <c r="AI19" i="11" s="1"/>
  <c r="Q15" i="11"/>
  <c r="P15" i="11" s="1"/>
  <c r="AB15" i="11"/>
  <c r="T15" i="11"/>
  <c r="R15" i="11" s="1"/>
  <c r="AC15" i="11"/>
  <c r="AI15" i="11" s="1"/>
  <c r="X11" i="11"/>
  <c r="W11" i="11" s="1"/>
  <c r="Y11" i="11"/>
  <c r="AC11" i="11"/>
  <c r="AI11" i="11" s="1"/>
  <c r="N7" i="11"/>
  <c r="AB7" i="11"/>
  <c r="M128" i="11"/>
  <c r="L128" i="11" s="1"/>
  <c r="AC7" i="11"/>
  <c r="AI7" i="11" s="1"/>
  <c r="AK128" i="11"/>
  <c r="V127" i="15"/>
  <c r="AE123" i="15"/>
  <c r="Q123" i="15"/>
  <c r="X123" i="15"/>
  <c r="W123" i="15" s="1"/>
  <c r="AB119" i="15"/>
  <c r="AH119" i="15" s="1"/>
  <c r="V119" i="15"/>
  <c r="V115" i="15"/>
  <c r="X115" i="15"/>
  <c r="AC112" i="15"/>
  <c r="AI112" i="15" s="1"/>
  <c r="T107" i="15"/>
  <c r="AB99" i="15"/>
  <c r="AH99" i="15" s="1"/>
  <c r="V99" i="15"/>
  <c r="Q99" i="15"/>
  <c r="P99" i="15" s="1"/>
  <c r="V95" i="15"/>
  <c r="Q95" i="15"/>
  <c r="T91" i="15"/>
  <c r="Q91" i="15"/>
  <c r="V91" i="15"/>
  <c r="T87" i="15"/>
  <c r="Q83" i="15"/>
  <c r="V83" i="15"/>
  <c r="T79" i="15"/>
  <c r="T75" i="15"/>
  <c r="AC74" i="15"/>
  <c r="AI74" i="15" s="1"/>
  <c r="V75" i="15"/>
  <c r="AB75" i="15"/>
  <c r="AH75" i="15" s="1"/>
  <c r="O75" i="15"/>
  <c r="Q71" i="15"/>
  <c r="AC69" i="15"/>
  <c r="AI69" i="15" s="1"/>
  <c r="Q67" i="15"/>
  <c r="T67" i="15"/>
  <c r="R67" i="15" s="1"/>
  <c r="O67" i="15"/>
  <c r="N67" i="15" s="1"/>
  <c r="AC60" i="15"/>
  <c r="AI60" i="15" s="1"/>
  <c r="R59" i="15"/>
  <c r="AE59" i="15"/>
  <c r="X59" i="15"/>
  <c r="W59" i="15" s="1"/>
  <c r="AA59" i="15"/>
  <c r="O59" i="15"/>
  <c r="N59" i="15" s="1"/>
  <c r="AC56" i="15"/>
  <c r="AC52" i="15"/>
  <c r="V51" i="15"/>
  <c r="O51" i="15"/>
  <c r="T51" i="15"/>
  <c r="X47" i="15"/>
  <c r="W47" i="15" s="1"/>
  <c r="AC46" i="15"/>
  <c r="AI46" i="15" s="1"/>
  <c r="AB47" i="15"/>
  <c r="AH47" i="15" s="1"/>
  <c r="T47" i="15"/>
  <c r="R47" i="15" s="1"/>
  <c r="O47" i="15"/>
  <c r="N47" i="15" s="1"/>
  <c r="AC47" i="15"/>
  <c r="AA47" i="15"/>
  <c r="V43" i="15"/>
  <c r="Z43" i="15"/>
  <c r="Y43" i="15" s="1"/>
  <c r="AC40" i="15"/>
  <c r="AI40" i="15" s="1"/>
  <c r="AC38" i="15"/>
  <c r="AI38" i="15" s="1"/>
  <c r="O39" i="15"/>
  <c r="N39" i="15" s="1"/>
  <c r="T39" i="15"/>
  <c r="R39" i="15" s="1"/>
  <c r="AB39" i="15"/>
  <c r="AH39" i="15" s="1"/>
  <c r="V39" i="15"/>
  <c r="U39" i="15" s="1"/>
  <c r="Q35" i="15"/>
  <c r="V35" i="15"/>
  <c r="AC30" i="15"/>
  <c r="AI30" i="15" s="1"/>
  <c r="T31" i="15"/>
  <c r="U31" i="15"/>
  <c r="R31" i="15"/>
  <c r="AI28" i="15"/>
  <c r="AC31" i="15"/>
  <c r="AA31" i="15"/>
  <c r="T27" i="15"/>
  <c r="X27" i="15"/>
  <c r="W27" i="15" s="1"/>
  <c r="AC22" i="15"/>
  <c r="AI22" i="15" s="1"/>
  <c r="T23" i="15"/>
  <c r="O23" i="15"/>
  <c r="N23" i="15"/>
  <c r="U23" i="15"/>
  <c r="R23" i="15"/>
  <c r="AN128" i="15"/>
  <c r="AL128" i="15" s="1"/>
  <c r="AC19" i="15"/>
  <c r="Y19" i="15"/>
  <c r="AI12" i="15"/>
  <c r="AC15" i="15"/>
  <c r="AI15" i="15" s="1"/>
  <c r="AO128" i="15"/>
  <c r="AM128" i="15" s="1"/>
  <c r="T11" i="15"/>
  <c r="R11" i="15" s="1"/>
  <c r="AE11" i="15"/>
  <c r="X11" i="15"/>
  <c r="AC8" i="15"/>
  <c r="AH7" i="15"/>
  <c r="AA7" i="15"/>
  <c r="Z7" i="15"/>
  <c r="Y7" i="15" s="1"/>
  <c r="X7" i="15"/>
  <c r="O7" i="15"/>
  <c r="N7" i="15" s="1"/>
  <c r="Q7" i="15"/>
  <c r="P7" i="15" s="1"/>
  <c r="AC4" i="15"/>
  <c r="AI4" i="15" s="1"/>
  <c r="W123" i="10"/>
  <c r="AE123" i="10"/>
  <c r="T123" i="10"/>
  <c r="R123" i="10" s="1"/>
  <c r="O123" i="10"/>
  <c r="N123" i="10" s="1"/>
  <c r="AC120" i="10"/>
  <c r="AE119" i="10"/>
  <c r="Q119" i="10"/>
  <c r="P119" i="10" s="1"/>
  <c r="R119" i="10"/>
  <c r="Z119" i="10"/>
  <c r="Y119" i="10" s="1"/>
  <c r="AB119" i="10"/>
  <c r="AH119" i="10" s="1"/>
  <c r="O119" i="10"/>
  <c r="N119" i="10" s="1"/>
  <c r="AC116" i="10"/>
  <c r="AI116" i="10" s="1"/>
  <c r="X119" i="10"/>
  <c r="W119" i="10" s="1"/>
  <c r="Y115" i="10"/>
  <c r="AB115" i="10"/>
  <c r="AH115" i="10" s="1"/>
  <c r="X115" i="10"/>
  <c r="Q115" i="10"/>
  <c r="P115" i="10" s="1"/>
  <c r="N115" i="10"/>
  <c r="AI112" i="10"/>
  <c r="AC115" i="10"/>
  <c r="AI115" i="10" s="1"/>
  <c r="Z111" i="10"/>
  <c r="N111" i="10"/>
  <c r="Q111" i="10"/>
  <c r="P111" i="10" s="1"/>
  <c r="Y111" i="10"/>
  <c r="V111" i="10"/>
  <c r="U111" i="10" s="1"/>
  <c r="AE111" i="10"/>
  <c r="AB111" i="10"/>
  <c r="AH111" i="10" s="1"/>
  <c r="AC111" i="10"/>
  <c r="P107" i="10"/>
  <c r="T107" i="10"/>
  <c r="R107" i="10" s="1"/>
  <c r="AE107" i="10"/>
  <c r="AC104" i="10"/>
  <c r="AI104" i="10" s="1"/>
  <c r="AA107" i="10"/>
  <c r="AC107" i="10"/>
  <c r="AI107" i="10" s="1"/>
  <c r="P103" i="10"/>
  <c r="AB103" i="10"/>
  <c r="AH103" i="10" s="1"/>
  <c r="O103" i="10"/>
  <c r="N103" i="10" s="1"/>
  <c r="Z103" i="10"/>
  <c r="Y103" i="10" s="1"/>
  <c r="AE103" i="10"/>
  <c r="AC100" i="10"/>
  <c r="AC98" i="10"/>
  <c r="AI98" i="10" s="1"/>
  <c r="AE95" i="10"/>
  <c r="AC92" i="10"/>
  <c r="AI92" i="10" s="1"/>
  <c r="AB91" i="10"/>
  <c r="AH91" i="10" s="1"/>
  <c r="T91" i="10"/>
  <c r="Q91" i="10"/>
  <c r="AC85" i="10"/>
  <c r="AI85" i="10" s="1"/>
  <c r="AB87" i="10"/>
  <c r="AH87" i="10" s="1"/>
  <c r="T87" i="10"/>
  <c r="Z87" i="10"/>
  <c r="Y87" i="10" s="1"/>
  <c r="AC82" i="10"/>
  <c r="AI82" i="10" s="1"/>
  <c r="Q83" i="10"/>
  <c r="AC78" i="10"/>
  <c r="AI78" i="10" s="1"/>
  <c r="X71" i="10"/>
  <c r="W71" i="10" s="1"/>
  <c r="AB71" i="10"/>
  <c r="AH71" i="10" s="1"/>
  <c r="AC71" i="10"/>
  <c r="AI71" i="10" s="1"/>
  <c r="AA71" i="10"/>
  <c r="O67" i="10"/>
  <c r="N67" i="10" s="1"/>
  <c r="Z67" i="10"/>
  <c r="Y67" i="10" s="1"/>
  <c r="AI64" i="10"/>
  <c r="AC67" i="10"/>
  <c r="AI67" i="10" s="1"/>
  <c r="AE67" i="10"/>
  <c r="U67" i="10"/>
  <c r="X63" i="10"/>
  <c r="AB55" i="10"/>
  <c r="AH55" i="10" s="1"/>
  <c r="V55" i="10"/>
  <c r="U55" i="10" s="1"/>
  <c r="AE55" i="10"/>
  <c r="AA55" i="10"/>
  <c r="AC52" i="10"/>
  <c r="AE51" i="10"/>
  <c r="O51" i="10"/>
  <c r="N51" i="10" s="1"/>
  <c r="AC49" i="10"/>
  <c r="AI49" i="10" s="1"/>
  <c r="AB51" i="10"/>
  <c r="AH51" i="10" s="1"/>
  <c r="Q51" i="10"/>
  <c r="P51" i="10" s="1"/>
  <c r="AC51" i="10"/>
  <c r="AI51" i="10" s="1"/>
  <c r="W47" i="10"/>
  <c r="N43" i="10"/>
  <c r="AB43" i="10"/>
  <c r="AH43" i="10" s="1"/>
  <c r="Q43" i="10"/>
  <c r="P43" i="10" s="1"/>
  <c r="V43" i="10"/>
  <c r="U43" i="10" s="1"/>
  <c r="Z43" i="10"/>
  <c r="Y43" i="10" s="1"/>
  <c r="AA43" i="10"/>
  <c r="AC43" i="10"/>
  <c r="AI43" i="10" s="1"/>
  <c r="Q35" i="10"/>
  <c r="P35" i="10" s="1"/>
  <c r="O35" i="10"/>
  <c r="Y35" i="10"/>
  <c r="N35" i="10"/>
  <c r="X35" i="10"/>
  <c r="W35" i="10" s="1"/>
  <c r="AB35" i="10"/>
  <c r="AI32" i="10"/>
  <c r="AC35" i="10"/>
  <c r="AI35" i="10" s="1"/>
  <c r="AE31" i="10"/>
  <c r="AI28" i="10"/>
  <c r="AC31" i="10"/>
  <c r="AI31" i="10" s="1"/>
  <c r="O27" i="10"/>
  <c r="N27" i="10" s="1"/>
  <c r="AB27" i="10"/>
  <c r="AH27" i="10" s="1"/>
  <c r="V27" i="10"/>
  <c r="U27" i="10" s="1"/>
  <c r="Z27" i="10"/>
  <c r="Y27" i="10" s="1"/>
  <c r="AC24" i="10"/>
  <c r="AI24" i="10" s="1"/>
  <c r="X23" i="10"/>
  <c r="AC27" i="10"/>
  <c r="AI27" i="10" s="1"/>
  <c r="R27" i="10"/>
  <c r="AI20" i="10"/>
  <c r="AC23" i="10"/>
  <c r="AI23" i="10" s="1"/>
  <c r="AI16" i="10"/>
  <c r="AC19" i="10"/>
  <c r="AI19" i="10" s="1"/>
  <c r="O15" i="10"/>
  <c r="N15" i="10" s="1"/>
  <c r="Q15" i="10"/>
  <c r="P15" i="10" s="1"/>
  <c r="AC14" i="10"/>
  <c r="AI14" i="10" s="1"/>
  <c r="AB11" i="10"/>
  <c r="AH11" i="10" s="1"/>
  <c r="Z11" i="10"/>
  <c r="AC8" i="10"/>
  <c r="AI8" i="10" s="1"/>
  <c r="AO128" i="10"/>
  <c r="AM128" i="10" s="1"/>
  <c r="AI4" i="10"/>
  <c r="AC7" i="10"/>
  <c r="T127" i="8"/>
  <c r="R127" i="8" s="1"/>
  <c r="N127" i="8"/>
  <c r="Q127" i="8"/>
  <c r="P127" i="8" s="1"/>
  <c r="AB127" i="8"/>
  <c r="AH127" i="8" s="1"/>
  <c r="AC124" i="8"/>
  <c r="T123" i="8"/>
  <c r="R123" i="8" s="1"/>
  <c r="O123" i="8"/>
  <c r="Z123" i="8"/>
  <c r="AC123" i="8"/>
  <c r="AE123" i="8"/>
  <c r="N123" i="8"/>
  <c r="Y123" i="8"/>
  <c r="R119" i="8"/>
  <c r="P119" i="8"/>
  <c r="Z119" i="8"/>
  <c r="Y119" i="8" s="1"/>
  <c r="X119" i="8"/>
  <c r="W119" i="8" s="1"/>
  <c r="AI116" i="8"/>
  <c r="AC119" i="8"/>
  <c r="AI119" i="8" s="1"/>
  <c r="AA119" i="8"/>
  <c r="Y115" i="8"/>
  <c r="O115" i="8"/>
  <c r="N115" i="8" s="1"/>
  <c r="T115" i="8"/>
  <c r="R115" i="8" s="1"/>
  <c r="AE115" i="8"/>
  <c r="AC115" i="8"/>
  <c r="AI115" i="8" s="1"/>
  <c r="P107" i="8"/>
  <c r="R107" i="8"/>
  <c r="AC104" i="8"/>
  <c r="AC103" i="8"/>
  <c r="AC96" i="8"/>
  <c r="Q95" i="8"/>
  <c r="P95" i="8"/>
  <c r="X95" i="8"/>
  <c r="AC95" i="8"/>
  <c r="AI95" i="8" s="1"/>
  <c r="N91" i="8"/>
  <c r="P91" i="8"/>
  <c r="W91" i="8"/>
  <c r="AE91" i="8"/>
  <c r="AI88" i="8"/>
  <c r="AC91" i="8"/>
  <c r="AI91" i="8" s="1"/>
  <c r="AE87" i="8"/>
  <c r="Q87" i="8"/>
  <c r="Z83" i="8"/>
  <c r="Q79" i="8"/>
  <c r="T79" i="8"/>
  <c r="AE75" i="8"/>
  <c r="Z75" i="8"/>
  <c r="Q71" i="8"/>
  <c r="O63" i="8"/>
  <c r="Z63" i="8"/>
  <c r="AB63" i="8"/>
  <c r="AH63" i="8" s="1"/>
  <c r="Q63" i="8"/>
  <c r="P63" i="8" s="1"/>
  <c r="AC58" i="8"/>
  <c r="AI58" i="8" s="1"/>
  <c r="O59" i="8"/>
  <c r="V59" i="8"/>
  <c r="AC54" i="8"/>
  <c r="AI54" i="8" s="1"/>
  <c r="AB55" i="8"/>
  <c r="AH55" i="8" s="1"/>
  <c r="T55" i="8"/>
  <c r="R55" i="8" s="1"/>
  <c r="AC55" i="8"/>
  <c r="AI55" i="8" s="1"/>
  <c r="AB51" i="8"/>
  <c r="AH51" i="8" s="1"/>
  <c r="Y51" i="8"/>
  <c r="P51" i="8"/>
  <c r="AC51" i="8"/>
  <c r="O47" i="8"/>
  <c r="N47" i="8" s="1"/>
  <c r="Z47" i="8"/>
  <c r="Y47" i="8" s="1"/>
  <c r="AI45" i="8"/>
  <c r="AC47" i="8"/>
  <c r="AI47" i="8" s="1"/>
  <c r="T47" i="8"/>
  <c r="R47" i="8" s="1"/>
  <c r="AE47" i="8"/>
  <c r="R43" i="8"/>
  <c r="AE43" i="8"/>
  <c r="Z43" i="8"/>
  <c r="Y43" i="8" s="1"/>
  <c r="X43" i="8"/>
  <c r="W43" i="8" s="1"/>
  <c r="AC43" i="8"/>
  <c r="AE39" i="8"/>
  <c r="AC39" i="8"/>
  <c r="X35" i="8"/>
  <c r="W35" i="8" s="1"/>
  <c r="T35" i="8"/>
  <c r="R35" i="8" s="1"/>
  <c r="AC35" i="8"/>
  <c r="AI35" i="8" s="1"/>
  <c r="Y31" i="8"/>
  <c r="AB31" i="8"/>
  <c r="AH31" i="8" s="1"/>
  <c r="AA31" i="8"/>
  <c r="Q31" i="8"/>
  <c r="P31" i="8" s="1"/>
  <c r="AC31" i="8"/>
  <c r="AI31" i="8" s="1"/>
  <c r="N27" i="8"/>
  <c r="AN128" i="8"/>
  <c r="AL128" i="8" s="1"/>
  <c r="Z27" i="8"/>
  <c r="Y27" i="8" s="1"/>
  <c r="AE27" i="8"/>
  <c r="Q27" i="8"/>
  <c r="P27" i="8" s="1"/>
  <c r="T27" i="8"/>
  <c r="R27" i="8" s="1"/>
  <c r="AC27" i="8"/>
  <c r="AA27" i="8"/>
  <c r="AE23" i="8"/>
  <c r="Y23" i="8"/>
  <c r="AC20" i="8"/>
  <c r="AI20" i="8" s="1"/>
  <c r="P23" i="8"/>
  <c r="O23" i="8"/>
  <c r="N23" i="8" s="1"/>
  <c r="AB23" i="8"/>
  <c r="V23" i="8"/>
  <c r="U23" i="8" s="1"/>
  <c r="X23" i="8"/>
  <c r="W23" i="8" s="1"/>
  <c r="R23" i="8"/>
  <c r="AE19" i="8"/>
  <c r="T19" i="8"/>
  <c r="AC16" i="8"/>
  <c r="AI16" i="8" s="1"/>
  <c r="AC19" i="8"/>
  <c r="AI19" i="8" s="1"/>
  <c r="AE15" i="8"/>
  <c r="O15" i="8"/>
  <c r="N15" i="8" s="1"/>
  <c r="AC15" i="8"/>
  <c r="AK128" i="8"/>
  <c r="X11" i="8"/>
  <c r="O11" i="8"/>
  <c r="N11" i="8" s="1"/>
  <c r="AC11" i="8"/>
  <c r="AI11" i="8" s="1"/>
  <c r="AO128" i="8"/>
  <c r="AM128" i="8" s="1"/>
  <c r="AE7" i="8"/>
  <c r="Y7" i="8"/>
  <c r="AB7" i="8"/>
  <c r="AH7" i="8" s="1"/>
  <c r="Q7" i="8"/>
  <c r="P7" i="8" s="1"/>
  <c r="T7" i="8"/>
  <c r="AC4" i="8"/>
  <c r="X127" i="7"/>
  <c r="V127" i="7"/>
  <c r="Q123" i="7"/>
  <c r="O123" i="7"/>
  <c r="AE123" i="7"/>
  <c r="AB123" i="7"/>
  <c r="AH123" i="7" s="1"/>
  <c r="AC120" i="7"/>
  <c r="AI120" i="7" s="1"/>
  <c r="AB119" i="7"/>
  <c r="AH119" i="7" s="1"/>
  <c r="Z115" i="7"/>
  <c r="V115" i="7"/>
  <c r="O115" i="7"/>
  <c r="T115" i="7"/>
  <c r="AC112" i="7"/>
  <c r="AI112" i="7" s="1"/>
  <c r="AB111" i="7"/>
  <c r="AH111" i="7" s="1"/>
  <c r="T111" i="7"/>
  <c r="AC109" i="7"/>
  <c r="AI109" i="7" s="1"/>
  <c r="AE107" i="7"/>
  <c r="T107" i="7"/>
  <c r="R107" i="7" s="1"/>
  <c r="Y107" i="7"/>
  <c r="N107" i="7"/>
  <c r="P107" i="7"/>
  <c r="AB107" i="7"/>
  <c r="X107" i="7"/>
  <c r="W107" i="7" s="1"/>
  <c r="AC104" i="7"/>
  <c r="Q103" i="7"/>
  <c r="AE103" i="7"/>
  <c r="AC100" i="7"/>
  <c r="AI100" i="7" s="1"/>
  <c r="AB95" i="7"/>
  <c r="AH95" i="7" s="1"/>
  <c r="AC93" i="7"/>
  <c r="AI93" i="7" s="1"/>
  <c r="Q95" i="7"/>
  <c r="T95" i="7"/>
  <c r="R95" i="7" s="1"/>
  <c r="P91" i="7"/>
  <c r="Z91" i="7"/>
  <c r="Y91" i="7" s="1"/>
  <c r="AE91" i="7"/>
  <c r="O91" i="7"/>
  <c r="N91" i="7" s="1"/>
  <c r="AC91" i="7"/>
  <c r="AI91" i="7" s="1"/>
  <c r="T87" i="7"/>
  <c r="V83" i="7"/>
  <c r="U83" i="7" s="1"/>
  <c r="AC83" i="7"/>
  <c r="AI83" i="7" s="1"/>
  <c r="Q83" i="7"/>
  <c r="P83" i="7" s="1"/>
  <c r="N83" i="7"/>
  <c r="AC77" i="7"/>
  <c r="AI77" i="7" s="1"/>
  <c r="Z79" i="7"/>
  <c r="AB79" i="7"/>
  <c r="AH79" i="7" s="1"/>
  <c r="AC74" i="7"/>
  <c r="AI74" i="7" s="1"/>
  <c r="Y75" i="7"/>
  <c r="U75" i="7"/>
  <c r="AC75" i="7"/>
  <c r="AI75" i="7" s="1"/>
  <c r="AB71" i="7"/>
  <c r="AH71" i="7" s="1"/>
  <c r="T71" i="7"/>
  <c r="AB67" i="7"/>
  <c r="AH67" i="7" s="1"/>
  <c r="Z63" i="7"/>
  <c r="V55" i="7"/>
  <c r="T55" i="7"/>
  <c r="R55" i="7" s="1"/>
  <c r="Z55" i="7"/>
  <c r="Y55" i="7" s="1"/>
  <c r="V51" i="7"/>
  <c r="Z47" i="7"/>
  <c r="Y47" i="7" s="1"/>
  <c r="T47" i="7"/>
  <c r="AB35" i="7"/>
  <c r="AH35" i="7" s="1"/>
  <c r="Q35" i="7"/>
  <c r="T27" i="7"/>
  <c r="V19" i="7"/>
  <c r="AB19" i="7"/>
  <c r="AH19" i="7" s="1"/>
  <c r="AC14" i="7"/>
  <c r="AI14" i="7" s="1"/>
  <c r="AB15" i="7"/>
  <c r="AH15" i="7" s="1"/>
  <c r="Z15" i="7"/>
  <c r="Y15" i="7" s="1"/>
  <c r="R15" i="7"/>
  <c r="P15" i="7"/>
  <c r="X15" i="7"/>
  <c r="AI12" i="7"/>
  <c r="AC15" i="7"/>
  <c r="X11" i="7"/>
  <c r="W11" i="7" s="1"/>
  <c r="AE11" i="7"/>
  <c r="T11" i="7"/>
  <c r="R11" i="7" s="1"/>
  <c r="AB11" i="7"/>
  <c r="AH11" i="7" s="1"/>
  <c r="AC8" i="7"/>
  <c r="X7" i="7"/>
  <c r="W7" i="7" s="1"/>
  <c r="AI4" i="7"/>
  <c r="AC7" i="7"/>
  <c r="AI7" i="7" s="1"/>
  <c r="AK128" i="7"/>
  <c r="AO128" i="7"/>
  <c r="AM128" i="7" s="1"/>
  <c r="AE123" i="6"/>
  <c r="Z123" i="6"/>
  <c r="Y123" i="6" s="1"/>
  <c r="AI120" i="6"/>
  <c r="AC123" i="6"/>
  <c r="AB119" i="6"/>
  <c r="AI116" i="6"/>
  <c r="AC119" i="6"/>
  <c r="AI119" i="6" s="1"/>
  <c r="T115" i="6"/>
  <c r="AI113" i="6"/>
  <c r="AC115" i="6"/>
  <c r="AI115" i="6" s="1"/>
  <c r="V115" i="6"/>
  <c r="U115" i="6" s="1"/>
  <c r="Y115" i="6"/>
  <c r="P115" i="6"/>
  <c r="X111" i="6"/>
  <c r="R111" i="6"/>
  <c r="W111" i="6"/>
  <c r="AC111" i="6"/>
  <c r="AB107" i="6"/>
  <c r="AH107" i="6" s="1"/>
  <c r="P107" i="6"/>
  <c r="O107" i="6"/>
  <c r="Z107" i="6"/>
  <c r="Y107" i="6" s="1"/>
  <c r="AI104" i="6"/>
  <c r="AC107" i="6"/>
  <c r="AI107" i="6" s="1"/>
  <c r="X103" i="6"/>
  <c r="W103" i="6" s="1"/>
  <c r="AI100" i="6"/>
  <c r="AC103" i="6"/>
  <c r="AI103" i="6" s="1"/>
  <c r="X99" i="6"/>
  <c r="AC96" i="6"/>
  <c r="AI96" i="6" s="1"/>
  <c r="AC94" i="6"/>
  <c r="AI94" i="6" s="1"/>
  <c r="T95" i="6"/>
  <c r="O95" i="6"/>
  <c r="AB95" i="6"/>
  <c r="AH95" i="6" s="1"/>
  <c r="V91" i="6"/>
  <c r="U91" i="6" s="1"/>
  <c r="AA91" i="6"/>
  <c r="AC88" i="6"/>
  <c r="T91" i="6"/>
  <c r="R91" i="6" s="1"/>
  <c r="AC86" i="6"/>
  <c r="AI86" i="6" s="1"/>
  <c r="V83" i="6"/>
  <c r="U83" i="6" s="1"/>
  <c r="R83" i="6"/>
  <c r="Z83" i="6"/>
  <c r="Y83" i="6" s="1"/>
  <c r="AA83" i="6"/>
  <c r="AC80" i="6"/>
  <c r="AC78" i="6"/>
  <c r="AI78" i="6" s="1"/>
  <c r="V79" i="6"/>
  <c r="R75" i="6"/>
  <c r="O75" i="6"/>
  <c r="N75" i="6" s="1"/>
  <c r="V75" i="6"/>
  <c r="U75" i="6" s="1"/>
  <c r="Q75" i="6"/>
  <c r="P75" i="6" s="1"/>
  <c r="AC72" i="6"/>
  <c r="AA75" i="6"/>
  <c r="O71" i="6"/>
  <c r="V71" i="6"/>
  <c r="AE67" i="6"/>
  <c r="O67" i="6"/>
  <c r="T67" i="6"/>
  <c r="X67" i="6"/>
  <c r="W67" i="6" s="1"/>
  <c r="AC64" i="6"/>
  <c r="AI64" i="6" s="1"/>
  <c r="V63" i="6"/>
  <c r="X63" i="6"/>
  <c r="W63" i="6" s="1"/>
  <c r="T63" i="6"/>
  <c r="AE63" i="6"/>
  <c r="Z63" i="6"/>
  <c r="AB63" i="6"/>
  <c r="AH63" i="6" s="1"/>
  <c r="AB59" i="6"/>
  <c r="AH59" i="6" s="1"/>
  <c r="Y59" i="6"/>
  <c r="O59" i="6"/>
  <c r="X59" i="6"/>
  <c r="W59" i="6" s="1"/>
  <c r="AI56" i="6"/>
  <c r="AC59" i="6"/>
  <c r="AI59" i="6" s="1"/>
  <c r="AI53" i="6"/>
  <c r="AC55" i="6"/>
  <c r="AI55" i="6" s="1"/>
  <c r="AE55" i="6"/>
  <c r="X51" i="6"/>
  <c r="W51" i="6" s="1"/>
  <c r="AB51" i="6"/>
  <c r="O51" i="6"/>
  <c r="N51" i="6" s="1"/>
  <c r="V51" i="6"/>
  <c r="U51" i="6" s="1"/>
  <c r="AI48" i="6"/>
  <c r="AC51" i="6"/>
  <c r="R47" i="6"/>
  <c r="AE47" i="6"/>
  <c r="AC44" i="6"/>
  <c r="X47" i="6"/>
  <c r="W47" i="6" s="1"/>
  <c r="V39" i="6"/>
  <c r="T39" i="6"/>
  <c r="Q31" i="6"/>
  <c r="O31" i="6"/>
  <c r="N31" i="6" s="1"/>
  <c r="V31" i="6"/>
  <c r="U31" i="6" s="1"/>
  <c r="O23" i="6"/>
  <c r="Q23" i="6"/>
  <c r="T15" i="6"/>
  <c r="V11" i="6"/>
  <c r="AB11" i="6"/>
  <c r="AH11" i="6" s="1"/>
  <c r="AN128" i="6"/>
  <c r="AL128" i="6" s="1"/>
  <c r="T7" i="6"/>
  <c r="R7" i="6" s="1"/>
  <c r="T127" i="5"/>
  <c r="O127" i="5"/>
  <c r="N127" i="5" s="1"/>
  <c r="Z127" i="5"/>
  <c r="Y127" i="5" s="1"/>
  <c r="AE127" i="5"/>
  <c r="Q127" i="5"/>
  <c r="P127" i="5" s="1"/>
  <c r="AB127" i="5"/>
  <c r="AC124" i="5"/>
  <c r="X127" i="5"/>
  <c r="W127" i="5" s="1"/>
  <c r="AI122" i="5"/>
  <c r="AC123" i="5"/>
  <c r="Z123" i="5"/>
  <c r="Y123" i="5" s="1"/>
  <c r="O123" i="5"/>
  <c r="N123" i="5" s="1"/>
  <c r="AI123" i="5"/>
  <c r="X119" i="5"/>
  <c r="W119" i="5"/>
  <c r="AI116" i="5"/>
  <c r="AC119" i="5"/>
  <c r="AI119" i="5" s="1"/>
  <c r="T115" i="5"/>
  <c r="R115" i="5"/>
  <c r="V115" i="5"/>
  <c r="U115" i="5" s="1"/>
  <c r="O115" i="5"/>
  <c r="N115" i="5" s="1"/>
  <c r="AC115" i="5"/>
  <c r="Z115" i="5"/>
  <c r="Y115" i="5" s="1"/>
  <c r="V103" i="5"/>
  <c r="AC98" i="5"/>
  <c r="AI98" i="5" s="1"/>
  <c r="Q99" i="5"/>
  <c r="P99" i="5" s="1"/>
  <c r="O99" i="5"/>
  <c r="Z99" i="5"/>
  <c r="AE95" i="5"/>
  <c r="V95" i="5"/>
  <c r="U95" i="5" s="1"/>
  <c r="P91" i="5"/>
  <c r="AC89" i="5"/>
  <c r="AI89" i="5" s="1"/>
  <c r="R91" i="5"/>
  <c r="AC91" i="5"/>
  <c r="AI91" i="5" s="1"/>
  <c r="AA91" i="5"/>
  <c r="O91" i="5"/>
  <c r="N91" i="5" s="1"/>
  <c r="Z87" i="5"/>
  <c r="Y87" i="5" s="1"/>
  <c r="AE87" i="5"/>
  <c r="X87" i="5"/>
  <c r="W87" i="5" s="1"/>
  <c r="AC87" i="5"/>
  <c r="AI87" i="5" s="1"/>
  <c r="AA87" i="5"/>
  <c r="AB83" i="5"/>
  <c r="X83" i="5"/>
  <c r="W83" i="5" s="1"/>
  <c r="O83" i="5"/>
  <c r="N83" i="5" s="1"/>
  <c r="AC83" i="5"/>
  <c r="AI83" i="5" s="1"/>
  <c r="T79" i="5"/>
  <c r="V75" i="5"/>
  <c r="Q75" i="5"/>
  <c r="AB71" i="5"/>
  <c r="AH71" i="5" s="1"/>
  <c r="T67" i="5"/>
  <c r="Z63" i="5"/>
  <c r="Q59" i="5"/>
  <c r="T59" i="5"/>
  <c r="T55" i="5"/>
  <c r="Q51" i="5"/>
  <c r="T51" i="5"/>
  <c r="R51" i="5" s="1"/>
  <c r="N47" i="5"/>
  <c r="X47" i="5"/>
  <c r="AC45" i="5"/>
  <c r="AI45" i="5" s="1"/>
  <c r="AI44" i="5"/>
  <c r="V43" i="5"/>
  <c r="U43" i="5" s="1"/>
  <c r="AC43" i="5"/>
  <c r="AI43" i="5" s="1"/>
  <c r="Q43" i="5"/>
  <c r="P43" i="5" s="1"/>
  <c r="AE39" i="5"/>
  <c r="AC37" i="5"/>
  <c r="AI37" i="5" s="1"/>
  <c r="Q39" i="5"/>
  <c r="P39" i="5" s="1"/>
  <c r="AI36" i="5"/>
  <c r="AC39" i="5"/>
  <c r="AI39" i="5" s="1"/>
  <c r="Q35" i="5"/>
  <c r="P35" i="5" s="1"/>
  <c r="Z35" i="5"/>
  <c r="Y35" i="5" s="1"/>
  <c r="X35" i="5"/>
  <c r="AC32" i="5"/>
  <c r="O31" i="5"/>
  <c r="AC28" i="5"/>
  <c r="AI28" i="5" s="1"/>
  <c r="AE27" i="5"/>
  <c r="O27" i="5"/>
  <c r="AC25" i="5"/>
  <c r="AI25" i="5" s="1"/>
  <c r="Z27" i="5"/>
  <c r="Y27" i="5" s="1"/>
  <c r="AN128" i="5"/>
  <c r="AL128" i="5" s="1"/>
  <c r="O23" i="5"/>
  <c r="N23" i="5" s="1"/>
  <c r="AC23" i="5"/>
  <c r="AI23" i="5" s="1"/>
  <c r="U23" i="5"/>
  <c r="Q23" i="5"/>
  <c r="P23" i="5" s="1"/>
  <c r="AE23" i="5"/>
  <c r="AC17" i="5"/>
  <c r="AI17" i="5" s="1"/>
  <c r="V19" i="5"/>
  <c r="T15" i="5"/>
  <c r="Q15" i="5"/>
  <c r="O15" i="5"/>
  <c r="T11" i="5"/>
  <c r="M128" i="5"/>
  <c r="L128" i="5" s="1"/>
  <c r="AE11" i="5"/>
  <c r="AC8" i="5"/>
  <c r="AI8" i="5" s="1"/>
  <c r="O7" i="5"/>
  <c r="N7" i="5" s="1"/>
  <c r="Z123" i="14"/>
  <c r="Y123" i="14" s="1"/>
  <c r="N123" i="14"/>
  <c r="AB123" i="14"/>
  <c r="AH123" i="14" s="1"/>
  <c r="AI120" i="14"/>
  <c r="AC123" i="14"/>
  <c r="AI123" i="14" s="1"/>
  <c r="R123" i="14"/>
  <c r="V119" i="14"/>
  <c r="U119" i="14" s="1"/>
  <c r="T119" i="14"/>
  <c r="R119" i="14" s="1"/>
  <c r="N119" i="14"/>
  <c r="O119" i="14"/>
  <c r="Y115" i="14"/>
  <c r="R115" i="14"/>
  <c r="AC115" i="14"/>
  <c r="AI115" i="14" s="1"/>
  <c r="P115" i="14"/>
  <c r="AE115" i="14"/>
  <c r="AB115" i="14"/>
  <c r="AH115" i="14" s="1"/>
  <c r="O115" i="14"/>
  <c r="N115" i="14" s="1"/>
  <c r="X115" i="14"/>
  <c r="W115" i="14" s="1"/>
  <c r="O111" i="14"/>
  <c r="N111" i="14" s="1"/>
  <c r="AA111" i="14"/>
  <c r="V111" i="14"/>
  <c r="U111" i="14" s="1"/>
  <c r="Q111" i="14"/>
  <c r="P111" i="14" s="1"/>
  <c r="AC111" i="14"/>
  <c r="AI111" i="14" s="1"/>
  <c r="AI106" i="14"/>
  <c r="AC107" i="14"/>
  <c r="AE107" i="14"/>
  <c r="O107" i="14"/>
  <c r="N107" i="14" s="1"/>
  <c r="AB107" i="14"/>
  <c r="AH107" i="14" s="1"/>
  <c r="V107" i="14"/>
  <c r="Y107" i="14"/>
  <c r="R107" i="14"/>
  <c r="U107" i="14"/>
  <c r="P107" i="14"/>
  <c r="AA107" i="14"/>
  <c r="Q103" i="14"/>
  <c r="P103" i="14"/>
  <c r="X103" i="14"/>
  <c r="W103" i="14" s="1"/>
  <c r="AA103" i="14"/>
  <c r="AC103" i="14"/>
  <c r="AI103" i="14" s="1"/>
  <c r="AE99" i="14"/>
  <c r="N99" i="14"/>
  <c r="P99" i="14"/>
  <c r="W99" i="14"/>
  <c r="AI96" i="14"/>
  <c r="AC99" i="14"/>
  <c r="AI99" i="14" s="1"/>
  <c r="Q95" i="14"/>
  <c r="P95" i="14" s="1"/>
  <c r="X95" i="14"/>
  <c r="W95" i="14" s="1"/>
  <c r="AI92" i="14"/>
  <c r="AC95" i="14"/>
  <c r="AI95" i="14" s="1"/>
  <c r="N91" i="14"/>
  <c r="AB91" i="14"/>
  <c r="AH91" i="14" s="1"/>
  <c r="T91" i="14"/>
  <c r="R91" i="14" s="1"/>
  <c r="AC88" i="14"/>
  <c r="O87" i="14"/>
  <c r="AE87" i="14"/>
  <c r="X87" i="14"/>
  <c r="W87" i="14" s="1"/>
  <c r="AC84" i="14"/>
  <c r="AI84" i="14" s="1"/>
  <c r="N87" i="14"/>
  <c r="Y87" i="14"/>
  <c r="Q83" i="14"/>
  <c r="O83" i="14"/>
  <c r="Z83" i="14"/>
  <c r="V83" i="14"/>
  <c r="U83" i="14" s="1"/>
  <c r="AE83" i="14"/>
  <c r="V79" i="14"/>
  <c r="AC78" i="14"/>
  <c r="AI78" i="14" s="1"/>
  <c r="O79" i="14"/>
  <c r="Z79" i="14"/>
  <c r="V75" i="14"/>
  <c r="U75" i="14" s="1"/>
  <c r="N75" i="14"/>
  <c r="P75" i="14"/>
  <c r="Y75" i="14"/>
  <c r="AC75" i="14"/>
  <c r="AI75" i="14" s="1"/>
  <c r="O71" i="14"/>
  <c r="O67" i="14"/>
  <c r="V67" i="14"/>
  <c r="T67" i="14"/>
  <c r="AE63" i="14"/>
  <c r="V63" i="14"/>
  <c r="Q63" i="14"/>
  <c r="O59" i="14"/>
  <c r="Z59" i="14"/>
  <c r="Y59" i="14" s="1"/>
  <c r="P59" i="14"/>
  <c r="N59" i="14"/>
  <c r="AC59" i="14"/>
  <c r="AI59" i="14" s="1"/>
  <c r="Q55" i="14"/>
  <c r="X55" i="14"/>
  <c r="T55" i="14"/>
  <c r="R55" i="14" s="1"/>
  <c r="AE55" i="14"/>
  <c r="AB55" i="14"/>
  <c r="AH55" i="14" s="1"/>
  <c r="V51" i="14"/>
  <c r="U51" i="14" s="1"/>
  <c r="AC48" i="14"/>
  <c r="AI48" i="14" s="1"/>
  <c r="Z47" i="14"/>
  <c r="O47" i="14"/>
  <c r="N47" i="14" s="1"/>
  <c r="Q47" i="14"/>
  <c r="P47" i="14" s="1"/>
  <c r="Y47" i="14"/>
  <c r="V43" i="14"/>
  <c r="U43" i="14" s="1"/>
  <c r="Q39" i="14"/>
  <c r="P39" i="14" s="1"/>
  <c r="Y39" i="14"/>
  <c r="Q35" i="14"/>
  <c r="P35" i="14" s="1"/>
  <c r="Y35" i="14"/>
  <c r="V35" i="14"/>
  <c r="U35" i="14" s="1"/>
  <c r="Z31" i="14"/>
  <c r="Y31" i="14" s="1"/>
  <c r="O31" i="14"/>
  <c r="P31" i="14"/>
  <c r="V27" i="14"/>
  <c r="Q27" i="14"/>
  <c r="P27" i="14"/>
  <c r="O27" i="14"/>
  <c r="N27" i="14" s="1"/>
  <c r="U27" i="14"/>
  <c r="Y27" i="14"/>
  <c r="O23" i="14"/>
  <c r="Z23" i="14"/>
  <c r="P23" i="14"/>
  <c r="Y23" i="14"/>
  <c r="AE23" i="14"/>
  <c r="AC20" i="14"/>
  <c r="AI20" i="14" s="1"/>
  <c r="P19" i="14"/>
  <c r="V19" i="14"/>
  <c r="Z19" i="14"/>
  <c r="AB19" i="14"/>
  <c r="AH19" i="14" s="1"/>
  <c r="O19" i="14"/>
  <c r="U19" i="14"/>
  <c r="Y19" i="14"/>
  <c r="AC16" i="14"/>
  <c r="AI16" i="14" s="1"/>
  <c r="X11" i="14"/>
  <c r="W11" i="14" s="1"/>
  <c r="AB11" i="14"/>
  <c r="AH11" i="14" s="1"/>
  <c r="V11" i="14"/>
  <c r="Q11" i="14"/>
  <c r="P11" i="14" s="1"/>
  <c r="AG128" i="14"/>
  <c r="AF128" i="14" s="1"/>
  <c r="Y11" i="14"/>
  <c r="U11" i="14"/>
  <c r="AE7" i="14"/>
  <c r="AB7" i="14"/>
  <c r="AH7" i="14" s="1"/>
  <c r="P7" i="14"/>
  <c r="AN128" i="14"/>
  <c r="AL128" i="14" s="1"/>
  <c r="O7" i="14"/>
  <c r="AC5" i="14"/>
  <c r="AI5" i="14" s="1"/>
  <c r="Y7" i="14"/>
  <c r="AK128" i="14"/>
  <c r="T7" i="14"/>
  <c r="Z127" i="3"/>
  <c r="Q127" i="3"/>
  <c r="P127" i="3" s="1"/>
  <c r="O127" i="3"/>
  <c r="V123" i="3"/>
  <c r="X123" i="3"/>
  <c r="O123" i="3"/>
  <c r="AC120" i="3"/>
  <c r="AI120" i="3" s="1"/>
  <c r="Z119" i="3"/>
  <c r="Q119" i="3"/>
  <c r="V115" i="3"/>
  <c r="AE115" i="3"/>
  <c r="O115" i="3"/>
  <c r="AC112" i="3"/>
  <c r="AI112" i="3" s="1"/>
  <c r="AE111" i="3"/>
  <c r="AC109" i="3"/>
  <c r="AI109" i="3" s="1"/>
  <c r="Q107" i="3"/>
  <c r="P107" i="3" s="1"/>
  <c r="X107" i="3"/>
  <c r="W107" i="3" s="1"/>
  <c r="AB107" i="3"/>
  <c r="AH107" i="3" s="1"/>
  <c r="AI104" i="3"/>
  <c r="AC107" i="3"/>
  <c r="AI107" i="3" s="1"/>
  <c r="Z103" i="3"/>
  <c r="Y103" i="3" s="1"/>
  <c r="V103" i="3"/>
  <c r="U103" i="3" s="1"/>
  <c r="AC103" i="3"/>
  <c r="W103" i="3"/>
  <c r="T103" i="3"/>
  <c r="R103" i="3" s="1"/>
  <c r="AE103" i="3"/>
  <c r="Q103" i="3"/>
  <c r="P103" i="3" s="1"/>
  <c r="AA103" i="3"/>
  <c r="N99" i="3"/>
  <c r="P99" i="3"/>
  <c r="AI97" i="3"/>
  <c r="AC99" i="3"/>
  <c r="AI99" i="3" s="1"/>
  <c r="Z99" i="3"/>
  <c r="Y99" i="3" s="1"/>
  <c r="AE99" i="3"/>
  <c r="AE95" i="3"/>
  <c r="Q91" i="3"/>
  <c r="X91" i="3"/>
  <c r="Z91" i="3"/>
  <c r="Y91" i="3" s="1"/>
  <c r="Z87" i="3"/>
  <c r="Y87" i="3" s="1"/>
  <c r="AC82" i="3"/>
  <c r="AI82" i="3" s="1"/>
  <c r="Q83" i="3"/>
  <c r="P83" i="3" s="1"/>
  <c r="O83" i="3"/>
  <c r="N83" i="3"/>
  <c r="AC83" i="3"/>
  <c r="AI83" i="3" s="1"/>
  <c r="V79" i="3"/>
  <c r="U79" i="3" s="1"/>
  <c r="Z79" i="3"/>
  <c r="O79" i="3"/>
  <c r="N79" i="3" s="1"/>
  <c r="AC76" i="3"/>
  <c r="AI76" i="3" s="1"/>
  <c r="V75" i="3"/>
  <c r="X75" i="3"/>
  <c r="Z75" i="3"/>
  <c r="Y75" i="3" s="1"/>
  <c r="O75" i="3"/>
  <c r="N75" i="3" s="1"/>
  <c r="AE71" i="3"/>
  <c r="Q71" i="3"/>
  <c r="AC69" i="3"/>
  <c r="AI69" i="3" s="1"/>
  <c r="AB71" i="3"/>
  <c r="AH71" i="3" s="1"/>
  <c r="T63" i="3"/>
  <c r="Z59" i="3"/>
  <c r="V59" i="3"/>
  <c r="AB59" i="3"/>
  <c r="AH59" i="3" s="1"/>
  <c r="O59" i="3"/>
  <c r="N59" i="3" s="1"/>
  <c r="AE55" i="3"/>
  <c r="W55" i="3"/>
  <c r="AC53" i="3"/>
  <c r="AI53" i="3" s="1"/>
  <c r="AI52" i="3"/>
  <c r="Q55" i="3"/>
  <c r="P55" i="3" s="1"/>
  <c r="Q51" i="3"/>
  <c r="P51" i="3" s="1"/>
  <c r="W51" i="3"/>
  <c r="AE51" i="3"/>
  <c r="AC48" i="3"/>
  <c r="AI44" i="3"/>
  <c r="AC47" i="3"/>
  <c r="AI47" i="3" s="1"/>
  <c r="W47" i="3"/>
  <c r="O43" i="3"/>
  <c r="N43" i="3" s="1"/>
  <c r="X43" i="3"/>
  <c r="W43" i="3" s="1"/>
  <c r="V43" i="3"/>
  <c r="U43" i="3" s="1"/>
  <c r="AE43" i="3"/>
  <c r="AI40" i="3"/>
  <c r="AC43" i="3"/>
  <c r="AI43" i="3" s="1"/>
  <c r="AE39" i="3"/>
  <c r="O39" i="3"/>
  <c r="N39" i="3"/>
  <c r="X39" i="3"/>
  <c r="W39" i="3" s="1"/>
  <c r="Z39" i="3"/>
  <c r="Y39" i="3" s="1"/>
  <c r="AI36" i="3"/>
  <c r="AC39" i="3"/>
  <c r="AI39" i="3" s="1"/>
  <c r="Q39" i="3"/>
  <c r="P39" i="3" s="1"/>
  <c r="AE35" i="3"/>
  <c r="P35" i="3"/>
  <c r="N35" i="3"/>
  <c r="AI32" i="3"/>
  <c r="AC35" i="3"/>
  <c r="AI35" i="3" s="1"/>
  <c r="W35" i="3"/>
  <c r="X27" i="3"/>
  <c r="AE27" i="3"/>
  <c r="AC22" i="3"/>
  <c r="AI22" i="3" s="1"/>
  <c r="Z23" i="3"/>
  <c r="Q23" i="3"/>
  <c r="V23" i="3"/>
  <c r="AC15" i="3"/>
  <c r="AI15" i="3" s="1"/>
  <c r="AC9" i="3"/>
  <c r="AI9" i="3" s="1"/>
  <c r="T11" i="3"/>
  <c r="AC6" i="3"/>
  <c r="AI6" i="3" s="1"/>
  <c r="AG128" i="3"/>
  <c r="AF128" i="3" s="1"/>
  <c r="O7" i="3"/>
  <c r="Z7" i="3"/>
  <c r="Y7" i="3" s="1"/>
  <c r="AO128" i="3"/>
  <c r="AM128" i="3" s="1"/>
  <c r="AE119" i="13"/>
  <c r="T119" i="13"/>
  <c r="R119" i="13" s="1"/>
  <c r="AI116" i="13"/>
  <c r="AC119" i="13"/>
  <c r="AI119" i="13" s="1"/>
  <c r="AE115" i="13"/>
  <c r="Z115" i="13"/>
  <c r="Y115" i="13" s="1"/>
  <c r="AC115" i="13"/>
  <c r="AI115" i="13" s="1"/>
  <c r="R115" i="13"/>
  <c r="AI110" i="13"/>
  <c r="AC111" i="13"/>
  <c r="X111" i="13"/>
  <c r="W111" i="13" s="1"/>
  <c r="AB111" i="13"/>
  <c r="AH111" i="13" s="1"/>
  <c r="V111" i="13"/>
  <c r="U111" i="13" s="1"/>
  <c r="Q111" i="13"/>
  <c r="P111" i="13" s="1"/>
  <c r="T107" i="13"/>
  <c r="Z107" i="13"/>
  <c r="Y107" i="13" s="1"/>
  <c r="AE107" i="13"/>
  <c r="P107" i="13"/>
  <c r="X107" i="13"/>
  <c r="W107" i="13" s="1"/>
  <c r="AA107" i="13"/>
  <c r="AE103" i="13"/>
  <c r="X103" i="13"/>
  <c r="AC100" i="13"/>
  <c r="AE99" i="13"/>
  <c r="V99" i="13"/>
  <c r="U99" i="13" s="1"/>
  <c r="T99" i="13"/>
  <c r="R99" i="13" s="1"/>
  <c r="AI96" i="13"/>
  <c r="AC99" i="13"/>
  <c r="X95" i="13"/>
  <c r="W95" i="13" s="1"/>
  <c r="Z95" i="13"/>
  <c r="Y95" i="13" s="1"/>
  <c r="AC95" i="13"/>
  <c r="T95" i="13"/>
  <c r="R95" i="13" s="1"/>
  <c r="P91" i="13"/>
  <c r="T91" i="13"/>
  <c r="R91" i="13" s="1"/>
  <c r="AE91" i="13"/>
  <c r="X91" i="13"/>
  <c r="W91" i="13" s="1"/>
  <c r="AB91" i="13"/>
  <c r="AC91" i="13"/>
  <c r="AI91" i="13" s="1"/>
  <c r="AB87" i="13"/>
  <c r="AH87" i="13" s="1"/>
  <c r="Z87" i="13"/>
  <c r="N87" i="13"/>
  <c r="P87" i="13"/>
  <c r="Y87" i="13"/>
  <c r="X87" i="13"/>
  <c r="W87" i="13" s="1"/>
  <c r="AA87" i="13"/>
  <c r="T87" i="13"/>
  <c r="R87" i="13" s="1"/>
  <c r="AC87" i="13"/>
  <c r="AI87" i="13" s="1"/>
  <c r="X83" i="13"/>
  <c r="W83" i="13" s="1"/>
  <c r="AE83" i="13"/>
  <c r="R83" i="13"/>
  <c r="AC83" i="13"/>
  <c r="Y79" i="13"/>
  <c r="AE79" i="13"/>
  <c r="AC79" i="13"/>
  <c r="AI79" i="13" s="1"/>
  <c r="V75" i="13"/>
  <c r="O71" i="13"/>
  <c r="N71" i="13" s="1"/>
  <c r="AC71" i="13"/>
  <c r="AI71" i="13" s="1"/>
  <c r="AE71" i="13"/>
  <c r="Q71" i="13"/>
  <c r="P71" i="13" s="1"/>
  <c r="Z67" i="13"/>
  <c r="O67" i="13"/>
  <c r="AC64" i="13"/>
  <c r="AI64" i="13" s="1"/>
  <c r="O63" i="13"/>
  <c r="Q63" i="13"/>
  <c r="Z63" i="13"/>
  <c r="Y63" i="13" s="1"/>
  <c r="AE59" i="13"/>
  <c r="X55" i="13"/>
  <c r="W55" i="13" s="1"/>
  <c r="AI53" i="13"/>
  <c r="AC55" i="13"/>
  <c r="AI55" i="13" s="1"/>
  <c r="Z55" i="13"/>
  <c r="Y55" i="13" s="1"/>
  <c r="O55" i="13"/>
  <c r="N55" i="13" s="1"/>
  <c r="P55" i="13"/>
  <c r="Z51" i="13"/>
  <c r="Q47" i="13"/>
  <c r="T47" i="13"/>
  <c r="Z47" i="13"/>
  <c r="Y47" i="13" s="1"/>
  <c r="X39" i="13"/>
  <c r="V39" i="13"/>
  <c r="V35" i="13"/>
  <c r="O35" i="13"/>
  <c r="AE31" i="13"/>
  <c r="AC29" i="13"/>
  <c r="AI29" i="13" s="1"/>
  <c r="Q31" i="13"/>
  <c r="V27" i="13"/>
  <c r="X27" i="13"/>
  <c r="AB23" i="13"/>
  <c r="AH23" i="13" s="1"/>
  <c r="Q23" i="13"/>
  <c r="AB15" i="13"/>
  <c r="AH15" i="13" s="1"/>
  <c r="V7" i="13"/>
  <c r="AE7" i="13"/>
  <c r="AC4" i="13"/>
  <c r="AI4" i="13" s="1"/>
  <c r="T122" i="1"/>
  <c r="AE122" i="1"/>
  <c r="AC122" i="1" s="1"/>
  <c r="AI122" i="1" s="1"/>
  <c r="AG123" i="1"/>
  <c r="AN123" i="1"/>
  <c r="T121" i="1"/>
  <c r="AE121" i="1"/>
  <c r="AC121" i="1" s="1"/>
  <c r="AI121" i="1" s="1"/>
  <c r="AE120" i="1"/>
  <c r="T120" i="1"/>
  <c r="AO119" i="1"/>
  <c r="AB118" i="1"/>
  <c r="AE118" i="1"/>
  <c r="AC118" i="1" s="1"/>
  <c r="AI118" i="1" s="1"/>
  <c r="Q118" i="1"/>
  <c r="AN119" i="1"/>
  <c r="AE117" i="1"/>
  <c r="AC117" i="1" s="1"/>
  <c r="AI117" i="1" s="1"/>
  <c r="T117" i="1"/>
  <c r="AE116" i="1"/>
  <c r="Q116" i="1"/>
  <c r="T116" i="1"/>
  <c r="AB116" i="1"/>
  <c r="AB119" i="1" s="1"/>
  <c r="AH119" i="1" s="1"/>
  <c r="AN115" i="1"/>
  <c r="AF115" i="1"/>
  <c r="AO111" i="1"/>
  <c r="X108" i="1"/>
  <c r="AE106" i="1"/>
  <c r="AC106" i="1" s="1"/>
  <c r="AI106" i="1" s="1"/>
  <c r="Q106" i="1"/>
  <c r="M107" i="1"/>
  <c r="AO107" i="1"/>
  <c r="AG107" i="1"/>
  <c r="V105" i="1"/>
  <c r="O104" i="1"/>
  <c r="X104" i="1"/>
  <c r="AO103" i="1"/>
  <c r="AG99" i="1"/>
  <c r="AN99" i="1"/>
  <c r="Z97" i="1"/>
  <c r="O94" i="1"/>
  <c r="Q94" i="1"/>
  <c r="X94" i="1"/>
  <c r="AE94" i="1"/>
  <c r="AC94" i="1" s="1"/>
  <c r="AI94" i="1" s="1"/>
  <c r="X93" i="1"/>
  <c r="AG95" i="1"/>
  <c r="O92" i="1"/>
  <c r="Q92" i="1"/>
  <c r="AE92" i="1"/>
  <c r="AC92" i="1" s="1"/>
  <c r="AC90" i="1"/>
  <c r="AI90" i="1" s="1"/>
  <c r="O89" i="1"/>
  <c r="AE89" i="1"/>
  <c r="AC89" i="1" s="1"/>
  <c r="AI89" i="1" s="1"/>
  <c r="AG91" i="1"/>
  <c r="Q89" i="1"/>
  <c r="Q88" i="1"/>
  <c r="V88" i="1"/>
  <c r="O86" i="1"/>
  <c r="AC86" i="1"/>
  <c r="AI86" i="1" s="1"/>
  <c r="AN87" i="1"/>
  <c r="AO87" i="1"/>
  <c r="V85" i="1"/>
  <c r="X85" i="1"/>
  <c r="AG83" i="1"/>
  <c r="AE82" i="1"/>
  <c r="AC82" i="1" s="1"/>
  <c r="AI82" i="1" s="1"/>
  <c r="T82" i="1"/>
  <c r="T83" i="1" s="1"/>
  <c r="R83" i="1" s="1"/>
  <c r="AC81" i="1"/>
  <c r="AI81" i="1" s="1"/>
  <c r="T81" i="1"/>
  <c r="AE81" i="1"/>
  <c r="T80" i="1"/>
  <c r="AE80" i="1"/>
  <c r="AC80" i="1" s="1"/>
  <c r="O80" i="1"/>
  <c r="AE78" i="1"/>
  <c r="AC78" i="1" s="1"/>
  <c r="AI78" i="1" s="1"/>
  <c r="Z78" i="1"/>
  <c r="O78" i="1"/>
  <c r="AB78" i="1"/>
  <c r="T78" i="1"/>
  <c r="AC77" i="1"/>
  <c r="AI77" i="1" s="1"/>
  <c r="Z77" i="1"/>
  <c r="Q77" i="1"/>
  <c r="AE77" i="1"/>
  <c r="Q76" i="1"/>
  <c r="Q79" i="1" s="1"/>
  <c r="AE76" i="1"/>
  <c r="T76" i="1"/>
  <c r="Z76" i="1"/>
  <c r="O76" i="1"/>
  <c r="AB76" i="1"/>
  <c r="T74" i="1"/>
  <c r="Z74" i="1"/>
  <c r="AE74" i="1"/>
  <c r="AC74" i="1" s="1"/>
  <c r="AI74" i="1" s="1"/>
  <c r="O74" i="1"/>
  <c r="Z73" i="1"/>
  <c r="AN75" i="1"/>
  <c r="AO75" i="1"/>
  <c r="AE73" i="1"/>
  <c r="AC73" i="1" s="1"/>
  <c r="AI73" i="1" s="1"/>
  <c r="O73" i="1"/>
  <c r="T73" i="1"/>
  <c r="O72" i="1"/>
  <c r="O75" i="1" s="1"/>
  <c r="AE72" i="1"/>
  <c r="T72" i="1"/>
  <c r="Z72" i="1"/>
  <c r="Q70" i="1"/>
  <c r="AN71" i="1"/>
  <c r="Q69" i="1"/>
  <c r="O66" i="1"/>
  <c r="AE66" i="1"/>
  <c r="AC66" i="1" s="1"/>
  <c r="AI66" i="1" s="1"/>
  <c r="Z65" i="1"/>
  <c r="Z67" i="1" s="1"/>
  <c r="AE65" i="1"/>
  <c r="AC65" i="1" s="1"/>
  <c r="AI65" i="1" s="1"/>
  <c r="O65" i="1"/>
  <c r="AG67" i="1"/>
  <c r="AE64" i="1"/>
  <c r="O64" i="1"/>
  <c r="T64" i="1"/>
  <c r="T67" i="1" s="1"/>
  <c r="AG63" i="1"/>
  <c r="AD63" i="1"/>
  <c r="AO59" i="1"/>
  <c r="T58" i="1"/>
  <c r="Z58" i="1"/>
  <c r="AE58" i="1"/>
  <c r="AC58" i="1" s="1"/>
  <c r="AI58" i="1" s="1"/>
  <c r="O58" i="1"/>
  <c r="AN59" i="1"/>
  <c r="T54" i="1"/>
  <c r="AE54" i="1"/>
  <c r="AC54" i="1" s="1"/>
  <c r="AI54" i="1" s="1"/>
  <c r="Q54" i="1"/>
  <c r="AB54" i="1"/>
  <c r="M55" i="1"/>
  <c r="T53" i="1"/>
  <c r="AB53" i="1"/>
  <c r="AG55" i="1"/>
  <c r="AN55" i="1"/>
  <c r="Q53" i="1"/>
  <c r="AE53" i="1"/>
  <c r="AC53" i="1" s="1"/>
  <c r="AI53" i="1" s="1"/>
  <c r="AE52" i="1"/>
  <c r="Q52" i="1"/>
  <c r="T50" i="1"/>
  <c r="Q50" i="1"/>
  <c r="AB50" i="1"/>
  <c r="AE50" i="1"/>
  <c r="AC50" i="1" s="1"/>
  <c r="AI50" i="1" s="1"/>
  <c r="AN51" i="1"/>
  <c r="AE49" i="1"/>
  <c r="AC49" i="1" s="1"/>
  <c r="AI49" i="1" s="1"/>
  <c r="T48" i="1"/>
  <c r="T51" i="1" s="1"/>
  <c r="AE48" i="1"/>
  <c r="AC46" i="1"/>
  <c r="AI46" i="1" s="1"/>
  <c r="T46" i="1"/>
  <c r="AC45" i="1"/>
  <c r="AI45" i="1" s="1"/>
  <c r="AN47" i="1"/>
  <c r="AO47" i="1"/>
  <c r="AE44" i="1"/>
  <c r="AE47" i="1" s="1"/>
  <c r="T44" i="1"/>
  <c r="AG43" i="1"/>
  <c r="AE42" i="1"/>
  <c r="AC42" i="1" s="1"/>
  <c r="AI42" i="1" s="1"/>
  <c r="T42" i="1"/>
  <c r="T41" i="1"/>
  <c r="AE41" i="1"/>
  <c r="AC41" i="1" s="1"/>
  <c r="AI41" i="1" s="1"/>
  <c r="AO43" i="1"/>
  <c r="AN43" i="1"/>
  <c r="AG39" i="1"/>
  <c r="AC37" i="1"/>
  <c r="AI37" i="1" s="1"/>
  <c r="AN39" i="1"/>
  <c r="AN35" i="1"/>
  <c r="AN31" i="1"/>
  <c r="AO31" i="1"/>
  <c r="AO27" i="1"/>
  <c r="AG27" i="1"/>
  <c r="AN23" i="1"/>
  <c r="O22" i="1"/>
  <c r="Z22" i="1"/>
  <c r="AC21" i="1"/>
  <c r="AI21" i="1" s="1"/>
  <c r="AG23" i="1"/>
  <c r="O21" i="1"/>
  <c r="Z21" i="1"/>
  <c r="AM23" i="1"/>
  <c r="O20" i="1"/>
  <c r="Z20" i="1"/>
  <c r="O18" i="1"/>
  <c r="AN19" i="1"/>
  <c r="AO15" i="1"/>
  <c r="AN15" i="1"/>
  <c r="AC10" i="1"/>
  <c r="AI10" i="1" s="1"/>
  <c r="Q10" i="1"/>
  <c r="T10" i="1"/>
  <c r="AG11" i="1"/>
  <c r="Z10" i="1"/>
  <c r="O10" i="1"/>
  <c r="AB10" i="1"/>
  <c r="AB11" i="1" s="1"/>
  <c r="AH11" i="1" s="1"/>
  <c r="AN11" i="1"/>
  <c r="O9" i="1"/>
  <c r="AE9" i="1"/>
  <c r="AB9" i="1"/>
  <c r="AM11" i="1"/>
  <c r="AC9" i="1"/>
  <c r="AI9" i="1" s="1"/>
  <c r="O11" i="1"/>
  <c r="T9" i="1"/>
  <c r="T11" i="1" s="1"/>
  <c r="AO11" i="1"/>
  <c r="Z9" i="1"/>
  <c r="Q8" i="1"/>
  <c r="AE8" i="1"/>
  <c r="Z8" i="1"/>
  <c r="AN7" i="1"/>
  <c r="AG7" i="1"/>
  <c r="Q4" i="1"/>
  <c r="AB5" i="1"/>
  <c r="Q5" i="1"/>
  <c r="Z5" i="1"/>
  <c r="O5" i="1"/>
  <c r="T5" i="1"/>
  <c r="T6" i="1"/>
  <c r="AC4" i="1"/>
  <c r="AI4" i="1" s="1"/>
  <c r="AE4" i="1"/>
  <c r="T4" i="1"/>
  <c r="M7" i="1"/>
  <c r="O4" i="1"/>
  <c r="AB4" i="1"/>
  <c r="X5" i="1"/>
  <c r="X6" i="1"/>
  <c r="AE5" i="1"/>
  <c r="AC5" i="1" s="1"/>
  <c r="AI5" i="1" s="1"/>
  <c r="AM7" i="1"/>
  <c r="AF7" i="1"/>
  <c r="AC6" i="1"/>
  <c r="AI6" i="1" s="1"/>
  <c r="AB6" i="1"/>
  <c r="Q6" i="1"/>
  <c r="Z6" i="1"/>
  <c r="O6" i="1"/>
  <c r="X12" i="1"/>
  <c r="X13" i="1"/>
  <c r="X14" i="1"/>
  <c r="M15" i="1"/>
  <c r="X16" i="1"/>
  <c r="X17" i="1"/>
  <c r="X18" i="1"/>
  <c r="M19" i="1"/>
  <c r="X20" i="1"/>
  <c r="X21" i="1"/>
  <c r="X22" i="1"/>
  <c r="M23" i="1"/>
  <c r="T24" i="1"/>
  <c r="AE24" i="1"/>
  <c r="AC24" i="1" s="1"/>
  <c r="AI24" i="1" s="1"/>
  <c r="T25" i="1"/>
  <c r="AE25" i="1"/>
  <c r="AC25" i="1" s="1"/>
  <c r="AI25" i="1" s="1"/>
  <c r="T26" i="1"/>
  <c r="AE26" i="1"/>
  <c r="AC26" i="1" s="1"/>
  <c r="AI26" i="1" s="1"/>
  <c r="T28" i="1"/>
  <c r="AE28" i="1"/>
  <c r="AC28" i="1" s="1"/>
  <c r="AI28" i="1" s="1"/>
  <c r="T29" i="1"/>
  <c r="AE29" i="1"/>
  <c r="AC29" i="1" s="1"/>
  <c r="AI29" i="1" s="1"/>
  <c r="T30" i="1"/>
  <c r="AE30" i="1"/>
  <c r="AC30" i="1" s="1"/>
  <c r="AI30" i="1" s="1"/>
  <c r="T32" i="1"/>
  <c r="AE32" i="1"/>
  <c r="AC32" i="1" s="1"/>
  <c r="AI32" i="1" s="1"/>
  <c r="T33" i="1"/>
  <c r="AE33" i="1"/>
  <c r="AC33" i="1" s="1"/>
  <c r="AI33" i="1" s="1"/>
  <c r="T34" i="1"/>
  <c r="AE34" i="1"/>
  <c r="AC34" i="1" s="1"/>
  <c r="AI34" i="1" s="1"/>
  <c r="T36" i="1"/>
  <c r="AE36" i="1"/>
  <c r="AC36" i="1" s="1"/>
  <c r="AI36" i="1" s="1"/>
  <c r="T37" i="1"/>
  <c r="AE37" i="1"/>
  <c r="T38" i="1"/>
  <c r="AE38" i="1"/>
  <c r="AC38" i="1" s="1"/>
  <c r="AI38" i="1" s="1"/>
  <c r="Q40" i="1"/>
  <c r="AB40" i="1"/>
  <c r="Q41" i="1"/>
  <c r="AB41" i="1"/>
  <c r="Q42" i="1"/>
  <c r="AB42" i="1"/>
  <c r="Q44" i="1"/>
  <c r="AB44" i="1"/>
  <c r="Q45" i="1"/>
  <c r="AB45" i="1"/>
  <c r="Q46" i="1"/>
  <c r="AB46" i="1"/>
  <c r="Q48" i="1"/>
  <c r="AB48" i="1"/>
  <c r="Q49" i="1"/>
  <c r="AB49" i="1"/>
  <c r="T56" i="1"/>
  <c r="AE56" i="1"/>
  <c r="T57" i="1"/>
  <c r="AE57" i="1"/>
  <c r="AC57" i="1" s="1"/>
  <c r="AI57" i="1" s="1"/>
  <c r="X60" i="1"/>
  <c r="X61" i="1"/>
  <c r="X62" i="1"/>
  <c r="M63" i="1"/>
  <c r="X68" i="1"/>
  <c r="X69" i="1"/>
  <c r="X70" i="1"/>
  <c r="M71" i="1"/>
  <c r="O81" i="1"/>
  <c r="Z81" i="1"/>
  <c r="O82" i="1"/>
  <c r="Z82" i="1"/>
  <c r="M83" i="1"/>
  <c r="AL83" i="1"/>
  <c r="AE85" i="1"/>
  <c r="V86" i="1"/>
  <c r="AD87" i="1"/>
  <c r="AE88" i="1"/>
  <c r="AO91" i="1"/>
  <c r="X89" i="1"/>
  <c r="X91" i="1" s="1"/>
  <c r="O90" i="1"/>
  <c r="AE90" i="1"/>
  <c r="X92" i="1"/>
  <c r="O93" i="1"/>
  <c r="AE93" i="1"/>
  <c r="M95" i="1"/>
  <c r="Q96" i="1"/>
  <c r="AC97" i="1"/>
  <c r="AI97" i="1" s="1"/>
  <c r="X98" i="1"/>
  <c r="Q100" i="1"/>
  <c r="AG111" i="1"/>
  <c r="Z109" i="1"/>
  <c r="O110" i="1"/>
  <c r="M111" i="1"/>
  <c r="AL111" i="1"/>
  <c r="O112" i="1"/>
  <c r="Z112" i="1"/>
  <c r="O113" i="1"/>
  <c r="Z113" i="1"/>
  <c r="O114" i="1"/>
  <c r="Z114" i="1"/>
  <c r="X120" i="1"/>
  <c r="X121" i="1"/>
  <c r="X122" i="1"/>
  <c r="M123" i="1"/>
  <c r="O124" i="1"/>
  <c r="Z124" i="1"/>
  <c r="O125" i="1"/>
  <c r="Z125" i="1"/>
  <c r="O126" i="1"/>
  <c r="Z126" i="1"/>
  <c r="AD127" i="1"/>
  <c r="AB75" i="13"/>
  <c r="AH75" i="13" s="1"/>
  <c r="T39" i="13"/>
  <c r="R39" i="13" s="1"/>
  <c r="X19" i="13"/>
  <c r="W19" i="13" s="1"/>
  <c r="O11" i="13"/>
  <c r="N11" i="13" s="1"/>
  <c r="Z7" i="13"/>
  <c r="Y7" i="13" s="1"/>
  <c r="X63" i="3"/>
  <c r="V119" i="3"/>
  <c r="U119" i="3" s="1"/>
  <c r="Z67" i="3"/>
  <c r="Y67" i="3" s="1"/>
  <c r="O27" i="3"/>
  <c r="N27" i="3" s="1"/>
  <c r="X19" i="3"/>
  <c r="O11" i="3"/>
  <c r="N11" i="3" s="1"/>
  <c r="AB79" i="14"/>
  <c r="AH79" i="14" s="1"/>
  <c r="X59" i="14"/>
  <c r="W59" i="14" s="1"/>
  <c r="AO128" i="5"/>
  <c r="AM128" i="5" s="1"/>
  <c r="V91" i="5"/>
  <c r="U91" i="5" s="1"/>
  <c r="V87" i="5"/>
  <c r="U87" i="5" s="1"/>
  <c r="V83" i="5"/>
  <c r="U83" i="5" s="1"/>
  <c r="Z71" i="5"/>
  <c r="Z55" i="5"/>
  <c r="Y55" i="5" s="1"/>
  <c r="AE79" i="5"/>
  <c r="X71" i="5"/>
  <c r="W71" i="5" s="1"/>
  <c r="Z59" i="5"/>
  <c r="Y59" i="5" s="1"/>
  <c r="T23" i="5"/>
  <c r="R23" i="5" s="1"/>
  <c r="X75" i="5"/>
  <c r="W75" i="5" s="1"/>
  <c r="AE107" i="5"/>
  <c r="V127" i="6"/>
  <c r="Q43" i="6"/>
  <c r="P43" i="6" s="1"/>
  <c r="AG128" i="7"/>
  <c r="AF128" i="7" s="1"/>
  <c r="Z99" i="7"/>
  <c r="AB99" i="7"/>
  <c r="AH99" i="7" s="1"/>
  <c r="Q47" i="7"/>
  <c r="P47" i="7" s="1"/>
  <c r="T43" i="7"/>
  <c r="R43" i="7" s="1"/>
  <c r="AE27" i="7"/>
  <c r="V123" i="8"/>
  <c r="U123" i="8" s="1"/>
  <c r="V115" i="8"/>
  <c r="U115" i="8" s="1"/>
  <c r="O111" i="8"/>
  <c r="N111" i="8" s="1"/>
  <c r="O107" i="8"/>
  <c r="N107" i="8" s="1"/>
  <c r="O103" i="8"/>
  <c r="N103" i="8" s="1"/>
  <c r="O99" i="8"/>
  <c r="N99" i="8" s="1"/>
  <c r="AE63" i="8"/>
  <c r="T71" i="8"/>
  <c r="R71" i="8" s="1"/>
  <c r="V83" i="8"/>
  <c r="U83" i="8" s="1"/>
  <c r="V67" i="8"/>
  <c r="U67" i="8" s="1"/>
  <c r="V123" i="10"/>
  <c r="U123" i="10" s="1"/>
  <c r="V107" i="10"/>
  <c r="U107" i="10" s="1"/>
  <c r="AB83" i="10"/>
  <c r="AH83" i="10" s="1"/>
  <c r="AE63" i="10"/>
  <c r="AB63" i="10"/>
  <c r="AH63" i="10" s="1"/>
  <c r="AB59" i="10"/>
  <c r="AH59" i="10" s="1"/>
  <c r="O95" i="15"/>
  <c r="Q87" i="15"/>
  <c r="P87" i="15" s="1"/>
  <c r="O87" i="15"/>
  <c r="Q75" i="15"/>
  <c r="P75" i="15" s="1"/>
  <c r="Q59" i="15"/>
  <c r="P59" i="15" s="1"/>
  <c r="X51" i="15"/>
  <c r="W51" i="15" s="1"/>
  <c r="Z35" i="15"/>
  <c r="Y35" i="15" s="1"/>
  <c r="Q27" i="15"/>
  <c r="P27" i="15" s="1"/>
  <c r="V63" i="15"/>
  <c r="U63" i="15" s="1"/>
  <c r="AB63" i="15"/>
  <c r="AH63" i="15" s="1"/>
  <c r="Z75" i="12"/>
  <c r="Y75" i="12" s="1"/>
  <c r="N127" i="12"/>
  <c r="AA127" i="12"/>
  <c r="AB119" i="12"/>
  <c r="AH119" i="12" s="1"/>
  <c r="AC23" i="12"/>
  <c r="AI23" i="12" s="1"/>
  <c r="N23" i="12"/>
  <c r="AC19" i="12"/>
  <c r="AI19" i="12" s="1"/>
  <c r="W19" i="12"/>
  <c r="N19" i="12"/>
  <c r="AC15" i="12"/>
  <c r="AI15" i="12" s="1"/>
  <c r="W15" i="12"/>
  <c r="N15" i="12"/>
  <c r="O43" i="12"/>
  <c r="N43" i="12" s="1"/>
  <c r="T19" i="12"/>
  <c r="R19" i="12" s="1"/>
  <c r="Q19" i="12"/>
  <c r="P19" i="12" s="1"/>
  <c r="Z107" i="11"/>
  <c r="Y107" i="11" s="1"/>
  <c r="AB103" i="11"/>
  <c r="Z91" i="11"/>
  <c r="Y91" i="11" s="1"/>
  <c r="AA95" i="11"/>
  <c r="W91" i="11"/>
  <c r="X123" i="12"/>
  <c r="W123" i="12" s="1"/>
  <c r="AB39" i="12"/>
  <c r="AE31" i="12"/>
  <c r="AC11" i="12"/>
  <c r="AI11" i="12" s="1"/>
  <c r="W11" i="12"/>
  <c r="N11" i="12"/>
  <c r="AB11" i="12"/>
  <c r="AH11" i="12" s="1"/>
  <c r="Q119" i="11"/>
  <c r="P119" i="11" s="1"/>
  <c r="AE107" i="11"/>
  <c r="R7" i="12"/>
  <c r="AA7" i="12"/>
  <c r="N7" i="12"/>
  <c r="O127" i="11"/>
  <c r="T127" i="11"/>
  <c r="AB83" i="11"/>
  <c r="Z83" i="11"/>
  <c r="Y83" i="11" s="1"/>
  <c r="O59" i="11"/>
  <c r="N59" i="11" s="1"/>
  <c r="T47" i="11"/>
  <c r="R47" i="11" s="1"/>
  <c r="AA127" i="11"/>
  <c r="N127" i="11"/>
  <c r="W127" i="11"/>
  <c r="Z99" i="11"/>
  <c r="Y99" i="11" s="1"/>
  <c r="AE99" i="11"/>
  <c r="X59" i="11"/>
  <c r="W59" i="11" s="1"/>
  <c r="AB47" i="11"/>
  <c r="X19" i="15"/>
  <c r="W19" i="15" s="1"/>
  <c r="O43" i="11"/>
  <c r="O23" i="11"/>
  <c r="N23" i="11" s="1"/>
  <c r="O15" i="11"/>
  <c r="N15" i="11" s="1"/>
  <c r="O11" i="15"/>
  <c r="AE35" i="12"/>
  <c r="W123" i="11"/>
  <c r="AB123" i="11"/>
  <c r="AH123" i="11" s="1"/>
  <c r="AE35" i="11"/>
  <c r="Q27" i="11"/>
  <c r="P27" i="11" s="1"/>
  <c r="X23" i="11"/>
  <c r="W23" i="11" s="1"/>
  <c r="Q11" i="11"/>
  <c r="P11" i="11" s="1"/>
  <c r="Q7" i="11"/>
  <c r="P7" i="11" s="1"/>
  <c r="W11" i="15"/>
  <c r="N11" i="15"/>
  <c r="AA115" i="10"/>
  <c r="W115" i="10"/>
  <c r="AB31" i="10"/>
  <c r="AH31" i="10" s="1"/>
  <c r="AB19" i="10"/>
  <c r="Q123" i="8"/>
  <c r="P123" i="8" s="1"/>
  <c r="Z39" i="10"/>
  <c r="Y39" i="10" s="1"/>
  <c r="Z31" i="10"/>
  <c r="Y31" i="10" s="1"/>
  <c r="O19" i="10"/>
  <c r="N19" i="10" s="1"/>
  <c r="W127" i="10"/>
  <c r="N127" i="10"/>
  <c r="AA127" i="10"/>
  <c r="AB103" i="8"/>
  <c r="AH103" i="8" s="1"/>
  <c r="X115" i="8"/>
  <c r="W115" i="8" s="1"/>
  <c r="AB127" i="10"/>
  <c r="AH127" i="10" s="1"/>
  <c r="Q47" i="10"/>
  <c r="P47" i="10" s="1"/>
  <c r="X15" i="15"/>
  <c r="W15" i="15" s="1"/>
  <c r="Q15" i="15"/>
  <c r="P15" i="15" s="1"/>
  <c r="Q23" i="10"/>
  <c r="P23" i="10" s="1"/>
  <c r="AB47" i="8"/>
  <c r="AB39" i="8"/>
  <c r="Q15" i="8"/>
  <c r="P15" i="8" s="1"/>
  <c r="X115" i="6"/>
  <c r="N7" i="7"/>
  <c r="AA7" i="7"/>
  <c r="W107" i="6"/>
  <c r="N107" i="6"/>
  <c r="AA107" i="6"/>
  <c r="AE51" i="6"/>
  <c r="R127" i="5"/>
  <c r="O127" i="14"/>
  <c r="O103" i="14"/>
  <c r="N103" i="14" s="1"/>
  <c r="Q119" i="6"/>
  <c r="P119" i="6" s="1"/>
  <c r="W99" i="5"/>
  <c r="R99" i="5"/>
  <c r="N99" i="5"/>
  <c r="AA99" i="5"/>
  <c r="Y99" i="5"/>
  <c r="N127" i="14"/>
  <c r="AA127" i="14"/>
  <c r="W127" i="14"/>
  <c r="AE43" i="14"/>
  <c r="AE35" i="14"/>
  <c r="AB115" i="5"/>
  <c r="AC95" i="5"/>
  <c r="AI95" i="5" s="1"/>
  <c r="N95" i="5"/>
  <c r="W95" i="5"/>
  <c r="AB95" i="5"/>
  <c r="AH95" i="5" s="1"/>
  <c r="AE83" i="5"/>
  <c r="W47" i="5"/>
  <c r="AA115" i="14"/>
  <c r="AE111" i="14"/>
  <c r="T31" i="14"/>
  <c r="R31" i="14" s="1"/>
  <c r="Q119" i="5"/>
  <c r="P119" i="5" s="1"/>
  <c r="Q43" i="3"/>
  <c r="P43" i="3" s="1"/>
  <c r="AA127" i="13"/>
  <c r="W127" i="13"/>
  <c r="N127" i="13"/>
  <c r="Z91" i="13"/>
  <c r="Y91" i="13" s="1"/>
  <c r="AB79" i="13"/>
  <c r="AE95" i="14"/>
  <c r="N95" i="8"/>
  <c r="W95" i="8"/>
  <c r="Z103" i="6"/>
  <c r="Y103" i="6" s="1"/>
  <c r="AE103" i="6"/>
  <c r="AA91" i="14"/>
  <c r="O119" i="13"/>
  <c r="N119" i="13" s="1"/>
  <c r="Z99" i="13"/>
  <c r="Y99" i="13" s="1"/>
  <c r="Z15" i="14"/>
  <c r="AE15" i="14"/>
  <c r="O115" i="13"/>
  <c r="N115" i="13" s="1"/>
  <c r="AC11" i="14"/>
  <c r="AI11" i="14" s="1"/>
  <c r="Z123" i="13"/>
  <c r="Q103" i="13"/>
  <c r="P103" i="13" s="1"/>
  <c r="AE47" i="3"/>
  <c r="W123" i="13"/>
  <c r="N123" i="13"/>
  <c r="AA123" i="13"/>
  <c r="W103" i="13"/>
  <c r="O12" i="1"/>
  <c r="Z12" i="1"/>
  <c r="O13" i="1"/>
  <c r="Z13" i="1"/>
  <c r="O14" i="1"/>
  <c r="Z14" i="1"/>
  <c r="O16" i="1"/>
  <c r="Z16" i="1"/>
  <c r="O17" i="1"/>
  <c r="Z17" i="1"/>
  <c r="X24" i="1"/>
  <c r="X25" i="1"/>
  <c r="X26" i="1"/>
  <c r="M27" i="1"/>
  <c r="X28" i="1"/>
  <c r="X29" i="1"/>
  <c r="X30" i="1"/>
  <c r="M31" i="1"/>
  <c r="X32" i="1"/>
  <c r="X33" i="1"/>
  <c r="X34" i="1"/>
  <c r="M35" i="1"/>
  <c r="X36" i="1"/>
  <c r="X37" i="1"/>
  <c r="X38" i="1"/>
  <c r="M39" i="1"/>
  <c r="T40" i="1"/>
  <c r="AE40" i="1"/>
  <c r="X56" i="1"/>
  <c r="X57" i="1"/>
  <c r="X58" i="1"/>
  <c r="M59" i="1"/>
  <c r="O60" i="1"/>
  <c r="Z60" i="1"/>
  <c r="O61" i="1"/>
  <c r="Z61" i="1"/>
  <c r="O62" i="1"/>
  <c r="Z62" i="1"/>
  <c r="X64" i="1"/>
  <c r="X65" i="1"/>
  <c r="X66" i="1"/>
  <c r="M67" i="1"/>
  <c r="AL67" i="1"/>
  <c r="O68" i="1"/>
  <c r="Z68" i="1"/>
  <c r="O69" i="1"/>
  <c r="Z69" i="1"/>
  <c r="O70" i="1"/>
  <c r="Z70" i="1"/>
  <c r="Q72" i="1"/>
  <c r="AB72" i="1"/>
  <c r="Q73" i="1"/>
  <c r="AB73" i="1"/>
  <c r="Q74" i="1"/>
  <c r="AB74" i="1"/>
  <c r="X76" i="1"/>
  <c r="X77" i="1"/>
  <c r="X78" i="1"/>
  <c r="M79" i="1"/>
  <c r="P79" i="1" s="1"/>
  <c r="Q80" i="1"/>
  <c r="AB80" i="1"/>
  <c r="Q81" i="1"/>
  <c r="AB81" i="1"/>
  <c r="AB83" i="1" s="1"/>
  <c r="AH83" i="1" s="1"/>
  <c r="Q82" i="1"/>
  <c r="AB82" i="1"/>
  <c r="Z86" i="1"/>
  <c r="Z89" i="1"/>
  <c r="Q90" i="1"/>
  <c r="Z92" i="1"/>
  <c r="Q93" i="1"/>
  <c r="Z94" i="1"/>
  <c r="X96" i="1"/>
  <c r="O97" i="1"/>
  <c r="AD99" i="1"/>
  <c r="Z100" i="1"/>
  <c r="Z104" i="1"/>
  <c r="V106" i="1"/>
  <c r="O109" i="1"/>
  <c r="AC109" i="1"/>
  <c r="AI109" i="1" s="1"/>
  <c r="Q110" i="1"/>
  <c r="Q112" i="1"/>
  <c r="AB112" i="1"/>
  <c r="Q113" i="1"/>
  <c r="AB113" i="1"/>
  <c r="Q114" i="1"/>
  <c r="AB114" i="1"/>
  <c r="X116" i="1"/>
  <c r="X117" i="1"/>
  <c r="X118" i="1"/>
  <c r="M119" i="1"/>
  <c r="O120" i="1"/>
  <c r="Z120" i="1"/>
  <c r="O121" i="1"/>
  <c r="Z121" i="1"/>
  <c r="O122" i="1"/>
  <c r="Z122" i="1"/>
  <c r="Q124" i="1"/>
  <c r="AB124" i="1"/>
  <c r="Q125" i="1"/>
  <c r="AB125" i="1"/>
  <c r="Q126" i="1"/>
  <c r="AB126" i="1"/>
  <c r="V55" i="13"/>
  <c r="U55" i="13" s="1"/>
  <c r="O31" i="13"/>
  <c r="N31" i="13" s="1"/>
  <c r="X7" i="13"/>
  <c r="W7" i="13" s="1"/>
  <c r="T27" i="13"/>
  <c r="R27" i="13" s="1"/>
  <c r="AE47" i="13"/>
  <c r="T11" i="13"/>
  <c r="X99" i="3"/>
  <c r="W99" i="3" s="1"/>
  <c r="AB87" i="3"/>
  <c r="AH87" i="3" s="1"/>
  <c r="Q75" i="3"/>
  <c r="P75" i="3" s="1"/>
  <c r="T79" i="3"/>
  <c r="R79" i="3" s="1"/>
  <c r="T71" i="3"/>
  <c r="R71" i="3" s="1"/>
  <c r="AN128" i="3"/>
  <c r="AL128" i="3" s="1"/>
  <c r="Q27" i="3"/>
  <c r="P27" i="3" s="1"/>
  <c r="Q11" i="3"/>
  <c r="P11" i="3" s="1"/>
  <c r="T71" i="14"/>
  <c r="Q67" i="14"/>
  <c r="P67" i="14" s="1"/>
  <c r="Q27" i="5"/>
  <c r="P27" i="5" s="1"/>
  <c r="V103" i="6"/>
  <c r="U103" i="6" s="1"/>
  <c r="V47" i="6"/>
  <c r="U47" i="6" s="1"/>
  <c r="Z95" i="6"/>
  <c r="Z67" i="6"/>
  <c r="Y67" i="6" s="1"/>
  <c r="AB7" i="6"/>
  <c r="AH7" i="6" s="1"/>
  <c r="AE15" i="6"/>
  <c r="Z43" i="6"/>
  <c r="X119" i="7"/>
  <c r="V107" i="7"/>
  <c r="U107" i="7" s="1"/>
  <c r="AB127" i="7"/>
  <c r="AH127" i="7" s="1"/>
  <c r="T83" i="7"/>
  <c r="R83" i="7" s="1"/>
  <c r="AE19" i="7"/>
  <c r="V7" i="7"/>
  <c r="U7" i="7" s="1"/>
  <c r="T123" i="7"/>
  <c r="R123" i="7" s="1"/>
  <c r="Q79" i="7"/>
  <c r="P79" i="7" s="1"/>
  <c r="Z71" i="7"/>
  <c r="Y71" i="7" s="1"/>
  <c r="V27" i="7"/>
  <c r="U27" i="7" s="1"/>
  <c r="AB31" i="7"/>
  <c r="AH31" i="7" s="1"/>
  <c r="Q43" i="7"/>
  <c r="P43" i="7" s="1"/>
  <c r="AE43" i="7"/>
  <c r="T95" i="8"/>
  <c r="R95" i="8" s="1"/>
  <c r="X75" i="8"/>
  <c r="W75" i="8" s="1"/>
  <c r="X87" i="8"/>
  <c r="W87" i="8" s="1"/>
  <c r="AB59" i="8"/>
  <c r="AH59" i="8" s="1"/>
  <c r="V47" i="8"/>
  <c r="U47" i="8" s="1"/>
  <c r="V35" i="8"/>
  <c r="U35" i="8" s="1"/>
  <c r="V7" i="8"/>
  <c r="U7" i="8" s="1"/>
  <c r="T87" i="8"/>
  <c r="AN128" i="10"/>
  <c r="AL128" i="10" s="1"/>
  <c r="X11" i="10"/>
  <c r="W11" i="10" s="1"/>
  <c r="AB127" i="15"/>
  <c r="X79" i="15"/>
  <c r="W79" i="15" s="1"/>
  <c r="Z71" i="15"/>
  <c r="O79" i="15"/>
  <c r="O119" i="15"/>
  <c r="N119" i="15" s="1"/>
  <c r="Q119" i="15"/>
  <c r="P119" i="15" s="1"/>
  <c r="X31" i="15"/>
  <c r="W31" i="15" s="1"/>
  <c r="V55" i="15"/>
  <c r="U55" i="15" s="1"/>
  <c r="AB55" i="15"/>
  <c r="Z55" i="15"/>
  <c r="Y55" i="15" s="1"/>
  <c r="V83" i="11"/>
  <c r="U83" i="11" s="1"/>
  <c r="AE91" i="12"/>
  <c r="Z71" i="12"/>
  <c r="V95" i="12"/>
  <c r="U95" i="12" s="1"/>
  <c r="X75" i="12"/>
  <c r="X119" i="12"/>
  <c r="W119" i="12" s="1"/>
  <c r="AE119" i="12"/>
  <c r="Q119" i="12"/>
  <c r="P119" i="12" s="1"/>
  <c r="X55" i="12"/>
  <c r="X51" i="12"/>
  <c r="W51" i="12" s="1"/>
  <c r="X47" i="12"/>
  <c r="W47" i="12" s="1"/>
  <c r="AE23" i="12"/>
  <c r="AE15" i="12"/>
  <c r="Z123" i="12"/>
  <c r="Y123" i="12" s="1"/>
  <c r="X119" i="11"/>
  <c r="W119" i="11" s="1"/>
  <c r="O107" i="11"/>
  <c r="O91" i="11"/>
  <c r="N91" i="11" s="1"/>
  <c r="AB27" i="12"/>
  <c r="AH27" i="12" s="1"/>
  <c r="T119" i="11"/>
  <c r="R119" i="11" s="1"/>
  <c r="N123" i="12"/>
  <c r="U107" i="12"/>
  <c r="N107" i="12"/>
  <c r="T11" i="12"/>
  <c r="R11" i="12" s="1"/>
  <c r="Z127" i="11"/>
  <c r="AE127" i="11"/>
  <c r="Q83" i="11"/>
  <c r="P83" i="11" s="1"/>
  <c r="X79" i="11"/>
  <c r="W79" i="11" s="1"/>
  <c r="X75" i="11"/>
  <c r="W75" i="11" s="1"/>
  <c r="T87" i="11"/>
  <c r="R87" i="11" s="1"/>
  <c r="O83" i="11"/>
  <c r="N83" i="11" s="1"/>
  <c r="O51" i="11"/>
  <c r="N51" i="11" s="1"/>
  <c r="Q99" i="11"/>
  <c r="P99" i="11" s="1"/>
  <c r="X83" i="11"/>
  <c r="W83" i="11" s="1"/>
  <c r="Q79" i="11"/>
  <c r="P79" i="11" s="1"/>
  <c r="Q47" i="11"/>
  <c r="P47" i="11" s="1"/>
  <c r="AB11" i="15"/>
  <c r="AH11" i="15" s="1"/>
  <c r="X35" i="11"/>
  <c r="W35" i="11" s="1"/>
  <c r="AE19" i="11"/>
  <c r="AE11" i="11"/>
  <c r="X7" i="11"/>
  <c r="W7" i="11" s="1"/>
  <c r="X35" i="12"/>
  <c r="W35" i="12" s="1"/>
  <c r="Q35" i="12"/>
  <c r="P35" i="12" s="1"/>
  <c r="O123" i="11"/>
  <c r="N123" i="11" s="1"/>
  <c r="T123" i="11"/>
  <c r="R123" i="11" s="1"/>
  <c r="T35" i="11"/>
  <c r="R35" i="11" s="1"/>
  <c r="Z31" i="11"/>
  <c r="Y31" i="11" s="1"/>
  <c r="AB19" i="11"/>
  <c r="AE7" i="11"/>
  <c r="W7" i="15"/>
  <c r="X43" i="10"/>
  <c r="W43" i="10" s="1"/>
  <c r="Q31" i="10"/>
  <c r="P31" i="10" s="1"/>
  <c r="Q19" i="10"/>
  <c r="P19" i="10" s="1"/>
  <c r="T111" i="10"/>
  <c r="R111" i="10" s="1"/>
  <c r="X107" i="10"/>
  <c r="W107" i="10" s="1"/>
  <c r="X103" i="10"/>
  <c r="W103" i="10" s="1"/>
  <c r="O39" i="10"/>
  <c r="O31" i="10"/>
  <c r="N31" i="10" s="1"/>
  <c r="X123" i="8"/>
  <c r="W123" i="8" s="1"/>
  <c r="AC47" i="10"/>
  <c r="AI47" i="10" s="1"/>
  <c r="AA103" i="8"/>
  <c r="Z7" i="10"/>
  <c r="Y7" i="10" s="1"/>
  <c r="X47" i="8"/>
  <c r="W47" i="8" s="1"/>
  <c r="O127" i="10"/>
  <c r="T127" i="10"/>
  <c r="AB47" i="10"/>
  <c r="AB15" i="15"/>
  <c r="AH15" i="15" s="1"/>
  <c r="AB23" i="10"/>
  <c r="AH23" i="10" s="1"/>
  <c r="O7" i="10"/>
  <c r="N7" i="10" s="1"/>
  <c r="Q47" i="8"/>
  <c r="P47" i="8" s="1"/>
  <c r="Q39" i="8"/>
  <c r="P39" i="8" s="1"/>
  <c r="AB115" i="8"/>
  <c r="AH115" i="8" s="1"/>
  <c r="AE35" i="8"/>
  <c r="Z11" i="8"/>
  <c r="Y11" i="8" s="1"/>
  <c r="X7" i="8"/>
  <c r="W7" i="8" s="1"/>
  <c r="Q11" i="7"/>
  <c r="P11" i="7" s="1"/>
  <c r="AA127" i="6"/>
  <c r="W127" i="6"/>
  <c r="N127" i="6"/>
  <c r="T51" i="6"/>
  <c r="R51" i="6" s="1"/>
  <c r="Z95" i="5"/>
  <c r="Y95" i="5" s="1"/>
  <c r="X123" i="14"/>
  <c r="W123" i="14" s="1"/>
  <c r="X119" i="14"/>
  <c r="W119" i="14" s="1"/>
  <c r="X47" i="14"/>
  <c r="X43" i="14"/>
  <c r="X39" i="14"/>
  <c r="X35" i="14"/>
  <c r="Z91" i="5"/>
  <c r="Y91" i="5" s="1"/>
  <c r="T43" i="14"/>
  <c r="T35" i="14"/>
  <c r="R35" i="14" s="1"/>
  <c r="X31" i="14"/>
  <c r="W31" i="14" s="1"/>
  <c r="X27" i="14"/>
  <c r="W27" i="14" s="1"/>
  <c r="T83" i="5"/>
  <c r="R83" i="5" s="1"/>
  <c r="Q47" i="5"/>
  <c r="P47" i="5" s="1"/>
  <c r="X39" i="5"/>
  <c r="Q123" i="14"/>
  <c r="P123" i="14" s="1"/>
  <c r="T111" i="14"/>
  <c r="R111" i="14" s="1"/>
  <c r="X107" i="14"/>
  <c r="W107" i="14" s="1"/>
  <c r="AB43" i="14"/>
  <c r="AH43" i="14" s="1"/>
  <c r="AB39" i="14"/>
  <c r="AH39" i="14" s="1"/>
  <c r="AB35" i="14"/>
  <c r="AH35" i="14" s="1"/>
  <c r="AE27" i="14"/>
  <c r="AB119" i="5"/>
  <c r="AH119" i="5" s="1"/>
  <c r="Z43" i="5"/>
  <c r="Y43" i="5" s="1"/>
  <c r="AB119" i="13"/>
  <c r="R107" i="13"/>
  <c r="N107" i="13"/>
  <c r="AB99" i="13"/>
  <c r="O91" i="13"/>
  <c r="N91" i="13" s="1"/>
  <c r="Q79" i="13"/>
  <c r="P79" i="13" s="1"/>
  <c r="X99" i="13"/>
  <c r="W99" i="13" s="1"/>
  <c r="Q103" i="6"/>
  <c r="P103" i="6" s="1"/>
  <c r="T119" i="5"/>
  <c r="R119" i="5" s="1"/>
  <c r="O43" i="5"/>
  <c r="N43" i="5" s="1"/>
  <c r="W43" i="5"/>
  <c r="Q91" i="14"/>
  <c r="P91" i="14" s="1"/>
  <c r="Z111" i="13"/>
  <c r="Y111" i="13" s="1"/>
  <c r="O99" i="13"/>
  <c r="N99" i="13" s="1"/>
  <c r="O79" i="13"/>
  <c r="N79" i="13" s="1"/>
  <c r="V63" i="5"/>
  <c r="U63" i="5" s="1"/>
  <c r="Q15" i="14"/>
  <c r="P15" i="14" s="1"/>
  <c r="Z51" i="3"/>
  <c r="Y51" i="3" s="1"/>
  <c r="Q123" i="13"/>
  <c r="AB103" i="13"/>
  <c r="Q95" i="13"/>
  <c r="P95" i="13" s="1"/>
  <c r="Q47" i="3"/>
  <c r="P47" i="3" s="1"/>
  <c r="X8" i="1"/>
  <c r="X9" i="1"/>
  <c r="X10" i="1"/>
  <c r="M11" i="1"/>
  <c r="Q12" i="1"/>
  <c r="AB12" i="1"/>
  <c r="Q13" i="1"/>
  <c r="AB13" i="1"/>
  <c r="Q14" i="1"/>
  <c r="AB14" i="1"/>
  <c r="Q16" i="1"/>
  <c r="AB16" i="1"/>
  <c r="Q17" i="1"/>
  <c r="AB17" i="1"/>
  <c r="Q18" i="1"/>
  <c r="AB18" i="1"/>
  <c r="Q20" i="1"/>
  <c r="AB20" i="1"/>
  <c r="Q21" i="1"/>
  <c r="AB21" i="1"/>
  <c r="Q22" i="1"/>
  <c r="AB22" i="1"/>
  <c r="O24" i="1"/>
  <c r="Z24" i="1"/>
  <c r="O25" i="1"/>
  <c r="Z25" i="1"/>
  <c r="O26" i="1"/>
  <c r="Z26" i="1"/>
  <c r="Z27" i="1" s="1"/>
  <c r="O28" i="1"/>
  <c r="Z28" i="1"/>
  <c r="O29" i="1"/>
  <c r="Z29" i="1"/>
  <c r="O30" i="1"/>
  <c r="Z30" i="1"/>
  <c r="O32" i="1"/>
  <c r="Z32" i="1"/>
  <c r="O33" i="1"/>
  <c r="Z33" i="1"/>
  <c r="O34" i="1"/>
  <c r="Z34" i="1"/>
  <c r="O36" i="1"/>
  <c r="Z36" i="1"/>
  <c r="O37" i="1"/>
  <c r="Z37" i="1"/>
  <c r="O38" i="1"/>
  <c r="Z38" i="1"/>
  <c r="X40" i="1"/>
  <c r="X41" i="1"/>
  <c r="X42" i="1"/>
  <c r="M43" i="1"/>
  <c r="X44" i="1"/>
  <c r="X45" i="1"/>
  <c r="X46" i="1"/>
  <c r="M47" i="1"/>
  <c r="X48" i="1"/>
  <c r="X49" i="1"/>
  <c r="X50" i="1"/>
  <c r="M51" i="1"/>
  <c r="X52" i="1"/>
  <c r="X53" i="1"/>
  <c r="X54" i="1"/>
  <c r="AL55" i="1"/>
  <c r="O56" i="1"/>
  <c r="Z56" i="1"/>
  <c r="O57" i="1"/>
  <c r="Z57" i="1"/>
  <c r="Q60" i="1"/>
  <c r="AB60" i="1"/>
  <c r="Q61" i="1"/>
  <c r="AB61" i="1"/>
  <c r="AN63" i="1"/>
  <c r="Q62" i="1"/>
  <c r="AB62" i="1"/>
  <c r="AD67" i="1"/>
  <c r="Q68" i="1"/>
  <c r="AB68" i="1"/>
  <c r="AB69" i="1"/>
  <c r="AO83" i="1"/>
  <c r="Q91" i="1"/>
  <c r="Z96" i="1"/>
  <c r="AC100" i="1"/>
  <c r="AI100" i="1" s="1"/>
  <c r="V108" i="1"/>
  <c r="Q109" i="1"/>
  <c r="Z110" i="1"/>
  <c r="AD111" i="1"/>
  <c r="T112" i="1"/>
  <c r="AE112" i="1"/>
  <c r="AC112" i="1" s="1"/>
  <c r="T113" i="1"/>
  <c r="AE113" i="1"/>
  <c r="AC113" i="1" s="1"/>
  <c r="AI113" i="1" s="1"/>
  <c r="T114" i="1"/>
  <c r="AE114" i="1"/>
  <c r="AC114" i="1" s="1"/>
  <c r="AI114" i="1" s="1"/>
  <c r="O116" i="1"/>
  <c r="Z116" i="1"/>
  <c r="O117" i="1"/>
  <c r="Z117" i="1"/>
  <c r="O118" i="1"/>
  <c r="Z118" i="1"/>
  <c r="Q120" i="1"/>
  <c r="AB120" i="1"/>
  <c r="Q121" i="1"/>
  <c r="AB121" i="1"/>
  <c r="Q122" i="1"/>
  <c r="AB122" i="1"/>
  <c r="T124" i="1"/>
  <c r="AE124" i="1"/>
  <c r="AC124" i="1" s="1"/>
  <c r="AI124" i="1" s="1"/>
  <c r="T125" i="1"/>
  <c r="AE125" i="1"/>
  <c r="AC125" i="1" s="1"/>
  <c r="AI125" i="1" s="1"/>
  <c r="T126" i="1"/>
  <c r="AE126" i="1"/>
  <c r="AC126" i="1" s="1"/>
  <c r="AI126" i="1" s="1"/>
  <c r="AL127" i="1"/>
  <c r="V95" i="13"/>
  <c r="U95" i="13" s="1"/>
  <c r="V91" i="13"/>
  <c r="U91" i="13" s="1"/>
  <c r="V87" i="13"/>
  <c r="U87" i="13" s="1"/>
  <c r="V83" i="13"/>
  <c r="U83" i="13" s="1"/>
  <c r="V79" i="13"/>
  <c r="U79" i="13" s="1"/>
  <c r="X75" i="13"/>
  <c r="X71" i="13"/>
  <c r="W71" i="13" s="1"/>
  <c r="AN128" i="13"/>
  <c r="AL128" i="13" s="1"/>
  <c r="Z23" i="13"/>
  <c r="Y23" i="13" s="1"/>
  <c r="X15" i="13"/>
  <c r="W15" i="13" s="1"/>
  <c r="O27" i="13"/>
  <c r="AB27" i="13"/>
  <c r="AH27" i="13" s="1"/>
  <c r="Q11" i="13"/>
  <c r="AB99" i="3"/>
  <c r="Z63" i="3"/>
  <c r="Y63" i="3" s="1"/>
  <c r="T55" i="3"/>
  <c r="R55" i="3" s="1"/>
  <c r="V95" i="3"/>
  <c r="U95" i="3" s="1"/>
  <c r="T83" i="3"/>
  <c r="R83" i="3" s="1"/>
  <c r="X23" i="3"/>
  <c r="V91" i="14"/>
  <c r="U91" i="14" s="1"/>
  <c r="Z103" i="5"/>
  <c r="Y103" i="5" s="1"/>
  <c r="O103" i="5"/>
  <c r="N103" i="5" s="1"/>
  <c r="Z75" i="5"/>
  <c r="Y75" i="5" s="1"/>
  <c r="X55" i="5"/>
  <c r="W55" i="5" s="1"/>
  <c r="O19" i="5"/>
  <c r="N19" i="5" s="1"/>
  <c r="AE51" i="5"/>
  <c r="X19" i="5"/>
  <c r="W19" i="5" s="1"/>
  <c r="V15" i="5"/>
  <c r="U15" i="5" s="1"/>
  <c r="AE39" i="6"/>
  <c r="Q7" i="6"/>
  <c r="P7" i="6" s="1"/>
  <c r="Z15" i="6"/>
  <c r="Y15" i="6" s="1"/>
  <c r="AE11" i="6"/>
  <c r="X19" i="6"/>
  <c r="W19" i="6" s="1"/>
  <c r="Z123" i="7"/>
  <c r="Y123" i="7" s="1"/>
  <c r="AN128" i="7"/>
  <c r="AL128" i="7" s="1"/>
  <c r="AB75" i="7"/>
  <c r="AE71" i="7"/>
  <c r="V63" i="7"/>
  <c r="AE55" i="7"/>
  <c r="Z23" i="7"/>
  <c r="V11" i="7"/>
  <c r="U11" i="7" s="1"/>
  <c r="V123" i="7"/>
  <c r="U123" i="7" s="1"/>
  <c r="V79" i="7"/>
  <c r="O47" i="7"/>
  <c r="N47" i="7" s="1"/>
  <c r="X103" i="7"/>
  <c r="W103" i="7" s="1"/>
  <c r="T103" i="7"/>
  <c r="R103" i="7" s="1"/>
  <c r="AG128" i="8"/>
  <c r="AF128" i="8" s="1"/>
  <c r="M128" i="8"/>
  <c r="L128" i="8" s="1"/>
  <c r="V71" i="10"/>
  <c r="U71" i="10" s="1"/>
  <c r="Z107" i="15"/>
  <c r="Y107" i="15" s="1"/>
  <c r="Z87" i="15"/>
  <c r="O91" i="15"/>
  <c r="T111" i="15"/>
  <c r="R111" i="15" s="1"/>
  <c r="AE111" i="15"/>
  <c r="AE103" i="15"/>
  <c r="V103" i="11"/>
  <c r="U103" i="11" s="1"/>
  <c r="V71" i="11"/>
  <c r="U71" i="11" s="1"/>
  <c r="V123" i="12"/>
  <c r="U123" i="12" s="1"/>
  <c r="X111" i="12"/>
  <c r="W111" i="12" s="1"/>
  <c r="AB87" i="12"/>
  <c r="AH87" i="12" s="1"/>
  <c r="O71" i="12"/>
  <c r="N71" i="12" s="1"/>
  <c r="Z87" i="12"/>
  <c r="Z59" i="12"/>
  <c r="Y59" i="12" s="1"/>
  <c r="O63" i="12"/>
  <c r="AI23" i="11"/>
  <c r="T119" i="12"/>
  <c r="R119" i="12" s="1"/>
  <c r="AE127" i="12"/>
  <c r="N115" i="12"/>
  <c r="AA115" i="12"/>
  <c r="AC55" i="12"/>
  <c r="AI55" i="12" s="1"/>
  <c r="AA55" i="12"/>
  <c r="N55" i="12"/>
  <c r="W55" i="12"/>
  <c r="R55" i="12"/>
  <c r="AC51" i="12"/>
  <c r="N51" i="12"/>
  <c r="AA51" i="12"/>
  <c r="R51" i="12"/>
  <c r="AC47" i="12"/>
  <c r="AI47" i="12" s="1"/>
  <c r="N47" i="12"/>
  <c r="AA47" i="12"/>
  <c r="R47" i="12"/>
  <c r="AB43" i="12"/>
  <c r="AH43" i="12" s="1"/>
  <c r="T23" i="12"/>
  <c r="R23" i="12" s="1"/>
  <c r="T15" i="12"/>
  <c r="R15" i="12" s="1"/>
  <c r="AC31" i="12"/>
  <c r="AI31" i="12" s="1"/>
  <c r="AA31" i="12"/>
  <c r="W31" i="12"/>
  <c r="Z111" i="11"/>
  <c r="Y111" i="11" s="1"/>
  <c r="Z95" i="11"/>
  <c r="Y95" i="11" s="1"/>
  <c r="O27" i="12"/>
  <c r="N27" i="12" s="1"/>
  <c r="T27" i="12"/>
  <c r="X7" i="12"/>
  <c r="W7" i="12" s="1"/>
  <c r="X115" i="11"/>
  <c r="W115" i="11" s="1"/>
  <c r="X111" i="11"/>
  <c r="W111" i="11" s="1"/>
  <c r="X107" i="11"/>
  <c r="W107" i="11" s="1"/>
  <c r="T123" i="12"/>
  <c r="R123" i="12" s="1"/>
  <c r="AE11" i="12"/>
  <c r="AE115" i="11"/>
  <c r="Q127" i="11"/>
  <c r="AA79" i="11"/>
  <c r="N75" i="11"/>
  <c r="X55" i="11"/>
  <c r="W55" i="11" s="1"/>
  <c r="AE87" i="11"/>
  <c r="AE75" i="11"/>
  <c r="AE55" i="11"/>
  <c r="AB99" i="11"/>
  <c r="AH99" i="11" s="1"/>
  <c r="AB75" i="11"/>
  <c r="AH75" i="11" s="1"/>
  <c r="AE123" i="11"/>
  <c r="Q11" i="15"/>
  <c r="P11" i="15" s="1"/>
  <c r="N43" i="11"/>
  <c r="W43" i="11"/>
  <c r="T19" i="11"/>
  <c r="R19" i="11" s="1"/>
  <c r="T11" i="11"/>
  <c r="R11" i="11" s="1"/>
  <c r="AE19" i="15"/>
  <c r="AC35" i="12"/>
  <c r="AI35" i="12" s="1"/>
  <c r="AB35" i="12"/>
  <c r="AH35" i="12" s="1"/>
  <c r="Z123" i="11"/>
  <c r="Y123" i="11" s="1"/>
  <c r="Z87" i="11"/>
  <c r="Y87" i="11" s="1"/>
  <c r="Q19" i="11"/>
  <c r="P19" i="11" s="1"/>
  <c r="X15" i="11"/>
  <c r="W15" i="11" s="1"/>
  <c r="T7" i="11"/>
  <c r="R7" i="11" s="1"/>
  <c r="AB19" i="15"/>
  <c r="AH19" i="15" s="1"/>
  <c r="X111" i="10"/>
  <c r="W111" i="10" s="1"/>
  <c r="AB39" i="10"/>
  <c r="AH39" i="10" s="1"/>
  <c r="X127" i="8"/>
  <c r="W127" i="8" s="1"/>
  <c r="AA103" i="10"/>
  <c r="R103" i="10"/>
  <c r="AE43" i="10"/>
  <c r="AE35" i="10"/>
  <c r="X27" i="10"/>
  <c r="W27" i="10" s="1"/>
  <c r="X39" i="10"/>
  <c r="X31" i="10"/>
  <c r="W31" i="10" s="1"/>
  <c r="X19" i="10"/>
  <c r="W19" i="10" s="1"/>
  <c r="AB111" i="8"/>
  <c r="AH111" i="8" s="1"/>
  <c r="AB107" i="8"/>
  <c r="Z123" i="10"/>
  <c r="Y123" i="10" s="1"/>
  <c r="Q123" i="10"/>
  <c r="P123" i="10" s="1"/>
  <c r="X15" i="8"/>
  <c r="W15" i="8" s="1"/>
  <c r="Z127" i="10"/>
  <c r="AE127" i="10"/>
  <c r="O47" i="10"/>
  <c r="N47" i="10" s="1"/>
  <c r="T47" i="10"/>
  <c r="R47" i="10" s="1"/>
  <c r="Q7" i="10"/>
  <c r="P7" i="10" s="1"/>
  <c r="O15" i="15"/>
  <c r="N15" i="15" s="1"/>
  <c r="T15" i="15"/>
  <c r="R15" i="15" s="1"/>
  <c r="O23" i="10"/>
  <c r="T23" i="10"/>
  <c r="R23" i="10" s="1"/>
  <c r="AE7" i="10"/>
  <c r="AB43" i="8"/>
  <c r="X27" i="8"/>
  <c r="W27" i="8" s="1"/>
  <c r="O35" i="8"/>
  <c r="N35" i="8" s="1"/>
  <c r="X19" i="8"/>
  <c r="W19" i="8" s="1"/>
  <c r="T11" i="8"/>
  <c r="R11" i="8" s="1"/>
  <c r="W11" i="8"/>
  <c r="AA115" i="6"/>
  <c r="W115" i="6"/>
  <c r="R115" i="6"/>
  <c r="AB111" i="6"/>
  <c r="AB47" i="6"/>
  <c r="W15" i="7"/>
  <c r="N15" i="7"/>
  <c r="Z11" i="7"/>
  <c r="Y11" i="7" s="1"/>
  <c r="X123" i="6"/>
  <c r="Z111" i="6"/>
  <c r="Y111" i="6" s="1"/>
  <c r="N59" i="6"/>
  <c r="AA59" i="6"/>
  <c r="Z55" i="6"/>
  <c r="Y55" i="6" s="1"/>
  <c r="Z47" i="6"/>
  <c r="Y47" i="6" s="1"/>
  <c r="O19" i="8"/>
  <c r="N19" i="8" s="1"/>
  <c r="R19" i="8"/>
  <c r="AA7" i="8"/>
  <c r="N7" i="8"/>
  <c r="R7" i="8"/>
  <c r="X55" i="6"/>
  <c r="W55" i="6" s="1"/>
  <c r="Q123" i="5"/>
  <c r="P123" i="5" s="1"/>
  <c r="T7" i="5"/>
  <c r="R7" i="5" s="1"/>
  <c r="AC47" i="14"/>
  <c r="AI47" i="14" s="1"/>
  <c r="W47" i="14"/>
  <c r="R47" i="14"/>
  <c r="AC43" i="14"/>
  <c r="AI43" i="14" s="1"/>
  <c r="W43" i="14"/>
  <c r="R43" i="14"/>
  <c r="AA43" i="14"/>
  <c r="N43" i="14"/>
  <c r="AC39" i="14"/>
  <c r="AI39" i="14" s="1"/>
  <c r="W39" i="14"/>
  <c r="AA39" i="14"/>
  <c r="N39" i="14"/>
  <c r="AC35" i="14"/>
  <c r="AI35" i="14" s="1"/>
  <c r="W35" i="14"/>
  <c r="N35" i="14"/>
  <c r="Z107" i="3"/>
  <c r="Y107" i="3" s="1"/>
  <c r="T119" i="6"/>
  <c r="R119" i="6" s="1"/>
  <c r="AE47" i="14"/>
  <c r="AE39" i="14"/>
  <c r="AC31" i="14"/>
  <c r="AI31" i="14" s="1"/>
  <c r="N31" i="14"/>
  <c r="AA31" i="14"/>
  <c r="AC27" i="14"/>
  <c r="AI27" i="14" s="1"/>
  <c r="AA27" i="14"/>
  <c r="AC7" i="14"/>
  <c r="AI7" i="14" s="1"/>
  <c r="N7" i="14"/>
  <c r="R7" i="14"/>
  <c r="AA7" i="14"/>
  <c r="T95" i="5"/>
  <c r="R95" i="5" s="1"/>
  <c r="T127" i="14"/>
  <c r="AB119" i="14"/>
  <c r="AE103" i="14"/>
  <c r="Q43" i="14"/>
  <c r="P43" i="14" s="1"/>
  <c r="T27" i="14"/>
  <c r="R27" i="14" s="1"/>
  <c r="X23" i="14"/>
  <c r="W23" i="14" s="1"/>
  <c r="X19" i="14"/>
  <c r="W19" i="14" s="1"/>
  <c r="AE107" i="3"/>
  <c r="T7" i="7"/>
  <c r="R7" i="7" s="1"/>
  <c r="O119" i="5"/>
  <c r="N119" i="5" s="1"/>
  <c r="AB51" i="14"/>
  <c r="AH51" i="14" s="1"/>
  <c r="AC15" i="14"/>
  <c r="AI15" i="14" s="1"/>
  <c r="Q119" i="13"/>
  <c r="P119" i="13" s="1"/>
  <c r="Q99" i="13"/>
  <c r="P99" i="13" s="1"/>
  <c r="AB83" i="13"/>
  <c r="N103" i="6"/>
  <c r="AB103" i="6"/>
  <c r="AE43" i="5"/>
  <c r="X91" i="14"/>
  <c r="W91" i="14" s="1"/>
  <c r="W75" i="14"/>
  <c r="X15" i="14"/>
  <c r="W15" i="14" s="1"/>
  <c r="O11" i="14"/>
  <c r="N11" i="14" s="1"/>
  <c r="T11" i="14"/>
  <c r="R11" i="14" s="1"/>
  <c r="O51" i="3"/>
  <c r="N51" i="3" s="1"/>
  <c r="Z35" i="3"/>
  <c r="Y35" i="3" s="1"/>
  <c r="O111" i="13"/>
  <c r="N111" i="13" s="1"/>
  <c r="Z83" i="13"/>
  <c r="Y83" i="13" s="1"/>
  <c r="AC51" i="14"/>
  <c r="AI51" i="14" s="1"/>
  <c r="AA51" i="14"/>
  <c r="W51" i="14"/>
  <c r="AB15" i="14"/>
  <c r="AH15" i="14" s="1"/>
  <c r="X119" i="13"/>
  <c r="W119" i="13" s="1"/>
  <c r="W115" i="13"/>
  <c r="Q115" i="13"/>
  <c r="P115" i="13" s="1"/>
  <c r="Z47" i="3"/>
  <c r="Y47" i="3" s="1"/>
  <c r="T123" i="13"/>
  <c r="AB123" i="13"/>
  <c r="AH123" i="13" s="1"/>
  <c r="O103" i="13"/>
  <c r="N103" i="13" s="1"/>
  <c r="AB95" i="13"/>
  <c r="AH95" i="13" s="1"/>
  <c r="AE95" i="13"/>
  <c r="Z39" i="5"/>
  <c r="Y39" i="5" s="1"/>
  <c r="AE19" i="3"/>
  <c r="T12" i="1"/>
  <c r="AE12" i="1"/>
  <c r="AC12" i="1" s="1"/>
  <c r="AI12" i="1" s="1"/>
  <c r="T13" i="1"/>
  <c r="AE13" i="1"/>
  <c r="AC13" i="1" s="1"/>
  <c r="AI13" i="1" s="1"/>
  <c r="T14" i="1"/>
  <c r="AE14" i="1"/>
  <c r="AC14" i="1" s="1"/>
  <c r="AI14" i="1" s="1"/>
  <c r="T16" i="1"/>
  <c r="AE16" i="1"/>
  <c r="AC16" i="1" s="1"/>
  <c r="AI16" i="1" s="1"/>
  <c r="T17" i="1"/>
  <c r="AE17" i="1"/>
  <c r="AC17" i="1" s="1"/>
  <c r="AI17" i="1" s="1"/>
  <c r="T18" i="1"/>
  <c r="AE18" i="1"/>
  <c r="AC18" i="1" s="1"/>
  <c r="AI18" i="1" s="1"/>
  <c r="T20" i="1"/>
  <c r="AE20" i="1"/>
  <c r="AC20" i="1" s="1"/>
  <c r="AI20" i="1" s="1"/>
  <c r="T21" i="1"/>
  <c r="AE21" i="1"/>
  <c r="T22" i="1"/>
  <c r="AE22" i="1"/>
  <c r="AC22" i="1" s="1"/>
  <c r="AI22" i="1" s="1"/>
  <c r="Q24" i="1"/>
  <c r="AB24" i="1"/>
  <c r="Q25" i="1"/>
  <c r="AB25" i="1"/>
  <c r="Q26" i="1"/>
  <c r="AB26" i="1"/>
  <c r="Q28" i="1"/>
  <c r="AB28" i="1"/>
  <c r="Q29" i="1"/>
  <c r="AB29" i="1"/>
  <c r="Q30" i="1"/>
  <c r="AB30" i="1"/>
  <c r="Q32" i="1"/>
  <c r="AB32" i="1"/>
  <c r="Q33" i="1"/>
  <c r="AB33" i="1"/>
  <c r="Q34" i="1"/>
  <c r="AB34" i="1"/>
  <c r="Q36" i="1"/>
  <c r="AB36" i="1"/>
  <c r="Q37" i="1"/>
  <c r="AB37" i="1"/>
  <c r="Q38" i="1"/>
  <c r="AB38" i="1"/>
  <c r="O40" i="1"/>
  <c r="Z40" i="1"/>
  <c r="O41" i="1"/>
  <c r="Z41" i="1"/>
  <c r="O42" i="1"/>
  <c r="Z42" i="1"/>
  <c r="O44" i="1"/>
  <c r="Z44" i="1"/>
  <c r="O45" i="1"/>
  <c r="Z45" i="1"/>
  <c r="O46" i="1"/>
  <c r="Z46" i="1"/>
  <c r="O48" i="1"/>
  <c r="Z48" i="1"/>
  <c r="O49" i="1"/>
  <c r="Z49" i="1"/>
  <c r="O50" i="1"/>
  <c r="Z50" i="1"/>
  <c r="O52" i="1"/>
  <c r="Z52" i="1"/>
  <c r="O53" i="1"/>
  <c r="Z53" i="1"/>
  <c r="O54" i="1"/>
  <c r="Z54" i="1"/>
  <c r="Q56" i="1"/>
  <c r="AB56" i="1"/>
  <c r="Q57" i="1"/>
  <c r="AB57" i="1"/>
  <c r="Q58" i="1"/>
  <c r="AB58" i="1"/>
  <c r="T60" i="1"/>
  <c r="AE60" i="1"/>
  <c r="AC60" i="1" s="1"/>
  <c r="AI60" i="1" s="1"/>
  <c r="T61" i="1"/>
  <c r="AE61" i="1"/>
  <c r="AC61" i="1" s="1"/>
  <c r="AI61" i="1" s="1"/>
  <c r="T62" i="1"/>
  <c r="AE62" i="1"/>
  <c r="AC62" i="1" s="1"/>
  <c r="AI62" i="1" s="1"/>
  <c r="Q64" i="1"/>
  <c r="AB64" i="1"/>
  <c r="Q65" i="1"/>
  <c r="AB65" i="1"/>
  <c r="AN67" i="1"/>
  <c r="Q66" i="1"/>
  <c r="AB66" i="1"/>
  <c r="T68" i="1"/>
  <c r="AE68" i="1"/>
  <c r="AC68" i="1" s="1"/>
  <c r="T69" i="1"/>
  <c r="AE69" i="1"/>
  <c r="AC69" i="1" s="1"/>
  <c r="AI69" i="1" s="1"/>
  <c r="T70" i="1"/>
  <c r="AE70" i="1"/>
  <c r="AC70" i="1" s="1"/>
  <c r="AI70" i="1" s="1"/>
  <c r="X72" i="1"/>
  <c r="X73" i="1"/>
  <c r="X74" i="1"/>
  <c r="M75" i="1"/>
  <c r="AN79" i="1"/>
  <c r="X80" i="1"/>
  <c r="X81" i="1"/>
  <c r="X82" i="1"/>
  <c r="L83" i="1"/>
  <c r="AM83" i="1" s="1"/>
  <c r="Q86" i="1"/>
  <c r="Z90" i="1"/>
  <c r="Z93" i="1"/>
  <c r="Z95" i="1" s="1"/>
  <c r="L95" i="1"/>
  <c r="AM95" i="1" s="1"/>
  <c r="AD95" i="1"/>
  <c r="AL95" i="1"/>
  <c r="O96" i="1"/>
  <c r="AE96" i="1"/>
  <c r="AC96" i="1" s="1"/>
  <c r="AI96" i="1" s="1"/>
  <c r="O98" i="1"/>
  <c r="O100" i="1"/>
  <c r="AC110" i="1"/>
  <c r="AI110" i="1" s="1"/>
  <c r="X112" i="1"/>
  <c r="X113" i="1"/>
  <c r="X114" i="1"/>
  <c r="M115" i="1"/>
  <c r="X124" i="1"/>
  <c r="X125" i="1"/>
  <c r="X126" i="1"/>
  <c r="M127" i="1"/>
  <c r="T75" i="13"/>
  <c r="R75" i="13" s="1"/>
  <c r="AB51" i="13"/>
  <c r="AH51" i="13" s="1"/>
  <c r="Z39" i="13"/>
  <c r="Y39" i="13" s="1"/>
  <c r="V43" i="13"/>
  <c r="O71" i="3"/>
  <c r="N71" i="3" s="1"/>
  <c r="Z27" i="3"/>
  <c r="Y27" i="3" s="1"/>
  <c r="Z11" i="3"/>
  <c r="Y11" i="3" s="1"/>
  <c r="AB15" i="3"/>
  <c r="X111" i="5"/>
  <c r="W111" i="5" s="1"/>
  <c r="T31" i="5"/>
  <c r="O23" i="7"/>
  <c r="N23" i="7" s="1"/>
  <c r="V107" i="8"/>
  <c r="U107" i="8" s="1"/>
  <c r="V91" i="8"/>
  <c r="U91" i="8" s="1"/>
  <c r="O55" i="8"/>
  <c r="N55" i="8" s="1"/>
  <c r="O51" i="8"/>
  <c r="N51" i="8" s="1"/>
  <c r="O95" i="10"/>
  <c r="T79" i="10"/>
  <c r="O75" i="10"/>
  <c r="N75" i="10" s="1"/>
  <c r="AG128" i="15"/>
  <c r="AF128" i="15" s="1"/>
  <c r="O99" i="15"/>
  <c r="N99" i="15" s="1"/>
  <c r="V15" i="15"/>
  <c r="U15" i="15" s="1"/>
  <c r="AN128" i="11"/>
  <c r="AL128" i="11" s="1"/>
  <c r="V51" i="12"/>
  <c r="U51" i="12" s="1"/>
  <c r="V43" i="12"/>
  <c r="U43" i="12" s="1"/>
  <c r="V35" i="12"/>
  <c r="U35" i="12" s="1"/>
  <c r="V27" i="12"/>
  <c r="U27" i="12" s="1"/>
  <c r="V19" i="12"/>
  <c r="U19" i="12" s="1"/>
  <c r="V11" i="12"/>
  <c r="U11" i="12" s="1"/>
  <c r="T83" i="12"/>
  <c r="T127" i="12"/>
  <c r="R127" i="12" s="1"/>
  <c r="AE19" i="12"/>
  <c r="W43" i="12"/>
  <c r="R43" i="12"/>
  <c r="AB23" i="12"/>
  <c r="AH23" i="12" s="1"/>
  <c r="AB19" i="12"/>
  <c r="AH19" i="12" s="1"/>
  <c r="AB15" i="12"/>
  <c r="AH15" i="12" s="1"/>
  <c r="Z39" i="12"/>
  <c r="Y39" i="12" s="1"/>
  <c r="AE39" i="12"/>
  <c r="X27" i="12"/>
  <c r="W27" i="12" s="1"/>
  <c r="O111" i="11"/>
  <c r="N111" i="11" s="1"/>
  <c r="O95" i="11"/>
  <c r="N95" i="11" s="1"/>
  <c r="AE27" i="12"/>
  <c r="AE123" i="12"/>
  <c r="O31" i="12"/>
  <c r="N31" i="12" s="1"/>
  <c r="T31" i="12"/>
  <c r="R31" i="12" s="1"/>
  <c r="AB119" i="11"/>
  <c r="T115" i="11"/>
  <c r="R115" i="11" s="1"/>
  <c r="AB127" i="11"/>
  <c r="AH127" i="11" s="1"/>
  <c r="O87" i="11"/>
  <c r="N87" i="11" s="1"/>
  <c r="T55" i="11"/>
  <c r="R55" i="11" s="1"/>
  <c r="AE47" i="11"/>
  <c r="O99" i="11"/>
  <c r="N99" i="11" s="1"/>
  <c r="T99" i="11"/>
  <c r="R99" i="11" s="1"/>
  <c r="Q75" i="11"/>
  <c r="P75" i="11" s="1"/>
  <c r="AB67" i="11"/>
  <c r="AH67" i="11" s="1"/>
  <c r="AB63" i="11"/>
  <c r="AC27" i="12"/>
  <c r="AI27" i="12" s="1"/>
  <c r="R27" i="12"/>
  <c r="AB43" i="11"/>
  <c r="AH43" i="11" s="1"/>
  <c r="T27" i="11"/>
  <c r="R27" i="11" s="1"/>
  <c r="Z15" i="11"/>
  <c r="Y15" i="11" s="1"/>
  <c r="T19" i="15"/>
  <c r="R19" i="15" s="1"/>
  <c r="Z11" i="15"/>
  <c r="Y11" i="15" s="1"/>
  <c r="O35" i="12"/>
  <c r="N35" i="12" s="1"/>
  <c r="T35" i="12"/>
  <c r="R35" i="12" s="1"/>
  <c r="Q123" i="11"/>
  <c r="P123" i="11" s="1"/>
  <c r="X39" i="11"/>
  <c r="W39" i="11" s="1"/>
  <c r="AB11" i="11"/>
  <c r="Q19" i="15"/>
  <c r="P19" i="15" s="1"/>
  <c r="Q39" i="10"/>
  <c r="P39" i="10" s="1"/>
  <c r="AB123" i="8"/>
  <c r="AH123" i="8" s="1"/>
  <c r="T115" i="10"/>
  <c r="R115" i="10" s="1"/>
  <c r="T43" i="10"/>
  <c r="R43" i="10" s="1"/>
  <c r="T35" i="10"/>
  <c r="R35" i="10" s="1"/>
  <c r="Z19" i="10"/>
  <c r="Y19" i="10" s="1"/>
  <c r="R39" i="10"/>
  <c r="N39" i="10"/>
  <c r="W39" i="10"/>
  <c r="R31" i="10"/>
  <c r="AB123" i="10"/>
  <c r="W23" i="10"/>
  <c r="N23" i="10"/>
  <c r="X39" i="8"/>
  <c r="W39" i="8" s="1"/>
  <c r="Q127" i="10"/>
  <c r="Z47" i="10"/>
  <c r="Y47" i="10" s="1"/>
  <c r="AE47" i="10"/>
  <c r="Z15" i="15"/>
  <c r="Y15" i="15" s="1"/>
  <c r="AE15" i="15"/>
  <c r="Z23" i="10"/>
  <c r="Y23" i="10" s="1"/>
  <c r="AE23" i="10"/>
  <c r="Z91" i="8"/>
  <c r="Y91" i="8" s="1"/>
  <c r="Q43" i="8"/>
  <c r="P43" i="8" s="1"/>
  <c r="X31" i="8"/>
  <c r="W31" i="8" s="1"/>
  <c r="AB15" i="8"/>
  <c r="AA99" i="8"/>
  <c r="R99" i="8"/>
  <c r="Z35" i="8"/>
  <c r="Y35" i="8" s="1"/>
  <c r="AE11" i="8"/>
  <c r="Q111" i="6"/>
  <c r="P111" i="6" s="1"/>
  <c r="Q47" i="6"/>
  <c r="P47" i="6" s="1"/>
  <c r="Q19" i="8"/>
  <c r="P19" i="8" s="1"/>
  <c r="O11" i="7"/>
  <c r="N11" i="7" s="1"/>
  <c r="AE127" i="6"/>
  <c r="W123" i="6"/>
  <c r="N123" i="6"/>
  <c r="AA123" i="6"/>
  <c r="O111" i="6"/>
  <c r="N111" i="6" s="1"/>
  <c r="O55" i="6"/>
  <c r="N55" i="6" s="1"/>
  <c r="O47" i="6"/>
  <c r="N47" i="6" s="1"/>
  <c r="Z19" i="8"/>
  <c r="Y19" i="8" s="1"/>
  <c r="Q127" i="7"/>
  <c r="P127" i="7" s="1"/>
  <c r="AA55" i="6"/>
  <c r="AB123" i="5"/>
  <c r="Z127" i="14"/>
  <c r="Z103" i="14"/>
  <c r="Y103" i="14" s="1"/>
  <c r="O107" i="3"/>
  <c r="N107" i="3" s="1"/>
  <c r="Z119" i="6"/>
  <c r="Y119" i="6" s="1"/>
  <c r="AE119" i="6"/>
  <c r="X127" i="14"/>
  <c r="T39" i="14"/>
  <c r="R39" i="14" s="1"/>
  <c r="Q115" i="5"/>
  <c r="P115" i="5" s="1"/>
  <c r="Z47" i="5"/>
  <c r="Y47" i="5" s="1"/>
  <c r="W39" i="5"/>
  <c r="Q119" i="14"/>
  <c r="P119" i="14" s="1"/>
  <c r="T103" i="14"/>
  <c r="R103" i="14" s="1"/>
  <c r="AB47" i="14"/>
  <c r="AH47" i="14" s="1"/>
  <c r="AE31" i="14"/>
  <c r="AC23" i="14"/>
  <c r="AI23" i="14" s="1"/>
  <c r="AA23" i="14"/>
  <c r="N23" i="14"/>
  <c r="R23" i="14"/>
  <c r="N19" i="14"/>
  <c r="R19" i="14"/>
  <c r="X7" i="14"/>
  <c r="W7" i="14" s="1"/>
  <c r="T107" i="3"/>
  <c r="R107" i="3" s="1"/>
  <c r="AE7" i="7"/>
  <c r="Z119" i="5"/>
  <c r="Y119" i="5" s="1"/>
  <c r="N35" i="5"/>
  <c r="W35" i="5"/>
  <c r="O51" i="14"/>
  <c r="N51" i="14" s="1"/>
  <c r="T51" i="14"/>
  <c r="R51" i="14" s="1"/>
  <c r="Z55" i="3"/>
  <c r="Y55" i="3" s="1"/>
  <c r="Q83" i="13"/>
  <c r="P83" i="13" s="1"/>
  <c r="O95" i="14"/>
  <c r="N95" i="14" s="1"/>
  <c r="Z43" i="3"/>
  <c r="Y43" i="3" s="1"/>
  <c r="Z95" i="8"/>
  <c r="Y95" i="8" s="1"/>
  <c r="T103" i="6"/>
  <c r="R103" i="6" s="1"/>
  <c r="V55" i="5"/>
  <c r="AE11" i="14"/>
  <c r="Z119" i="13"/>
  <c r="Y119" i="13" s="1"/>
  <c r="O83" i="13"/>
  <c r="N83" i="13" s="1"/>
  <c r="O15" i="14"/>
  <c r="N15" i="14" s="1"/>
  <c r="T15" i="14"/>
  <c r="R15" i="14" s="1"/>
  <c r="AB115" i="13"/>
  <c r="AH115" i="13" s="1"/>
  <c r="Z103" i="13"/>
  <c r="Y103" i="13" s="1"/>
  <c r="T103" i="13"/>
  <c r="R103" i="13" s="1"/>
  <c r="O95" i="13"/>
  <c r="N95" i="13" s="1"/>
  <c r="AA95" i="13"/>
  <c r="O47" i="3"/>
  <c r="N47" i="3" s="1"/>
  <c r="V19" i="3"/>
  <c r="U19" i="3" s="1"/>
  <c r="AI91" i="12"/>
  <c r="AI107" i="12"/>
  <c r="AI67" i="11"/>
  <c r="AI55" i="11"/>
  <c r="AI91" i="11"/>
  <c r="AI39" i="10"/>
  <c r="AI103" i="8"/>
  <c r="AI123" i="6"/>
  <c r="AI99" i="13"/>
  <c r="AI83" i="13"/>
  <c r="AD79" i="1"/>
  <c r="AL107" i="1"/>
  <c r="AF27" i="1"/>
  <c r="L107" i="1"/>
  <c r="AM107" i="1" s="1"/>
  <c r="AD107" i="1"/>
  <c r="AD123" i="1"/>
  <c r="L91" i="1"/>
  <c r="AM91" i="1" s="1"/>
  <c r="AL91" i="1"/>
  <c r="L103" i="1"/>
  <c r="AM103" i="1" s="1"/>
  <c r="AL103" i="1"/>
  <c r="AF67" i="1"/>
  <c r="AD83" i="1"/>
  <c r="L87" i="1"/>
  <c r="AM87" i="1" s="1"/>
  <c r="AL87" i="1"/>
  <c r="AD91" i="1"/>
  <c r="L99" i="1"/>
  <c r="AM99" i="1" s="1"/>
  <c r="AL99" i="1"/>
  <c r="AD103" i="1"/>
  <c r="AF111" i="1"/>
  <c r="V99" i="12"/>
  <c r="V87" i="12"/>
  <c r="U87" i="12" s="1"/>
  <c r="T79" i="12"/>
  <c r="AC67" i="12"/>
  <c r="AI67" i="12" s="1"/>
  <c r="AA67" i="12"/>
  <c r="V127" i="12"/>
  <c r="U127" i="12" s="1"/>
  <c r="AO128" i="12"/>
  <c r="AM128" i="12" s="1"/>
  <c r="AB103" i="12"/>
  <c r="AH103" i="12" s="1"/>
  <c r="Q107" i="12"/>
  <c r="P107" i="12" s="1"/>
  <c r="T107" i="12"/>
  <c r="R107" i="12" s="1"/>
  <c r="Q95" i="12"/>
  <c r="P95" i="12" s="1"/>
  <c r="V55" i="12"/>
  <c r="U55" i="12" s="1"/>
  <c r="V47" i="12"/>
  <c r="U47" i="12" s="1"/>
  <c r="V39" i="12"/>
  <c r="U39" i="12" s="1"/>
  <c r="V31" i="12"/>
  <c r="U31" i="12" s="1"/>
  <c r="V23" i="12"/>
  <c r="U23" i="12" s="1"/>
  <c r="V15" i="12"/>
  <c r="U15" i="12" s="1"/>
  <c r="V7" i="12"/>
  <c r="U7" i="12" s="1"/>
  <c r="Q99" i="12"/>
  <c r="P99" i="12" s="1"/>
  <c r="AB99" i="12"/>
  <c r="AH99" i="12" s="1"/>
  <c r="AA95" i="12"/>
  <c r="W95" i="12"/>
  <c r="N95" i="12"/>
  <c r="AC95" i="12"/>
  <c r="AI95" i="12" s="1"/>
  <c r="AB83" i="12"/>
  <c r="AH83" i="12" s="1"/>
  <c r="Z79" i="12"/>
  <c r="X71" i="12"/>
  <c r="W71" i="12" s="1"/>
  <c r="T87" i="12"/>
  <c r="R87" i="12" s="1"/>
  <c r="AE87" i="12"/>
  <c r="Z83" i="12"/>
  <c r="AE75" i="12"/>
  <c r="O59" i="12"/>
  <c r="N59" i="12" s="1"/>
  <c r="AE79" i="12"/>
  <c r="T63" i="12"/>
  <c r="R63" i="12" s="1"/>
  <c r="X63" i="12"/>
  <c r="X83" i="12"/>
  <c r="O67" i="12"/>
  <c r="N67" i="12" s="1"/>
  <c r="T99" i="12"/>
  <c r="X79" i="12"/>
  <c r="W79" i="12" s="1"/>
  <c r="O83" i="12"/>
  <c r="N83" i="12" s="1"/>
  <c r="V67" i="12"/>
  <c r="U67" i="12" s="1"/>
  <c r="V115" i="12"/>
  <c r="U115" i="12" s="1"/>
  <c r="Y103" i="12"/>
  <c r="R103" i="12"/>
  <c r="AC103" i="12"/>
  <c r="AI103" i="12" s="1"/>
  <c r="P103" i="12"/>
  <c r="N103" i="12"/>
  <c r="U103" i="12"/>
  <c r="T111" i="12"/>
  <c r="R111" i="12" s="1"/>
  <c r="AB107" i="12"/>
  <c r="Z95" i="12"/>
  <c r="Y95" i="12" s="1"/>
  <c r="AE103" i="12"/>
  <c r="Z91" i="12"/>
  <c r="Y91" i="12" s="1"/>
  <c r="O99" i="12"/>
  <c r="N99" i="12" s="1"/>
  <c r="Z99" i="12"/>
  <c r="Q75" i="12"/>
  <c r="P75" i="12" s="1"/>
  <c r="AE71" i="12"/>
  <c r="AI51" i="12"/>
  <c r="W87" i="12"/>
  <c r="N87" i="12"/>
  <c r="Y87" i="12"/>
  <c r="AC87" i="12"/>
  <c r="AI87" i="12" s="1"/>
  <c r="AC75" i="12"/>
  <c r="AI75" i="12" s="1"/>
  <c r="R75" i="12"/>
  <c r="W75" i="12"/>
  <c r="U75" i="12"/>
  <c r="AA75" i="12"/>
  <c r="T59" i="12"/>
  <c r="R59" i="12" s="1"/>
  <c r="X59" i="12"/>
  <c r="W59" i="12" s="1"/>
  <c r="Q83" i="12"/>
  <c r="P83" i="12" s="1"/>
  <c r="AC79" i="12"/>
  <c r="AI79" i="12" s="1"/>
  <c r="R79" i="12"/>
  <c r="P79" i="12"/>
  <c r="AA79" i="12"/>
  <c r="Y79" i="12"/>
  <c r="U79" i="12"/>
  <c r="AE63" i="12"/>
  <c r="W83" i="12"/>
  <c r="R83" i="12"/>
  <c r="AC83" i="12"/>
  <c r="AI83" i="12" s="1"/>
  <c r="U83" i="12"/>
  <c r="Y83" i="12"/>
  <c r="AE83" i="12"/>
  <c r="T67" i="12"/>
  <c r="R67" i="12" s="1"/>
  <c r="X67" i="12"/>
  <c r="W67" i="12" s="1"/>
  <c r="AC59" i="12"/>
  <c r="AI59" i="12" s="1"/>
  <c r="P59" i="12"/>
  <c r="U59" i="12"/>
  <c r="AA59" i="12"/>
  <c r="V119" i="12"/>
  <c r="U119" i="12" s="1"/>
  <c r="AG128" i="12"/>
  <c r="AF128" i="12" s="1"/>
  <c r="AI119" i="12"/>
  <c r="X103" i="12"/>
  <c r="W103" i="12" s="1"/>
  <c r="AB111" i="12"/>
  <c r="AH111" i="12" s="1"/>
  <c r="T95" i="12"/>
  <c r="R95" i="12" s="1"/>
  <c r="AE99" i="12"/>
  <c r="U99" i="12"/>
  <c r="Y99" i="12"/>
  <c r="R99" i="12"/>
  <c r="W99" i="12"/>
  <c r="AC99" i="12"/>
  <c r="AI99" i="12" s="1"/>
  <c r="AA99" i="12"/>
  <c r="AC71" i="12"/>
  <c r="AI71" i="12" s="1"/>
  <c r="R71" i="12"/>
  <c r="P71" i="12"/>
  <c r="U71" i="12"/>
  <c r="AA71" i="12"/>
  <c r="Y71" i="12"/>
  <c r="Q87" i="12"/>
  <c r="P87" i="12" s="1"/>
  <c r="O75" i="12"/>
  <c r="N75" i="12" s="1"/>
  <c r="Z67" i="12"/>
  <c r="Y67" i="12" s="1"/>
  <c r="AE59" i="12"/>
  <c r="O79" i="12"/>
  <c r="N79" i="12" s="1"/>
  <c r="Q67" i="12"/>
  <c r="P67" i="12" s="1"/>
  <c r="AC63" i="12"/>
  <c r="AI63" i="12" s="1"/>
  <c r="W63" i="12"/>
  <c r="P63" i="12"/>
  <c r="AA63" i="12"/>
  <c r="Y63" i="12"/>
  <c r="N63" i="12"/>
  <c r="U63" i="12"/>
  <c r="AE67" i="12"/>
  <c r="V119" i="11"/>
  <c r="U119" i="11" s="1"/>
  <c r="AG128" i="11"/>
  <c r="AF128" i="11" s="1"/>
  <c r="AO128" i="11"/>
  <c r="AM128" i="11" s="1"/>
  <c r="V107" i="11"/>
  <c r="U107" i="11" s="1"/>
  <c r="V87" i="11"/>
  <c r="U87" i="11" s="1"/>
  <c r="AI99" i="11"/>
  <c r="Z71" i="11"/>
  <c r="Y71" i="11" s="1"/>
  <c r="O67" i="11"/>
  <c r="N67" i="11" s="1"/>
  <c r="V59" i="11"/>
  <c r="U59" i="11" s="1"/>
  <c r="V55" i="11"/>
  <c r="U55" i="11" s="1"/>
  <c r="V51" i="11"/>
  <c r="U51" i="11" s="1"/>
  <c r="V47" i="11"/>
  <c r="U47" i="11" s="1"/>
  <c r="V43" i="11"/>
  <c r="U43" i="11" s="1"/>
  <c r="V39" i="11"/>
  <c r="U39" i="11" s="1"/>
  <c r="V35" i="11"/>
  <c r="U35" i="11" s="1"/>
  <c r="AI71" i="11"/>
  <c r="V27" i="11"/>
  <c r="U27" i="11" s="1"/>
  <c r="V19" i="11"/>
  <c r="U19" i="11" s="1"/>
  <c r="V11" i="11"/>
  <c r="U11" i="11" s="1"/>
  <c r="V63" i="11"/>
  <c r="U63" i="11" s="1"/>
  <c r="V123" i="11"/>
  <c r="U123" i="11" s="1"/>
  <c r="V111" i="11"/>
  <c r="U111" i="11" s="1"/>
  <c r="V91" i="11"/>
  <c r="U91" i="11" s="1"/>
  <c r="V75" i="11"/>
  <c r="U75" i="11" s="1"/>
  <c r="AI83" i="11"/>
  <c r="V67" i="11"/>
  <c r="U67" i="11" s="1"/>
  <c r="T31" i="11"/>
  <c r="R31" i="11" s="1"/>
  <c r="V127" i="11"/>
  <c r="V95" i="11"/>
  <c r="U95" i="11" s="1"/>
  <c r="V79" i="11"/>
  <c r="U79" i="11" s="1"/>
  <c r="AE71" i="11"/>
  <c r="X63" i="11"/>
  <c r="W63" i="11" s="1"/>
  <c r="V31" i="11"/>
  <c r="U31" i="11" s="1"/>
  <c r="V23" i="11"/>
  <c r="U23" i="11" s="1"/>
  <c r="V15" i="11"/>
  <c r="U15" i="11" s="1"/>
  <c r="V7" i="11"/>
  <c r="U7" i="11" s="1"/>
  <c r="AB31" i="11"/>
  <c r="AA31" i="11" s="1"/>
  <c r="AA115" i="15"/>
  <c r="W115" i="15"/>
  <c r="R115" i="15"/>
  <c r="AC115" i="15"/>
  <c r="AI115" i="15" s="1"/>
  <c r="U115" i="15"/>
  <c r="X95" i="15"/>
  <c r="W95" i="15" s="1"/>
  <c r="AA127" i="15"/>
  <c r="R127" i="15"/>
  <c r="M128" i="15"/>
  <c r="U127" i="15"/>
  <c r="AC127" i="15"/>
  <c r="AI127" i="15" s="1"/>
  <c r="X99" i="15"/>
  <c r="T83" i="15"/>
  <c r="R83" i="15" s="1"/>
  <c r="AE83" i="15"/>
  <c r="AE107" i="15"/>
  <c r="V87" i="15"/>
  <c r="U87" i="15" s="1"/>
  <c r="X87" i="15"/>
  <c r="W87" i="15" s="1"/>
  <c r="Z75" i="15"/>
  <c r="Y75" i="15" s="1"/>
  <c r="Z67" i="15"/>
  <c r="Y67" i="15" s="1"/>
  <c r="V19" i="15"/>
  <c r="U19" i="15" s="1"/>
  <c r="Z91" i="15"/>
  <c r="Y91" i="15" s="1"/>
  <c r="X91" i="15"/>
  <c r="X119" i="15"/>
  <c r="W119" i="15" s="1"/>
  <c r="Z119" i="15"/>
  <c r="Y119" i="15" s="1"/>
  <c r="Q47" i="15"/>
  <c r="P47" i="15" s="1"/>
  <c r="Q39" i="15"/>
  <c r="P39" i="15" s="1"/>
  <c r="O31" i="15"/>
  <c r="N31" i="15" s="1"/>
  <c r="Q31" i="15"/>
  <c r="P31" i="15" s="1"/>
  <c r="AB111" i="15"/>
  <c r="AH111" i="15" s="1"/>
  <c r="AC111" i="15"/>
  <c r="AI111" i="15" s="1"/>
  <c r="AB103" i="15"/>
  <c r="AH103" i="15" s="1"/>
  <c r="AC103" i="15"/>
  <c r="AI103" i="15" s="1"/>
  <c r="R103" i="15"/>
  <c r="X39" i="15"/>
  <c r="W39" i="15" s="1"/>
  <c r="X63" i="15"/>
  <c r="W63" i="15" s="1"/>
  <c r="T63" i="15"/>
  <c r="R63" i="15" s="1"/>
  <c r="X55" i="15"/>
  <c r="W55" i="15" s="1"/>
  <c r="T55" i="15"/>
  <c r="R55" i="15" s="1"/>
  <c r="AI47" i="15"/>
  <c r="AH127" i="15"/>
  <c r="AA79" i="15"/>
  <c r="R79" i="15"/>
  <c r="AC79" i="15"/>
  <c r="AI79" i="15" s="1"/>
  <c r="N79" i="15"/>
  <c r="U79" i="15"/>
  <c r="AE127" i="15"/>
  <c r="X83" i="15"/>
  <c r="W83" i="15" s="1"/>
  <c r="X107" i="15"/>
  <c r="W107" i="15" s="1"/>
  <c r="AA27" i="15"/>
  <c r="R27" i="15"/>
  <c r="N27" i="15"/>
  <c r="U27" i="15"/>
  <c r="AC27" i="15"/>
  <c r="AI27" i="15" s="1"/>
  <c r="Z103" i="15"/>
  <c r="Y103" i="15" s="1"/>
  <c r="Z63" i="15"/>
  <c r="Y63" i="15" s="1"/>
  <c r="AA123" i="15"/>
  <c r="R123" i="15"/>
  <c r="U123" i="15"/>
  <c r="P123" i="15"/>
  <c r="AC123" i="15"/>
  <c r="AI123" i="15" s="1"/>
  <c r="Y123" i="15"/>
  <c r="O115" i="15"/>
  <c r="N115" i="15" s="1"/>
  <c r="Q115" i="15"/>
  <c r="P115" i="15" s="1"/>
  <c r="T95" i="15"/>
  <c r="R95" i="15" s="1"/>
  <c r="AE95" i="15"/>
  <c r="Q79" i="15"/>
  <c r="P79" i="15" s="1"/>
  <c r="O127" i="15"/>
  <c r="N127" i="15" s="1"/>
  <c r="Q127" i="15"/>
  <c r="P127" i="15" s="1"/>
  <c r="AE99" i="15"/>
  <c r="P83" i="15"/>
  <c r="AC83" i="15"/>
  <c r="AI83" i="15" s="1"/>
  <c r="U83" i="15"/>
  <c r="AA83" i="15"/>
  <c r="Y83" i="15"/>
  <c r="AA107" i="15"/>
  <c r="P107" i="15"/>
  <c r="R107" i="15"/>
  <c r="AC107" i="15"/>
  <c r="AI107" i="15" s="1"/>
  <c r="U107" i="15"/>
  <c r="AE87" i="15"/>
  <c r="AA67" i="15"/>
  <c r="AC67" i="15"/>
  <c r="AI67" i="15" s="1"/>
  <c r="U67" i="15"/>
  <c r="P67" i="15"/>
  <c r="Z59" i="15"/>
  <c r="Y59" i="15" s="1"/>
  <c r="Q51" i="15"/>
  <c r="P51" i="15" s="1"/>
  <c r="X43" i="15"/>
  <c r="W43" i="15" s="1"/>
  <c r="Z27" i="15"/>
  <c r="Y27" i="15" s="1"/>
  <c r="V7" i="15"/>
  <c r="U7" i="15" s="1"/>
  <c r="AE91" i="15"/>
  <c r="V59" i="15"/>
  <c r="U59" i="15" s="1"/>
  <c r="AE119" i="15"/>
  <c r="Z47" i="15"/>
  <c r="Y47" i="15" s="1"/>
  <c r="Z39" i="15"/>
  <c r="Y39" i="15" s="1"/>
  <c r="Z31" i="15"/>
  <c r="Y31" i="15" s="1"/>
  <c r="Q23" i="15"/>
  <c r="P23" i="15" s="1"/>
  <c r="AA75" i="15"/>
  <c r="W75" i="15"/>
  <c r="R75" i="15"/>
  <c r="N75" i="15"/>
  <c r="AC75" i="15"/>
  <c r="AI75" i="15" s="1"/>
  <c r="U75" i="15"/>
  <c r="O111" i="15"/>
  <c r="N111" i="15" s="1"/>
  <c r="X111" i="15"/>
  <c r="W111" i="15" s="1"/>
  <c r="Q111" i="15"/>
  <c r="P111" i="15" s="1"/>
  <c r="Q103" i="15"/>
  <c r="P103" i="15" s="1"/>
  <c r="O103" i="15"/>
  <c r="N103" i="15" s="1"/>
  <c r="AI19" i="15"/>
  <c r="O123" i="15"/>
  <c r="N123" i="15" s="1"/>
  <c r="Z115" i="15"/>
  <c r="Y115" i="15" s="1"/>
  <c r="P95" i="15"/>
  <c r="AA95" i="15"/>
  <c r="Y95" i="15"/>
  <c r="AC95" i="15"/>
  <c r="AI95" i="15" s="1"/>
  <c r="N95" i="15"/>
  <c r="U95" i="15"/>
  <c r="Z79" i="15"/>
  <c r="Y79" i="15" s="1"/>
  <c r="X71" i="15"/>
  <c r="X127" i="15"/>
  <c r="W127" i="15" s="1"/>
  <c r="Z127" i="15"/>
  <c r="Y127" i="15" s="1"/>
  <c r="W99" i="15"/>
  <c r="AC99" i="15"/>
  <c r="AI99" i="15" s="1"/>
  <c r="U99" i="15"/>
  <c r="AA99" i="15"/>
  <c r="R99" i="15"/>
  <c r="Y99" i="15"/>
  <c r="O83" i="15"/>
  <c r="N83" i="15" s="1"/>
  <c r="O107" i="15"/>
  <c r="N107" i="15" s="1"/>
  <c r="AC87" i="15"/>
  <c r="AI87" i="15" s="1"/>
  <c r="N87" i="15"/>
  <c r="R87" i="15"/>
  <c r="AA87" i="15"/>
  <c r="Y87" i="15"/>
  <c r="AE79" i="15"/>
  <c r="X67" i="15"/>
  <c r="W67" i="15" s="1"/>
  <c r="Z51" i="15"/>
  <c r="Q43" i="15"/>
  <c r="P43" i="15" s="1"/>
  <c r="X35" i="15"/>
  <c r="W35" i="15" s="1"/>
  <c r="V11" i="15"/>
  <c r="U11" i="15" s="1"/>
  <c r="W91" i="15"/>
  <c r="P91" i="15"/>
  <c r="R91" i="15"/>
  <c r="AC91" i="15"/>
  <c r="AI91" i="15" s="1"/>
  <c r="N91" i="15"/>
  <c r="AA91" i="15"/>
  <c r="U91" i="15"/>
  <c r="AA71" i="15"/>
  <c r="W71" i="15"/>
  <c r="R71" i="15"/>
  <c r="N71" i="15"/>
  <c r="U71" i="15"/>
  <c r="Y71" i="15"/>
  <c r="AC71" i="15"/>
  <c r="AI71" i="15" s="1"/>
  <c r="P71" i="15"/>
  <c r="AA119" i="15"/>
  <c r="R119" i="15"/>
  <c r="U119" i="15"/>
  <c r="AC119" i="15"/>
  <c r="AI119" i="15" s="1"/>
  <c r="AA51" i="15"/>
  <c r="R51" i="15"/>
  <c r="N51" i="15"/>
  <c r="U51" i="15"/>
  <c r="Y51" i="15"/>
  <c r="AC51" i="15"/>
  <c r="AI51" i="15" s="1"/>
  <c r="AA43" i="15"/>
  <c r="R43" i="15"/>
  <c r="N43" i="15"/>
  <c r="U43" i="15"/>
  <c r="AC43" i="15"/>
  <c r="AI43" i="15" s="1"/>
  <c r="AA35" i="15"/>
  <c r="R35" i="15"/>
  <c r="N35" i="15"/>
  <c r="U35" i="15"/>
  <c r="AC35" i="15"/>
  <c r="AI35" i="15" s="1"/>
  <c r="P35" i="15"/>
  <c r="AB23" i="15"/>
  <c r="Z23" i="15"/>
  <c r="Y23" i="15" s="1"/>
  <c r="V111" i="15"/>
  <c r="U111" i="15" s="1"/>
  <c r="Z111" i="15"/>
  <c r="Y111" i="15" s="1"/>
  <c r="V103" i="15"/>
  <c r="U103" i="15" s="1"/>
  <c r="X103" i="15"/>
  <c r="W103" i="15" s="1"/>
  <c r="X23" i="15"/>
  <c r="W23" i="15" s="1"/>
  <c r="AA63" i="15"/>
  <c r="AC63" i="15"/>
  <c r="AI63" i="15" s="1"/>
  <c r="O63" i="15"/>
  <c r="N63" i="15" s="1"/>
  <c r="Q63" i="15"/>
  <c r="P63" i="15" s="1"/>
  <c r="AI31" i="15"/>
  <c r="O55" i="15"/>
  <c r="N55" i="15" s="1"/>
  <c r="Q55" i="15"/>
  <c r="P55" i="15" s="1"/>
  <c r="Z99" i="10"/>
  <c r="Y99" i="10" s="1"/>
  <c r="V127" i="10"/>
  <c r="AE91" i="10"/>
  <c r="O99" i="10"/>
  <c r="N99" i="10" s="1"/>
  <c r="T67" i="10"/>
  <c r="R67" i="10" s="1"/>
  <c r="O55" i="10"/>
  <c r="N55" i="10" s="1"/>
  <c r="V47" i="10"/>
  <c r="U47" i="10" s="1"/>
  <c r="V31" i="10"/>
  <c r="U31" i="10" s="1"/>
  <c r="AC99" i="10"/>
  <c r="AI99" i="10" s="1"/>
  <c r="W99" i="10"/>
  <c r="U99" i="10"/>
  <c r="T99" i="10"/>
  <c r="R99" i="10" s="1"/>
  <c r="Q95" i="10"/>
  <c r="P95" i="10" s="1"/>
  <c r="AA91" i="10"/>
  <c r="W91" i="10"/>
  <c r="R91" i="10"/>
  <c r="N91" i="10"/>
  <c r="AC91" i="10"/>
  <c r="AI91" i="10" s="1"/>
  <c r="U91" i="10"/>
  <c r="P91" i="10"/>
  <c r="AI7" i="10"/>
  <c r="Q63" i="10"/>
  <c r="P63" i="10" s="1"/>
  <c r="Q59" i="10"/>
  <c r="P59" i="10" s="1"/>
  <c r="AB79" i="10"/>
  <c r="AH79" i="10" s="1"/>
  <c r="Z75" i="10"/>
  <c r="Y75" i="10" s="1"/>
  <c r="N95" i="10"/>
  <c r="AC95" i="10"/>
  <c r="AI95" i="10" s="1"/>
  <c r="AA59" i="10"/>
  <c r="W59" i="10"/>
  <c r="N59" i="10"/>
  <c r="AC59" i="10"/>
  <c r="AI59" i="10" s="1"/>
  <c r="Q75" i="10"/>
  <c r="P75" i="10" s="1"/>
  <c r="V115" i="10"/>
  <c r="U115" i="10" s="1"/>
  <c r="AI111" i="10"/>
  <c r="Q87" i="10"/>
  <c r="Z83" i="10"/>
  <c r="Y83" i="10" s="1"/>
  <c r="Z91" i="10"/>
  <c r="Y91" i="10" s="1"/>
  <c r="AE71" i="10"/>
  <c r="AB67" i="10"/>
  <c r="Z51" i="10"/>
  <c r="Y51" i="10" s="1"/>
  <c r="V35" i="10"/>
  <c r="U35" i="10" s="1"/>
  <c r="V19" i="10"/>
  <c r="U19" i="10" s="1"/>
  <c r="AB99" i="10"/>
  <c r="AA99" i="10" s="1"/>
  <c r="Z95" i="10"/>
  <c r="Y95" i="10" s="1"/>
  <c r="Z71" i="10"/>
  <c r="Y71" i="10" s="1"/>
  <c r="Q55" i="10"/>
  <c r="P55" i="10" s="1"/>
  <c r="V7" i="10"/>
  <c r="U7" i="10" s="1"/>
  <c r="T15" i="10"/>
  <c r="R15" i="10" s="1"/>
  <c r="O79" i="10"/>
  <c r="N79" i="10" s="1"/>
  <c r="AB7" i="10"/>
  <c r="Z63" i="10"/>
  <c r="Y63" i="10" s="1"/>
  <c r="AE59" i="10"/>
  <c r="Z59" i="10"/>
  <c r="Y59" i="10" s="1"/>
  <c r="Q79" i="10"/>
  <c r="P79" i="10" s="1"/>
  <c r="V75" i="10"/>
  <c r="U75" i="10" s="1"/>
  <c r="T75" i="10"/>
  <c r="R75" i="10" s="1"/>
  <c r="X15" i="10"/>
  <c r="W15" i="10" s="1"/>
  <c r="AC11" i="10"/>
  <c r="AI11" i="10" s="1"/>
  <c r="N11" i="10"/>
  <c r="AA11" i="10"/>
  <c r="U11" i="10"/>
  <c r="Y11" i="10"/>
  <c r="AB95" i="10"/>
  <c r="AH95" i="10" s="1"/>
  <c r="W79" i="10"/>
  <c r="R79" i="10"/>
  <c r="U79" i="10"/>
  <c r="AC79" i="10"/>
  <c r="AI79" i="10" s="1"/>
  <c r="V119" i="10"/>
  <c r="U119" i="10" s="1"/>
  <c r="V103" i="10"/>
  <c r="U103" i="10" s="1"/>
  <c r="AG128" i="10"/>
  <c r="AF128" i="10" s="1"/>
  <c r="T83" i="10"/>
  <c r="R83" i="10" s="1"/>
  <c r="W83" i="10"/>
  <c r="N83" i="10"/>
  <c r="P83" i="10"/>
  <c r="AC83" i="10"/>
  <c r="AI83" i="10" s="1"/>
  <c r="U83" i="10"/>
  <c r="X95" i="10"/>
  <c r="W95" i="10" s="1"/>
  <c r="Q67" i="10"/>
  <c r="P67" i="10" s="1"/>
  <c r="T51" i="10"/>
  <c r="R51" i="10" s="1"/>
  <c r="V39" i="10"/>
  <c r="U39" i="10" s="1"/>
  <c r="V23" i="10"/>
  <c r="U23" i="10" s="1"/>
  <c r="Q99" i="10"/>
  <c r="P99" i="10" s="1"/>
  <c r="V95" i="10"/>
  <c r="U95" i="10" s="1"/>
  <c r="T95" i="10"/>
  <c r="R95" i="10" s="1"/>
  <c r="T71" i="10"/>
  <c r="R71" i="10" s="1"/>
  <c r="Z55" i="10"/>
  <c r="Y55" i="10" s="1"/>
  <c r="AB15" i="10"/>
  <c r="M128" i="10"/>
  <c r="T11" i="10"/>
  <c r="R11" i="10" s="1"/>
  <c r="W87" i="10"/>
  <c r="R87" i="10"/>
  <c r="N87" i="10"/>
  <c r="P87" i="10"/>
  <c r="U87" i="10"/>
  <c r="AC87" i="10"/>
  <c r="AI87" i="10" s="1"/>
  <c r="Q11" i="10"/>
  <c r="P11" i="10" s="1"/>
  <c r="T7" i="10"/>
  <c r="R7" i="10" s="1"/>
  <c r="AA63" i="10"/>
  <c r="W63" i="10"/>
  <c r="N63" i="10"/>
  <c r="U63" i="10"/>
  <c r="AC63" i="10"/>
  <c r="AI63" i="10" s="1"/>
  <c r="T63" i="10"/>
  <c r="R63" i="10" s="1"/>
  <c r="V59" i="10"/>
  <c r="U59" i="10" s="1"/>
  <c r="T59" i="10"/>
  <c r="R59" i="10" s="1"/>
  <c r="Z79" i="10"/>
  <c r="Y79" i="10" s="1"/>
  <c r="W75" i="10"/>
  <c r="AC75" i="10"/>
  <c r="AI75" i="10" s="1"/>
  <c r="AB75" i="10"/>
  <c r="AH75" i="10" s="1"/>
  <c r="V55" i="8"/>
  <c r="U55" i="8" s="1"/>
  <c r="Q115" i="8"/>
  <c r="P115" i="8" s="1"/>
  <c r="V127" i="8"/>
  <c r="U127" i="8" s="1"/>
  <c r="V111" i="8"/>
  <c r="U111" i="8" s="1"/>
  <c r="V95" i="8"/>
  <c r="U95" i="8" s="1"/>
  <c r="T91" i="8"/>
  <c r="R91" i="8" s="1"/>
  <c r="V87" i="8"/>
  <c r="U87" i="8" s="1"/>
  <c r="V43" i="8"/>
  <c r="U43" i="8" s="1"/>
  <c r="V19" i="8"/>
  <c r="U19" i="8" s="1"/>
  <c r="Z67" i="8"/>
  <c r="AB87" i="8"/>
  <c r="AH87" i="8" s="1"/>
  <c r="Z71" i="8"/>
  <c r="Y71" i="8" s="1"/>
  <c r="AB71" i="8"/>
  <c r="AH71" i="8" s="1"/>
  <c r="O67" i="8"/>
  <c r="N67" i="8" s="1"/>
  <c r="AE83" i="8"/>
  <c r="AE67" i="8"/>
  <c r="AI15" i="8"/>
  <c r="O83" i="8"/>
  <c r="N83" i="8" s="1"/>
  <c r="AI123" i="8"/>
  <c r="V99" i="8"/>
  <c r="U99" i="8" s="1"/>
  <c r="AB95" i="8"/>
  <c r="AA95" i="8" s="1"/>
  <c r="Y79" i="8"/>
  <c r="R79" i="8"/>
  <c r="AC79" i="8"/>
  <c r="AI79" i="8" s="1"/>
  <c r="W79" i="8"/>
  <c r="AA79" i="8"/>
  <c r="P79" i="8"/>
  <c r="N79" i="8"/>
  <c r="Y63" i="8"/>
  <c r="R63" i="8"/>
  <c r="N63" i="8"/>
  <c r="AC63" i="8"/>
  <c r="AI63" i="8" s="1"/>
  <c r="W63" i="8"/>
  <c r="V79" i="8"/>
  <c r="U79" i="8" s="1"/>
  <c r="T75" i="8"/>
  <c r="R75" i="8" s="1"/>
  <c r="X83" i="8"/>
  <c r="W83" i="8" s="1"/>
  <c r="Q67" i="8"/>
  <c r="P67" i="8" s="1"/>
  <c r="V63" i="8"/>
  <c r="U63" i="8" s="1"/>
  <c r="U59" i="8"/>
  <c r="N59" i="8"/>
  <c r="Y59" i="8"/>
  <c r="P59" i="8"/>
  <c r="AC59" i="8"/>
  <c r="AI59" i="8" s="1"/>
  <c r="AA59" i="8"/>
  <c r="X59" i="8"/>
  <c r="W59" i="8" s="1"/>
  <c r="V39" i="8"/>
  <c r="U39" i="8" s="1"/>
  <c r="V31" i="8"/>
  <c r="U31" i="8" s="1"/>
  <c r="V15" i="8"/>
  <c r="U15" i="8" s="1"/>
  <c r="AC83" i="8"/>
  <c r="AI83" i="8" s="1"/>
  <c r="Y83" i="8"/>
  <c r="AC67" i="8"/>
  <c r="AI67" i="8" s="1"/>
  <c r="W67" i="8"/>
  <c r="Y67" i="8"/>
  <c r="Q83" i="8"/>
  <c r="P83" i="8" s="1"/>
  <c r="T83" i="8"/>
  <c r="R83" i="8" s="1"/>
  <c r="T67" i="8"/>
  <c r="R67" i="8" s="1"/>
  <c r="AI27" i="8"/>
  <c r="AB91" i="8"/>
  <c r="AC87" i="8"/>
  <c r="AI87" i="8" s="1"/>
  <c r="Y87" i="8"/>
  <c r="P87" i="8"/>
  <c r="R87" i="8"/>
  <c r="N87" i="8"/>
  <c r="V119" i="8"/>
  <c r="U119" i="8" s="1"/>
  <c r="X111" i="8"/>
  <c r="W111" i="8" s="1"/>
  <c r="X107" i="8"/>
  <c r="W107" i="8" s="1"/>
  <c r="X103" i="8"/>
  <c r="W103" i="8" s="1"/>
  <c r="X99" i="8"/>
  <c r="W99" i="8" s="1"/>
  <c r="R111" i="8"/>
  <c r="AC111" i="8"/>
  <c r="AI111" i="8" s="1"/>
  <c r="Y111" i="8"/>
  <c r="P111" i="8"/>
  <c r="V103" i="8"/>
  <c r="U103" i="8" s="1"/>
  <c r="U75" i="8"/>
  <c r="N75" i="8"/>
  <c r="Y75" i="8"/>
  <c r="AC75" i="8"/>
  <c r="AI75" i="8" s="1"/>
  <c r="P75" i="8"/>
  <c r="AB75" i="8"/>
  <c r="AH75" i="8" s="1"/>
  <c r="P71" i="8"/>
  <c r="U71" i="8"/>
  <c r="AC71" i="8"/>
  <c r="AI71" i="8" s="1"/>
  <c r="W71" i="8"/>
  <c r="X55" i="8"/>
  <c r="W55" i="8" s="1"/>
  <c r="X51" i="8"/>
  <c r="W51" i="8" s="1"/>
  <c r="O71" i="8"/>
  <c r="N71" i="8" s="1"/>
  <c r="T59" i="8"/>
  <c r="R59" i="8" s="1"/>
  <c r="V51" i="8"/>
  <c r="U51" i="8" s="1"/>
  <c r="V27" i="8"/>
  <c r="U27" i="8" s="1"/>
  <c r="V11" i="8"/>
  <c r="U11" i="8" s="1"/>
  <c r="AB83" i="8"/>
  <c r="AH83" i="8" s="1"/>
  <c r="AB67" i="8"/>
  <c r="AH67" i="8" s="1"/>
  <c r="AI39" i="8"/>
  <c r="AI51" i="8"/>
  <c r="AI43" i="8"/>
  <c r="X63" i="7"/>
  <c r="W63" i="7" s="1"/>
  <c r="AC59" i="7"/>
  <c r="AI59" i="7" s="1"/>
  <c r="R59" i="7"/>
  <c r="AA59" i="7"/>
  <c r="O127" i="7"/>
  <c r="N123" i="7"/>
  <c r="AA123" i="7"/>
  <c r="P123" i="7"/>
  <c r="AC123" i="7"/>
  <c r="AI123" i="7" s="1"/>
  <c r="W123" i="7"/>
  <c r="AE119" i="7"/>
  <c r="X115" i="7"/>
  <c r="X111" i="7"/>
  <c r="W111" i="7" s="1"/>
  <c r="Y111" i="7"/>
  <c r="N111" i="7"/>
  <c r="AC111" i="7"/>
  <c r="AI111" i="7" s="1"/>
  <c r="AA111" i="7"/>
  <c r="P111" i="7"/>
  <c r="R111" i="7"/>
  <c r="Y79" i="7"/>
  <c r="AC79" i="7"/>
  <c r="AI79" i="7" s="1"/>
  <c r="N79" i="7"/>
  <c r="U79" i="7"/>
  <c r="W79" i="7"/>
  <c r="Z83" i="7"/>
  <c r="Y83" i="7" s="1"/>
  <c r="AB83" i="7"/>
  <c r="O75" i="7"/>
  <c r="N75" i="7" s="1"/>
  <c r="X87" i="7"/>
  <c r="W87" i="7" s="1"/>
  <c r="AB87" i="7"/>
  <c r="AH87" i="7" s="1"/>
  <c r="AA71" i="7"/>
  <c r="R71" i="7"/>
  <c r="P71" i="7"/>
  <c r="U71" i="7"/>
  <c r="AC71" i="7"/>
  <c r="AI71" i="7" s="1"/>
  <c r="P55" i="7"/>
  <c r="U55" i="7"/>
  <c r="AC55" i="7"/>
  <c r="AI55" i="7" s="1"/>
  <c r="V15" i="7"/>
  <c r="U15" i="7" s="1"/>
  <c r="AE63" i="7"/>
  <c r="AC99" i="7"/>
  <c r="AI99" i="7" s="1"/>
  <c r="W99" i="7"/>
  <c r="Y99" i="7"/>
  <c r="V99" i="7"/>
  <c r="U99" i="7" s="1"/>
  <c r="O39" i="7"/>
  <c r="X23" i="7"/>
  <c r="AI15" i="7"/>
  <c r="Z59" i="7"/>
  <c r="Y59" i="7" s="1"/>
  <c r="O59" i="7"/>
  <c r="N59" i="7" s="1"/>
  <c r="V47" i="7"/>
  <c r="U47" i="7" s="1"/>
  <c r="X47" i="7"/>
  <c r="W47" i="7" s="1"/>
  <c r="Z43" i="7"/>
  <c r="Y43" i="7" s="1"/>
  <c r="O35" i="7"/>
  <c r="N35" i="7" s="1"/>
  <c r="Z103" i="7"/>
  <c r="AB103" i="7"/>
  <c r="AH103" i="7" s="1"/>
  <c r="Q67" i="7"/>
  <c r="P67" i="7" s="1"/>
  <c r="O67" i="7"/>
  <c r="N67" i="7" s="1"/>
  <c r="Q51" i="7"/>
  <c r="P51" i="7" s="1"/>
  <c r="O51" i="7"/>
  <c r="V39" i="7"/>
  <c r="U39" i="7" s="1"/>
  <c r="O31" i="7"/>
  <c r="N31" i="7" s="1"/>
  <c r="AB43" i="7"/>
  <c r="AH43" i="7" s="1"/>
  <c r="AC43" i="7"/>
  <c r="AI43" i="7" s="1"/>
  <c r="AB27" i="7"/>
  <c r="AH27" i="7" s="1"/>
  <c r="P27" i="7"/>
  <c r="AC27" i="7"/>
  <c r="AI27" i="7" s="1"/>
  <c r="R27" i="7"/>
  <c r="AA127" i="7"/>
  <c r="W127" i="7"/>
  <c r="R127" i="7"/>
  <c r="N127" i="7"/>
  <c r="M128" i="7"/>
  <c r="Y127" i="7"/>
  <c r="AC127" i="7"/>
  <c r="AI127" i="7" s="1"/>
  <c r="U127" i="7"/>
  <c r="V111" i="7"/>
  <c r="U111" i="7" s="1"/>
  <c r="AB91" i="7"/>
  <c r="P87" i="7"/>
  <c r="N87" i="7"/>
  <c r="AC87" i="7"/>
  <c r="AI87" i="7" s="1"/>
  <c r="U87" i="7"/>
  <c r="R87" i="7"/>
  <c r="Y87" i="7"/>
  <c r="AA39" i="7"/>
  <c r="Y39" i="7"/>
  <c r="R39" i="7"/>
  <c r="AC39" i="7"/>
  <c r="AI39" i="7" s="1"/>
  <c r="N39" i="7"/>
  <c r="AA35" i="7"/>
  <c r="U35" i="7"/>
  <c r="Y35" i="7"/>
  <c r="R35" i="7"/>
  <c r="P35" i="7"/>
  <c r="AC35" i="7"/>
  <c r="AI35" i="7" s="1"/>
  <c r="Y119" i="7"/>
  <c r="AC119" i="7"/>
  <c r="AI119" i="7" s="1"/>
  <c r="W119" i="7"/>
  <c r="R119" i="7"/>
  <c r="P119" i="7"/>
  <c r="AA119" i="7"/>
  <c r="U119" i="7"/>
  <c r="Y95" i="7"/>
  <c r="AA95" i="7"/>
  <c r="U95" i="7"/>
  <c r="AC95" i="7"/>
  <c r="AI95" i="7" s="1"/>
  <c r="N95" i="7"/>
  <c r="W95" i="7"/>
  <c r="P95" i="7"/>
  <c r="O71" i="7"/>
  <c r="N71" i="7" s="1"/>
  <c r="O55" i="7"/>
  <c r="N55" i="7" s="1"/>
  <c r="U19" i="7"/>
  <c r="AC19" i="7"/>
  <c r="AI19" i="7" s="1"/>
  <c r="N19" i="7"/>
  <c r="Y19" i="7"/>
  <c r="R19" i="7"/>
  <c r="P19" i="7"/>
  <c r="W19" i="7"/>
  <c r="P63" i="7"/>
  <c r="AA63" i="7"/>
  <c r="AC63" i="7"/>
  <c r="AI63" i="7" s="1"/>
  <c r="R63" i="7"/>
  <c r="Y63" i="7"/>
  <c r="U63" i="7"/>
  <c r="AE99" i="7"/>
  <c r="X39" i="7"/>
  <c r="W39" i="7" s="1"/>
  <c r="Q23" i="7"/>
  <c r="P23" i="7" s="1"/>
  <c r="AE23" i="7"/>
  <c r="Q59" i="7"/>
  <c r="P59" i="7" s="1"/>
  <c r="X59" i="7"/>
  <c r="W59" i="7" s="1"/>
  <c r="AE47" i="7"/>
  <c r="X35" i="7"/>
  <c r="W35" i="7" s="1"/>
  <c r="O103" i="7"/>
  <c r="N103" i="7" s="1"/>
  <c r="Z67" i="7"/>
  <c r="X67" i="7"/>
  <c r="W67" i="7" s="1"/>
  <c r="Z51" i="7"/>
  <c r="Y51" i="7" s="1"/>
  <c r="X51" i="7"/>
  <c r="W51" i="7" s="1"/>
  <c r="X31" i="7"/>
  <c r="W31" i="7" s="1"/>
  <c r="O43" i="7"/>
  <c r="N43" i="7" s="1"/>
  <c r="O27" i="7"/>
  <c r="N27" i="7" s="1"/>
  <c r="Z27" i="7"/>
  <c r="Y27" i="7" s="1"/>
  <c r="Y67" i="7"/>
  <c r="R67" i="7"/>
  <c r="AC67" i="7"/>
  <c r="AI67" i="7" s="1"/>
  <c r="U67" i="7"/>
  <c r="AA67" i="7"/>
  <c r="R51" i="7"/>
  <c r="AC51" i="7"/>
  <c r="AI51" i="7" s="1"/>
  <c r="U51" i="7"/>
  <c r="N51" i="7"/>
  <c r="AA51" i="7"/>
  <c r="U31" i="7"/>
  <c r="AC31" i="7"/>
  <c r="AI31" i="7" s="1"/>
  <c r="P31" i="7"/>
  <c r="Y31" i="7"/>
  <c r="R31" i="7"/>
  <c r="AE127" i="7"/>
  <c r="O119" i="7"/>
  <c r="N119" i="7" s="1"/>
  <c r="Y115" i="7"/>
  <c r="N115" i="7"/>
  <c r="AA115" i="7"/>
  <c r="R115" i="7"/>
  <c r="AC115" i="7"/>
  <c r="AI115" i="7" s="1"/>
  <c r="P115" i="7"/>
  <c r="W115" i="7"/>
  <c r="U115" i="7"/>
  <c r="T79" i="7"/>
  <c r="R79" i="7" s="1"/>
  <c r="T91" i="7"/>
  <c r="R91" i="7" s="1"/>
  <c r="X91" i="7"/>
  <c r="W91" i="7" s="1"/>
  <c r="T75" i="7"/>
  <c r="R75" i="7" s="1"/>
  <c r="X71" i="7"/>
  <c r="W71" i="7" s="1"/>
  <c r="AB55" i="7"/>
  <c r="AH55" i="7" s="1"/>
  <c r="X55" i="7"/>
  <c r="W55" i="7" s="1"/>
  <c r="O63" i="7"/>
  <c r="N63" i="7" s="1"/>
  <c r="O99" i="7"/>
  <c r="N99" i="7" s="1"/>
  <c r="Q99" i="7"/>
  <c r="P99" i="7" s="1"/>
  <c r="T99" i="7"/>
  <c r="R99" i="7" s="1"/>
  <c r="Q39" i="7"/>
  <c r="P39" i="7" s="1"/>
  <c r="AE39" i="7"/>
  <c r="AA23" i="7"/>
  <c r="U23" i="7"/>
  <c r="Y23" i="7"/>
  <c r="R23" i="7"/>
  <c r="AC23" i="7"/>
  <c r="AI23" i="7" s="1"/>
  <c r="W23" i="7"/>
  <c r="AE59" i="7"/>
  <c r="AA47" i="7"/>
  <c r="AC47" i="7"/>
  <c r="AI47" i="7" s="1"/>
  <c r="R47" i="7"/>
  <c r="AE35" i="7"/>
  <c r="AC103" i="7"/>
  <c r="AI103" i="7" s="1"/>
  <c r="Y103" i="7"/>
  <c r="U103" i="7"/>
  <c r="P103" i="7"/>
  <c r="AE67" i="7"/>
  <c r="V59" i="7"/>
  <c r="U59" i="7" s="1"/>
  <c r="AE51" i="7"/>
  <c r="AE31" i="7"/>
  <c r="V43" i="7"/>
  <c r="U43" i="7" s="1"/>
  <c r="X43" i="7"/>
  <c r="W43" i="7" s="1"/>
  <c r="X27" i="7"/>
  <c r="W27" i="7" s="1"/>
  <c r="W95" i="6"/>
  <c r="R95" i="6"/>
  <c r="N95" i="6"/>
  <c r="AC95" i="6"/>
  <c r="AI95" i="6" s="1"/>
  <c r="Y95" i="6"/>
  <c r="U95" i="6"/>
  <c r="W87" i="6"/>
  <c r="R87" i="6"/>
  <c r="AC87" i="6"/>
  <c r="AI87" i="6" s="1"/>
  <c r="U87" i="6"/>
  <c r="T43" i="6"/>
  <c r="R43" i="6" s="1"/>
  <c r="X7" i="6"/>
  <c r="W7" i="6" s="1"/>
  <c r="M128" i="6"/>
  <c r="AB99" i="6"/>
  <c r="AH99" i="6" s="1"/>
  <c r="AE43" i="6"/>
  <c r="AA35" i="6"/>
  <c r="AC35" i="6"/>
  <c r="AI35" i="6" s="1"/>
  <c r="U35" i="6"/>
  <c r="Z19" i="6"/>
  <c r="Y19" i="6" s="1"/>
  <c r="AA27" i="6"/>
  <c r="AC27" i="6"/>
  <c r="AI27" i="6" s="1"/>
  <c r="U27" i="6"/>
  <c r="V119" i="6"/>
  <c r="U119" i="6" s="1"/>
  <c r="AG128" i="6"/>
  <c r="AF128" i="6" s="1"/>
  <c r="AI127" i="6"/>
  <c r="V107" i="6"/>
  <c r="U107" i="6" s="1"/>
  <c r="X91" i="6"/>
  <c r="W91" i="6" s="1"/>
  <c r="Z75" i="6"/>
  <c r="Y75" i="6" s="1"/>
  <c r="V55" i="6"/>
  <c r="U55" i="6" s="1"/>
  <c r="Q95" i="6"/>
  <c r="P95" i="6" s="1"/>
  <c r="O87" i="6"/>
  <c r="N87" i="6" s="1"/>
  <c r="Q87" i="6"/>
  <c r="P87" i="6" s="1"/>
  <c r="Q79" i="6"/>
  <c r="P79" i="6" s="1"/>
  <c r="R67" i="6"/>
  <c r="N67" i="6"/>
  <c r="AC67" i="6"/>
  <c r="AI67" i="6" s="1"/>
  <c r="T71" i="6"/>
  <c r="R71" i="6" s="1"/>
  <c r="AB71" i="6"/>
  <c r="AH71" i="6" s="1"/>
  <c r="R63" i="6"/>
  <c r="N63" i="6"/>
  <c r="P63" i="6"/>
  <c r="Y63" i="6"/>
  <c r="AC63" i="6"/>
  <c r="AI63" i="6" s="1"/>
  <c r="U63" i="6"/>
  <c r="O39" i="6"/>
  <c r="Q39" i="6"/>
  <c r="P39" i="6" s="1"/>
  <c r="X31" i="6"/>
  <c r="W31" i="6" s="1"/>
  <c r="Z31" i="6"/>
  <c r="Y31" i="6" s="1"/>
  <c r="X23" i="6"/>
  <c r="W23" i="6" s="1"/>
  <c r="Z23" i="6"/>
  <c r="Y23" i="6" s="1"/>
  <c r="Q11" i="6"/>
  <c r="P11" i="6" s="1"/>
  <c r="T35" i="6"/>
  <c r="R35" i="6" s="1"/>
  <c r="O15" i="6"/>
  <c r="N15" i="6" s="1"/>
  <c r="Z11" i="6"/>
  <c r="Y11" i="6" s="1"/>
  <c r="AA11" i="6"/>
  <c r="U11" i="6"/>
  <c r="R11" i="6"/>
  <c r="AC11" i="6"/>
  <c r="AI11" i="6" s="1"/>
  <c r="AE7" i="6"/>
  <c r="Q99" i="6"/>
  <c r="P99" i="6" s="1"/>
  <c r="AI51" i="6"/>
  <c r="AC43" i="6"/>
  <c r="AI43" i="6" s="1"/>
  <c r="Y43" i="6"/>
  <c r="U43" i="6"/>
  <c r="AA43" i="6"/>
  <c r="O35" i="6"/>
  <c r="N35" i="6" s="1"/>
  <c r="Q35" i="6"/>
  <c r="P35" i="6" s="1"/>
  <c r="AE19" i="6"/>
  <c r="O27" i="6"/>
  <c r="N27" i="6" s="1"/>
  <c r="Q27" i="6"/>
  <c r="P27" i="6" s="1"/>
  <c r="AA79" i="6"/>
  <c r="W79" i="6"/>
  <c r="R79" i="6"/>
  <c r="N79" i="6"/>
  <c r="AC79" i="6"/>
  <c r="AI79" i="6" s="1"/>
  <c r="U79" i="6"/>
  <c r="W71" i="6"/>
  <c r="N71" i="6"/>
  <c r="AC71" i="6"/>
  <c r="AI71" i="6" s="1"/>
  <c r="U71" i="6"/>
  <c r="AA39" i="6"/>
  <c r="R39" i="6"/>
  <c r="N39" i="6"/>
  <c r="AC39" i="6"/>
  <c r="AI39" i="6" s="1"/>
  <c r="U39" i="6"/>
  <c r="V123" i="6"/>
  <c r="U123" i="6" s="1"/>
  <c r="V111" i="6"/>
  <c r="U111" i="6" s="1"/>
  <c r="Q91" i="6"/>
  <c r="P91" i="6" s="1"/>
  <c r="X83" i="6"/>
  <c r="W83" i="6" s="1"/>
  <c r="V59" i="6"/>
  <c r="U59" i="6" s="1"/>
  <c r="AB87" i="6"/>
  <c r="AH87" i="6" s="1"/>
  <c r="Z87" i="6"/>
  <c r="Y87" i="6" s="1"/>
  <c r="Z79" i="6"/>
  <c r="AB67" i="6"/>
  <c r="AH67" i="6" s="1"/>
  <c r="Q67" i="6"/>
  <c r="P67" i="6" s="1"/>
  <c r="AE71" i="6"/>
  <c r="Q71" i="6"/>
  <c r="P71" i="6" s="1"/>
  <c r="X39" i="6"/>
  <c r="W39" i="6" s="1"/>
  <c r="Z39" i="6"/>
  <c r="Y39" i="6" s="1"/>
  <c r="AE31" i="6"/>
  <c r="AE23" i="6"/>
  <c r="AB15" i="6"/>
  <c r="AH15" i="6" s="1"/>
  <c r="T27" i="6"/>
  <c r="R27" i="6" s="1"/>
  <c r="X15" i="6"/>
  <c r="W15" i="6" s="1"/>
  <c r="O11" i="6"/>
  <c r="N11" i="6" s="1"/>
  <c r="Z7" i="6"/>
  <c r="Y7" i="6" s="1"/>
  <c r="U7" i="6"/>
  <c r="AC7" i="6"/>
  <c r="AI7" i="6" s="1"/>
  <c r="Z99" i="6"/>
  <c r="Y99" i="6" s="1"/>
  <c r="O43" i="6"/>
  <c r="N43" i="6" s="1"/>
  <c r="X35" i="6"/>
  <c r="W35" i="6" s="1"/>
  <c r="Z35" i="6"/>
  <c r="Y35" i="6" s="1"/>
  <c r="AA19" i="6"/>
  <c r="AC19" i="6"/>
  <c r="AI19" i="6" s="1"/>
  <c r="U19" i="6"/>
  <c r="X27" i="6"/>
  <c r="W27" i="6" s="1"/>
  <c r="Z27" i="6"/>
  <c r="Y27" i="6" s="1"/>
  <c r="AA15" i="6"/>
  <c r="AC15" i="6"/>
  <c r="AI15" i="6" s="1"/>
  <c r="U15" i="6"/>
  <c r="R15" i="6"/>
  <c r="AO128" i="6"/>
  <c r="AM128" i="6" s="1"/>
  <c r="AI111" i="6"/>
  <c r="Z91" i="6"/>
  <c r="Y91" i="6" s="1"/>
  <c r="Q83" i="6"/>
  <c r="P83" i="6" s="1"/>
  <c r="X75" i="6"/>
  <c r="W75" i="6" s="1"/>
  <c r="V67" i="6"/>
  <c r="U67" i="6" s="1"/>
  <c r="Z71" i="6"/>
  <c r="Y71" i="6" s="1"/>
  <c r="AA31" i="6"/>
  <c r="R31" i="6"/>
  <c r="AC31" i="6"/>
  <c r="AI31" i="6" s="1"/>
  <c r="P31" i="6"/>
  <c r="AA23" i="6"/>
  <c r="R23" i="6"/>
  <c r="N23" i="6"/>
  <c r="AC23" i="6"/>
  <c r="AI23" i="6" s="1"/>
  <c r="U23" i="6"/>
  <c r="P23" i="6"/>
  <c r="Q15" i="6"/>
  <c r="P15" i="6" s="1"/>
  <c r="T19" i="6"/>
  <c r="R19" i="6" s="1"/>
  <c r="X11" i="6"/>
  <c r="W11" i="6" s="1"/>
  <c r="O7" i="6"/>
  <c r="N7" i="6" s="1"/>
  <c r="W99" i="6"/>
  <c r="N99" i="6"/>
  <c r="AC99" i="6"/>
  <c r="AI99" i="6" s="1"/>
  <c r="U99" i="6"/>
  <c r="T99" i="6"/>
  <c r="R99" i="6" s="1"/>
  <c r="X43" i="6"/>
  <c r="W43" i="6" s="1"/>
  <c r="AE35" i="6"/>
  <c r="O19" i="6"/>
  <c r="N19" i="6" s="1"/>
  <c r="Q19" i="6"/>
  <c r="P19" i="6" s="1"/>
  <c r="AE27" i="6"/>
  <c r="AB39" i="5"/>
  <c r="AH39" i="5" s="1"/>
  <c r="O63" i="5"/>
  <c r="N63" i="5" s="1"/>
  <c r="P55" i="5"/>
  <c r="AA55" i="5"/>
  <c r="U55" i="5"/>
  <c r="AC55" i="5"/>
  <c r="AI55" i="5" s="1"/>
  <c r="R55" i="5"/>
  <c r="N27" i="5"/>
  <c r="AC27" i="5"/>
  <c r="AI27" i="5" s="1"/>
  <c r="O67" i="5"/>
  <c r="N67" i="5" s="1"/>
  <c r="P59" i="5"/>
  <c r="AA59" i="5"/>
  <c r="U59" i="5"/>
  <c r="AC59" i="5"/>
  <c r="AI59" i="5" s="1"/>
  <c r="R59" i="5"/>
  <c r="V7" i="5"/>
  <c r="U7" i="5" s="1"/>
  <c r="AC31" i="5"/>
  <c r="AI31" i="5" s="1"/>
  <c r="Y31" i="5"/>
  <c r="U31" i="5"/>
  <c r="N31" i="5"/>
  <c r="R31" i="5"/>
  <c r="Q31" i="5"/>
  <c r="P31" i="5" s="1"/>
  <c r="V27" i="5"/>
  <c r="U27" i="5" s="1"/>
  <c r="V119" i="5"/>
  <c r="U119" i="5" s="1"/>
  <c r="AE111" i="5"/>
  <c r="V47" i="5"/>
  <c r="U47" i="5" s="1"/>
  <c r="AI115" i="5"/>
  <c r="T103" i="5"/>
  <c r="R103" i="5" s="1"/>
  <c r="X103" i="5"/>
  <c r="T47" i="5"/>
  <c r="R47" i="5" s="1"/>
  <c r="T39" i="5"/>
  <c r="R39" i="5" s="1"/>
  <c r="AC79" i="5"/>
  <c r="AI79" i="5" s="1"/>
  <c r="Y79" i="5"/>
  <c r="U79" i="5"/>
  <c r="P79" i="5"/>
  <c r="R79" i="5"/>
  <c r="AA79" i="5"/>
  <c r="AE71" i="5"/>
  <c r="X63" i="5"/>
  <c r="O55" i="5"/>
  <c r="N55" i="5" s="1"/>
  <c r="Z51" i="5"/>
  <c r="Y51" i="5" s="1"/>
  <c r="X27" i="5"/>
  <c r="W27" i="5" s="1"/>
  <c r="Z23" i="5"/>
  <c r="Y23" i="5" s="1"/>
  <c r="AB23" i="5"/>
  <c r="AH23" i="5" s="1"/>
  <c r="Z19" i="5"/>
  <c r="Y19" i="5" s="1"/>
  <c r="AA11" i="5"/>
  <c r="R11" i="5"/>
  <c r="AC11" i="5"/>
  <c r="AI11" i="5" s="1"/>
  <c r="Y11" i="5"/>
  <c r="X11" i="5"/>
  <c r="W11" i="5" s="1"/>
  <c r="AE75" i="5"/>
  <c r="X67" i="5"/>
  <c r="O59" i="5"/>
  <c r="N59" i="5" s="1"/>
  <c r="P51" i="5"/>
  <c r="AA51" i="5"/>
  <c r="U51" i="5"/>
  <c r="AC51" i="5"/>
  <c r="AI51" i="5" s="1"/>
  <c r="T19" i="5"/>
  <c r="R19" i="5" s="1"/>
  <c r="X31" i="5"/>
  <c r="W31" i="5" s="1"/>
  <c r="Z107" i="5"/>
  <c r="Y107" i="5" s="1"/>
  <c r="AC107" i="5"/>
  <c r="AI107" i="5" s="1"/>
  <c r="P107" i="5"/>
  <c r="U107" i="5"/>
  <c r="V123" i="5"/>
  <c r="U123" i="5" s="1"/>
  <c r="V99" i="5"/>
  <c r="U99" i="5" s="1"/>
  <c r="AC111" i="5"/>
  <c r="AI111" i="5" s="1"/>
  <c r="Y111" i="5"/>
  <c r="U111" i="5"/>
  <c r="P111" i="5"/>
  <c r="AA111" i="5"/>
  <c r="R111" i="5"/>
  <c r="V35" i="5"/>
  <c r="U35" i="5" s="1"/>
  <c r="AE103" i="5"/>
  <c r="AB43" i="5"/>
  <c r="AH43" i="5" s="1"/>
  <c r="AB35" i="5"/>
  <c r="AH35" i="5" s="1"/>
  <c r="O79" i="5"/>
  <c r="N79" i="5" s="1"/>
  <c r="P71" i="5"/>
  <c r="U71" i="5"/>
  <c r="AC71" i="5"/>
  <c r="AI71" i="5" s="1"/>
  <c r="R71" i="5"/>
  <c r="Y71" i="5"/>
  <c r="AE63" i="5"/>
  <c r="T27" i="5"/>
  <c r="R27" i="5" s="1"/>
  <c r="Q7" i="5"/>
  <c r="P7" i="5" s="1"/>
  <c r="AE15" i="5"/>
  <c r="O11" i="5"/>
  <c r="N11" i="5" s="1"/>
  <c r="AE7" i="5"/>
  <c r="P75" i="5"/>
  <c r="AA75" i="5"/>
  <c r="U75" i="5"/>
  <c r="AC75" i="5"/>
  <c r="AI75" i="5" s="1"/>
  <c r="R75" i="5"/>
  <c r="AE67" i="5"/>
  <c r="X59" i="5"/>
  <c r="W59" i="5" s="1"/>
  <c r="O51" i="5"/>
  <c r="N51" i="5" s="1"/>
  <c r="AB19" i="5"/>
  <c r="AH19" i="5" s="1"/>
  <c r="V11" i="5"/>
  <c r="U11" i="5" s="1"/>
  <c r="AB107" i="5"/>
  <c r="AH107" i="5" s="1"/>
  <c r="O107" i="5"/>
  <c r="N107" i="5" s="1"/>
  <c r="AB47" i="5"/>
  <c r="AH47" i="5" s="1"/>
  <c r="V127" i="5"/>
  <c r="U127" i="5" s="1"/>
  <c r="AG128" i="5"/>
  <c r="AF128" i="5" s="1"/>
  <c r="O111" i="5"/>
  <c r="N111" i="5" s="1"/>
  <c r="V39" i="5"/>
  <c r="U39" i="5" s="1"/>
  <c r="Q103" i="5"/>
  <c r="P103" i="5" s="1"/>
  <c r="AC103" i="5"/>
  <c r="AI103" i="5" s="1"/>
  <c r="W103" i="5"/>
  <c r="AA103" i="5"/>
  <c r="U103" i="5"/>
  <c r="T43" i="5"/>
  <c r="R43" i="5" s="1"/>
  <c r="T35" i="5"/>
  <c r="R35" i="5" s="1"/>
  <c r="X79" i="5"/>
  <c r="W79" i="5" s="1"/>
  <c r="O71" i="5"/>
  <c r="N71" i="5" s="1"/>
  <c r="Z67" i="5"/>
  <c r="Y67" i="5" s="1"/>
  <c r="W63" i="5"/>
  <c r="P63" i="5"/>
  <c r="AA63" i="5"/>
  <c r="AC63" i="5"/>
  <c r="AI63" i="5" s="1"/>
  <c r="R63" i="5"/>
  <c r="Y63" i="5"/>
  <c r="AE55" i="5"/>
  <c r="AB27" i="5"/>
  <c r="AH27" i="5" s="1"/>
  <c r="Q11" i="5"/>
  <c r="P11" i="5" s="1"/>
  <c r="X23" i="5"/>
  <c r="W23" i="5" s="1"/>
  <c r="AA15" i="5"/>
  <c r="R15" i="5"/>
  <c r="N15" i="5"/>
  <c r="AC15" i="5"/>
  <c r="AI15" i="5" s="1"/>
  <c r="Y15" i="5"/>
  <c r="P15" i="5"/>
  <c r="X15" i="5"/>
  <c r="W15" i="5" s="1"/>
  <c r="AA7" i="5"/>
  <c r="AC7" i="5"/>
  <c r="AI7" i="5" s="1"/>
  <c r="Y7" i="5"/>
  <c r="X7" i="5"/>
  <c r="W7" i="5" s="1"/>
  <c r="O75" i="5"/>
  <c r="N75" i="5" s="1"/>
  <c r="W67" i="5"/>
  <c r="P67" i="5"/>
  <c r="AA67" i="5"/>
  <c r="U67" i="5"/>
  <c r="AC67" i="5"/>
  <c r="AI67" i="5" s="1"/>
  <c r="R67" i="5"/>
  <c r="AE59" i="5"/>
  <c r="X51" i="5"/>
  <c r="W51" i="5" s="1"/>
  <c r="P19" i="5"/>
  <c r="U19" i="5"/>
  <c r="AC19" i="5"/>
  <c r="AI19" i="5" s="1"/>
  <c r="AB31" i="5"/>
  <c r="AH31" i="5" s="1"/>
  <c r="T107" i="5"/>
  <c r="R107" i="5" s="1"/>
  <c r="X107" i="5"/>
  <c r="W107" i="5" s="1"/>
  <c r="V123" i="14"/>
  <c r="U123" i="14" s="1"/>
  <c r="AI127" i="14"/>
  <c r="V95" i="14"/>
  <c r="U95" i="14" s="1"/>
  <c r="AB99" i="14"/>
  <c r="AA99" i="14" s="1"/>
  <c r="X67" i="14"/>
  <c r="W67" i="14" s="1"/>
  <c r="T63" i="14"/>
  <c r="R63" i="14" s="1"/>
  <c r="Q87" i="14"/>
  <c r="P87" i="14" s="1"/>
  <c r="T87" i="14"/>
  <c r="R87" i="14" s="1"/>
  <c r="AC71" i="14"/>
  <c r="AI71" i="14" s="1"/>
  <c r="W71" i="14"/>
  <c r="Y71" i="14"/>
  <c r="R71" i="14"/>
  <c r="N71" i="14"/>
  <c r="AB71" i="14"/>
  <c r="AH71" i="14" s="1"/>
  <c r="T59" i="14"/>
  <c r="R59" i="14" s="1"/>
  <c r="Y83" i="14"/>
  <c r="R83" i="14"/>
  <c r="AC83" i="14"/>
  <c r="AI83" i="14" s="1"/>
  <c r="W83" i="14"/>
  <c r="N83" i="14"/>
  <c r="P83" i="14"/>
  <c r="V127" i="14"/>
  <c r="V103" i="14"/>
  <c r="U103" i="14" s="1"/>
  <c r="V99" i="14"/>
  <c r="U99" i="14" s="1"/>
  <c r="T99" i="14"/>
  <c r="R99" i="14" s="1"/>
  <c r="X79" i="14"/>
  <c r="W79" i="14" s="1"/>
  <c r="U63" i="14"/>
  <c r="N63" i="14"/>
  <c r="Y63" i="14"/>
  <c r="AC63" i="14"/>
  <c r="AI63" i="14" s="1"/>
  <c r="P63" i="14"/>
  <c r="AB63" i="14"/>
  <c r="AH63" i="14" s="1"/>
  <c r="V55" i="14"/>
  <c r="V47" i="14"/>
  <c r="U47" i="14" s="1"/>
  <c r="V39" i="14"/>
  <c r="U39" i="14" s="1"/>
  <c r="V31" i="14"/>
  <c r="U31" i="14" s="1"/>
  <c r="V23" i="14"/>
  <c r="U23" i="14" s="1"/>
  <c r="V15" i="14"/>
  <c r="U15" i="14" s="1"/>
  <c r="V7" i="14"/>
  <c r="U7" i="14" s="1"/>
  <c r="AI107" i="14"/>
  <c r="AB87" i="14"/>
  <c r="AH87" i="14" s="1"/>
  <c r="V59" i="14"/>
  <c r="U59" i="14" s="1"/>
  <c r="V71" i="14"/>
  <c r="U71" i="14" s="1"/>
  <c r="AB59" i="14"/>
  <c r="AH59" i="14" s="1"/>
  <c r="M128" i="14"/>
  <c r="T95" i="14"/>
  <c r="R95" i="14" s="1"/>
  <c r="Y67" i="14"/>
  <c r="R67" i="14"/>
  <c r="AC67" i="14"/>
  <c r="AI67" i="14" s="1"/>
  <c r="N67" i="14"/>
  <c r="U67" i="14"/>
  <c r="U79" i="14"/>
  <c r="N79" i="14"/>
  <c r="Y79" i="14"/>
  <c r="P79" i="14"/>
  <c r="AC79" i="14"/>
  <c r="AI79" i="14" s="1"/>
  <c r="X63" i="14"/>
  <c r="W63" i="14" s="1"/>
  <c r="AB75" i="14"/>
  <c r="AH75" i="14" s="1"/>
  <c r="Q71" i="14"/>
  <c r="P71" i="14" s="1"/>
  <c r="V115" i="14"/>
  <c r="U115" i="14" s="1"/>
  <c r="AO128" i="14"/>
  <c r="AM128" i="14" s="1"/>
  <c r="AB95" i="14"/>
  <c r="AH95" i="14" s="1"/>
  <c r="AB83" i="14"/>
  <c r="AH83" i="14" s="1"/>
  <c r="AB67" i="14"/>
  <c r="AH67" i="14" s="1"/>
  <c r="T79" i="14"/>
  <c r="R79" i="14" s="1"/>
  <c r="V87" i="14"/>
  <c r="U87" i="14" s="1"/>
  <c r="T75" i="14"/>
  <c r="R75" i="14" s="1"/>
  <c r="AC55" i="14"/>
  <c r="AI55" i="14" s="1"/>
  <c r="W55" i="14"/>
  <c r="AA55" i="14"/>
  <c r="P55" i="14"/>
  <c r="N55" i="14"/>
  <c r="Y55" i="14"/>
  <c r="U55" i="14"/>
  <c r="AH127" i="3"/>
  <c r="AA127" i="3"/>
  <c r="R127" i="3"/>
  <c r="N127" i="3"/>
  <c r="M128" i="3"/>
  <c r="Y127" i="3"/>
  <c r="AC127" i="3"/>
  <c r="AI127" i="3" s="1"/>
  <c r="U127" i="3"/>
  <c r="Y119" i="3"/>
  <c r="N119" i="3"/>
  <c r="P119" i="3"/>
  <c r="W119" i="3"/>
  <c r="AC119" i="3"/>
  <c r="AI119" i="3" s="1"/>
  <c r="AA119" i="3"/>
  <c r="R119" i="3"/>
  <c r="AC91" i="3"/>
  <c r="AI91" i="3" s="1"/>
  <c r="W91" i="3"/>
  <c r="P91" i="3"/>
  <c r="N91" i="3"/>
  <c r="U87" i="3"/>
  <c r="N87" i="3"/>
  <c r="P87" i="3"/>
  <c r="AC87" i="3"/>
  <c r="AI87" i="3" s="1"/>
  <c r="T47" i="3"/>
  <c r="R47" i="3" s="1"/>
  <c r="V71" i="3"/>
  <c r="U71" i="3" s="1"/>
  <c r="O67" i="3"/>
  <c r="N67" i="3" s="1"/>
  <c r="X31" i="3"/>
  <c r="W31" i="3" s="1"/>
  <c r="Z115" i="3"/>
  <c r="Y115" i="3" s="1"/>
  <c r="N115" i="3"/>
  <c r="U115" i="3"/>
  <c r="AC115" i="3"/>
  <c r="AI115" i="3" s="1"/>
  <c r="R115" i="3"/>
  <c r="AA115" i="3"/>
  <c r="P115" i="3"/>
  <c r="X83" i="3"/>
  <c r="W83" i="3" s="1"/>
  <c r="AB51" i="3"/>
  <c r="AB43" i="3"/>
  <c r="AB35" i="3"/>
  <c r="AB83" i="3"/>
  <c r="AB11" i="3"/>
  <c r="AH11" i="3" s="1"/>
  <c r="T23" i="3"/>
  <c r="R23" i="3" s="1"/>
  <c r="AB67" i="3"/>
  <c r="AH67" i="3" s="1"/>
  <c r="T7" i="3"/>
  <c r="R7" i="3" s="1"/>
  <c r="T31" i="3"/>
  <c r="R31" i="3" s="1"/>
  <c r="X127" i="3"/>
  <c r="W127" i="3" s="1"/>
  <c r="V111" i="3"/>
  <c r="U111" i="3" s="1"/>
  <c r="V107" i="3"/>
  <c r="U107" i="3" s="1"/>
  <c r="T91" i="3"/>
  <c r="R91" i="3" s="1"/>
  <c r="T75" i="3"/>
  <c r="R75" i="3" s="1"/>
  <c r="X87" i="3"/>
  <c r="W87" i="3" s="1"/>
  <c r="AA59" i="3"/>
  <c r="W59" i="3"/>
  <c r="R59" i="3"/>
  <c r="Y59" i="3"/>
  <c r="AC59" i="3"/>
  <c r="AI59" i="3" s="1"/>
  <c r="U59" i="3"/>
  <c r="P59" i="3"/>
  <c r="V51" i="3"/>
  <c r="U51" i="3" s="1"/>
  <c r="V35" i="3"/>
  <c r="U35" i="3" s="1"/>
  <c r="X71" i="3"/>
  <c r="W71" i="3" s="1"/>
  <c r="T51" i="3"/>
  <c r="R51" i="3" s="1"/>
  <c r="T43" i="3"/>
  <c r="R43" i="3" s="1"/>
  <c r="T35" i="3"/>
  <c r="R35" i="3" s="1"/>
  <c r="Q95" i="3"/>
  <c r="P95" i="3" s="1"/>
  <c r="T95" i="3"/>
  <c r="R95" i="3" s="1"/>
  <c r="AC79" i="3"/>
  <c r="AI79" i="3" s="1"/>
  <c r="P79" i="3"/>
  <c r="Y79" i="3"/>
  <c r="AB79" i="3"/>
  <c r="AH79" i="3" s="1"/>
  <c r="AA63" i="3"/>
  <c r="W63" i="3"/>
  <c r="R63" i="3"/>
  <c r="N63" i="3"/>
  <c r="U63" i="3"/>
  <c r="AC63" i="3"/>
  <c r="AI63" i="3" s="1"/>
  <c r="T27" i="3"/>
  <c r="R11" i="3"/>
  <c r="AC11" i="3"/>
  <c r="AI11" i="3" s="1"/>
  <c r="U11" i="3"/>
  <c r="X67" i="3"/>
  <c r="W67" i="3" s="1"/>
  <c r="Q31" i="3"/>
  <c r="P31" i="3" s="1"/>
  <c r="AB23" i="3"/>
  <c r="AH23" i="3" s="1"/>
  <c r="Z19" i="3"/>
  <c r="Y19" i="3" s="1"/>
  <c r="Q15" i="3"/>
  <c r="P15" i="3" s="1"/>
  <c r="T67" i="3"/>
  <c r="R67" i="3" s="1"/>
  <c r="AC67" i="3"/>
  <c r="AI67" i="3" s="1"/>
  <c r="T19" i="3"/>
  <c r="R19" i="3" s="1"/>
  <c r="AB7" i="3"/>
  <c r="AH7" i="3" s="1"/>
  <c r="AE91" i="3"/>
  <c r="AB31" i="3"/>
  <c r="AH31" i="3" s="1"/>
  <c r="X15" i="3"/>
  <c r="W15" i="3" s="1"/>
  <c r="AC75" i="3"/>
  <c r="AI75" i="3" s="1"/>
  <c r="W75" i="3"/>
  <c r="U75" i="3"/>
  <c r="T39" i="3"/>
  <c r="R39" i="3" s="1"/>
  <c r="R27" i="3"/>
  <c r="AC27" i="3"/>
  <c r="AI27" i="3" s="1"/>
  <c r="W27" i="3"/>
  <c r="U27" i="3"/>
  <c r="V67" i="3"/>
  <c r="U67" i="3" s="1"/>
  <c r="O31" i="3"/>
  <c r="N31" i="3" s="1"/>
  <c r="P19" i="3"/>
  <c r="AC19" i="3"/>
  <c r="AI19" i="3" s="1"/>
  <c r="W19" i="3"/>
  <c r="O15" i="3"/>
  <c r="N15" i="3" s="1"/>
  <c r="X7" i="3"/>
  <c r="W7" i="3" s="1"/>
  <c r="V47" i="3"/>
  <c r="U47" i="3" s="1"/>
  <c r="AC95" i="3"/>
  <c r="AI95" i="3" s="1"/>
  <c r="Y95" i="3"/>
  <c r="Y71" i="3"/>
  <c r="AC71" i="3"/>
  <c r="AI71" i="3" s="1"/>
  <c r="P71" i="3"/>
  <c r="U23" i="3"/>
  <c r="N23" i="3"/>
  <c r="Y23" i="3"/>
  <c r="AC23" i="3"/>
  <c r="AI23" i="3" s="1"/>
  <c r="W23" i="3"/>
  <c r="P23" i="3"/>
  <c r="U7" i="3"/>
  <c r="N7" i="3"/>
  <c r="AC7" i="3"/>
  <c r="AI7" i="3" s="1"/>
  <c r="P7" i="3"/>
  <c r="AE67" i="3"/>
  <c r="AE127" i="3"/>
  <c r="Z123" i="3"/>
  <c r="Y123" i="3" s="1"/>
  <c r="AA123" i="3"/>
  <c r="W123" i="3"/>
  <c r="R123" i="3"/>
  <c r="N123" i="3"/>
  <c r="U123" i="3"/>
  <c r="AC123" i="3"/>
  <c r="AI123" i="3" s="1"/>
  <c r="P123" i="3"/>
  <c r="AE119" i="3"/>
  <c r="X115" i="3"/>
  <c r="W115" i="3" s="1"/>
  <c r="Y111" i="3"/>
  <c r="N111" i="3"/>
  <c r="P111" i="3"/>
  <c r="W111" i="3"/>
  <c r="AC111" i="3"/>
  <c r="AI111" i="3" s="1"/>
  <c r="AA111" i="3"/>
  <c r="R111" i="3"/>
  <c r="AB91" i="3"/>
  <c r="AH91" i="3" s="1"/>
  <c r="AB75" i="3"/>
  <c r="AH75" i="3" s="1"/>
  <c r="V91" i="3"/>
  <c r="U91" i="3" s="1"/>
  <c r="T87" i="3"/>
  <c r="R87" i="3" s="1"/>
  <c r="X95" i="3"/>
  <c r="W95" i="3" s="1"/>
  <c r="AE59" i="3"/>
  <c r="V55" i="3"/>
  <c r="U55" i="3" s="1"/>
  <c r="V39" i="3"/>
  <c r="U39" i="3" s="1"/>
  <c r="T99" i="3"/>
  <c r="R99" i="3" s="1"/>
  <c r="O95" i="3"/>
  <c r="N95" i="3" s="1"/>
  <c r="V83" i="3"/>
  <c r="U83" i="3" s="1"/>
  <c r="Q63" i="3"/>
  <c r="P63" i="3" s="1"/>
  <c r="AB55" i="3"/>
  <c r="AB47" i="3"/>
  <c r="AB39" i="3"/>
  <c r="AB95" i="3"/>
  <c r="AH95" i="3" s="1"/>
  <c r="X79" i="3"/>
  <c r="W79" i="3" s="1"/>
  <c r="AB27" i="3"/>
  <c r="AH27" i="3" s="1"/>
  <c r="X11" i="3"/>
  <c r="W11" i="3" s="1"/>
  <c r="AI103" i="3"/>
  <c r="O19" i="3"/>
  <c r="N19" i="3" s="1"/>
  <c r="Q67" i="3"/>
  <c r="P67" i="3" s="1"/>
  <c r="Z31" i="3"/>
  <c r="AB19" i="3"/>
  <c r="AH19" i="3" s="1"/>
  <c r="Z15" i="3"/>
  <c r="Y15" i="3" s="1"/>
  <c r="AC31" i="3"/>
  <c r="AI31" i="3" s="1"/>
  <c r="Y31" i="3"/>
  <c r="U31" i="3"/>
  <c r="T15" i="3"/>
  <c r="R15" i="3" s="1"/>
  <c r="AC75" i="13"/>
  <c r="AI75" i="13" s="1"/>
  <c r="Y75" i="13"/>
  <c r="U75" i="13"/>
  <c r="P75" i="13"/>
  <c r="W75" i="13"/>
  <c r="N75" i="13"/>
  <c r="AB59" i="13"/>
  <c r="AH59" i="13" s="1"/>
  <c r="AA23" i="13"/>
  <c r="R23" i="13"/>
  <c r="P23" i="13"/>
  <c r="AC23" i="13"/>
  <c r="AI23" i="13" s="1"/>
  <c r="U23" i="13"/>
  <c r="AA27" i="13"/>
  <c r="W27" i="13"/>
  <c r="N27" i="13"/>
  <c r="AC27" i="13"/>
  <c r="AI27" i="13" s="1"/>
  <c r="U27" i="13"/>
  <c r="O7" i="13"/>
  <c r="N7" i="13" s="1"/>
  <c r="T19" i="13"/>
  <c r="R19" i="13" s="1"/>
  <c r="V127" i="13"/>
  <c r="AI95" i="13"/>
  <c r="AB47" i="13"/>
  <c r="AH47" i="13" s="1"/>
  <c r="T67" i="13"/>
  <c r="R67" i="13" s="1"/>
  <c r="AA31" i="13"/>
  <c r="W31" i="13"/>
  <c r="P31" i="13"/>
  <c r="AC31" i="13"/>
  <c r="AI31" i="13" s="1"/>
  <c r="U31" i="13"/>
  <c r="T43" i="13"/>
  <c r="R43" i="13" s="1"/>
  <c r="X11" i="13"/>
  <c r="W11" i="13" s="1"/>
  <c r="Q19" i="13"/>
  <c r="P19" i="13" s="1"/>
  <c r="U7" i="13"/>
  <c r="AC7" i="13"/>
  <c r="AI7" i="13" s="1"/>
  <c r="T7" i="13"/>
  <c r="R7" i="13" s="1"/>
  <c r="V115" i="13"/>
  <c r="U115" i="13" s="1"/>
  <c r="V103" i="13"/>
  <c r="U103" i="13" s="1"/>
  <c r="M128" i="13"/>
  <c r="R63" i="13"/>
  <c r="AC63" i="13"/>
  <c r="AI63" i="13" s="1"/>
  <c r="P63" i="13"/>
  <c r="N63" i="13"/>
  <c r="R47" i="13"/>
  <c r="AC47" i="13"/>
  <c r="AI47" i="13" s="1"/>
  <c r="P47" i="13"/>
  <c r="N47" i="13"/>
  <c r="X59" i="13"/>
  <c r="W59" i="13" s="1"/>
  <c r="AB71" i="13"/>
  <c r="X51" i="13"/>
  <c r="W51" i="13" s="1"/>
  <c r="W39" i="13"/>
  <c r="AC39" i="13"/>
  <c r="AI39" i="13" s="1"/>
  <c r="U39" i="13"/>
  <c r="Z31" i="13"/>
  <c r="Y31" i="13" s="1"/>
  <c r="O23" i="13"/>
  <c r="N23" i="13" s="1"/>
  <c r="O15" i="13"/>
  <c r="N15" i="13" s="1"/>
  <c r="AB67" i="13"/>
  <c r="AH67" i="13" s="1"/>
  <c r="T55" i="13"/>
  <c r="R55" i="13" s="1"/>
  <c r="O51" i="13"/>
  <c r="N51" i="13" s="1"/>
  <c r="AE39" i="13"/>
  <c r="AB35" i="13"/>
  <c r="AH35" i="13" s="1"/>
  <c r="Q15" i="13"/>
  <c r="P15" i="13" s="1"/>
  <c r="AB39" i="13"/>
  <c r="AH39" i="13" s="1"/>
  <c r="AB11" i="13"/>
  <c r="AH11" i="13" s="1"/>
  <c r="O43" i="13"/>
  <c r="N43" i="13" s="1"/>
  <c r="Q43" i="13"/>
  <c r="P43" i="13" s="1"/>
  <c r="AB43" i="13"/>
  <c r="AH43" i="13" s="1"/>
  <c r="AE27" i="13"/>
  <c r="Q27" i="13"/>
  <c r="P27" i="13" s="1"/>
  <c r="O19" i="13"/>
  <c r="N19" i="13" s="1"/>
  <c r="V19" i="13"/>
  <c r="U19" i="13" s="1"/>
  <c r="Z19" i="13"/>
  <c r="Y19" i="13" s="1"/>
  <c r="AB7" i="13"/>
  <c r="AH7" i="13" s="1"/>
  <c r="V11" i="13"/>
  <c r="U11" i="13" s="1"/>
  <c r="Z11" i="13"/>
  <c r="Y11" i="13" s="1"/>
  <c r="U59" i="13"/>
  <c r="N59" i="13"/>
  <c r="Y59" i="13"/>
  <c r="AC59" i="13"/>
  <c r="AI59" i="13" s="1"/>
  <c r="P59" i="13"/>
  <c r="AC51" i="13"/>
  <c r="AI51" i="13" s="1"/>
  <c r="AA51" i="13"/>
  <c r="Y51" i="13"/>
  <c r="W35" i="13"/>
  <c r="R35" i="13"/>
  <c r="N35" i="13"/>
  <c r="AC35" i="13"/>
  <c r="AI35" i="13" s="1"/>
  <c r="U35" i="13"/>
  <c r="Y35" i="13"/>
  <c r="U43" i="13"/>
  <c r="W43" i="13"/>
  <c r="AC43" i="13"/>
  <c r="AI43" i="13" s="1"/>
  <c r="AC19" i="13"/>
  <c r="AI19" i="13" s="1"/>
  <c r="AA15" i="13"/>
  <c r="R15" i="13"/>
  <c r="U15" i="13"/>
  <c r="AC15" i="13"/>
  <c r="AI15" i="13" s="1"/>
  <c r="R11" i="13"/>
  <c r="AC11" i="13"/>
  <c r="AI11" i="13" s="1"/>
  <c r="P11" i="13"/>
  <c r="AI127" i="13"/>
  <c r="AB63" i="13"/>
  <c r="AH63" i="13" s="1"/>
  <c r="V47" i="13"/>
  <c r="U47" i="13" s="1"/>
  <c r="T71" i="13"/>
  <c r="R71" i="13" s="1"/>
  <c r="Q67" i="13"/>
  <c r="P67" i="13" s="1"/>
  <c r="V51" i="13"/>
  <c r="U51" i="13" s="1"/>
  <c r="V119" i="13"/>
  <c r="U119" i="13" s="1"/>
  <c r="AG128" i="13"/>
  <c r="AF128" i="13" s="1"/>
  <c r="AO128" i="13"/>
  <c r="AM128" i="13" s="1"/>
  <c r="V107" i="13"/>
  <c r="U107" i="13" s="1"/>
  <c r="AI111" i="13"/>
  <c r="AI107" i="13"/>
  <c r="X63" i="13"/>
  <c r="W63" i="13" s="1"/>
  <c r="X47" i="13"/>
  <c r="W47" i="13" s="1"/>
  <c r="V63" i="13"/>
  <c r="U63" i="13" s="1"/>
  <c r="T59" i="13"/>
  <c r="R59" i="13" s="1"/>
  <c r="AC67" i="13"/>
  <c r="AI67" i="13" s="1"/>
  <c r="W67" i="13"/>
  <c r="Y67" i="13"/>
  <c r="N67" i="13"/>
  <c r="AE35" i="13"/>
  <c r="T31" i="13"/>
  <c r="R31" i="13" s="1"/>
  <c r="V67" i="13"/>
  <c r="U67" i="13" s="1"/>
  <c r="AB55" i="13"/>
  <c r="O39" i="13"/>
  <c r="N39" i="13" s="1"/>
  <c r="Q35" i="13"/>
  <c r="P35" i="13" s="1"/>
  <c r="X23" i="13"/>
  <c r="W23" i="13" s="1"/>
  <c r="Z15" i="13"/>
  <c r="Y15" i="13" s="1"/>
  <c r="Q51" i="13"/>
  <c r="P51" i="13" s="1"/>
  <c r="T51" i="13"/>
  <c r="R51" i="13" s="1"/>
  <c r="Q39" i="13"/>
  <c r="P39" i="13" s="1"/>
  <c r="AE43" i="13"/>
  <c r="Z43" i="13"/>
  <c r="Y43" i="13" s="1"/>
  <c r="Z27" i="13"/>
  <c r="Y27" i="13" s="1"/>
  <c r="AB19" i="13"/>
  <c r="AH19" i="13" s="1"/>
  <c r="AE19" i="13"/>
  <c r="Q7" i="13"/>
  <c r="P7" i="13" s="1"/>
  <c r="AE11" i="13"/>
  <c r="AS7" i="1"/>
  <c r="AR8" i="1"/>
  <c r="AR9" i="1" s="1"/>
  <c r="AR10" i="1" s="1"/>
  <c r="AL15" i="1"/>
  <c r="AD15" i="1"/>
  <c r="L15" i="1"/>
  <c r="AL31" i="1"/>
  <c r="AD31" i="1"/>
  <c r="L31" i="1"/>
  <c r="AM31" i="1" s="1"/>
  <c r="AL47" i="1"/>
  <c r="AD47" i="1"/>
  <c r="L47" i="1"/>
  <c r="AM47" i="1" s="1"/>
  <c r="L71" i="1"/>
  <c r="AM71" i="1" s="1"/>
  <c r="AD71" i="1"/>
  <c r="AB101" i="1"/>
  <c r="T101" i="1"/>
  <c r="AE101" i="1"/>
  <c r="AE103" i="1" s="1"/>
  <c r="V101" i="1"/>
  <c r="AC101" i="1"/>
  <c r="AI101" i="1" s="1"/>
  <c r="Q101" i="1"/>
  <c r="X101" i="1"/>
  <c r="O101" i="1"/>
  <c r="Z101" i="1"/>
  <c r="AN111" i="1"/>
  <c r="AL19" i="1"/>
  <c r="AD19" i="1"/>
  <c r="L19" i="1"/>
  <c r="AL35" i="1"/>
  <c r="AD35" i="1"/>
  <c r="L35" i="1"/>
  <c r="AM35" i="1" s="1"/>
  <c r="AL51" i="1"/>
  <c r="AD51" i="1"/>
  <c r="L51" i="1"/>
  <c r="AM51" i="1" s="1"/>
  <c r="L59" i="1"/>
  <c r="AM59" i="1" s="1"/>
  <c r="AL59" i="1"/>
  <c r="AF59" i="1"/>
  <c r="AL71" i="1"/>
  <c r="L75" i="1"/>
  <c r="AM75" i="1" s="1"/>
  <c r="AL75" i="1"/>
  <c r="AF75" i="1"/>
  <c r="AD75" i="1"/>
  <c r="AB84" i="1"/>
  <c r="T84" i="1"/>
  <c r="Q84" i="1"/>
  <c r="X84" i="1"/>
  <c r="AE84" i="1"/>
  <c r="AE87" i="1" s="1"/>
  <c r="O84" i="1"/>
  <c r="M87" i="1"/>
  <c r="V84" i="1"/>
  <c r="V87" i="1" s="1"/>
  <c r="F128" i="1"/>
  <c r="Q7" i="1"/>
  <c r="AL7" i="1"/>
  <c r="AD7" i="1"/>
  <c r="L7" i="1"/>
  <c r="AG15" i="1"/>
  <c r="AM15" i="1"/>
  <c r="AO19" i="1"/>
  <c r="AL23" i="1"/>
  <c r="AD23" i="1"/>
  <c r="L23" i="1"/>
  <c r="AG31" i="1"/>
  <c r="AO35" i="1"/>
  <c r="AL39" i="1"/>
  <c r="AD39" i="1"/>
  <c r="L39" i="1"/>
  <c r="AM39" i="1" s="1"/>
  <c r="Z43" i="1"/>
  <c r="AG47" i="1"/>
  <c r="AO51" i="1"/>
  <c r="L55" i="1"/>
  <c r="AM55" i="1" s="1"/>
  <c r="AD55" i="1"/>
  <c r="AO7" i="1"/>
  <c r="Q11" i="1"/>
  <c r="AL11" i="1"/>
  <c r="AD11" i="1"/>
  <c r="L11" i="1"/>
  <c r="AF15" i="1"/>
  <c r="AG19" i="1"/>
  <c r="AM19" i="1"/>
  <c r="AO23" i="1"/>
  <c r="AL27" i="1"/>
  <c r="AD27" i="1"/>
  <c r="L27" i="1"/>
  <c r="AF31" i="1"/>
  <c r="AG35" i="1"/>
  <c r="AO39" i="1"/>
  <c r="AL43" i="1"/>
  <c r="AD43" i="1"/>
  <c r="L43" i="1"/>
  <c r="AM43" i="1" s="1"/>
  <c r="AF47" i="1"/>
  <c r="AG51" i="1"/>
  <c r="T55" i="1"/>
  <c r="R55" i="1" s="1"/>
  <c r="AE55" i="1"/>
  <c r="AO55" i="1"/>
  <c r="AO63" i="1"/>
  <c r="AF71" i="1"/>
  <c r="AE83" i="1"/>
  <c r="I128" i="1"/>
  <c r="V4" i="1"/>
  <c r="V5" i="1"/>
  <c r="V6" i="1"/>
  <c r="V8" i="1"/>
  <c r="V9" i="1"/>
  <c r="V10" i="1"/>
  <c r="V12" i="1"/>
  <c r="V13" i="1"/>
  <c r="V14" i="1"/>
  <c r="V16" i="1"/>
  <c r="V17" i="1"/>
  <c r="V18" i="1"/>
  <c r="V20" i="1"/>
  <c r="V21" i="1"/>
  <c r="V22" i="1"/>
  <c r="V24" i="1"/>
  <c r="V25" i="1"/>
  <c r="V26" i="1"/>
  <c r="V28" i="1"/>
  <c r="V29" i="1"/>
  <c r="V30" i="1"/>
  <c r="V32" i="1"/>
  <c r="V33" i="1"/>
  <c r="V34" i="1"/>
  <c r="V36" i="1"/>
  <c r="V37" i="1"/>
  <c r="V38" i="1"/>
  <c r="V40" i="1"/>
  <c r="V41" i="1"/>
  <c r="V42" i="1"/>
  <c r="V44" i="1"/>
  <c r="V45" i="1"/>
  <c r="V46" i="1"/>
  <c r="V48" i="1"/>
  <c r="V49" i="1"/>
  <c r="V50" i="1"/>
  <c r="V52" i="1"/>
  <c r="AC52" i="1"/>
  <c r="AI52" i="1" s="1"/>
  <c r="V53" i="1"/>
  <c r="AG59" i="1"/>
  <c r="AF63" i="1"/>
  <c r="AL63" i="1"/>
  <c r="AO71" i="1"/>
  <c r="AG75" i="1"/>
  <c r="AF79" i="1"/>
  <c r="AL79" i="1"/>
  <c r="AN83" i="1"/>
  <c r="AG87" i="1"/>
  <c r="AB85" i="1"/>
  <c r="T85" i="1"/>
  <c r="Z85" i="1"/>
  <c r="O85" i="1"/>
  <c r="AC85" i="1"/>
  <c r="AI85" i="1" s="1"/>
  <c r="AG103" i="1"/>
  <c r="AB102" i="1"/>
  <c r="T102" i="1"/>
  <c r="AC102" i="1"/>
  <c r="AI102" i="1" s="1"/>
  <c r="Q102" i="1"/>
  <c r="Q103" i="1" s="1"/>
  <c r="Z102" i="1"/>
  <c r="O102" i="1"/>
  <c r="X102" i="1"/>
  <c r="V102" i="1"/>
  <c r="AO67" i="1"/>
  <c r="AG71" i="1"/>
  <c r="AB88" i="1"/>
  <c r="T88" i="1"/>
  <c r="M91" i="1"/>
  <c r="Z88" i="1"/>
  <c r="Z91" i="1" s="1"/>
  <c r="O88" i="1"/>
  <c r="AC88" i="1"/>
  <c r="AI88" i="1" s="1"/>
  <c r="AN91" i="1"/>
  <c r="AN95" i="1"/>
  <c r="AE111" i="1"/>
  <c r="V54" i="1"/>
  <c r="V56" i="1"/>
  <c r="V57" i="1"/>
  <c r="V58" i="1"/>
  <c r="V60" i="1"/>
  <c r="V61" i="1"/>
  <c r="V62" i="1"/>
  <c r="V64" i="1"/>
  <c r="V65" i="1"/>
  <c r="V66" i="1"/>
  <c r="V68" i="1"/>
  <c r="V69" i="1"/>
  <c r="V70" i="1"/>
  <c r="V72" i="1"/>
  <c r="V73" i="1"/>
  <c r="V74" i="1"/>
  <c r="V76" i="1"/>
  <c r="V77" i="1"/>
  <c r="V78" i="1"/>
  <c r="V80" i="1"/>
  <c r="V81" i="1"/>
  <c r="V82" i="1"/>
  <c r="AB86" i="1"/>
  <c r="T86" i="1"/>
  <c r="X86" i="1"/>
  <c r="O95" i="1"/>
  <c r="AO95" i="1"/>
  <c r="AB104" i="1"/>
  <c r="T104" i="1"/>
  <c r="AE104" i="1"/>
  <c r="AE107" i="1" s="1"/>
  <c r="V104" i="1"/>
  <c r="AC104" i="1"/>
  <c r="AI104" i="1" s="1"/>
  <c r="Q104" i="1"/>
  <c r="AB105" i="1"/>
  <c r="T105" i="1"/>
  <c r="AC105" i="1"/>
  <c r="AI105" i="1" s="1"/>
  <c r="Q105" i="1"/>
  <c r="Z105" i="1"/>
  <c r="O105" i="1"/>
  <c r="O107" i="1" s="1"/>
  <c r="Z99" i="1"/>
  <c r="AB98" i="1"/>
  <c r="T98" i="1"/>
  <c r="AE98" i="1"/>
  <c r="AC98" i="1" s="1"/>
  <c r="AI98" i="1" s="1"/>
  <c r="V98" i="1"/>
  <c r="Q98" i="1"/>
  <c r="Q99" i="1" s="1"/>
  <c r="AB108" i="1"/>
  <c r="T108" i="1"/>
  <c r="AC108" i="1"/>
  <c r="AI108" i="1" s="1"/>
  <c r="Q108" i="1"/>
  <c r="Z108" i="1"/>
  <c r="Z111" i="1" s="1"/>
  <c r="Y111" i="1" s="1"/>
  <c r="O108" i="1"/>
  <c r="L115" i="1"/>
  <c r="AM115" i="1" s="1"/>
  <c r="AD115" i="1"/>
  <c r="AO123" i="1"/>
  <c r="T89" i="1"/>
  <c r="AB89" i="1"/>
  <c r="T90" i="1"/>
  <c r="AB90" i="1"/>
  <c r="T92" i="1"/>
  <c r="AB92" i="1"/>
  <c r="T93" i="1"/>
  <c r="AB93" i="1"/>
  <c r="T94" i="1"/>
  <c r="AB94" i="1"/>
  <c r="T96" i="1"/>
  <c r="AB96" i="1"/>
  <c r="V97" i="1"/>
  <c r="M99" i="1"/>
  <c r="V100" i="1"/>
  <c r="AN103" i="1"/>
  <c r="AB106" i="1"/>
  <c r="T106" i="1"/>
  <c r="X106" i="1"/>
  <c r="X107" i="1" s="1"/>
  <c r="W107" i="1" s="1"/>
  <c r="AB109" i="1"/>
  <c r="T109" i="1"/>
  <c r="X109" i="1"/>
  <c r="V110" i="1"/>
  <c r="L119" i="1"/>
  <c r="AM119" i="1" s="1"/>
  <c r="AL119" i="1"/>
  <c r="AF119" i="1"/>
  <c r="AT128" i="1"/>
  <c r="AE127" i="1"/>
  <c r="AQ128" i="1"/>
  <c r="V89" i="1"/>
  <c r="V90" i="1"/>
  <c r="V92" i="1"/>
  <c r="V93" i="1"/>
  <c r="V94" i="1"/>
  <c r="V96" i="1"/>
  <c r="AB97" i="1"/>
  <c r="T97" i="1"/>
  <c r="X97" i="1"/>
  <c r="X99" i="1" s="1"/>
  <c r="AB100" i="1"/>
  <c r="T100" i="1"/>
  <c r="X100" i="1"/>
  <c r="M103" i="1"/>
  <c r="AN107" i="1"/>
  <c r="AB110" i="1"/>
  <c r="T110" i="1"/>
  <c r="X110" i="1"/>
  <c r="AG115" i="1"/>
  <c r="AG127" i="1"/>
  <c r="AO115" i="1"/>
  <c r="AG119" i="1"/>
  <c r="AF123" i="1"/>
  <c r="AL123" i="1"/>
  <c r="AN127" i="1"/>
  <c r="D128" i="1"/>
  <c r="AO127" i="1"/>
  <c r="AF127" i="1"/>
  <c r="K128" i="1"/>
  <c r="AJ128" i="1"/>
  <c r="AK128" i="1" s="1"/>
  <c r="V112" i="1"/>
  <c r="V113" i="1"/>
  <c r="V114" i="1"/>
  <c r="V116" i="1"/>
  <c r="V117" i="1"/>
  <c r="V118" i="1"/>
  <c r="V120" i="1"/>
  <c r="V121" i="1"/>
  <c r="V122" i="1"/>
  <c r="V124" i="1"/>
  <c r="V125" i="1"/>
  <c r="V126" i="1"/>
  <c r="AA123" i="12" l="1"/>
  <c r="AA119" i="12"/>
  <c r="AA111" i="12"/>
  <c r="AI108" i="12"/>
  <c r="AC111" i="12"/>
  <c r="AI111" i="12" s="1"/>
  <c r="AH107" i="12"/>
  <c r="AA107" i="12"/>
  <c r="AA103" i="12"/>
  <c r="AA91" i="12"/>
  <c r="AA87" i="12"/>
  <c r="AA83" i="12"/>
  <c r="AC43" i="12"/>
  <c r="AI43" i="12" s="1"/>
  <c r="AA43" i="12"/>
  <c r="AH39" i="12"/>
  <c r="AA39" i="12"/>
  <c r="AA35" i="12"/>
  <c r="AA27" i="12"/>
  <c r="O128" i="12"/>
  <c r="N128" i="12" s="1"/>
  <c r="AA23" i="12"/>
  <c r="AA19" i="12"/>
  <c r="AA15" i="12"/>
  <c r="AA11" i="12"/>
  <c r="AA123" i="11"/>
  <c r="AH119" i="11"/>
  <c r="AA119" i="11"/>
  <c r="AH115" i="11"/>
  <c r="AA115" i="11"/>
  <c r="AH111" i="11"/>
  <c r="AA111" i="11"/>
  <c r="AH103" i="11"/>
  <c r="AA103" i="11"/>
  <c r="AA99" i="11"/>
  <c r="AA91" i="11"/>
  <c r="AH83" i="11"/>
  <c r="AA83" i="11"/>
  <c r="AA75" i="11"/>
  <c r="AA67" i="11"/>
  <c r="AH63" i="11"/>
  <c r="AA63" i="11"/>
  <c r="AI60" i="11"/>
  <c r="AC63" i="11"/>
  <c r="AI63" i="11" s="1"/>
  <c r="AH47" i="11"/>
  <c r="AA47" i="11"/>
  <c r="AA43" i="11"/>
  <c r="AI28" i="11"/>
  <c r="AC31" i="11"/>
  <c r="AI31" i="11" s="1"/>
  <c r="Z128" i="11"/>
  <c r="Y128" i="11" s="1"/>
  <c r="AC27" i="11"/>
  <c r="AI27" i="11" s="1"/>
  <c r="AH23" i="11"/>
  <c r="AA23" i="11"/>
  <c r="O128" i="11"/>
  <c r="N128" i="11" s="1"/>
  <c r="AH19" i="11"/>
  <c r="AA19" i="11"/>
  <c r="AH15" i="11"/>
  <c r="AA15" i="11"/>
  <c r="AH11" i="11"/>
  <c r="AA11" i="11"/>
  <c r="AH7" i="11"/>
  <c r="AA7" i="11"/>
  <c r="AE128" i="11"/>
  <c r="AC128" i="11" s="1"/>
  <c r="T128" i="11"/>
  <c r="R128" i="11" s="1"/>
  <c r="Q128" i="11"/>
  <c r="P128" i="11" s="1"/>
  <c r="AA111" i="15"/>
  <c r="AA103" i="15"/>
  <c r="AI56" i="15"/>
  <c r="AC59" i="15"/>
  <c r="AI59" i="15" s="1"/>
  <c r="AH55" i="15"/>
  <c r="AA55" i="15"/>
  <c r="AI52" i="15"/>
  <c r="AC55" i="15"/>
  <c r="AI55" i="15" s="1"/>
  <c r="AC39" i="15"/>
  <c r="AI39" i="15" s="1"/>
  <c r="AA39" i="15"/>
  <c r="AC23" i="15"/>
  <c r="AI23" i="15" s="1"/>
  <c r="AH23" i="15"/>
  <c r="AA23" i="15"/>
  <c r="AA19" i="15"/>
  <c r="AA15" i="15"/>
  <c r="T128" i="15"/>
  <c r="R128" i="15" s="1"/>
  <c r="AA11" i="15"/>
  <c r="AI8" i="15"/>
  <c r="AC11" i="15"/>
  <c r="AI11" i="15" s="1"/>
  <c r="AC7" i="15"/>
  <c r="AI7" i="15" s="1"/>
  <c r="AI120" i="10"/>
  <c r="AC123" i="10"/>
  <c r="AI123" i="10" s="1"/>
  <c r="AH123" i="10"/>
  <c r="AA123" i="10"/>
  <c r="AA119" i="10"/>
  <c r="AC119" i="10"/>
  <c r="AI119" i="10" s="1"/>
  <c r="AA111" i="10"/>
  <c r="AI100" i="10"/>
  <c r="AC103" i="10"/>
  <c r="AI103" i="10" s="1"/>
  <c r="AA95" i="10"/>
  <c r="AA87" i="10"/>
  <c r="AA83" i="10"/>
  <c r="AA79" i="10"/>
  <c r="AA75" i="10"/>
  <c r="AH67" i="10"/>
  <c r="AA67" i="10"/>
  <c r="AI52" i="10"/>
  <c r="AC55" i="10"/>
  <c r="AI55" i="10" s="1"/>
  <c r="AA51" i="10"/>
  <c r="AH47" i="10"/>
  <c r="AA47" i="10"/>
  <c r="AA39" i="10"/>
  <c r="AH35" i="10"/>
  <c r="AA35" i="10"/>
  <c r="AA31" i="10"/>
  <c r="AA27" i="10"/>
  <c r="AA23" i="10"/>
  <c r="AH19" i="10"/>
  <c r="AA19" i="10"/>
  <c r="AC15" i="10"/>
  <c r="AI15" i="10" s="1"/>
  <c r="AH15" i="10"/>
  <c r="AA15" i="10"/>
  <c r="AH7" i="10"/>
  <c r="AA7" i="10"/>
  <c r="AA127" i="8"/>
  <c r="AI124" i="8"/>
  <c r="AC127" i="8"/>
  <c r="AI127" i="8" s="1"/>
  <c r="AA123" i="8"/>
  <c r="AA115" i="8"/>
  <c r="AA111" i="8"/>
  <c r="AH107" i="8"/>
  <c r="AA107" i="8"/>
  <c r="AI104" i="8"/>
  <c r="AC107" i="8"/>
  <c r="AI107" i="8" s="1"/>
  <c r="AI96" i="8"/>
  <c r="AC99" i="8"/>
  <c r="AI99" i="8" s="1"/>
  <c r="AH91" i="8"/>
  <c r="AA91" i="8"/>
  <c r="AA87" i="8"/>
  <c r="AA83" i="8"/>
  <c r="AA75" i="8"/>
  <c r="AA71" i="8"/>
  <c r="AA67" i="8"/>
  <c r="AA63" i="8"/>
  <c r="AA55" i="8"/>
  <c r="AA51" i="8"/>
  <c r="AH47" i="8"/>
  <c r="AA47" i="8"/>
  <c r="AH43" i="8"/>
  <c r="AA43" i="8"/>
  <c r="AH39" i="8"/>
  <c r="AA39" i="8"/>
  <c r="AC23" i="8"/>
  <c r="AI23" i="8" s="1"/>
  <c r="AH23" i="8"/>
  <c r="AA23" i="8"/>
  <c r="AH15" i="8"/>
  <c r="AA15" i="8"/>
  <c r="AE128" i="8"/>
  <c r="AC128" i="8" s="1"/>
  <c r="AI4" i="8"/>
  <c r="AC7" i="8"/>
  <c r="AI7" i="8" s="1"/>
  <c r="AH107" i="7"/>
  <c r="AA107" i="7"/>
  <c r="AI104" i="7"/>
  <c r="AC107" i="7"/>
  <c r="AI107" i="7" s="1"/>
  <c r="AA103" i="7"/>
  <c r="AA99" i="7"/>
  <c r="AH91" i="7"/>
  <c r="AA91" i="7"/>
  <c r="AA87" i="7"/>
  <c r="AH83" i="7"/>
  <c r="AA83" i="7"/>
  <c r="AA79" i="7"/>
  <c r="AH75" i="7"/>
  <c r="AA75" i="7"/>
  <c r="AA55" i="7"/>
  <c r="AA43" i="7"/>
  <c r="Q128" i="7"/>
  <c r="P128" i="7" s="1"/>
  <c r="AA31" i="7"/>
  <c r="AA27" i="7"/>
  <c r="AA19" i="7"/>
  <c r="AA15" i="7"/>
  <c r="AA11" i="7"/>
  <c r="AI8" i="7"/>
  <c r="AC11" i="7"/>
  <c r="AI11" i="7" s="1"/>
  <c r="T128" i="7"/>
  <c r="R128" i="7" s="1"/>
  <c r="AH119" i="6"/>
  <c r="AA119" i="6"/>
  <c r="AH111" i="6"/>
  <c r="AA111" i="6"/>
  <c r="AH103" i="6"/>
  <c r="AA103" i="6"/>
  <c r="AA99" i="6"/>
  <c r="AA95" i="6"/>
  <c r="AI88" i="6"/>
  <c r="AC91" i="6"/>
  <c r="AI91" i="6" s="1"/>
  <c r="AA87" i="6"/>
  <c r="AI80" i="6"/>
  <c r="AC83" i="6"/>
  <c r="AI83" i="6" s="1"/>
  <c r="AI72" i="6"/>
  <c r="AC75" i="6"/>
  <c r="AI75" i="6" s="1"/>
  <c r="AA71" i="6"/>
  <c r="AA67" i="6"/>
  <c r="AA63" i="6"/>
  <c r="AH51" i="6"/>
  <c r="AA51" i="6"/>
  <c r="AH47" i="6"/>
  <c r="AA47" i="6"/>
  <c r="AI44" i="6"/>
  <c r="AC47" i="6"/>
  <c r="AI47" i="6" s="1"/>
  <c r="AA7" i="6"/>
  <c r="AH127" i="5"/>
  <c r="AA127" i="5"/>
  <c r="AI124" i="5"/>
  <c r="AC127" i="5"/>
  <c r="AI127" i="5" s="1"/>
  <c r="AH123" i="5"/>
  <c r="AA123" i="5"/>
  <c r="AA119" i="5"/>
  <c r="AH115" i="5"/>
  <c r="AA115" i="5"/>
  <c r="AA107" i="5"/>
  <c r="AC99" i="5"/>
  <c r="AI99" i="5" s="1"/>
  <c r="AA95" i="5"/>
  <c r="AH83" i="5"/>
  <c r="AA83" i="5"/>
  <c r="AA71" i="5"/>
  <c r="AC47" i="5"/>
  <c r="AI47" i="5" s="1"/>
  <c r="AA47" i="5"/>
  <c r="AA43" i="5"/>
  <c r="AA39" i="5"/>
  <c r="AA35" i="5"/>
  <c r="AI32" i="5"/>
  <c r="AC35" i="5"/>
  <c r="AI35" i="5" s="1"/>
  <c r="AA31" i="5"/>
  <c r="AA27" i="5"/>
  <c r="AA23" i="5"/>
  <c r="Z128" i="5"/>
  <c r="Y128" i="5" s="1"/>
  <c r="AA19" i="5"/>
  <c r="AA123" i="14"/>
  <c r="AH119" i="14"/>
  <c r="AA119" i="14"/>
  <c r="AI116" i="14"/>
  <c r="AC119" i="14"/>
  <c r="AI119" i="14" s="1"/>
  <c r="AA95" i="14"/>
  <c r="AI88" i="14"/>
  <c r="AC91" i="14"/>
  <c r="AI91" i="14" s="1"/>
  <c r="AC87" i="14"/>
  <c r="AI87" i="14" s="1"/>
  <c r="AA87" i="14"/>
  <c r="AA83" i="14"/>
  <c r="AA79" i="14"/>
  <c r="AA75" i="14"/>
  <c r="AA71" i="14"/>
  <c r="AA67" i="14"/>
  <c r="AA63" i="14"/>
  <c r="AA59" i="14"/>
  <c r="AA47" i="14"/>
  <c r="AA35" i="14"/>
  <c r="AE128" i="14"/>
  <c r="AC128" i="14" s="1"/>
  <c r="AA19" i="14"/>
  <c r="AC19" i="14"/>
  <c r="AI19" i="14" s="1"/>
  <c r="AA15" i="14"/>
  <c r="Z128" i="14"/>
  <c r="Y128" i="14" s="1"/>
  <c r="Y15" i="14"/>
  <c r="O128" i="14"/>
  <c r="N128" i="14" s="1"/>
  <c r="AA11" i="14"/>
  <c r="AA107" i="3"/>
  <c r="AH99" i="3"/>
  <c r="AA99" i="3"/>
  <c r="AA95" i="3"/>
  <c r="AA91" i="3"/>
  <c r="AA87" i="3"/>
  <c r="AH83" i="3"/>
  <c r="AA83" i="3"/>
  <c r="AA79" i="3"/>
  <c r="AA75" i="3"/>
  <c r="AA71" i="3"/>
  <c r="AA67" i="3"/>
  <c r="AC55" i="3"/>
  <c r="AI55" i="3" s="1"/>
  <c r="AH55" i="3"/>
  <c r="AA55" i="3"/>
  <c r="AH51" i="3"/>
  <c r="AA51" i="3"/>
  <c r="AI48" i="3"/>
  <c r="AC51" i="3"/>
  <c r="AI51" i="3" s="1"/>
  <c r="AH47" i="3"/>
  <c r="AA47" i="3"/>
  <c r="AH43" i="3"/>
  <c r="AA43" i="3"/>
  <c r="AH39" i="3"/>
  <c r="AA39" i="3"/>
  <c r="AH35" i="3"/>
  <c r="AA35" i="3"/>
  <c r="AA31" i="3"/>
  <c r="AA27" i="3"/>
  <c r="V128" i="3"/>
  <c r="U128" i="3" s="1"/>
  <c r="AA23" i="3"/>
  <c r="AA19" i="3"/>
  <c r="AH15" i="3"/>
  <c r="AA15" i="3"/>
  <c r="AA11" i="3"/>
  <c r="Z128" i="3"/>
  <c r="Y128" i="3" s="1"/>
  <c r="AA7" i="3"/>
  <c r="AH119" i="13"/>
  <c r="AA119" i="13"/>
  <c r="AA115" i="13"/>
  <c r="AA111" i="13"/>
  <c r="AI100" i="13"/>
  <c r="AC103" i="13"/>
  <c r="AI103" i="13" s="1"/>
  <c r="AH103" i="13"/>
  <c r="AA103" i="13"/>
  <c r="AH99" i="13"/>
  <c r="AA99" i="13"/>
  <c r="AH91" i="13"/>
  <c r="AA91" i="13"/>
  <c r="AH83" i="13"/>
  <c r="AA83" i="13"/>
  <c r="AH79" i="13"/>
  <c r="AA79" i="13"/>
  <c r="AA75" i="13"/>
  <c r="AH71" i="13"/>
  <c r="AA71" i="13"/>
  <c r="AA67" i="13"/>
  <c r="AA63" i="13"/>
  <c r="AA59" i="13"/>
  <c r="AH55" i="13"/>
  <c r="AA55" i="13"/>
  <c r="AA47" i="13"/>
  <c r="AA43" i="13"/>
  <c r="AA39" i="13"/>
  <c r="AA35" i="13"/>
  <c r="AA19" i="13"/>
  <c r="AA11" i="13"/>
  <c r="AA7" i="13"/>
  <c r="Z128" i="13"/>
  <c r="Y128" i="13" s="1"/>
  <c r="X127" i="1"/>
  <c r="W127" i="1" s="1"/>
  <c r="AB127" i="1"/>
  <c r="AA127" i="1" s="1"/>
  <c r="T127" i="1"/>
  <c r="R127" i="1" s="1"/>
  <c r="AC127" i="1"/>
  <c r="AI127" i="1" s="1"/>
  <c r="T123" i="1"/>
  <c r="R123" i="1" s="1"/>
  <c r="AE123" i="1"/>
  <c r="X123" i="1"/>
  <c r="W123" i="1" s="1"/>
  <c r="V123" i="1"/>
  <c r="U123" i="1" s="1"/>
  <c r="AB123" i="1"/>
  <c r="Q123" i="1"/>
  <c r="P123" i="1" s="1"/>
  <c r="O123" i="1"/>
  <c r="N123" i="1" s="1"/>
  <c r="AC120" i="1"/>
  <c r="Q119" i="1"/>
  <c r="Z119" i="1"/>
  <c r="Y119" i="1" s="1"/>
  <c r="AA119" i="1"/>
  <c r="T119" i="1"/>
  <c r="R119" i="1" s="1"/>
  <c r="P119" i="1"/>
  <c r="AE119" i="1"/>
  <c r="O119" i="1"/>
  <c r="N119" i="1" s="1"/>
  <c r="AC116" i="1"/>
  <c r="X115" i="1"/>
  <c r="AI112" i="1"/>
  <c r="AC115" i="1"/>
  <c r="AI115" i="1" s="1"/>
  <c r="T115" i="1"/>
  <c r="R115" i="1" s="1"/>
  <c r="Q111" i="1"/>
  <c r="P111" i="1" s="1"/>
  <c r="AC111" i="1"/>
  <c r="AI111" i="1" s="1"/>
  <c r="V111" i="1"/>
  <c r="U111" i="1" s="1"/>
  <c r="O111" i="1"/>
  <c r="N111" i="1" s="1"/>
  <c r="N107" i="1"/>
  <c r="V107" i="1"/>
  <c r="U107" i="1" s="1"/>
  <c r="AC107" i="1"/>
  <c r="AI107" i="1" s="1"/>
  <c r="Z107" i="1"/>
  <c r="Y107" i="1" s="1"/>
  <c r="AB103" i="1"/>
  <c r="AH103" i="1" s="1"/>
  <c r="V99" i="1"/>
  <c r="AB99" i="1"/>
  <c r="AH99" i="1" s="1"/>
  <c r="O99" i="1"/>
  <c r="AE99" i="1"/>
  <c r="X95" i="1"/>
  <c r="W95" i="1" s="1"/>
  <c r="AE95" i="1"/>
  <c r="Y95" i="1"/>
  <c r="AC93" i="1"/>
  <c r="AI93" i="1" s="1"/>
  <c r="Q95" i="1"/>
  <c r="P95" i="1" s="1"/>
  <c r="AI92" i="1"/>
  <c r="O91" i="1"/>
  <c r="V91" i="1"/>
  <c r="U91" i="1" s="1"/>
  <c r="Z87" i="1"/>
  <c r="Q87" i="1"/>
  <c r="AC84" i="1"/>
  <c r="AI84" i="1" s="1"/>
  <c r="Q83" i="1"/>
  <c r="P83" i="1" s="1"/>
  <c r="Z83" i="1"/>
  <c r="Y83" i="1" s="1"/>
  <c r="O83" i="1"/>
  <c r="N83" i="1" s="1"/>
  <c r="AI80" i="1"/>
  <c r="AC83" i="1"/>
  <c r="AA83" i="1"/>
  <c r="O79" i="1"/>
  <c r="T79" i="1"/>
  <c r="R79" i="1" s="1"/>
  <c r="AB79" i="1"/>
  <c r="AH79" i="1" s="1"/>
  <c r="Z79" i="1"/>
  <c r="Y79" i="1" s="1"/>
  <c r="N79" i="1"/>
  <c r="AE79" i="1"/>
  <c r="AC76" i="1"/>
  <c r="AA79" i="1"/>
  <c r="Z75" i="1"/>
  <c r="AE75" i="1"/>
  <c r="T75" i="1"/>
  <c r="R75" i="1" s="1"/>
  <c r="AC72" i="1"/>
  <c r="X71" i="1"/>
  <c r="W71" i="1" s="1"/>
  <c r="Q71" i="1"/>
  <c r="P71" i="1" s="1"/>
  <c r="AI68" i="1"/>
  <c r="AC71" i="1"/>
  <c r="AI71" i="1" s="1"/>
  <c r="AE71" i="1"/>
  <c r="T71" i="1"/>
  <c r="R71" i="1" s="1"/>
  <c r="AB67" i="1"/>
  <c r="AH67" i="1" s="1"/>
  <c r="AE67" i="1"/>
  <c r="O67" i="1"/>
  <c r="N67" i="1" s="1"/>
  <c r="X67" i="1"/>
  <c r="Y67" i="1"/>
  <c r="AC64" i="1"/>
  <c r="AI64" i="1" s="1"/>
  <c r="R67" i="1"/>
  <c r="Z63" i="1"/>
  <c r="Y63" i="1"/>
  <c r="AC63" i="1"/>
  <c r="AI63" i="1" s="1"/>
  <c r="AE63" i="1"/>
  <c r="AE59" i="1"/>
  <c r="T59" i="1"/>
  <c r="AC56" i="1"/>
  <c r="AI56" i="1" s="1"/>
  <c r="Q55" i="1"/>
  <c r="P55" i="1" s="1"/>
  <c r="AB55" i="1"/>
  <c r="AH55" i="1" s="1"/>
  <c r="AC55" i="1"/>
  <c r="AI55" i="1" s="1"/>
  <c r="AB51" i="1"/>
  <c r="AH51" i="1" s="1"/>
  <c r="AE51" i="1"/>
  <c r="Q51" i="1"/>
  <c r="P51" i="1" s="1"/>
  <c r="AC48" i="1"/>
  <c r="AI48" i="1" s="1"/>
  <c r="T47" i="1"/>
  <c r="R47" i="1" s="1"/>
  <c r="Z47" i="1"/>
  <c r="AC44" i="1"/>
  <c r="AI44" i="1" s="1"/>
  <c r="Y47" i="1"/>
  <c r="T43" i="1"/>
  <c r="Q43" i="1"/>
  <c r="P43" i="1" s="1"/>
  <c r="AE43" i="1"/>
  <c r="AC40" i="1"/>
  <c r="AI40" i="1" s="1"/>
  <c r="Y43" i="1"/>
  <c r="Q39" i="1"/>
  <c r="P39" i="1"/>
  <c r="Z31" i="1"/>
  <c r="Y31" i="1" s="1"/>
  <c r="Y27" i="1"/>
  <c r="Q27" i="1"/>
  <c r="P27" i="1" s="1"/>
  <c r="O23" i="1"/>
  <c r="N23" i="1" s="1"/>
  <c r="Q23" i="1"/>
  <c r="P23" i="1" s="1"/>
  <c r="Z23" i="1"/>
  <c r="Y23" i="1"/>
  <c r="Z15" i="1"/>
  <c r="Y15" i="1" s="1"/>
  <c r="M128" i="1"/>
  <c r="L128" i="1" s="1"/>
  <c r="AE11" i="1"/>
  <c r="Z11" i="1"/>
  <c r="Y11" i="1" s="1"/>
  <c r="P11" i="1"/>
  <c r="X11" i="1"/>
  <c r="AC8" i="1"/>
  <c r="AI8" i="1" s="1"/>
  <c r="Z7" i="1"/>
  <c r="P7" i="1"/>
  <c r="Y7" i="1"/>
  <c r="AB7" i="1"/>
  <c r="AH7" i="1" s="1"/>
  <c r="X7" i="1"/>
  <c r="T7" i="1"/>
  <c r="R7" i="1" s="1"/>
  <c r="AE7" i="1"/>
  <c r="Q128" i="5"/>
  <c r="P128" i="5" s="1"/>
  <c r="AE128" i="5"/>
  <c r="AD128" i="5" s="1"/>
  <c r="AE128" i="6"/>
  <c r="AC128" i="6" s="1"/>
  <c r="Z128" i="7"/>
  <c r="Y128" i="7" s="1"/>
  <c r="T128" i="8"/>
  <c r="R128" i="8" s="1"/>
  <c r="Q128" i="12"/>
  <c r="P128" i="12" s="1"/>
  <c r="W115" i="1"/>
  <c r="AB59" i="1"/>
  <c r="AH59" i="1" s="1"/>
  <c r="Z51" i="1"/>
  <c r="Y51" i="1" s="1"/>
  <c r="AB35" i="1"/>
  <c r="AH35" i="1" s="1"/>
  <c r="AE19" i="1"/>
  <c r="O39" i="1"/>
  <c r="N39" i="1" s="1"/>
  <c r="O31" i="1"/>
  <c r="N31" i="1" s="1"/>
  <c r="Q15" i="1"/>
  <c r="P15" i="1" s="1"/>
  <c r="AB115" i="1"/>
  <c r="AH115" i="1" s="1"/>
  <c r="Q75" i="1"/>
  <c r="P75" i="1" s="1"/>
  <c r="W67" i="1"/>
  <c r="AC39" i="1"/>
  <c r="AI39" i="1" s="1"/>
  <c r="AC35" i="1"/>
  <c r="AI35" i="1" s="1"/>
  <c r="AA35" i="1"/>
  <c r="AC31" i="1"/>
  <c r="AC27" i="1"/>
  <c r="AI27" i="1" s="1"/>
  <c r="Z127" i="1"/>
  <c r="Y127" i="1" s="1"/>
  <c r="AE35" i="1"/>
  <c r="AE27" i="1"/>
  <c r="O128" i="13"/>
  <c r="N128" i="13" s="1"/>
  <c r="X103" i="1"/>
  <c r="W103" i="1" s="1"/>
  <c r="X111" i="1"/>
  <c r="W111" i="1" s="1"/>
  <c r="V71" i="1"/>
  <c r="U71" i="1" s="1"/>
  <c r="O103" i="1"/>
  <c r="N103" i="1" s="1"/>
  <c r="AE128" i="13"/>
  <c r="AD128" i="13" s="1"/>
  <c r="Q128" i="3"/>
  <c r="P128" i="3" s="1"/>
  <c r="V128" i="14"/>
  <c r="U128" i="14" s="1"/>
  <c r="V128" i="5"/>
  <c r="U128" i="5" s="1"/>
  <c r="V128" i="7"/>
  <c r="U128" i="7" s="1"/>
  <c r="X128" i="10"/>
  <c r="W128" i="10" s="1"/>
  <c r="N75" i="1"/>
  <c r="Q67" i="1"/>
  <c r="P67" i="1" s="1"/>
  <c r="T63" i="1"/>
  <c r="R63" i="1" s="1"/>
  <c r="Q59" i="1"/>
  <c r="P59" i="1" s="1"/>
  <c r="O51" i="1"/>
  <c r="O43" i="1"/>
  <c r="N43" i="1" s="1"/>
  <c r="Q35" i="1"/>
  <c r="P35" i="1" s="1"/>
  <c r="T19" i="1"/>
  <c r="R19" i="1" s="1"/>
  <c r="AE115" i="1"/>
  <c r="AB71" i="1"/>
  <c r="AH71" i="1" s="1"/>
  <c r="AB63" i="1"/>
  <c r="AH63" i="1" s="1"/>
  <c r="Z59" i="1"/>
  <c r="Y59" i="1" s="1"/>
  <c r="Z35" i="1"/>
  <c r="Y35" i="1" s="1"/>
  <c r="AB19" i="1"/>
  <c r="AH19" i="1" s="1"/>
  <c r="N11" i="1"/>
  <c r="W11" i="1"/>
  <c r="R11" i="1"/>
  <c r="AA11" i="1"/>
  <c r="Q127" i="1"/>
  <c r="P127" i="1" s="1"/>
  <c r="Q115" i="1"/>
  <c r="P115" i="1" s="1"/>
  <c r="Z71" i="1"/>
  <c r="Y71" i="1" s="1"/>
  <c r="O63" i="1"/>
  <c r="N63" i="1" s="1"/>
  <c r="O15" i="1"/>
  <c r="N15" i="1" s="1"/>
  <c r="O127" i="1"/>
  <c r="N127" i="1" s="1"/>
  <c r="N95" i="1"/>
  <c r="AE91" i="1"/>
  <c r="X63" i="1"/>
  <c r="W63" i="1" s="1"/>
  <c r="T35" i="1"/>
  <c r="R35" i="1" s="1"/>
  <c r="T27" i="1"/>
  <c r="R27" i="1" s="1"/>
  <c r="X23" i="1"/>
  <c r="W23" i="1" s="1"/>
  <c r="X19" i="1"/>
  <c r="X15" i="1"/>
  <c r="W15" i="1" s="1"/>
  <c r="T128" i="13"/>
  <c r="R128" i="13" s="1"/>
  <c r="X128" i="13"/>
  <c r="W128" i="13" s="1"/>
  <c r="Z103" i="1"/>
  <c r="Y103" i="1" s="1"/>
  <c r="O128" i="3"/>
  <c r="N128" i="3" s="1"/>
  <c r="T128" i="14"/>
  <c r="R128" i="14" s="1"/>
  <c r="Q128" i="14"/>
  <c r="P128" i="14" s="1"/>
  <c r="AB128" i="6"/>
  <c r="AA128" i="6" s="1"/>
  <c r="V128" i="6"/>
  <c r="U128" i="6" s="1"/>
  <c r="Q128" i="6"/>
  <c r="P128" i="6" s="1"/>
  <c r="O128" i="6"/>
  <c r="N128" i="6" s="1"/>
  <c r="X128" i="6"/>
  <c r="W128" i="6" s="1"/>
  <c r="X128" i="7"/>
  <c r="W128" i="7" s="1"/>
  <c r="Z128" i="8"/>
  <c r="Y128" i="8" s="1"/>
  <c r="V128" i="15"/>
  <c r="U128" i="15" s="1"/>
  <c r="X128" i="11"/>
  <c r="W128" i="11" s="1"/>
  <c r="AE128" i="12"/>
  <c r="AD128" i="12" s="1"/>
  <c r="X75" i="1"/>
  <c r="W75" i="1" s="1"/>
  <c r="Z55" i="1"/>
  <c r="Y55" i="1" s="1"/>
  <c r="AB39" i="1"/>
  <c r="AH39" i="1" s="1"/>
  <c r="AB31" i="1"/>
  <c r="AH31" i="1" s="1"/>
  <c r="AB27" i="1"/>
  <c r="AH27" i="1" s="1"/>
  <c r="AE23" i="1"/>
  <c r="AE15" i="1"/>
  <c r="Q63" i="1"/>
  <c r="P63" i="1" s="1"/>
  <c r="O59" i="1"/>
  <c r="N59" i="1" s="1"/>
  <c r="X55" i="1"/>
  <c r="W55" i="1" s="1"/>
  <c r="X51" i="1"/>
  <c r="W51" i="1" s="1"/>
  <c r="X47" i="1"/>
  <c r="W47" i="1" s="1"/>
  <c r="X43" i="1"/>
  <c r="W43" i="1" s="1"/>
  <c r="O35" i="1"/>
  <c r="N35" i="1" s="1"/>
  <c r="O27" i="1"/>
  <c r="N27" i="1" s="1"/>
  <c r="Q19" i="1"/>
  <c r="P19" i="1" s="1"/>
  <c r="Z123" i="1"/>
  <c r="Y123" i="1" s="1"/>
  <c r="X119" i="1"/>
  <c r="W119" i="1" s="1"/>
  <c r="X79" i="1"/>
  <c r="W79" i="1" s="1"/>
  <c r="O71" i="1"/>
  <c r="N71" i="1" s="1"/>
  <c r="R59" i="1"/>
  <c r="Z19" i="1"/>
  <c r="Y19" i="1" s="1"/>
  <c r="Z115" i="1"/>
  <c r="Y115" i="1" s="1"/>
  <c r="AB47" i="1"/>
  <c r="AH47" i="1" s="1"/>
  <c r="AB43" i="1"/>
  <c r="AH43" i="1" s="1"/>
  <c r="AE39" i="1"/>
  <c r="AE31" i="1"/>
  <c r="AC23" i="1"/>
  <c r="AI23" i="1" s="1"/>
  <c r="AC19" i="1"/>
  <c r="AI19" i="1" s="1"/>
  <c r="W19" i="1"/>
  <c r="AC15" i="1"/>
  <c r="AI15" i="1" s="1"/>
  <c r="O7" i="1"/>
  <c r="X87" i="1"/>
  <c r="W87" i="1" s="1"/>
  <c r="Q128" i="13"/>
  <c r="P128" i="13" s="1"/>
  <c r="T128" i="3"/>
  <c r="R128" i="3" s="1"/>
  <c r="AE128" i="3"/>
  <c r="AD128" i="3" s="1"/>
  <c r="X128" i="5"/>
  <c r="W128" i="5" s="1"/>
  <c r="O128" i="8"/>
  <c r="N128" i="8" s="1"/>
  <c r="AE128" i="10"/>
  <c r="AD128" i="10" s="1"/>
  <c r="X128" i="12"/>
  <c r="W128" i="12" s="1"/>
  <c r="Z128" i="12"/>
  <c r="Y128" i="12" s="1"/>
  <c r="X83" i="1"/>
  <c r="W83" i="1" s="1"/>
  <c r="O55" i="1"/>
  <c r="N55" i="1" s="1"/>
  <c r="O47" i="1"/>
  <c r="N47" i="1" s="1"/>
  <c r="Q31" i="1"/>
  <c r="P31" i="1" s="1"/>
  <c r="T23" i="1"/>
  <c r="R23" i="1" s="1"/>
  <c r="T15" i="1"/>
  <c r="R15" i="1" s="1"/>
  <c r="AC51" i="1"/>
  <c r="AI51" i="1" s="1"/>
  <c r="N51" i="1"/>
  <c r="R51" i="1"/>
  <c r="AA51" i="1"/>
  <c r="AC47" i="1"/>
  <c r="AI47" i="1" s="1"/>
  <c r="AC43" i="1"/>
  <c r="AI43" i="1" s="1"/>
  <c r="R43" i="1"/>
  <c r="Z39" i="1"/>
  <c r="Y39" i="1" s="1"/>
  <c r="AB23" i="1"/>
  <c r="AH23" i="1" s="1"/>
  <c r="AB15" i="1"/>
  <c r="AH15" i="1" s="1"/>
  <c r="AB75" i="1"/>
  <c r="X59" i="1"/>
  <c r="W59" i="1" s="1"/>
  <c r="X39" i="1"/>
  <c r="W39" i="1" s="1"/>
  <c r="X35" i="1"/>
  <c r="W35" i="1" s="1"/>
  <c r="X31" i="1"/>
  <c r="W31" i="1" s="1"/>
  <c r="X27" i="1"/>
  <c r="W27" i="1" s="1"/>
  <c r="O19" i="1"/>
  <c r="N19" i="1" s="1"/>
  <c r="O115" i="1"/>
  <c r="N115" i="1" s="1"/>
  <c r="Q47" i="1"/>
  <c r="P47" i="1" s="1"/>
  <c r="T39" i="1"/>
  <c r="R39" i="1" s="1"/>
  <c r="T31" i="1"/>
  <c r="R31" i="1" s="1"/>
  <c r="AC7" i="1"/>
  <c r="AI7" i="1" s="1"/>
  <c r="AA7" i="1"/>
  <c r="N7" i="1"/>
  <c r="AI83" i="1"/>
  <c r="T128" i="12"/>
  <c r="R128" i="12" s="1"/>
  <c r="AB128" i="12"/>
  <c r="AA128" i="12" s="1"/>
  <c r="V128" i="12"/>
  <c r="U128" i="12" s="1"/>
  <c r="V128" i="11"/>
  <c r="U128" i="11" s="1"/>
  <c r="AH31" i="11"/>
  <c r="AB128" i="11"/>
  <c r="AA128" i="11" s="1"/>
  <c r="X128" i="15"/>
  <c r="W128" i="15" s="1"/>
  <c r="AE128" i="15"/>
  <c r="Q128" i="15"/>
  <c r="P128" i="15" s="1"/>
  <c r="L128" i="15"/>
  <c r="O128" i="15"/>
  <c r="N128" i="15" s="1"/>
  <c r="AB128" i="15"/>
  <c r="AA128" i="15" s="1"/>
  <c r="Z128" i="15"/>
  <c r="Y128" i="15" s="1"/>
  <c r="Q128" i="10"/>
  <c r="P128" i="10" s="1"/>
  <c r="AH99" i="10"/>
  <c r="AB128" i="10"/>
  <c r="AA128" i="10" s="1"/>
  <c r="V128" i="10"/>
  <c r="U128" i="10" s="1"/>
  <c r="L128" i="10"/>
  <c r="T128" i="10"/>
  <c r="R128" i="10" s="1"/>
  <c r="Z128" i="10"/>
  <c r="Y128" i="10" s="1"/>
  <c r="O128" i="10"/>
  <c r="N128" i="10" s="1"/>
  <c r="X128" i="8"/>
  <c r="W128" i="8" s="1"/>
  <c r="AH95" i="8"/>
  <c r="AB128" i="8"/>
  <c r="AA128" i="8" s="1"/>
  <c r="V128" i="8"/>
  <c r="U128" i="8" s="1"/>
  <c r="Q128" i="8"/>
  <c r="P128" i="8" s="1"/>
  <c r="AB128" i="7"/>
  <c r="AA128" i="7" s="1"/>
  <c r="AE128" i="7"/>
  <c r="L128" i="7"/>
  <c r="O128" i="7"/>
  <c r="N128" i="7" s="1"/>
  <c r="Z128" i="6"/>
  <c r="Y128" i="6" s="1"/>
  <c r="L128" i="6"/>
  <c r="T128" i="6"/>
  <c r="R128" i="6" s="1"/>
  <c r="O128" i="5"/>
  <c r="N128" i="5" s="1"/>
  <c r="AB128" i="5"/>
  <c r="AA128" i="5" s="1"/>
  <c r="T128" i="5"/>
  <c r="R128" i="5" s="1"/>
  <c r="L128" i="14"/>
  <c r="AH99" i="14"/>
  <c r="AB128" i="14"/>
  <c r="AA128" i="14" s="1"/>
  <c r="X128" i="14"/>
  <c r="W128" i="14" s="1"/>
  <c r="X128" i="3"/>
  <c r="W128" i="3" s="1"/>
  <c r="L128" i="3"/>
  <c r="AB128" i="3"/>
  <c r="AA128" i="3" s="1"/>
  <c r="L128" i="13"/>
  <c r="V128" i="13"/>
  <c r="U128" i="13" s="1"/>
  <c r="AB128" i="13"/>
  <c r="AA128" i="13" s="1"/>
  <c r="V127" i="1"/>
  <c r="U127" i="1" s="1"/>
  <c r="AG128" i="1"/>
  <c r="AF128" i="1" s="1"/>
  <c r="AC103" i="1"/>
  <c r="AI103" i="1" s="1"/>
  <c r="P103" i="1"/>
  <c r="V103" i="1"/>
  <c r="U103" i="1" s="1"/>
  <c r="T99" i="1"/>
  <c r="R99" i="1" s="1"/>
  <c r="Q107" i="1"/>
  <c r="P107" i="1" s="1"/>
  <c r="T107" i="1"/>
  <c r="R107" i="1" s="1"/>
  <c r="V75" i="1"/>
  <c r="U75" i="1" s="1"/>
  <c r="V59" i="1"/>
  <c r="U59" i="1" s="1"/>
  <c r="AC91" i="1"/>
  <c r="AI91" i="1" s="1"/>
  <c r="Y91" i="1"/>
  <c r="P91" i="1"/>
  <c r="W91" i="1"/>
  <c r="N91" i="1"/>
  <c r="V55" i="1"/>
  <c r="U55" i="1" s="1"/>
  <c r="V47" i="1"/>
  <c r="U47" i="1" s="1"/>
  <c r="V39" i="1"/>
  <c r="U39" i="1" s="1"/>
  <c r="V31" i="1"/>
  <c r="U31" i="1" s="1"/>
  <c r="V23" i="1"/>
  <c r="U23" i="1" s="1"/>
  <c r="V15" i="1"/>
  <c r="U15" i="1" s="1"/>
  <c r="V7" i="1"/>
  <c r="U7" i="1" s="1"/>
  <c r="P87" i="1"/>
  <c r="AC87" i="1"/>
  <c r="AI87" i="1" s="1"/>
  <c r="U87" i="1"/>
  <c r="Y87" i="1"/>
  <c r="AB111" i="1"/>
  <c r="AH111" i="1" s="1"/>
  <c r="V115" i="1"/>
  <c r="U115" i="1" s="1"/>
  <c r="AO128" i="1"/>
  <c r="AM128" i="1" s="1"/>
  <c r="AN128" i="1"/>
  <c r="AL128" i="1" s="1"/>
  <c r="U99" i="1"/>
  <c r="N99" i="1"/>
  <c r="Y99" i="1"/>
  <c r="W99" i="1"/>
  <c r="P99" i="1"/>
  <c r="AA99" i="1"/>
  <c r="AC99" i="1"/>
  <c r="AI99" i="1" s="1"/>
  <c r="AB95" i="1"/>
  <c r="AB107" i="1"/>
  <c r="V79" i="1"/>
  <c r="U79" i="1" s="1"/>
  <c r="V63" i="1"/>
  <c r="U63" i="1" s="1"/>
  <c r="T91" i="1"/>
  <c r="R91" i="1" s="1"/>
  <c r="O87" i="1"/>
  <c r="N87" i="1" s="1"/>
  <c r="AI31" i="1"/>
  <c r="AB87" i="1"/>
  <c r="AH87" i="1" s="1"/>
  <c r="V119" i="1"/>
  <c r="U119" i="1" s="1"/>
  <c r="T103" i="1"/>
  <c r="R103" i="1" s="1"/>
  <c r="V95" i="1"/>
  <c r="U95" i="1" s="1"/>
  <c r="T95" i="1"/>
  <c r="R95" i="1" s="1"/>
  <c r="T111" i="1"/>
  <c r="R111" i="1" s="1"/>
  <c r="V83" i="1"/>
  <c r="U83" i="1" s="1"/>
  <c r="V67" i="1"/>
  <c r="U67" i="1" s="1"/>
  <c r="AB91" i="1"/>
  <c r="AH91" i="1" s="1"/>
  <c r="V51" i="1"/>
  <c r="U51" i="1" s="1"/>
  <c r="V43" i="1"/>
  <c r="U43" i="1" s="1"/>
  <c r="V35" i="1"/>
  <c r="U35" i="1" s="1"/>
  <c r="V27" i="1"/>
  <c r="U27" i="1" s="1"/>
  <c r="V19" i="1"/>
  <c r="U19" i="1" s="1"/>
  <c r="V11" i="1"/>
  <c r="U11" i="1" s="1"/>
  <c r="T87" i="1"/>
  <c r="R87" i="1" s="1"/>
  <c r="AR12" i="1"/>
  <c r="AR13" i="1" s="1"/>
  <c r="AR14" i="1" s="1"/>
  <c r="AS11" i="1"/>
  <c r="AH128" i="12" l="1"/>
  <c r="AD128" i="11"/>
  <c r="AH128" i="11" s="1"/>
  <c r="AC128" i="10"/>
  <c r="AI128" i="10" s="1"/>
  <c r="AD128" i="8"/>
  <c r="AH128" i="8" s="1"/>
  <c r="AD128" i="6"/>
  <c r="AH128" i="6" s="1"/>
  <c r="AC128" i="5"/>
  <c r="AI128" i="5" s="1"/>
  <c r="AH128" i="5"/>
  <c r="AD128" i="14"/>
  <c r="AH128" i="14" s="1"/>
  <c r="AC128" i="13"/>
  <c r="AI128" i="13" s="1"/>
  <c r="AH127" i="1"/>
  <c r="AH123" i="1"/>
  <c r="AA123" i="1"/>
  <c r="AI120" i="1"/>
  <c r="AC123" i="1"/>
  <c r="AI123" i="1" s="1"/>
  <c r="AI116" i="1"/>
  <c r="AC119" i="1"/>
  <c r="AI119" i="1" s="1"/>
  <c r="AA115" i="1"/>
  <c r="AA111" i="1"/>
  <c r="AH107" i="1"/>
  <c r="AA107" i="1"/>
  <c r="AA103" i="1"/>
  <c r="AC95" i="1"/>
  <c r="AI95" i="1" s="1"/>
  <c r="AH95" i="1"/>
  <c r="AA95" i="1"/>
  <c r="AA91" i="1"/>
  <c r="AA87" i="1"/>
  <c r="AI76" i="1"/>
  <c r="AC79" i="1"/>
  <c r="AI79" i="1" s="1"/>
  <c r="AH75" i="1"/>
  <c r="AA75" i="1"/>
  <c r="AI72" i="1"/>
  <c r="AC75" i="1"/>
  <c r="AI75" i="1" s="1"/>
  <c r="AA71" i="1"/>
  <c r="AA67" i="1"/>
  <c r="AC67" i="1"/>
  <c r="AI67" i="1" s="1"/>
  <c r="AA63" i="1"/>
  <c r="AA59" i="1"/>
  <c r="AC59" i="1"/>
  <c r="AI59" i="1" s="1"/>
  <c r="AA55" i="1"/>
  <c r="AA47" i="1"/>
  <c r="AA43" i="1"/>
  <c r="AA39" i="1"/>
  <c r="AA31" i="1"/>
  <c r="AA27" i="1"/>
  <c r="AA23" i="1"/>
  <c r="AA19" i="1"/>
  <c r="AA15" i="1"/>
  <c r="AE128" i="1"/>
  <c r="AD128" i="1" s="1"/>
  <c r="X128" i="1"/>
  <c r="W128" i="1" s="1"/>
  <c r="Z128" i="1"/>
  <c r="Y128" i="1" s="1"/>
  <c r="AC11" i="1"/>
  <c r="AI11" i="1" s="1"/>
  <c r="W7" i="1"/>
  <c r="T128" i="1"/>
  <c r="R128" i="1" s="1"/>
  <c r="O128" i="1"/>
  <c r="N128" i="1" s="1"/>
  <c r="AC128" i="3"/>
  <c r="AI128" i="3" s="1"/>
  <c r="AH128" i="3"/>
  <c r="Q128" i="1"/>
  <c r="P128" i="1" s="1"/>
  <c r="AD128" i="15"/>
  <c r="AH128" i="15" s="1"/>
  <c r="AC128" i="15"/>
  <c r="AH128" i="10"/>
  <c r="AD128" i="7"/>
  <c r="AH128" i="7" s="1"/>
  <c r="AC128" i="7"/>
  <c r="AH128" i="13"/>
  <c r="AR16" i="1"/>
  <c r="AR17" i="1" s="1"/>
  <c r="AR18" i="1" s="1"/>
  <c r="AS15" i="1"/>
  <c r="V128" i="1"/>
  <c r="U128" i="1" s="1"/>
  <c r="AB128" i="1"/>
  <c r="AA128" i="1" s="1"/>
  <c r="AI128" i="11" l="1"/>
  <c r="AI128" i="15"/>
  <c r="AI128" i="8"/>
  <c r="AI128" i="7"/>
  <c r="AI128" i="6"/>
  <c r="AI128" i="14"/>
  <c r="AC128" i="1"/>
  <c r="AI128" i="1" s="1"/>
  <c r="AH128" i="1"/>
  <c r="AS19" i="1"/>
  <c r="AR21" i="1"/>
  <c r="AR22" i="1" s="1"/>
  <c r="AS23" i="1" l="1"/>
  <c r="AR24" i="1"/>
  <c r="AR25" i="1" s="1"/>
  <c r="AR26" i="1" s="1"/>
  <c r="AR28" i="1" l="1"/>
  <c r="AR29" i="1" s="1"/>
  <c r="AR30" i="1" s="1"/>
  <c r="AS27" i="1"/>
  <c r="AR32" i="1" l="1"/>
  <c r="AR33" i="1" s="1"/>
  <c r="AR34" i="1" s="1"/>
  <c r="AS31" i="1"/>
  <c r="AS35" i="1" l="1"/>
  <c r="AR36" i="1"/>
  <c r="AR37" i="1" s="1"/>
  <c r="AR38" i="1" s="1"/>
  <c r="AS39" i="1" l="1"/>
  <c r="AR40" i="1"/>
  <c r="AR41" i="1" s="1"/>
  <c r="AR42" i="1" s="1"/>
  <c r="AR44" i="1" l="1"/>
  <c r="AR45" i="1" s="1"/>
  <c r="AR46" i="1" s="1"/>
  <c r="AS43" i="1"/>
  <c r="AR49" i="1" l="1"/>
  <c r="AR50" i="1" s="1"/>
  <c r="AS47" i="1"/>
  <c r="AS51" i="1" l="1"/>
  <c r="AR52" i="1"/>
  <c r="AR53" i="1" s="1"/>
  <c r="AR54" i="1" s="1"/>
  <c r="AR56" i="1" l="1"/>
  <c r="AR57" i="1" s="1"/>
  <c r="AR58" i="1" s="1"/>
  <c r="AS55" i="1"/>
  <c r="AS59" i="1" l="1"/>
  <c r="AR60" i="1"/>
  <c r="AR61" i="1" s="1"/>
  <c r="AR62" i="1" s="1"/>
  <c r="AS63" i="1" l="1"/>
  <c r="AR64" i="1"/>
  <c r="AR65" i="1" s="1"/>
  <c r="AR66" i="1" s="1"/>
  <c r="AR68" i="1" l="1"/>
  <c r="AR69" i="1" s="1"/>
  <c r="AR70" i="1" s="1"/>
  <c r="AS67" i="1"/>
  <c r="AR72" i="1" l="1"/>
  <c r="AR73" i="1" s="1"/>
  <c r="AR74" i="1" s="1"/>
  <c r="AS71" i="1"/>
  <c r="AS75" i="1" l="1"/>
  <c r="AR77" i="1"/>
  <c r="AR78" i="1" s="1"/>
  <c r="AS79" i="1" l="1"/>
  <c r="AR80" i="1"/>
  <c r="AR81" i="1" s="1"/>
  <c r="AR82" i="1" s="1"/>
  <c r="AR84" i="1" l="1"/>
  <c r="AR85" i="1" s="1"/>
  <c r="AR86" i="1" s="1"/>
  <c r="AS83" i="1"/>
  <c r="AR88" i="1" l="1"/>
  <c r="AR89" i="1" s="1"/>
  <c r="AR90" i="1" s="1"/>
  <c r="AS87" i="1"/>
  <c r="AR92" i="1" l="1"/>
  <c r="AR93" i="1" s="1"/>
  <c r="AR94" i="1" s="1"/>
  <c r="AS91" i="1"/>
  <c r="AR96" i="1" l="1"/>
  <c r="AR97" i="1" s="1"/>
  <c r="AR98" i="1" s="1"/>
  <c r="AS95" i="1"/>
  <c r="AR100" i="1" l="1"/>
  <c r="AR101" i="1" s="1"/>
  <c r="AR102" i="1" s="1"/>
  <c r="AS99" i="1"/>
  <c r="AR104" i="1" l="1"/>
  <c r="AR105" i="1" s="1"/>
  <c r="AR106" i="1" s="1"/>
  <c r="AS103" i="1"/>
  <c r="AR108" i="1" l="1"/>
  <c r="AR109" i="1" s="1"/>
  <c r="AR110" i="1" s="1"/>
  <c r="AS107" i="1"/>
  <c r="AR112" i="1" l="1"/>
  <c r="AR113" i="1" s="1"/>
  <c r="AR114" i="1" s="1"/>
  <c r="AS111" i="1"/>
  <c r="AR116" i="1" l="1"/>
  <c r="AR117" i="1" s="1"/>
  <c r="AR118" i="1" s="1"/>
  <c r="AS115" i="1"/>
  <c r="AS119" i="1" l="1"/>
  <c r="AR120" i="1"/>
  <c r="AR121" i="1" s="1"/>
  <c r="AR122" i="1" s="1"/>
  <c r="AS123" i="1" l="1"/>
  <c r="AR125" i="1"/>
  <c r="AR126" i="1" s="1"/>
  <c r="AS127" i="1" l="1"/>
  <c r="AR4" i="13"/>
  <c r="AR5" i="13" s="1"/>
  <c r="AR6" i="13" s="1"/>
  <c r="AR8" i="13" l="1"/>
  <c r="AR9" i="13" s="1"/>
  <c r="AR10" i="13" s="1"/>
  <c r="AS7" i="13"/>
  <c r="AS11" i="13" l="1"/>
  <c r="AR12" i="13"/>
  <c r="AR13" i="13" s="1"/>
  <c r="AR14" i="13" s="1"/>
  <c r="AS15" i="13" l="1"/>
  <c r="AR16" i="13"/>
  <c r="AR17" i="13" s="1"/>
  <c r="AR18" i="13" s="1"/>
  <c r="AS19" i="13" l="1"/>
  <c r="AR20" i="13"/>
  <c r="AR21" i="13" s="1"/>
  <c r="AR22" i="13" s="1"/>
  <c r="AR24" i="13" l="1"/>
  <c r="AR25" i="13" s="1"/>
  <c r="AR26" i="13" s="1"/>
  <c r="AS23" i="13"/>
  <c r="AR28" i="13" l="1"/>
  <c r="AR29" i="13" s="1"/>
  <c r="AR30" i="13" s="1"/>
  <c r="AS27" i="13"/>
  <c r="AR32" i="13" l="1"/>
  <c r="AR33" i="13" s="1"/>
  <c r="AR34" i="13" s="1"/>
  <c r="AR36" i="13" s="1"/>
  <c r="AS31" i="13"/>
  <c r="AR37" i="13" l="1"/>
  <c r="AR38" i="13" s="1"/>
  <c r="AS35" i="13"/>
  <c r="AR40" i="13" l="1"/>
  <c r="AR41" i="13" s="1"/>
  <c r="AR42" i="13" s="1"/>
  <c r="AS39" i="13"/>
  <c r="AR44" i="13" l="1"/>
  <c r="AR45" i="13" s="1"/>
  <c r="AR46" i="13" s="1"/>
  <c r="AS43" i="13"/>
  <c r="AR48" i="13" l="1"/>
  <c r="AR49" i="13" s="1"/>
  <c r="AR50" i="13" s="1"/>
  <c r="AS47" i="13"/>
  <c r="AR52" i="13" l="1"/>
  <c r="AR53" i="13" s="1"/>
  <c r="AR54" i="13" s="1"/>
  <c r="AR56" i="13" s="1"/>
  <c r="AS51" i="13"/>
  <c r="AR57" i="13" l="1"/>
  <c r="AR58" i="13" s="1"/>
  <c r="AS55" i="13"/>
  <c r="AR60" i="13" l="1"/>
  <c r="AR61" i="13" s="1"/>
  <c r="AR62" i="13" s="1"/>
  <c r="AR64" i="13" s="1"/>
  <c r="AS59" i="13"/>
  <c r="AR65" i="13" l="1"/>
  <c r="AR66" i="13" s="1"/>
  <c r="AS63" i="13"/>
  <c r="AR68" i="13" l="1"/>
  <c r="AR69" i="13" s="1"/>
  <c r="AR70" i="13" s="1"/>
  <c r="AS67" i="13"/>
  <c r="AR72" i="13" l="1"/>
  <c r="AR73" i="13" s="1"/>
  <c r="AR74" i="13" s="1"/>
  <c r="AR76" i="13" s="1"/>
  <c r="AS71" i="13"/>
  <c r="AR77" i="13" l="1"/>
  <c r="AR78" i="13" s="1"/>
  <c r="AS75" i="13"/>
  <c r="AR80" i="13" l="1"/>
  <c r="AR81" i="13" s="1"/>
  <c r="AR82" i="13" s="1"/>
  <c r="AS79" i="13"/>
  <c r="AR84" i="13" l="1"/>
  <c r="AR85" i="13" s="1"/>
  <c r="AR86" i="13" s="1"/>
  <c r="AS83" i="13"/>
  <c r="AR88" i="13" l="1"/>
  <c r="AR89" i="13" s="1"/>
  <c r="AR90" i="13" s="1"/>
  <c r="AR92" i="13" s="1"/>
  <c r="AS87" i="13"/>
  <c r="AR93" i="13" l="1"/>
  <c r="AR94" i="13" s="1"/>
  <c r="AS91" i="13"/>
  <c r="AR96" i="13" l="1"/>
  <c r="AR97" i="13" s="1"/>
  <c r="AR98" i="13" s="1"/>
  <c r="AS95" i="13"/>
  <c r="AR100" i="13" l="1"/>
  <c r="AR101" i="13" s="1"/>
  <c r="AR102" i="13" s="1"/>
  <c r="AS99" i="13"/>
  <c r="AS103" i="13" l="1"/>
  <c r="AR104" i="13"/>
  <c r="AR105" i="13" s="1"/>
  <c r="AR106" i="13" s="1"/>
  <c r="AS107" i="13" l="1"/>
  <c r="AR108" i="13"/>
  <c r="AR109" i="13" s="1"/>
  <c r="AR110" i="13" s="1"/>
  <c r="AR112" i="13" l="1"/>
  <c r="AR113" i="13" s="1"/>
  <c r="AR114" i="13" s="1"/>
  <c r="AS111" i="13"/>
  <c r="AR117" i="13" l="1"/>
  <c r="AR118" i="13" s="1"/>
  <c r="AS115" i="13"/>
  <c r="AS119" i="13" l="1"/>
  <c r="AR120" i="13"/>
  <c r="AR121" i="13" s="1"/>
  <c r="AR122" i="13" s="1"/>
  <c r="AR124" i="13" l="1"/>
  <c r="AR125" i="13" s="1"/>
  <c r="AR126" i="13" s="1"/>
  <c r="AS127" i="13" s="1"/>
  <c r="AR3" i="3" s="1"/>
  <c r="AR4" i="3" s="1"/>
  <c r="AR5" i="3" s="1"/>
  <c r="AR6" i="3" s="1"/>
  <c r="AS123" i="13"/>
  <c r="AR8" i="3" l="1"/>
  <c r="AR9" i="3" s="1"/>
  <c r="AR10" i="3" s="1"/>
  <c r="AS7" i="3"/>
  <c r="AR12" i="3" l="1"/>
  <c r="AR13" i="3" s="1"/>
  <c r="AR14" i="3" s="1"/>
  <c r="AS11" i="3"/>
  <c r="AR16" i="3" l="1"/>
  <c r="AR17" i="3" s="1"/>
  <c r="AR18" i="3" s="1"/>
  <c r="AS15" i="3"/>
  <c r="AS19" i="3" l="1"/>
  <c r="AR20" i="3"/>
  <c r="AR21" i="3" s="1"/>
  <c r="AR22" i="3" s="1"/>
  <c r="AR24" i="3" l="1"/>
  <c r="AR25" i="3" s="1"/>
  <c r="AR26" i="3" s="1"/>
  <c r="AS23" i="3"/>
  <c r="AS27" i="3" l="1"/>
  <c r="AR28" i="3"/>
  <c r="AR29" i="3" s="1"/>
  <c r="AR30" i="3" s="1"/>
  <c r="AS31" i="3" l="1"/>
  <c r="AR32" i="3"/>
  <c r="AR33" i="3" s="1"/>
  <c r="AR34" i="3" s="1"/>
  <c r="AR36" i="3" l="1"/>
  <c r="AR37" i="3" s="1"/>
  <c r="AR38" i="3" s="1"/>
  <c r="AS35" i="3"/>
  <c r="AR40" i="3" l="1"/>
  <c r="AR41" i="3" s="1"/>
  <c r="AR42" i="3" s="1"/>
  <c r="AS39" i="3"/>
  <c r="AS43" i="3" l="1"/>
  <c r="AR44" i="3"/>
  <c r="AR45" i="3" s="1"/>
  <c r="AR46" i="3" s="1"/>
  <c r="AS47" i="3" l="1"/>
  <c r="AR48" i="3"/>
  <c r="AR49" i="3" s="1"/>
  <c r="AR50" i="3" s="1"/>
  <c r="AS51" i="3" l="1"/>
  <c r="AR52" i="3"/>
  <c r="AR53" i="3" s="1"/>
  <c r="AR54" i="3" s="1"/>
  <c r="AR57" i="3" l="1"/>
  <c r="AR58" i="3" s="1"/>
  <c r="AS55" i="3"/>
  <c r="AS59" i="3" l="1"/>
  <c r="AR61" i="3"/>
  <c r="AR62" i="3" s="1"/>
  <c r="AS63" i="3" l="1"/>
  <c r="AR64" i="3"/>
  <c r="AR65" i="3" s="1"/>
  <c r="AR66" i="3" s="1"/>
  <c r="AR68" i="3" l="1"/>
  <c r="AR69" i="3" s="1"/>
  <c r="AR70" i="3" s="1"/>
  <c r="AS67" i="3"/>
  <c r="AS71" i="3" l="1"/>
  <c r="AR73" i="3"/>
  <c r="AR74" i="3" s="1"/>
  <c r="AR77" i="3" l="1"/>
  <c r="AR78" i="3" s="1"/>
  <c r="AS75" i="3"/>
  <c r="AR80" i="3" l="1"/>
  <c r="AR81" i="3" s="1"/>
  <c r="AR82" i="3" s="1"/>
  <c r="AS79" i="3"/>
  <c r="AR85" i="3" l="1"/>
  <c r="AR86" i="3" s="1"/>
  <c r="AS83" i="3"/>
  <c r="AR89" i="3" l="1"/>
  <c r="AR90" i="3" s="1"/>
  <c r="AS87" i="3"/>
  <c r="AR92" i="3" l="1"/>
  <c r="AR93" i="3" s="1"/>
  <c r="AR94" i="3" s="1"/>
  <c r="AS91" i="3"/>
  <c r="AR96" i="3" l="1"/>
  <c r="AR97" i="3" s="1"/>
  <c r="AR98" i="3" s="1"/>
  <c r="AS95" i="3"/>
  <c r="AR100" i="3" l="1"/>
  <c r="AR101" i="3" s="1"/>
  <c r="AR102" i="3" s="1"/>
  <c r="AS99" i="3"/>
  <c r="AS103" i="3" l="1"/>
  <c r="AR104" i="3"/>
  <c r="AR105" i="3" s="1"/>
  <c r="AR106" i="3" s="1"/>
  <c r="AR108" i="3" l="1"/>
  <c r="AR109" i="3" s="1"/>
  <c r="AR110" i="3" s="1"/>
  <c r="AS107" i="3"/>
  <c r="AR112" i="3" l="1"/>
  <c r="AR113" i="3" s="1"/>
  <c r="AR114" i="3" s="1"/>
  <c r="AS111" i="3"/>
  <c r="AR116" i="3" l="1"/>
  <c r="AR117" i="3" s="1"/>
  <c r="AR118" i="3" s="1"/>
  <c r="AS115" i="3"/>
  <c r="AR120" i="3" l="1"/>
  <c r="AR121" i="3" s="1"/>
  <c r="AR122" i="3" s="1"/>
  <c r="AS119" i="3"/>
  <c r="AS123" i="3" l="1"/>
  <c r="AR124" i="3"/>
  <c r="AR125" i="3" s="1"/>
  <c r="AR126" i="3" s="1"/>
  <c r="AS127" i="3" s="1"/>
  <c r="AR3" i="14" s="1"/>
  <c r="AR4" i="14" s="1"/>
  <c r="AR5" i="14" s="1"/>
  <c r="AR6" i="14" s="1"/>
  <c r="AR8" i="14" l="1"/>
  <c r="AR9" i="14" s="1"/>
  <c r="AR10" i="14" s="1"/>
  <c r="AS7" i="14"/>
  <c r="AS11" i="14" l="1"/>
  <c r="AR12" i="14"/>
  <c r="AR13" i="14" s="1"/>
  <c r="AR14" i="14" s="1"/>
  <c r="AS15" i="14" l="1"/>
  <c r="AR16" i="14"/>
  <c r="AR17" i="14" s="1"/>
  <c r="AR18" i="14" s="1"/>
  <c r="AS19" i="14" l="1"/>
  <c r="AR20" i="14"/>
  <c r="AR21" i="14" s="1"/>
  <c r="AR22" i="14" s="1"/>
  <c r="AS23" i="14" l="1"/>
  <c r="AR24" i="14"/>
  <c r="AR25" i="14" s="1"/>
  <c r="AR26" i="14" s="1"/>
  <c r="AR28" i="14" l="1"/>
  <c r="AR29" i="14" s="1"/>
  <c r="AR30" i="14" s="1"/>
  <c r="AS27" i="14"/>
  <c r="AS31" i="14" l="1"/>
  <c r="AR32" i="14"/>
  <c r="AR33" i="14" s="1"/>
  <c r="AR34" i="14" s="1"/>
  <c r="AS35" i="14" l="1"/>
  <c r="AR36" i="14"/>
  <c r="AR37" i="14" s="1"/>
  <c r="AR38" i="14" s="1"/>
  <c r="AR41" i="14" l="1"/>
  <c r="AR42" i="14" s="1"/>
  <c r="AS39" i="14"/>
  <c r="AR44" i="14" l="1"/>
  <c r="AR45" i="14" s="1"/>
  <c r="AR46" i="14" s="1"/>
  <c r="AS43" i="14"/>
  <c r="AR48" i="14" l="1"/>
  <c r="AR49" i="14" s="1"/>
  <c r="AR50" i="14" s="1"/>
  <c r="AS47" i="14"/>
  <c r="AS51" i="14" l="1"/>
  <c r="AR52" i="14"/>
  <c r="AR53" i="14" s="1"/>
  <c r="AR54" i="14" s="1"/>
  <c r="AR56" i="14" l="1"/>
  <c r="AR57" i="14" s="1"/>
  <c r="AR58" i="14" s="1"/>
  <c r="AS55" i="14"/>
  <c r="AR60" i="14" l="1"/>
  <c r="AR61" i="14" s="1"/>
  <c r="AR62" i="14" s="1"/>
  <c r="AS59" i="14"/>
  <c r="AS63" i="14" l="1"/>
  <c r="AR64" i="14"/>
  <c r="AR65" i="14" s="1"/>
  <c r="AR66" i="14" s="1"/>
  <c r="AR69" i="14" l="1"/>
  <c r="AR70" i="14" s="1"/>
  <c r="AR72" i="14" s="1"/>
  <c r="AS67" i="14"/>
  <c r="AR73" i="14" l="1"/>
  <c r="AR74" i="14" s="1"/>
  <c r="AS71" i="14"/>
  <c r="AR77" i="14" l="1"/>
  <c r="AR78" i="14" s="1"/>
  <c r="AS75" i="14"/>
  <c r="AR80" i="14" l="1"/>
  <c r="AR81" i="14" s="1"/>
  <c r="AR82" i="14" s="1"/>
  <c r="AS79" i="14"/>
  <c r="AS83" i="14" l="1"/>
  <c r="AR84" i="14"/>
  <c r="AR85" i="14" s="1"/>
  <c r="AR86" i="14" s="1"/>
  <c r="AR88" i="14" l="1"/>
  <c r="AR89" i="14" s="1"/>
  <c r="AR90" i="14" s="1"/>
  <c r="AS87" i="14"/>
  <c r="AR92" i="14" l="1"/>
  <c r="AR93" i="14" s="1"/>
  <c r="AR94" i="14" s="1"/>
  <c r="AS91" i="14"/>
  <c r="AS95" i="14" l="1"/>
  <c r="AR97" i="14"/>
  <c r="AR98" i="14" s="1"/>
  <c r="AR100" i="14" l="1"/>
  <c r="AR101" i="14" s="1"/>
  <c r="AR102" i="14" s="1"/>
  <c r="AS99" i="14"/>
  <c r="AS103" i="14" l="1"/>
  <c r="AR104" i="14"/>
  <c r="AR105" i="14" s="1"/>
  <c r="AR106" i="14" s="1"/>
  <c r="AS107" i="14" l="1"/>
  <c r="AR108" i="14"/>
  <c r="AR109" i="14" s="1"/>
  <c r="AR110" i="14" s="1"/>
  <c r="AS111" i="14" l="1"/>
  <c r="AR112" i="14"/>
  <c r="AR113" i="14" s="1"/>
  <c r="AR114" i="14" s="1"/>
  <c r="AS115" i="14" l="1"/>
  <c r="AR116" i="14"/>
  <c r="AR117" i="14" s="1"/>
  <c r="AR118" i="14" s="1"/>
  <c r="AR121" i="14" l="1"/>
  <c r="AR122" i="14" s="1"/>
  <c r="AS119" i="14"/>
  <c r="AS123" i="14" l="1"/>
  <c r="AR124" i="14"/>
  <c r="AR125" i="14" s="1"/>
  <c r="AR126" i="14" s="1"/>
  <c r="AS127" i="14" s="1"/>
  <c r="AR3" i="5" s="1"/>
  <c r="AR4" i="5" s="1"/>
  <c r="AR5" i="5" s="1"/>
  <c r="AR6" i="5" s="1"/>
  <c r="AS7" i="5" l="1"/>
  <c r="AR8" i="5"/>
  <c r="AR9" i="5" s="1"/>
  <c r="AR10" i="5" s="1"/>
  <c r="AS11" i="5" l="1"/>
  <c r="AR12" i="5"/>
  <c r="AR13" i="5" s="1"/>
  <c r="AR14" i="5" s="1"/>
  <c r="AR16" i="5" l="1"/>
  <c r="AR17" i="5" s="1"/>
  <c r="AR18" i="5" s="1"/>
  <c r="AS15" i="5"/>
  <c r="AR20" i="5" l="1"/>
  <c r="AR21" i="5" s="1"/>
  <c r="AR22" i="5" s="1"/>
  <c r="AS19" i="5"/>
  <c r="AR24" i="5" l="1"/>
  <c r="AR25" i="5" s="1"/>
  <c r="AR26" i="5" s="1"/>
  <c r="AS23" i="5"/>
  <c r="AR28" i="5" l="1"/>
  <c r="AR29" i="5" s="1"/>
  <c r="AR30" i="5" s="1"/>
  <c r="AS27" i="5"/>
  <c r="AR32" i="5" l="1"/>
  <c r="AR33" i="5" s="1"/>
  <c r="AR34" i="5" s="1"/>
  <c r="AS31" i="5"/>
  <c r="AR36" i="5" l="1"/>
  <c r="AR37" i="5" s="1"/>
  <c r="AR38" i="5" s="1"/>
  <c r="AS35" i="5"/>
  <c r="AR41" i="5" l="1"/>
  <c r="AR42" i="5" s="1"/>
  <c r="AS39" i="5"/>
  <c r="AR44" i="5" l="1"/>
  <c r="AR45" i="5" s="1"/>
  <c r="AR46" i="5" s="1"/>
  <c r="AS43" i="5"/>
  <c r="AS47" i="5" l="1"/>
  <c r="AR48" i="5"/>
  <c r="AR49" i="5" s="1"/>
  <c r="AR50" i="5" s="1"/>
  <c r="AS51" i="5" l="1"/>
  <c r="AR52" i="5"/>
  <c r="AR53" i="5" s="1"/>
  <c r="AR54" i="5" s="1"/>
  <c r="AS55" i="5" l="1"/>
  <c r="AR56" i="5"/>
  <c r="AR57" i="5" s="1"/>
  <c r="AR58" i="5" s="1"/>
  <c r="AS59" i="5" l="1"/>
  <c r="AR61" i="5"/>
  <c r="AR62" i="5" s="1"/>
  <c r="AS63" i="5" l="1"/>
  <c r="AR64" i="5"/>
  <c r="AR65" i="5" s="1"/>
  <c r="AR66" i="5" s="1"/>
  <c r="AS67" i="5" l="1"/>
  <c r="AR68" i="5"/>
  <c r="AR69" i="5" s="1"/>
  <c r="AR70" i="5" s="1"/>
  <c r="AS71" i="5" l="1"/>
  <c r="AR72" i="5"/>
  <c r="AR73" i="5" s="1"/>
  <c r="AR74" i="5" s="1"/>
  <c r="AS75" i="5" l="1"/>
  <c r="AR76" i="5"/>
  <c r="AR77" i="5" s="1"/>
  <c r="AR78" i="5" s="1"/>
  <c r="AS79" i="5" l="1"/>
  <c r="AR80" i="5"/>
  <c r="AR81" i="5" s="1"/>
  <c r="AR82" i="5" s="1"/>
  <c r="AS83" i="5" l="1"/>
  <c r="AR85" i="5"/>
  <c r="AR86" i="5" s="1"/>
  <c r="AS87" i="5" l="1"/>
  <c r="AR88" i="5"/>
  <c r="AR89" i="5" s="1"/>
  <c r="AR90" i="5" s="1"/>
  <c r="AS91" i="5" l="1"/>
  <c r="AR92" i="5"/>
  <c r="AR93" i="5" s="1"/>
  <c r="AR94" i="5" s="1"/>
  <c r="AS95" i="5" l="1"/>
  <c r="AR96" i="5"/>
  <c r="AR97" i="5" s="1"/>
  <c r="AR98" i="5" s="1"/>
  <c r="AR100" i="5" l="1"/>
  <c r="AR101" i="5" s="1"/>
  <c r="AR102" i="5" s="1"/>
  <c r="AS99" i="5"/>
  <c r="AS103" i="5" l="1"/>
  <c r="AR104" i="5"/>
  <c r="AR105" i="5" s="1"/>
  <c r="AR106" i="5" s="1"/>
  <c r="AS107" i="5" l="1"/>
  <c r="AR108" i="5"/>
  <c r="AR109" i="5" s="1"/>
  <c r="AR110" i="5" s="1"/>
  <c r="AR113" i="5" l="1"/>
  <c r="AR114" i="5" s="1"/>
  <c r="AS111" i="5"/>
  <c r="AS115" i="5" l="1"/>
  <c r="AR116" i="5"/>
  <c r="AR117" i="5" s="1"/>
  <c r="AR118" i="5" s="1"/>
  <c r="AR120" i="5" l="1"/>
  <c r="AR121" i="5" s="1"/>
  <c r="AR122" i="5" s="1"/>
  <c r="AS119" i="5"/>
  <c r="AR125" i="5" l="1"/>
  <c r="AR126" i="5" s="1"/>
  <c r="AS127" i="5" s="1"/>
  <c r="AR3" i="6" s="1"/>
  <c r="AR4" i="6" s="1"/>
  <c r="AR5" i="6" s="1"/>
  <c r="AR6" i="6" s="1"/>
  <c r="AS123" i="5"/>
  <c r="AR8" i="6" l="1"/>
  <c r="AR9" i="6" s="1"/>
  <c r="AR10" i="6" s="1"/>
  <c r="AS7" i="6"/>
  <c r="AS11" i="6" l="1"/>
  <c r="AR12" i="6"/>
  <c r="AR13" i="6" s="1"/>
  <c r="AR14" i="6" s="1"/>
  <c r="AS15" i="6" l="1"/>
  <c r="AR16" i="6"/>
  <c r="AR17" i="6" s="1"/>
  <c r="AR18" i="6" s="1"/>
  <c r="AS19" i="6" l="1"/>
  <c r="AR20" i="6"/>
  <c r="AR21" i="6" s="1"/>
  <c r="AR22" i="6" s="1"/>
  <c r="AS23" i="6" l="1"/>
  <c r="AR24" i="6"/>
  <c r="AR25" i="6" s="1"/>
  <c r="AR26" i="6" s="1"/>
  <c r="AS27" i="6" l="1"/>
  <c r="AR29" i="6"/>
  <c r="AR30" i="6" s="1"/>
  <c r="AS31" i="6" l="1"/>
  <c r="AR32" i="6"/>
  <c r="AR33" i="6" s="1"/>
  <c r="AR34" i="6" s="1"/>
  <c r="AS35" i="6" l="1"/>
  <c r="AR36" i="6"/>
  <c r="AR37" i="6" s="1"/>
  <c r="AR38" i="6" s="1"/>
  <c r="AS39" i="6" l="1"/>
  <c r="AR40" i="6"/>
  <c r="AR41" i="6" s="1"/>
  <c r="AR42" i="6" s="1"/>
  <c r="AR44" i="6" l="1"/>
  <c r="AR45" i="6" s="1"/>
  <c r="AR46" i="6" s="1"/>
  <c r="AS43" i="6"/>
  <c r="AS47" i="6" l="1"/>
  <c r="AR48" i="6"/>
  <c r="AR49" i="6" s="1"/>
  <c r="AR50" i="6" s="1"/>
  <c r="AS51" i="6" l="1"/>
  <c r="AR52" i="6"/>
  <c r="AR53" i="6" s="1"/>
  <c r="AR54" i="6" s="1"/>
  <c r="AR57" i="6" l="1"/>
  <c r="AR58" i="6" s="1"/>
  <c r="AS55" i="6"/>
  <c r="AR60" i="6" l="1"/>
  <c r="AR61" i="6" s="1"/>
  <c r="AR62" i="6" s="1"/>
  <c r="AS59" i="6"/>
  <c r="AS63" i="6" l="1"/>
  <c r="AR64" i="6"/>
  <c r="AR65" i="6" s="1"/>
  <c r="AR66" i="6" s="1"/>
  <c r="AS67" i="6" l="1"/>
  <c r="AR68" i="6"/>
  <c r="AR69" i="6" s="1"/>
  <c r="AR70" i="6" s="1"/>
  <c r="AS71" i="6" l="1"/>
  <c r="AR72" i="6"/>
  <c r="AR73" i="6" s="1"/>
  <c r="AR74" i="6" s="1"/>
  <c r="AS75" i="6" l="1"/>
  <c r="AR76" i="6"/>
  <c r="AR77" i="6" s="1"/>
  <c r="AR78" i="6" s="1"/>
  <c r="AS79" i="6" l="1"/>
  <c r="AR81" i="6"/>
  <c r="AR82" i="6" s="1"/>
  <c r="AS83" i="6" l="1"/>
  <c r="AR85" i="6"/>
  <c r="AR86" i="6" s="1"/>
  <c r="AS87" i="6" l="1"/>
  <c r="AR88" i="6"/>
  <c r="AR89" i="6" s="1"/>
  <c r="AR90" i="6" s="1"/>
  <c r="AS91" i="6" l="1"/>
  <c r="AR92" i="6"/>
  <c r="AR93" i="6" s="1"/>
  <c r="AR94" i="6" s="1"/>
  <c r="AR97" i="6" l="1"/>
  <c r="AR98" i="6" s="1"/>
  <c r="AS95" i="6"/>
  <c r="AS99" i="6" l="1"/>
  <c r="AR101" i="6"/>
  <c r="AR102" i="6" s="1"/>
  <c r="AS103" i="6" l="1"/>
  <c r="AR105" i="6"/>
  <c r="AR106" i="6" s="1"/>
  <c r="AR109" i="6" l="1"/>
  <c r="AR110" i="6" s="1"/>
  <c r="AS107" i="6"/>
  <c r="AR112" i="6" l="1"/>
  <c r="AR113" i="6" s="1"/>
  <c r="AR114" i="6" s="1"/>
  <c r="AS111" i="6"/>
  <c r="AR116" i="6" l="1"/>
  <c r="AR117" i="6" s="1"/>
  <c r="AR118" i="6" s="1"/>
  <c r="AS115" i="6"/>
  <c r="AS119" i="6" l="1"/>
  <c r="AR121" i="6"/>
  <c r="AR122" i="6" s="1"/>
  <c r="AR124" i="6" l="1"/>
  <c r="AR125" i="6" s="1"/>
  <c r="AR126" i="6" s="1"/>
  <c r="AS127" i="6" s="1"/>
  <c r="AR3" i="7" s="1"/>
  <c r="AR4" i="7" s="1"/>
  <c r="AR5" i="7" s="1"/>
  <c r="AR6" i="7" s="1"/>
  <c r="AS123" i="6"/>
  <c r="AS7" i="7" l="1"/>
  <c r="AR8" i="7"/>
  <c r="AR9" i="7" s="1"/>
  <c r="AR10" i="7" s="1"/>
  <c r="AS11" i="7" l="1"/>
  <c r="AR12" i="7"/>
  <c r="AR13" i="7" s="1"/>
  <c r="AR14" i="7" s="1"/>
  <c r="AR16" i="7" l="1"/>
  <c r="AR17" i="7" s="1"/>
  <c r="AR18" i="7" s="1"/>
  <c r="AS15" i="7"/>
  <c r="AR20" i="7" l="1"/>
  <c r="AR21" i="7" s="1"/>
  <c r="AR22" i="7" s="1"/>
  <c r="AS19" i="7"/>
  <c r="AS23" i="7" l="1"/>
  <c r="AR24" i="7"/>
  <c r="AR25" i="7" s="1"/>
  <c r="AR26" i="7" s="1"/>
  <c r="AS27" i="7" l="1"/>
  <c r="AR28" i="7"/>
  <c r="AR29" i="7" s="1"/>
  <c r="AR30" i="7" s="1"/>
  <c r="AR32" i="7" l="1"/>
  <c r="AR33" i="7" s="1"/>
  <c r="AR34" i="7" s="1"/>
  <c r="AS31" i="7"/>
  <c r="AR36" i="7" l="1"/>
  <c r="AR37" i="7" s="1"/>
  <c r="AR38" i="7" s="1"/>
  <c r="AS35" i="7"/>
  <c r="AS39" i="7" l="1"/>
  <c r="AR40" i="7"/>
  <c r="AR41" i="7" s="1"/>
  <c r="AR42" i="7" s="1"/>
  <c r="AS43" i="7" l="1"/>
  <c r="AR44" i="7"/>
  <c r="AR45" i="7" s="1"/>
  <c r="AR46" i="7" s="1"/>
  <c r="AS47" i="7" l="1"/>
  <c r="AR48" i="7"/>
  <c r="AR49" i="7" s="1"/>
  <c r="AR50" i="7" s="1"/>
  <c r="AS51" i="7" l="1"/>
  <c r="AR52" i="7"/>
  <c r="AR53" i="7" s="1"/>
  <c r="AR54" i="7" s="1"/>
  <c r="AR56" i="7" l="1"/>
  <c r="AR57" i="7" s="1"/>
  <c r="AR58" i="7" s="1"/>
  <c r="AS55" i="7"/>
  <c r="AS59" i="7" l="1"/>
  <c r="AR60" i="7"/>
  <c r="AR61" i="7" s="1"/>
  <c r="AR62" i="7" s="1"/>
  <c r="AR64" i="7" l="1"/>
  <c r="AR65" i="7" s="1"/>
  <c r="AR66" i="7" s="1"/>
  <c r="AS63" i="7"/>
  <c r="AS67" i="7" l="1"/>
  <c r="AR69" i="7"/>
  <c r="AR70" i="7" s="1"/>
  <c r="AS71" i="7" l="1"/>
  <c r="AR72" i="7"/>
  <c r="AR73" i="7" s="1"/>
  <c r="AR74" i="7" s="1"/>
  <c r="AS75" i="7" l="1"/>
  <c r="AR76" i="7"/>
  <c r="AR77" i="7" s="1"/>
  <c r="AR78" i="7" s="1"/>
  <c r="AR80" i="7" l="1"/>
  <c r="AR81" i="7" s="1"/>
  <c r="AR82" i="7" s="1"/>
  <c r="AS79" i="7"/>
  <c r="AR84" i="7" l="1"/>
  <c r="AR85" i="7" s="1"/>
  <c r="AR86" i="7" s="1"/>
  <c r="AS83" i="7"/>
  <c r="AR88" i="7" l="1"/>
  <c r="AR89" i="7" s="1"/>
  <c r="AR90" i="7" s="1"/>
  <c r="AS87" i="7"/>
  <c r="AR92" i="7" l="1"/>
  <c r="AR93" i="7" s="1"/>
  <c r="AR94" i="7" s="1"/>
  <c r="AS91" i="7"/>
  <c r="AS95" i="7" l="1"/>
  <c r="AR97" i="7"/>
  <c r="AR98" i="7" s="1"/>
  <c r="AS99" i="7" l="1"/>
  <c r="AR101" i="7"/>
  <c r="AR102" i="7" s="1"/>
  <c r="AR104" i="7" l="1"/>
  <c r="AR105" i="7" s="1"/>
  <c r="AR106" i="7" s="1"/>
  <c r="AS103" i="7"/>
  <c r="AS107" i="7" l="1"/>
  <c r="AR108" i="7"/>
  <c r="AR109" i="7" s="1"/>
  <c r="AR110" i="7" s="1"/>
  <c r="AR112" i="7" l="1"/>
  <c r="AR113" i="7" s="1"/>
  <c r="AR114" i="7" s="1"/>
  <c r="AS111" i="7"/>
  <c r="AR116" i="7" l="1"/>
  <c r="AR117" i="7" s="1"/>
  <c r="AR118" i="7" s="1"/>
  <c r="AS115" i="7"/>
  <c r="AS119" i="7" l="1"/>
  <c r="AR120" i="7"/>
  <c r="AR121" i="7" s="1"/>
  <c r="AR122" i="7" s="1"/>
  <c r="AR125" i="7" l="1"/>
  <c r="AR126" i="7" s="1"/>
  <c r="AS127" i="7" s="1"/>
  <c r="AR3" i="8" s="1"/>
  <c r="AR4" i="8" s="1"/>
  <c r="AR5" i="8" s="1"/>
  <c r="AR6" i="8" s="1"/>
  <c r="AS123" i="7"/>
  <c r="AR8" i="8" l="1"/>
  <c r="AR9" i="8" s="1"/>
  <c r="AR10" i="8" s="1"/>
  <c r="AS7" i="8"/>
  <c r="AR12" i="8" l="1"/>
  <c r="AR13" i="8" s="1"/>
  <c r="AR14" i="8" s="1"/>
  <c r="AS11" i="8"/>
  <c r="AS15" i="8" l="1"/>
  <c r="AR16" i="8"/>
  <c r="AR17" i="8" s="1"/>
  <c r="AR18" i="8" s="1"/>
  <c r="AR20" i="8" l="1"/>
  <c r="AR21" i="8" s="1"/>
  <c r="AR22" i="8" s="1"/>
  <c r="AS19" i="8"/>
  <c r="AS23" i="8" l="1"/>
  <c r="AR24" i="8"/>
  <c r="AR25" i="8" s="1"/>
  <c r="AR26" i="8" s="1"/>
  <c r="AR28" i="8" l="1"/>
  <c r="AR29" i="8" s="1"/>
  <c r="AR30" i="8" s="1"/>
  <c r="AS27" i="8"/>
  <c r="AS31" i="8" l="1"/>
  <c r="AR32" i="8"/>
  <c r="AR33" i="8" s="1"/>
  <c r="AR34" i="8" s="1"/>
  <c r="AS35" i="8" l="1"/>
  <c r="AR37" i="8"/>
  <c r="AR38" i="8" s="1"/>
  <c r="AS39" i="8" l="1"/>
  <c r="AR40" i="8"/>
  <c r="AR41" i="8" s="1"/>
  <c r="AR42" i="8" s="1"/>
  <c r="AR44" i="8" l="1"/>
  <c r="AR45" i="8" s="1"/>
  <c r="AR46" i="8" s="1"/>
  <c r="AS43" i="8"/>
  <c r="AR48" i="8" l="1"/>
  <c r="AR49" i="8" s="1"/>
  <c r="AR50" i="8" s="1"/>
  <c r="AS47" i="8"/>
  <c r="AR52" i="8" l="1"/>
  <c r="AR53" i="8" s="1"/>
  <c r="AR54" i="8" s="1"/>
  <c r="AS51" i="8"/>
  <c r="AR56" i="8" l="1"/>
  <c r="AR57" i="8" s="1"/>
  <c r="AR58" i="8" s="1"/>
  <c r="AS55" i="8"/>
  <c r="AR61" i="8" l="1"/>
  <c r="AR62" i="8" s="1"/>
  <c r="AS59" i="8"/>
  <c r="AR65" i="8" l="1"/>
  <c r="AR66" i="8" s="1"/>
  <c r="AS63" i="8"/>
  <c r="AR68" i="8" l="1"/>
  <c r="AR69" i="8" s="1"/>
  <c r="AR70" i="8" s="1"/>
  <c r="AS67" i="8"/>
  <c r="AR72" i="8" l="1"/>
  <c r="AR73" i="8" s="1"/>
  <c r="AR74" i="8" s="1"/>
  <c r="AS71" i="8"/>
  <c r="AR76" i="8" l="1"/>
  <c r="AR77" i="8" s="1"/>
  <c r="AR78" i="8" s="1"/>
  <c r="AS75" i="8"/>
  <c r="AR80" i="8" l="1"/>
  <c r="AR81" i="8" s="1"/>
  <c r="AR82" i="8" s="1"/>
  <c r="AS79" i="8"/>
  <c r="AR84" i="8" l="1"/>
  <c r="AR85" i="8" s="1"/>
  <c r="AR86" i="8" s="1"/>
  <c r="AS83" i="8"/>
  <c r="AS87" i="8" l="1"/>
  <c r="AR89" i="8"/>
  <c r="AR90" i="8" s="1"/>
  <c r="AR92" i="8" l="1"/>
  <c r="AR93" i="8" s="1"/>
  <c r="AR94" i="8" s="1"/>
  <c r="AS91" i="8"/>
  <c r="AR96" i="8" l="1"/>
  <c r="AR97" i="8" s="1"/>
  <c r="AR98" i="8" s="1"/>
  <c r="AS95" i="8"/>
  <c r="AR100" i="8" l="1"/>
  <c r="AR101" i="8" s="1"/>
  <c r="AR102" i="8" s="1"/>
  <c r="AS99" i="8"/>
  <c r="AR104" i="8" l="1"/>
  <c r="AR105" i="8" s="1"/>
  <c r="AR106" i="8" s="1"/>
  <c r="AS103" i="8"/>
  <c r="AS107" i="8" l="1"/>
  <c r="AR109" i="8"/>
  <c r="AR110" i="8" s="1"/>
  <c r="AS111" i="8" l="1"/>
  <c r="AR112" i="8"/>
  <c r="AR113" i="8" s="1"/>
  <c r="AR114" i="8" s="1"/>
  <c r="AR116" i="8" l="1"/>
  <c r="AR117" i="8" s="1"/>
  <c r="AR118" i="8" s="1"/>
  <c r="AS115" i="8"/>
  <c r="AS119" i="8" l="1"/>
  <c r="AR120" i="8"/>
  <c r="AR121" i="8" s="1"/>
  <c r="AR122" i="8" s="1"/>
  <c r="AR125" i="8" l="1"/>
  <c r="AR126" i="8" s="1"/>
  <c r="AS127" i="8" s="1"/>
  <c r="AR3" i="10" s="1"/>
  <c r="AR4" i="10" s="1"/>
  <c r="AR5" i="10" s="1"/>
  <c r="AR6" i="10" s="1"/>
  <c r="AS123" i="8"/>
  <c r="AR8" i="10" l="1"/>
  <c r="AR9" i="10" s="1"/>
  <c r="AR10" i="10" s="1"/>
  <c r="AS7" i="10"/>
  <c r="AR12" i="10" l="1"/>
  <c r="AR13" i="10" s="1"/>
  <c r="AR14" i="10" s="1"/>
  <c r="AS11" i="10"/>
  <c r="AR16" i="10" l="1"/>
  <c r="AR17" i="10" s="1"/>
  <c r="AR18" i="10" s="1"/>
  <c r="AS15" i="10"/>
  <c r="AR20" i="10" l="1"/>
  <c r="AR21" i="10" s="1"/>
  <c r="AR22" i="10" s="1"/>
  <c r="AS19" i="10"/>
  <c r="AR24" i="10" l="1"/>
  <c r="AR25" i="10" s="1"/>
  <c r="AR26" i="10" s="1"/>
  <c r="AS23" i="10"/>
  <c r="AS27" i="10" l="1"/>
  <c r="AR28" i="10"/>
  <c r="AR29" i="10" s="1"/>
  <c r="AR30" i="10" s="1"/>
  <c r="AS31" i="10" l="1"/>
  <c r="AR32" i="10"/>
  <c r="AR33" i="10" s="1"/>
  <c r="AR34" i="10" s="1"/>
  <c r="AS35" i="10" l="1"/>
  <c r="AR36" i="10"/>
  <c r="AR37" i="10" s="1"/>
  <c r="AR38" i="10" s="1"/>
  <c r="AR40" i="10" l="1"/>
  <c r="AR41" i="10" s="1"/>
  <c r="AR42" i="10" s="1"/>
  <c r="AS39" i="10"/>
  <c r="AR44" i="10" l="1"/>
  <c r="AR45" i="10" s="1"/>
  <c r="AR46" i="10" s="1"/>
  <c r="AS43" i="10"/>
  <c r="AR49" i="10" l="1"/>
  <c r="AR50" i="10" s="1"/>
  <c r="AS47" i="10"/>
  <c r="AR52" i="10" l="1"/>
  <c r="AR53" i="10" s="1"/>
  <c r="AR54" i="10" s="1"/>
  <c r="AS51" i="10"/>
  <c r="AR56" i="10" l="1"/>
  <c r="AR57" i="10" s="1"/>
  <c r="AR58" i="10" s="1"/>
  <c r="AS55" i="10"/>
  <c r="AR60" i="10" l="1"/>
  <c r="AR61" i="10" s="1"/>
  <c r="AR62" i="10" s="1"/>
  <c r="AS59" i="10"/>
  <c r="AR64" i="10" l="1"/>
  <c r="AR65" i="10" s="1"/>
  <c r="AR66" i="10" s="1"/>
  <c r="AS63" i="10"/>
  <c r="AR68" i="10" l="1"/>
  <c r="AR69" i="10" s="1"/>
  <c r="AR70" i="10" s="1"/>
  <c r="AS67" i="10"/>
  <c r="AR72" i="10" l="1"/>
  <c r="AR73" i="10" s="1"/>
  <c r="AR74" i="10" s="1"/>
  <c r="AS71" i="10"/>
  <c r="AR76" i="10" l="1"/>
  <c r="AR77" i="10" s="1"/>
  <c r="AR78" i="10" s="1"/>
  <c r="AS75" i="10"/>
  <c r="AR81" i="10" l="1"/>
  <c r="AR82" i="10" s="1"/>
  <c r="AS79" i="10"/>
  <c r="AS83" i="10" l="1"/>
  <c r="AR84" i="10"/>
  <c r="AR85" i="10" s="1"/>
  <c r="AR86" i="10" s="1"/>
  <c r="AR88" i="10" l="1"/>
  <c r="AR89" i="10" s="1"/>
  <c r="AR90" i="10" s="1"/>
  <c r="AS87" i="10"/>
  <c r="AR92" i="10" l="1"/>
  <c r="AR93" i="10" s="1"/>
  <c r="AR94" i="10" s="1"/>
  <c r="AS91" i="10"/>
  <c r="AS95" i="10" l="1"/>
  <c r="AR96" i="10"/>
  <c r="AR97" i="10" s="1"/>
  <c r="AR98" i="10" s="1"/>
  <c r="AR101" i="10" l="1"/>
  <c r="AR102" i="10" s="1"/>
  <c r="AS99" i="10"/>
  <c r="AS103" i="10" l="1"/>
  <c r="AR104" i="10"/>
  <c r="AR105" i="10" s="1"/>
  <c r="AR106" i="10" s="1"/>
  <c r="AR108" i="10" l="1"/>
  <c r="AR109" i="10" s="1"/>
  <c r="AR110" i="10" s="1"/>
  <c r="AS107" i="10"/>
  <c r="AS111" i="10" l="1"/>
  <c r="AR112" i="10"/>
  <c r="AR113" i="10" s="1"/>
  <c r="AR114" i="10" s="1"/>
  <c r="AR116" i="10" l="1"/>
  <c r="AR117" i="10" s="1"/>
  <c r="AR118" i="10" s="1"/>
  <c r="AS115" i="10"/>
  <c r="AR121" i="10" l="1"/>
  <c r="AR122" i="10" s="1"/>
  <c r="AS119" i="10"/>
  <c r="AS123" i="10" l="1"/>
  <c r="AR124" i="10"/>
  <c r="AR125" i="10" s="1"/>
  <c r="AR126" i="10" s="1"/>
  <c r="AS127" i="10" s="1"/>
  <c r="AR3" i="15" s="1"/>
  <c r="AR4" i="15" s="1"/>
  <c r="AR5" i="15" s="1"/>
  <c r="AR6" i="15" s="1"/>
  <c r="AR8" i="15" l="1"/>
  <c r="AR9" i="15" s="1"/>
  <c r="AR10" i="15" s="1"/>
  <c r="AS7" i="15"/>
  <c r="AS11" i="15" l="1"/>
  <c r="AR12" i="15"/>
  <c r="AR13" i="15" s="1"/>
  <c r="AR14" i="15" s="1"/>
  <c r="AS15" i="15" l="1"/>
  <c r="AR16" i="15"/>
  <c r="AR17" i="15" s="1"/>
  <c r="AR18" i="15" s="1"/>
  <c r="AS19" i="15" l="1"/>
  <c r="AR20" i="15"/>
  <c r="AR21" i="15" s="1"/>
  <c r="AR22" i="15" s="1"/>
  <c r="AS23" i="15" l="1"/>
  <c r="AR24" i="15"/>
  <c r="AR25" i="15" s="1"/>
  <c r="AR26" i="15" s="1"/>
  <c r="AR28" i="15" l="1"/>
  <c r="AR29" i="15" s="1"/>
  <c r="AR30" i="15" s="1"/>
  <c r="AS27" i="15"/>
  <c r="AS31" i="15" l="1"/>
  <c r="AR32" i="15"/>
  <c r="AR33" i="15" s="1"/>
  <c r="AR34" i="15" s="1"/>
  <c r="AS35" i="15" l="1"/>
  <c r="AR37" i="15"/>
  <c r="AR38" i="15" s="1"/>
  <c r="AS39" i="15" l="1"/>
  <c r="AR41" i="15"/>
  <c r="AR42" i="15" s="1"/>
  <c r="AS43" i="15" l="1"/>
  <c r="AR45" i="15"/>
  <c r="AR46" i="15" s="1"/>
  <c r="AS47" i="15" l="1"/>
  <c r="AR48" i="15"/>
  <c r="AR49" i="15" s="1"/>
  <c r="AR50" i="15" s="1"/>
  <c r="AS51" i="15" l="1"/>
  <c r="AR52" i="15"/>
  <c r="AR53" i="15" s="1"/>
  <c r="AR54" i="15" s="1"/>
  <c r="AS55" i="15" l="1"/>
  <c r="AR57" i="15"/>
  <c r="AR58" i="15" s="1"/>
  <c r="AS59" i="15" l="1"/>
  <c r="AR60" i="15"/>
  <c r="AR61" i="15" s="1"/>
  <c r="AR62" i="15" s="1"/>
  <c r="AS63" i="15" l="1"/>
  <c r="AR65" i="15"/>
  <c r="AR66" i="15" s="1"/>
  <c r="AS67" i="15" l="1"/>
  <c r="AR69" i="15"/>
  <c r="AR70" i="15" s="1"/>
  <c r="AS71" i="15" l="1"/>
  <c r="AR73" i="15"/>
  <c r="AR74" i="15" s="1"/>
  <c r="AR76" i="15" l="1"/>
  <c r="AR77" i="15" s="1"/>
  <c r="AR78" i="15" s="1"/>
  <c r="AR80" i="15" l="1"/>
  <c r="AR81" i="15" s="1"/>
  <c r="AR82" i="15" s="1"/>
  <c r="AS79" i="15"/>
  <c r="AR84" i="15" l="1"/>
  <c r="AR85" i="15" s="1"/>
  <c r="AR86" i="15" s="1"/>
  <c r="AS83" i="15"/>
  <c r="AS87" i="15" l="1"/>
  <c r="AR89" i="15"/>
  <c r="AR90" i="15" s="1"/>
  <c r="AS91" i="15" l="1"/>
  <c r="AR93" i="15"/>
  <c r="AR94" i="15" s="1"/>
  <c r="AR97" i="15" l="1"/>
  <c r="AR98" i="15" s="1"/>
  <c r="AS95" i="15"/>
  <c r="AS99" i="15" l="1"/>
  <c r="AR101" i="15"/>
  <c r="AR102" i="15" s="1"/>
  <c r="AR104" i="15" l="1"/>
  <c r="AR105" i="15" s="1"/>
  <c r="AR106" i="15" s="1"/>
  <c r="AS103" i="15"/>
  <c r="AS107" i="15" l="1"/>
  <c r="AR108" i="15"/>
  <c r="AR109" i="15" s="1"/>
  <c r="AR110" i="15" s="1"/>
  <c r="AR113" i="15" l="1"/>
  <c r="AR114" i="15" s="1"/>
  <c r="AS111" i="15"/>
  <c r="AS115" i="15" l="1"/>
  <c r="AR116" i="15"/>
  <c r="AR117" i="15" s="1"/>
  <c r="AR118" i="15" s="1"/>
  <c r="AR120" i="15" l="1"/>
  <c r="AR121" i="15" s="1"/>
  <c r="AR122" i="15" s="1"/>
  <c r="AS119" i="15"/>
  <c r="AS123" i="15" l="1"/>
  <c r="AR125" i="15"/>
  <c r="AR126" i="15" s="1"/>
  <c r="AS127" i="15" s="1"/>
  <c r="AR3" i="11" s="1"/>
  <c r="AR4" i="11" s="1"/>
  <c r="AR5" i="11" s="1"/>
  <c r="AR6" i="11" s="1"/>
  <c r="AR8" i="11" l="1"/>
  <c r="AR9" i="11" s="1"/>
  <c r="AR10" i="11" s="1"/>
  <c r="AS7" i="11"/>
  <c r="AS11" i="11" l="1"/>
  <c r="AR12" i="11"/>
  <c r="AR13" i="11" s="1"/>
  <c r="AR14" i="11" s="1"/>
  <c r="AR16" i="11" l="1"/>
  <c r="AR17" i="11" s="1"/>
  <c r="AR18" i="11" s="1"/>
  <c r="AS15" i="11"/>
  <c r="AS19" i="11" l="1"/>
  <c r="AR20" i="11"/>
  <c r="AR21" i="11" s="1"/>
  <c r="AR22" i="11" s="1"/>
  <c r="AR25" i="11" l="1"/>
  <c r="AR26" i="11" s="1"/>
  <c r="AS23" i="11"/>
  <c r="AS27" i="11" l="1"/>
  <c r="AR29" i="11"/>
  <c r="AR30" i="11" s="1"/>
  <c r="AS31" i="11" l="1"/>
  <c r="AR32" i="11"/>
  <c r="AR33" i="11" s="1"/>
  <c r="AR34" i="11" s="1"/>
  <c r="AS35" i="11" l="1"/>
  <c r="AR36" i="11"/>
  <c r="AR37" i="11" s="1"/>
  <c r="AR38" i="11" s="1"/>
  <c r="AR40" i="11" l="1"/>
  <c r="AR41" i="11" s="1"/>
  <c r="AR42" i="11" s="1"/>
  <c r="AS39" i="11"/>
  <c r="AR44" i="11" l="1"/>
  <c r="AR45" i="11" s="1"/>
  <c r="AR46" i="11" s="1"/>
  <c r="AS43" i="11"/>
  <c r="AR48" i="11" l="1"/>
  <c r="AR49" i="11" s="1"/>
  <c r="AR50" i="11" s="1"/>
  <c r="AS47" i="11"/>
  <c r="AR53" i="11" l="1"/>
  <c r="AR54" i="11" s="1"/>
  <c r="AS51" i="11"/>
  <c r="AS55" i="11" l="1"/>
  <c r="AR57" i="11"/>
  <c r="AR58" i="11" s="1"/>
  <c r="AS59" i="11" l="1"/>
  <c r="AR60" i="11"/>
  <c r="AR61" i="11" s="1"/>
  <c r="AR62" i="11" s="1"/>
  <c r="AS63" i="11" l="1"/>
  <c r="AR64" i="11"/>
  <c r="AR65" i="11" s="1"/>
  <c r="AR66" i="11" s="1"/>
  <c r="AS67" i="11" l="1"/>
  <c r="AR68" i="11"/>
  <c r="AR69" i="11" s="1"/>
  <c r="AR70" i="11" s="1"/>
  <c r="AS71" i="11" l="1"/>
  <c r="AR72" i="11"/>
  <c r="AR73" i="11" s="1"/>
  <c r="AR74" i="11" s="1"/>
  <c r="AR76" i="11" l="1"/>
  <c r="AR77" i="11" s="1"/>
  <c r="AR78" i="11" s="1"/>
  <c r="AS75" i="11"/>
  <c r="AR80" i="11" l="1"/>
  <c r="AR81" i="11" s="1"/>
  <c r="AR82" i="11" s="1"/>
  <c r="AS79" i="11"/>
  <c r="AR85" i="11" l="1"/>
  <c r="AR86" i="11" s="1"/>
  <c r="AS83" i="11"/>
  <c r="AS87" i="11" l="1"/>
  <c r="AR88" i="11"/>
  <c r="AR89" i="11" s="1"/>
  <c r="AR90" i="11" s="1"/>
  <c r="AR92" i="11" l="1"/>
  <c r="AR93" i="11" s="1"/>
  <c r="AR94" i="11" s="1"/>
  <c r="AS91" i="11"/>
  <c r="AS95" i="11" l="1"/>
  <c r="AR96" i="11"/>
  <c r="AR97" i="11" s="1"/>
  <c r="AR98" i="11" s="1"/>
  <c r="AR101" i="11" l="1"/>
  <c r="AR102" i="11" s="1"/>
  <c r="AS99" i="11"/>
  <c r="AR104" i="11" l="1"/>
  <c r="AR105" i="11" s="1"/>
  <c r="AR106" i="11" s="1"/>
  <c r="AS103" i="11"/>
  <c r="AS107" i="11" l="1"/>
  <c r="AR108" i="11"/>
  <c r="AR109" i="11" s="1"/>
  <c r="AR110" i="11" s="1"/>
  <c r="AS111" i="11" l="1"/>
  <c r="AR112" i="11"/>
  <c r="AR113" i="11" s="1"/>
  <c r="AR114" i="11" s="1"/>
  <c r="AR116" i="11" l="1"/>
  <c r="AR117" i="11" s="1"/>
  <c r="AR118" i="11" s="1"/>
  <c r="AS115" i="11"/>
  <c r="AR121" i="11" l="1"/>
  <c r="AR122" i="11" s="1"/>
  <c r="AS119" i="11"/>
  <c r="AR124" i="11" l="1"/>
  <c r="AR125" i="11" s="1"/>
  <c r="AR126" i="11" s="1"/>
  <c r="AS127" i="11" s="1"/>
  <c r="AS3" i="12" s="1"/>
  <c r="AR4" i="12" s="1"/>
  <c r="AR5" i="12" s="1"/>
  <c r="AR6" i="12" s="1"/>
  <c r="AS123" i="11"/>
  <c r="AL7" i="12"/>
  <c r="AN4" i="12"/>
  <c r="AC4" i="12" s="1"/>
  <c r="AR8" i="12" l="1"/>
  <c r="AR9" i="12" s="1"/>
  <c r="AR10" i="12" s="1"/>
  <c r="AS7" i="12"/>
  <c r="AI4" i="12"/>
  <c r="AC7" i="12"/>
  <c r="AI7" i="12" s="1"/>
  <c r="AN7" i="12"/>
  <c r="AN128" i="12" s="1"/>
  <c r="AR12" i="12" l="1"/>
  <c r="AR13" i="12" s="1"/>
  <c r="AR14" i="12" s="1"/>
  <c r="AS11" i="12"/>
  <c r="AC128" i="12"/>
  <c r="AL128" i="12"/>
  <c r="AS15" i="12" l="1"/>
  <c r="AR16" i="12"/>
  <c r="AR17" i="12" s="1"/>
  <c r="AR18" i="12" s="1"/>
  <c r="AI128" i="12"/>
  <c r="AR20" i="12" l="1"/>
  <c r="AR21" i="12" s="1"/>
  <c r="AR22" i="12" s="1"/>
  <c r="AS19" i="12"/>
  <c r="AS23" i="12" l="1"/>
  <c r="AR25" i="12"/>
  <c r="AR26" i="12" s="1"/>
  <c r="AR28" i="12" l="1"/>
  <c r="AR29" i="12" s="1"/>
  <c r="AR30" i="12" s="1"/>
  <c r="AS27" i="12"/>
  <c r="AS31" i="12" l="1"/>
  <c r="AR32" i="12"/>
  <c r="AR33" i="12" s="1"/>
  <c r="AR34" i="12" s="1"/>
  <c r="AR36" i="12" l="1"/>
  <c r="AR37" i="12" s="1"/>
  <c r="AR38" i="12" s="1"/>
  <c r="AS35" i="12"/>
  <c r="AR40" i="12" l="1"/>
  <c r="AR41" i="12" s="1"/>
  <c r="AR42" i="12" s="1"/>
  <c r="AS39" i="12"/>
  <c r="AR44" i="12" l="1"/>
  <c r="AR45" i="12" s="1"/>
  <c r="AR46" i="12" s="1"/>
  <c r="AS43" i="12"/>
  <c r="AR49" i="12" l="1"/>
  <c r="AR50" i="12" s="1"/>
  <c r="AS47" i="12"/>
  <c r="AR52" i="12" l="1"/>
  <c r="AR53" i="12" s="1"/>
  <c r="AR54" i="12" s="1"/>
  <c r="AS51" i="12"/>
  <c r="AS55" i="12" l="1"/>
  <c r="AR56" i="12"/>
  <c r="AR57" i="12" s="1"/>
  <c r="AR58" i="12" s="1"/>
  <c r="AS59" i="12" l="1"/>
  <c r="AR60" i="12"/>
  <c r="AR61" i="12" s="1"/>
  <c r="AR62" i="12" s="1"/>
  <c r="AS63" i="12" l="1"/>
  <c r="AR65" i="12"/>
  <c r="AR66" i="12" s="1"/>
  <c r="AS67" i="12" l="1"/>
  <c r="AR68" i="12"/>
  <c r="AR69" i="12" s="1"/>
  <c r="AR70" i="12" s="1"/>
  <c r="AS71" i="12" l="1"/>
  <c r="AR73" i="12"/>
  <c r="AR74" i="12" s="1"/>
  <c r="AS75" i="12" l="1"/>
  <c r="AR77" i="12"/>
  <c r="AR78" i="12" s="1"/>
  <c r="AS79" i="12" l="1"/>
  <c r="AR81" i="12"/>
  <c r="AR82" i="12" s="1"/>
  <c r="AS83" i="12" l="1"/>
  <c r="AR84" i="12"/>
  <c r="AR85" i="12" s="1"/>
  <c r="AR86" i="12" s="1"/>
  <c r="AR88" i="12" l="1"/>
  <c r="AR89" i="12" s="1"/>
  <c r="AR90" i="12" s="1"/>
  <c r="AS87" i="12"/>
  <c r="AR93" i="12" l="1"/>
  <c r="AR94" i="12" s="1"/>
  <c r="AS91" i="12"/>
  <c r="AR96" i="12" l="1"/>
  <c r="AR97" i="12" s="1"/>
  <c r="AR98" i="12" s="1"/>
  <c r="AS95" i="12"/>
  <c r="AR100" i="12" l="1"/>
  <c r="AR101" i="12" s="1"/>
  <c r="AR102" i="12" s="1"/>
  <c r="AS99" i="12"/>
  <c r="AR104" i="12" l="1"/>
  <c r="AR105" i="12" s="1"/>
  <c r="AR106" i="12" s="1"/>
  <c r="AS103" i="12"/>
  <c r="AR108" i="12" l="1"/>
  <c r="AR109" i="12" s="1"/>
  <c r="AR110" i="12" s="1"/>
  <c r="AS107" i="12"/>
  <c r="AS111" i="12" l="1"/>
  <c r="AR112" i="12"/>
  <c r="AR113" i="12" s="1"/>
  <c r="AR114" i="12" s="1"/>
  <c r="AR116" i="12" l="1"/>
  <c r="AR117" i="12" s="1"/>
  <c r="AR118" i="12" s="1"/>
  <c r="AS115" i="12"/>
  <c r="AR120" i="12" l="1"/>
  <c r="AR121" i="12" s="1"/>
  <c r="AR122" i="12" s="1"/>
  <c r="AS119" i="12"/>
  <c r="AS123" i="12" l="1"/>
  <c r="AR125" i="12"/>
  <c r="AR126" i="12" s="1"/>
  <c r="AS127" i="12" s="1"/>
</calcChain>
</file>

<file path=xl/comments1.xml><?xml version="1.0" encoding="utf-8"?>
<comments xmlns="http://schemas.openxmlformats.org/spreadsheetml/2006/main">
  <authors>
    <author>Author</author>
  </authors>
  <commentList>
    <comment ref="AJ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- 84 т
Larox - 105 т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- 8,2
Larox - 8,6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- 214 т
Larox - 6 т</t>
        </r>
      </text>
    </comment>
    <comment ref="AS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J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- 136т
ФП Larox - 48 т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- 8,3
ФП Larox - 8,4</t>
        </r>
      </text>
    </comment>
    <comment ref="AS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3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- 87т
ФП Larox -57т</t>
        </r>
      </text>
    </comment>
    <comment ref="AK3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- 8,4
ФП Larox - 7,0</t>
        </r>
      </text>
    </comment>
    <comment ref="AS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S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52" authorId="0" shapeId="0">
      <text>
        <r>
          <rPr>
            <b/>
            <sz val="9"/>
            <color indexed="81"/>
            <rFont val="Tahoma"/>
            <family val="2"/>
            <charset val="204"/>
          </rPr>
          <t>Dispatcher-MFC: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10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- 173 т
Larox - 22 т</t>
        </r>
      </text>
    </comment>
    <comment ref="AK10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- 8,9
Larox - 8,2</t>
        </r>
      </text>
    </comment>
    <comment ref="AJ10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- 166  т
Larox - 21 т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 80 т
ФП Larox - 110 т</t>
        </r>
      </text>
    </comment>
    <comment ref="AK10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- 9,3
ФП Larox - 7,8</t>
        </r>
      </text>
    </comment>
    <comment ref="AS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AJ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-134 т.
ФП Larox -61т.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 
ФП Larox - 8,5</t>
        </r>
      </text>
    </comment>
    <comment ref="AJ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- 170 т.
ФП Larox -21т.</t>
        </r>
      </text>
    </comment>
    <comment ref="AK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- 8,1 
ФП Larox - 8,7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-157 т.
ФП Larox -16 т.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- 8,3 
ФП Larox - 8,5</t>
        </r>
      </text>
    </comment>
    <comment ref="AJ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- 102 т.
ФП Larox - 65 т.</t>
        </r>
      </text>
    </comment>
    <comment ref="AK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 
ФП Larox - 8,0</t>
        </r>
      </text>
    </comment>
    <comment ref="AS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концентрата след замер на автомобилна везна</t>
        </r>
      </text>
    </comment>
    <comment ref="AK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 
ФП Larox - 7,5</t>
        </r>
      </text>
    </comment>
    <comment ref="AS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- 119 т.
ФП Larox - 54 т.</t>
        </r>
      </text>
    </comment>
    <comment ref="AK7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- 8,1 
ФП Larox - 9,0</t>
        </r>
      </text>
    </comment>
    <comment ref="AS7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концентрата след замер на автомобилна везна</t>
        </r>
      </text>
    </comment>
    <comment ref="AJ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- 188  т.
ФП Larox - 19 т.</t>
        </r>
      </text>
    </comment>
    <comment ref="AK7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- 9,0 
ФП Larox - 9,0</t>
        </r>
      </text>
    </comment>
    <comment ref="AS7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концентрата след замер на автомобилна везна</t>
        </r>
      </text>
    </comment>
    <comment ref="AS8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концентрата след замер на автомобилна везна</t>
        </r>
      </text>
    </comment>
    <comment ref="AS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концентрата след замер на автомобилна везна</t>
        </r>
      </text>
    </comment>
    <comment ref="AJ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- 140т.
ФП Larox -51т.</t>
        </r>
      </text>
    </comment>
    <comment ref="AK10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- 8,1
ФП Larox - 8,3</t>
        </r>
      </text>
    </comment>
    <comment ref="AJ10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- 161 т.
ФП Larox -17 т.</t>
        </r>
      </text>
    </comment>
    <comment ref="AK10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- 8,7
ФП Larox - 8,3</t>
        </r>
      </text>
    </comment>
    <comment ref="AS12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маркшайдерски замер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S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J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-176 т.
Larox - 14 т.</t>
        </r>
      </text>
    </comment>
    <comment ref="AK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-8,2
Larox - 7,5</t>
        </r>
      </text>
    </comment>
    <comment ref="AS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J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- 86т
ФП "Larox" - 69т</t>
        </r>
      </text>
    </comment>
    <comment ref="AK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- 8,1
ФП "Larox" - 8,2</t>
        </r>
      </text>
    </comment>
    <comment ref="AJ8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- 154т
ФП "Larox" - 5т</t>
        </r>
      </text>
    </comment>
    <comment ref="AJ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-94 т
ФП "Larox" - 62 т</t>
        </r>
      </text>
    </comment>
    <comment ref="AK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- 8,0
ФП "Larox" - 8,5</t>
        </r>
      </text>
    </comment>
    <comment ref="AS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J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- 108 т
Larox - 68 т</t>
        </r>
      </text>
    </comment>
    <comment ref="AK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- 8,0
Larox - 8,8</t>
        </r>
      </text>
    </comment>
    <comment ref="AS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S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J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 52 т
Larox - 52 т</t>
        </r>
      </text>
    </comment>
    <comment ref="AK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 8,1
Larox -  8,0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 151 т
Larox - 56 т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 8,8
Larox -  9,0</t>
        </r>
      </text>
    </comment>
    <comment ref="AS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J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- 135
ФП Larox - 77</t>
        </r>
      </text>
    </comment>
    <comment ref="AK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- 8,3
ФП Larox - 8,0</t>
        </r>
      </text>
    </comment>
    <comment ref="AJ6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- 194
ФП Larox - 13</t>
        </r>
      </text>
    </comment>
    <comment ref="AK6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
ФП Larox - 8,3</t>
        </r>
      </text>
    </comment>
    <comment ref="AS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J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- 175
ФП Larox - 7</t>
        </r>
      </text>
    </comment>
    <comment ref="AS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S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J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- 128 т 
ФП "Larox" - 18 т</t>
        </r>
      </text>
    </comment>
    <comment ref="AJ8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- 169 т 
ФП "Larox" - 59 т</t>
        </r>
      </text>
    </comment>
    <comment ref="AK8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- 8,0 
ФП "Larox" - 9,0</t>
        </r>
      </text>
    </comment>
    <comment ref="AJ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-186  т 
ФП "Larox" - 10 т</t>
        </r>
      </text>
    </comment>
    <comment ref="AS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J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 47 т 
ФП "Larox" - 132 т</t>
        </r>
      </text>
    </comment>
    <comment ref="AK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- 8,0 
ФП "Larox" - 8,6</t>
        </r>
      </text>
    </comment>
    <comment ref="AJ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-10т. 
ФП "Larox" -168т.</t>
        </r>
      </text>
    </comment>
    <comment ref="AJ9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- 201т. 
ФП "Larox" -11т.</t>
        </r>
      </text>
    </comment>
    <comment ref="AJ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- 152
ФП "Larox" - 53 т.</t>
        </r>
      </text>
    </comment>
    <comment ref="AJ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- 66 т.
ФП "Larox" - 112 т.</t>
        </r>
      </text>
    </comment>
    <comment ref="AK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- 8,6
ФП "Larox" - 8,7</t>
        </r>
      </text>
    </comment>
    <comment ref="AS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J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- 135
ФП Larox - 58</t>
        </r>
      </text>
    </comment>
    <comment ref="AK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- 8,1
ФП Larox - 9,5</t>
        </r>
      </text>
    </comment>
    <comment ref="AS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J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- 108 т.
ФП Larox - 27 т.</t>
        </r>
      </text>
    </comment>
    <comment ref="AK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- 8,3
ФП Larox - 10,0</t>
        </r>
      </text>
    </comment>
    <comment ref="AS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J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- 91
ФП Larox - 45</t>
        </r>
      </text>
    </comment>
    <comment ref="AK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
ФП Larox - 9,7</t>
        </r>
      </text>
    </comment>
    <comment ref="AJ4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-153т
ФП Larox - 16т</t>
        </r>
      </text>
    </comment>
    <comment ref="AK4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- 8,5
ФП Larox - 10,0</t>
        </r>
      </text>
    </comment>
    <comment ref="AJ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- 189
ФП Larox - 34</t>
        </r>
      </text>
    </comment>
    <comment ref="AK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 
ФП Larox - 8,5</t>
        </r>
      </text>
    </comment>
    <comment ref="AS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J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- 134
ФП Larox - 9</t>
        </r>
      </text>
    </comment>
    <comment ref="AS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10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J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- 154 т
ФП Larox - 40 т</t>
        </r>
      </text>
    </comment>
    <comment ref="AK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-8,2 
ФП Larox -9,5 </t>
        </r>
      </text>
    </comment>
    <comment ref="AK4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- 9,2
ФП Larox - 9,7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- 178 т
ФП Larox - 33 т</t>
        </r>
      </text>
    </comment>
    <comment ref="AK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
ФП Larox - 9,7</t>
        </r>
      </text>
    </comment>
    <comment ref="AS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J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-160 т.
ФП Larox - 36 т.</t>
        </r>
      </text>
    </comment>
    <comment ref="AK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- 10,5</t>
        </r>
      </text>
    </comment>
    <comment ref="AS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S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Корекция на склад концентрат след маркшайдерски замер </t>
        </r>
      </text>
    </comment>
    <comment ref="AJ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- 95т
Larox - 79т</t>
        </r>
      </text>
    </comment>
    <comment ref="AK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 8,5
Larox -  9,2</t>
        </r>
      </text>
    </comment>
    <comment ref="AS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- 144 
ФП Larox - 13</t>
        </r>
      </text>
    </comment>
    <comment ref="AJ9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-201 
ФП Larox - 19</t>
        </r>
      </text>
    </comment>
    <comment ref="AK9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- 8,4 
Larox -  7,9</t>
        </r>
      </text>
    </comment>
    <comment ref="AS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- 129 т
ФП Larox - 53 т</t>
        </r>
      </text>
    </comment>
    <comment ref="AK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- 7,9
ФП Larox - 8,0
</t>
        </r>
      </text>
    </comment>
    <comment ref="AS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J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- 140 т
ФП Larox - 18 т</t>
        </r>
      </text>
    </comment>
    <comment ref="AJ3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- 44т
ФП Larox - 150т</t>
        </r>
      </text>
    </comment>
    <comment ref="AK3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- 7,5 
ФП Larox -  8,5</t>
        </r>
      </text>
    </comment>
    <comment ref="AS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- 96т
ФП Larox -86т
  </t>
        </r>
      </text>
    </comment>
    <comment ref="AK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- 8,4
ФП Larox - 8,4</t>
        </r>
      </text>
    </comment>
    <comment ref="AS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1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-155 т
ФП Larox -19 т
  </t>
        </r>
      </text>
    </comment>
    <comment ref="AK1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- 8,0
ФП Larox - 7,4</t>
        </r>
      </text>
    </comment>
  </commentList>
</comments>
</file>

<file path=xl/sharedStrings.xml><?xml version="1.0" encoding="utf-8"?>
<sst xmlns="http://schemas.openxmlformats.org/spreadsheetml/2006/main" count="2479" uniqueCount="62">
  <si>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</si>
  <si>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</si>
  <si>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</si>
  <si>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Класа 
 +   12,5мм.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</si>
  <si>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</si>
  <si>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</si>
  <si>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</si>
  <si>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</si>
  <si>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</si>
  <si>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</si>
  <si>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</si>
  <si>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Смилане 
 класа + 0,20мм</t>
  </si>
  <si>
    <t>Смилане 
 класа -0,08мм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</si>
  <si>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</si>
  <si>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</si>
  <si>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</si>
  <si>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</si>
  <si>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</si>
  <si>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</si>
  <si>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</si>
  <si>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</si>
  <si>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</si>
  <si>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</si>
  <si>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</si>
  <si>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</si>
  <si>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</si>
  <si>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</si>
  <si>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</si>
  <si>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</si>
  <si>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</si>
  <si>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</si>
  <si>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</si>
  <si>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</si>
  <si>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</si>
  <si>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</si>
  <si>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</si>
  <si>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</si>
  <si>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</si>
  <si>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</si>
  <si>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</si>
  <si>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
концентра, автомобилна везна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</si>
  <si>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</si>
  <si>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</si>
  <si>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</si>
  <si>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</si>
  <si>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</si>
  <si>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</si>
  <si>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</si>
  <si>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Класа 
 +   15,0мм.</t>
  </si>
  <si>
    <t>Състояние на междинни бункери</t>
  </si>
  <si>
    <t>Съдържание
 на мед
в медния к-т  /химия-товарен/</t>
  </si>
  <si>
    <t>Метал мед
 в медния концентрат /химия/</t>
  </si>
  <si>
    <t>Показания на Гранулометър PSI500i руда, +0,20мм</t>
  </si>
  <si>
    <t>Николинка Мутафова</t>
  </si>
  <si>
    <t>Георги Томов</t>
  </si>
  <si>
    <t>Мария Лачева</t>
  </si>
  <si>
    <t>Димитър Цончев</t>
  </si>
  <si>
    <t>Цвета Владова</t>
  </si>
  <si>
    <t>Иванка Копаранска</t>
  </si>
  <si>
    <t>Юлияна Цветкова</t>
  </si>
  <si>
    <t>Съдържание
 на мед
в медния к-т (Bruker)</t>
  </si>
  <si>
    <t>Метал мед
 в медния концентрат  (Bruker)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</si>
</sst>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%"/>
    <numFmt numFmtId="166" formatCode="0.000%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78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Fill="1" applyBorder="1" applyAlignment="1">
      <alignment horizontal="center" vertical="center"/>
    </xf>
    <xf numFmtId="10" fontId="2" fillId="0" borderId="17" xfId="0" applyNumberFormat="1" applyFont="1" applyFill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6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0" fontId="15" fillId="0" borderId="2" xfId="0" applyNumberFormat="1" applyFont="1" applyBorder="1"/>
    <xf numFmtId="2" fontId="15" fillId="0" borderId="2" xfId="0" applyNumberFormat="1" applyFont="1" applyBorder="1"/>
    <xf numFmtId="10" fontId="15" fillId="0" borderId="7" xfId="0" applyNumberFormat="1" applyFont="1" applyBorder="1"/>
    <xf numFmtId="2" fontId="15" fillId="0" borderId="7" xfId="0" applyNumberFormat="1" applyFont="1" applyBorder="1"/>
    <xf numFmtId="10" fontId="15" fillId="0" borderId="9" xfId="0" applyNumberFormat="1" applyFont="1" applyBorder="1"/>
    <xf numFmtId="2" fontId="15" fillId="0" borderId="9" xfId="0" applyNumberFormat="1" applyFont="1" applyBorder="1"/>
    <xf numFmtId="10" fontId="14" fillId="3" borderId="5" xfId="0" applyNumberFormat="1" applyFont="1" applyFill="1" applyBorder="1"/>
    <xf numFmtId="2" fontId="14" fillId="3" borderId="5" xfId="0" applyNumberFormat="1" applyFont="1" applyFill="1" applyBorder="1"/>
    <xf numFmtId="10" fontId="14" fillId="4" borderId="16" xfId="0" applyNumberFormat="1" applyFont="1" applyFill="1" applyBorder="1"/>
    <xf numFmtId="1" fontId="14" fillId="4" borderId="16" xfId="0" applyNumberFormat="1" applyFont="1" applyFill="1" applyBorder="1"/>
    <xf numFmtId="0" fontId="16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0" fontId="15" fillId="0" borderId="3" xfId="0" applyNumberFormat="1" applyFont="1" applyBorder="1"/>
    <xf numFmtId="10" fontId="15" fillId="0" borderId="14" xfId="0" applyNumberFormat="1" applyFont="1" applyBorder="1"/>
    <xf numFmtId="167" fontId="15" fillId="0" borderId="3" xfId="0" applyNumberFormat="1" applyFont="1" applyBorder="1"/>
    <xf numFmtId="167" fontId="19" fillId="0" borderId="3" xfId="0" applyNumberFormat="1" applyFont="1" applyBorder="1"/>
    <xf numFmtId="167" fontId="7" fillId="0" borderId="19" xfId="0" applyNumberFormat="1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67" fontId="8" fillId="0" borderId="18" xfId="0" applyNumberFormat="1" applyFont="1" applyBorder="1" applyAlignment="1">
      <alignment horizontal="center" vertical="center"/>
    </xf>
    <xf numFmtId="165" fontId="3" fillId="0" borderId="10" xfId="0" applyNumberFormat="1" applyFont="1" applyBorder="1"/>
    <xf numFmtId="3" fontId="5" fillId="0" borderId="0" xfId="0" applyNumberFormat="1" applyFont="1"/>
    <xf numFmtId="165" fontId="5" fillId="0" borderId="0" xfId="0" applyNumberFormat="1" applyFont="1"/>
    <xf numFmtId="167" fontId="15" fillId="0" borderId="10" xfId="0" applyNumberFormat="1" applyFont="1" applyBorder="1"/>
    <xf numFmtId="167" fontId="3" fillId="0" borderId="10" xfId="0" applyNumberFormat="1" applyFont="1" applyBorder="1"/>
    <xf numFmtId="1" fontId="19" fillId="0" borderId="7" xfId="0" applyNumberFormat="1" applyFont="1" applyBorder="1"/>
    <xf numFmtId="0" fontId="2" fillId="0" borderId="3" xfId="0" applyFont="1" applyBorder="1" applyAlignment="1">
      <alignment horizontal="center" vertical="center" wrapText="1"/>
    </xf>
    <xf numFmtId="1" fontId="3" fillId="0" borderId="2" xfId="0" applyNumberFormat="1" applyFont="1" applyBorder="1"/>
    <xf numFmtId="10" fontId="15" fillId="0" borderId="14" xfId="0" applyNumberFormat="1" applyFont="1" applyBorder="1" applyAlignment="1">
      <alignment horizontal="right" vertical="top"/>
    </xf>
    <xf numFmtId="10" fontId="3" fillId="0" borderId="2" xfId="0" applyNumberFormat="1" applyFont="1" applyBorder="1"/>
    <xf numFmtId="167" fontId="3" fillId="0" borderId="2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2" topLeftCell="AA21" activePane="bottomRight" state="frozen"/>
      <selection pane="topRight" activeCell="D1" sqref="D1"/>
      <selection pane="bottomLeft" activeCell="A3" sqref="A3"/>
      <selection pane="bottomRight" activeCell="AS48" sqref="AS48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1.425781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3.5703125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8554687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5" style="80" customWidth="1"/>
    <col min="33" max="33" width="15" style="82" hidden="1" customWidth="1"/>
    <col min="34" max="34" width="13.85546875" style="32" customWidth="1"/>
    <col min="35" max="35" width="10" style="32" customWidth="1"/>
    <col min="36" max="36" width="12" style="32" customWidth="1"/>
    <col min="37" max="37" width="11.5703125" style="81" customWidth="1"/>
    <col min="38" max="38" width="12.28515625" style="82" bestFit="1" customWidth="1"/>
    <col min="39" max="39" width="12.28515625" style="82" customWidth="1"/>
    <col min="40" max="40" width="11.7109375" style="32" bestFit="1" customWidth="1"/>
    <col min="41" max="41" width="11.7109375" style="145" customWidth="1"/>
    <col min="42" max="42" width="11.85546875" style="32" customWidth="1"/>
    <col min="43" max="43" width="12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74" t="s">
        <v>47</v>
      </c>
      <c r="B1" s="176" t="s">
        <v>46</v>
      </c>
      <c r="C1" s="172" t="s">
        <v>45</v>
      </c>
      <c r="D1" s="130" t="s">
        <v>0</v>
      </c>
      <c r="E1" s="130" t="s">
        <v>1</v>
      </c>
      <c r="F1" s="130" t="s">
        <v>2</v>
      </c>
      <c r="G1" s="2" t="s">
        <v>48</v>
      </c>
      <c r="H1" s="130" t="s">
        <v>3</v>
      </c>
      <c r="I1" s="130" t="s">
        <v>4</v>
      </c>
      <c r="J1" s="124" t="s">
        <v>49</v>
      </c>
      <c r="K1" s="130" t="s">
        <v>5</v>
      </c>
      <c r="L1" s="130" t="s">
        <v>6</v>
      </c>
      <c r="M1" s="130" t="s">
        <v>7</v>
      </c>
      <c r="N1" s="130" t="s">
        <v>8</v>
      </c>
      <c r="O1" s="130"/>
      <c r="P1" s="1" t="s">
        <v>9</v>
      </c>
      <c r="Q1" s="1"/>
      <c r="R1" s="1" t="s">
        <v>10</v>
      </c>
      <c r="S1" s="132" t="s">
        <v>52</v>
      </c>
      <c r="T1" s="1"/>
      <c r="U1" s="130" t="s">
        <v>11</v>
      </c>
      <c r="V1" s="130"/>
      <c r="W1" s="130" t="s">
        <v>12</v>
      </c>
      <c r="X1" s="130"/>
      <c r="Y1" s="130" t="s">
        <v>13</v>
      </c>
      <c r="Z1" s="130"/>
      <c r="AA1" s="130" t="s">
        <v>14</v>
      </c>
      <c r="AB1" s="130" t="s">
        <v>15</v>
      </c>
      <c r="AC1" s="130" t="s">
        <v>16</v>
      </c>
      <c r="AD1" s="130" t="s">
        <v>17</v>
      </c>
      <c r="AE1" s="130" t="s">
        <v>18</v>
      </c>
      <c r="AF1" s="114" t="s">
        <v>43</v>
      </c>
      <c r="AG1" s="3" t="s">
        <v>44</v>
      </c>
      <c r="AH1" s="130" t="s">
        <v>19</v>
      </c>
      <c r="AI1" s="130" t="s">
        <v>20</v>
      </c>
      <c r="AJ1" s="130" t="s">
        <v>21</v>
      </c>
      <c r="AK1" s="2" t="s">
        <v>22</v>
      </c>
      <c r="AL1" s="3" t="s">
        <v>23</v>
      </c>
      <c r="AM1" s="131" t="s">
        <v>50</v>
      </c>
      <c r="AN1" s="130" t="s">
        <v>24</v>
      </c>
      <c r="AO1" s="132" t="s">
        <v>51</v>
      </c>
      <c r="AP1" s="130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30" t="s">
        <v>27</v>
      </c>
      <c r="AV1" s="167" t="s">
        <v>28</v>
      </c>
      <c r="AW1" s="167"/>
      <c r="AX1" s="167" t="s">
        <v>29</v>
      </c>
      <c r="AY1" s="167"/>
    </row>
    <row r="2" spans="1:51" s="22" customFormat="1" ht="13.5" thickBot="1" x14ac:dyDescent="0.25">
      <c r="A2" s="175"/>
      <c r="B2" s="177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31</v>
      </c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 t="s">
        <v>32</v>
      </c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5" t="s">
        <v>32</v>
      </c>
      <c r="AN2" s="5" t="s">
        <v>30</v>
      </c>
      <c r="AO2" s="5" t="s">
        <v>30</v>
      </c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29"/>
      <c r="E3" s="129"/>
      <c r="F3" s="129"/>
      <c r="G3" s="88"/>
      <c r="H3" s="129"/>
      <c r="I3" s="129"/>
      <c r="J3" s="88"/>
      <c r="K3" s="129"/>
      <c r="L3" s="129"/>
      <c r="M3" s="129"/>
      <c r="N3" s="129"/>
      <c r="O3" s="6"/>
      <c r="P3" s="129"/>
      <c r="Q3" s="6"/>
      <c r="R3" s="129"/>
      <c r="S3" s="148"/>
      <c r="T3" s="6"/>
      <c r="U3" s="91"/>
      <c r="V3" s="6"/>
      <c r="W3" s="129"/>
      <c r="X3" s="6"/>
      <c r="Y3" s="129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29"/>
      <c r="AK3" s="88"/>
      <c r="AL3" s="89"/>
      <c r="AM3" s="89"/>
      <c r="AN3" s="129"/>
      <c r="AO3" s="134"/>
      <c r="AP3" s="129"/>
      <c r="AQ3" s="99"/>
      <c r="AR3" s="123">
        <v>2437.98</v>
      </c>
      <c r="AS3" s="100"/>
      <c r="AT3" s="90"/>
      <c r="AU3" s="129"/>
      <c r="AV3" s="129"/>
      <c r="AW3" s="129"/>
      <c r="AX3" s="129"/>
      <c r="AY3" s="129"/>
    </row>
    <row r="4" spans="1:51" x14ac:dyDescent="0.2">
      <c r="A4" s="168">
        <v>1</v>
      </c>
      <c r="B4" s="23">
        <v>1</v>
      </c>
      <c r="C4" s="11" t="s">
        <v>53</v>
      </c>
      <c r="D4" s="12">
        <v>18069</v>
      </c>
      <c r="E4" s="12">
        <v>1</v>
      </c>
      <c r="F4" s="12">
        <v>17176</v>
      </c>
      <c r="G4" s="13">
        <v>0.5</v>
      </c>
      <c r="H4" s="13">
        <v>3.2</v>
      </c>
      <c r="I4" s="12">
        <v>18158</v>
      </c>
      <c r="J4" s="13">
        <v>6.9</v>
      </c>
      <c r="K4" s="12">
        <v>16698</v>
      </c>
      <c r="L4" s="14">
        <v>8.8999999999999996E-2</v>
      </c>
      <c r="M4" s="24">
        <f>ROUND(K4*(1-L4),0)</f>
        <v>15212</v>
      </c>
      <c r="N4" s="15">
        <v>0.24099999999999999</v>
      </c>
      <c r="O4" s="25">
        <f t="shared" ref="O4:O6" si="0">M4*N4</f>
        <v>3666.0920000000001</v>
      </c>
      <c r="P4" s="14">
        <v>0.56299999999999994</v>
      </c>
      <c r="Q4" s="25">
        <f t="shared" ref="Q4:Q6" si="1">M4*P4</f>
        <v>8564.3559999999998</v>
      </c>
      <c r="R4" s="16">
        <v>0.19600000000000001</v>
      </c>
      <c r="S4" s="149"/>
      <c r="T4" s="25">
        <f t="shared" ref="T4:T6" si="2">M4*R4</f>
        <v>2981.5520000000001</v>
      </c>
      <c r="U4" s="26">
        <v>0.26900000000000002</v>
      </c>
      <c r="V4" s="25">
        <f t="shared" ref="V4:V6" si="3">M4*U4</f>
        <v>4092.0280000000002</v>
      </c>
      <c r="W4" s="16">
        <v>0.49299999999999999</v>
      </c>
      <c r="X4" s="25">
        <f>M4*W4</f>
        <v>7499.5159999999996</v>
      </c>
      <c r="Y4" s="16">
        <v>0.4</v>
      </c>
      <c r="Z4" s="128">
        <f t="shared" ref="Z4:Z6" si="4">Y4*M4</f>
        <v>6084.8</v>
      </c>
      <c r="AA4" s="17">
        <v>2.9199999999999999E-3</v>
      </c>
      <c r="AB4" s="19">
        <f>M4*AA4</f>
        <v>44.419039999999995</v>
      </c>
      <c r="AC4" s="27">
        <f>IF(M4&gt;0,(AE4+AN4)/M4,0)</f>
        <v>3.0389356692085193E-3</v>
      </c>
      <c r="AD4" s="17">
        <v>3.8999999999999999E-4</v>
      </c>
      <c r="AE4" s="24">
        <f t="shared" ref="AE4:AE6" si="5">AD4*M4</f>
        <v>5.9326799999999995</v>
      </c>
      <c r="AF4" s="117">
        <v>0.217</v>
      </c>
      <c r="AG4" s="30">
        <f>AJ4*(1-AK4)*AF4</f>
        <v>44.229374</v>
      </c>
      <c r="AH4" s="28">
        <f>IF(AND(AF4&gt;0,AD4&gt;0,AA4&gt;0),((AA4-AD4)*AF4)/((AF4-AD4)*AA4),0)</f>
        <v>0.86799835320470531</v>
      </c>
      <c r="AI4" s="60">
        <f t="shared" ref="AI4:AI67" si="6">IF(AND(AC4&gt;0,AL4&gt;0,AD4&gt;0),((AL4*(AC4-AD4))/(AC4*(AL4-AD4))),0)</f>
        <v>0.87338851651070548</v>
      </c>
      <c r="AJ4" s="12">
        <v>223</v>
      </c>
      <c r="AK4" s="14">
        <v>8.5999999999999993E-2</v>
      </c>
      <c r="AL4" s="15">
        <v>0.19769999999999999</v>
      </c>
      <c r="AM4" s="135">
        <v>0.20930000000000001</v>
      </c>
      <c r="AN4" s="30">
        <f>AJ4*(1-AK4)*AL4</f>
        <v>40.295609399999996</v>
      </c>
      <c r="AO4" s="136">
        <f>AJ4*(1-AK4)*AM4</f>
        <v>42.659944600000003</v>
      </c>
      <c r="AP4" s="19">
        <v>1.6</v>
      </c>
      <c r="AQ4" s="19"/>
      <c r="AR4" s="113">
        <f>AR3+AJ4-AQ4</f>
        <v>2660.98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9"/>
      <c r="B5" s="33">
        <v>2</v>
      </c>
      <c r="C5" s="11" t="s">
        <v>54</v>
      </c>
      <c r="D5" s="34">
        <v>16071</v>
      </c>
      <c r="E5" s="34">
        <v>5</v>
      </c>
      <c r="F5" s="34">
        <v>17399</v>
      </c>
      <c r="G5" s="35">
        <v>0.3</v>
      </c>
      <c r="H5" s="35">
        <v>3.2</v>
      </c>
      <c r="I5" s="34">
        <v>17697</v>
      </c>
      <c r="J5" s="35">
        <v>6.6</v>
      </c>
      <c r="K5" s="34">
        <v>16652</v>
      </c>
      <c r="L5" s="36">
        <v>9.5000000000000001E-2</v>
      </c>
      <c r="M5" s="37">
        <f>ROUND(K5*(1-L5),0)</f>
        <v>15070</v>
      </c>
      <c r="N5" s="38">
        <v>0.51300000000000001</v>
      </c>
      <c r="O5" s="25">
        <f t="shared" si="0"/>
        <v>7730.91</v>
      </c>
      <c r="P5" s="36">
        <v>0.33400000000000002</v>
      </c>
      <c r="Q5" s="25">
        <f t="shared" si="1"/>
        <v>5033.38</v>
      </c>
      <c r="R5" s="39">
        <v>0.153</v>
      </c>
      <c r="S5" s="139"/>
      <c r="T5" s="25">
        <f t="shared" si="2"/>
        <v>2305.71</v>
      </c>
      <c r="U5" s="28">
        <v>0.26700000000000002</v>
      </c>
      <c r="V5" s="25">
        <f t="shared" si="3"/>
        <v>4023.69</v>
      </c>
      <c r="W5" s="39">
        <v>0.48699999999999999</v>
      </c>
      <c r="X5" s="25">
        <f>M5*W5</f>
        <v>7339.09</v>
      </c>
      <c r="Y5" s="39">
        <v>0.4</v>
      </c>
      <c r="Z5" s="25">
        <f t="shared" si="4"/>
        <v>6028</v>
      </c>
      <c r="AA5" s="40">
        <v>2.9499999999999999E-3</v>
      </c>
      <c r="AB5" s="18">
        <f>M5*AA5</f>
        <v>44.456499999999998</v>
      </c>
      <c r="AC5" s="27">
        <f>IF(M5&gt;0,(AE5+AN5)/M5,0)</f>
        <v>3.1541279097544788E-3</v>
      </c>
      <c r="AD5" s="40">
        <v>5.1000000000000004E-4</v>
      </c>
      <c r="AE5" s="37">
        <f t="shared" si="5"/>
        <v>7.6857000000000006</v>
      </c>
      <c r="AF5" s="28">
        <v>0.19309999999999999</v>
      </c>
      <c r="AG5" s="41">
        <f>AJ5*(1-AK5)*AF5</f>
        <v>41.212946799999997</v>
      </c>
      <c r="AH5" s="28">
        <f>IF(AND(AF5&gt;0,AD5&gt;0,AA5&gt;0),((AA5-AD5)*AF5)/((AF5-AD5)*AA5),0)</f>
        <v>0.82930894734665117</v>
      </c>
      <c r="AI5" s="29">
        <f t="shared" si="6"/>
        <v>0.84060336656267087</v>
      </c>
      <c r="AJ5" s="34">
        <v>233</v>
      </c>
      <c r="AK5" s="36">
        <v>8.4000000000000005E-2</v>
      </c>
      <c r="AL5" s="38">
        <v>0.1867</v>
      </c>
      <c r="AM5" s="137">
        <v>0.2034</v>
      </c>
      <c r="AN5" s="41">
        <f>AJ5*(1-AK5)*AL5</f>
        <v>39.847007599999998</v>
      </c>
      <c r="AO5" s="138">
        <f t="shared" ref="AO5:AO6" si="7">AJ5*(1-AK5)*AM5</f>
        <v>43.411255199999999</v>
      </c>
      <c r="AP5" s="42">
        <v>1.6</v>
      </c>
      <c r="AQ5" s="42"/>
      <c r="AR5" s="113">
        <f>AR4+AJ5-AQ5</f>
        <v>2893.98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9"/>
      <c r="B6" s="33">
        <v>3</v>
      </c>
      <c r="C6" s="11" t="s">
        <v>55</v>
      </c>
      <c r="D6" s="43">
        <v>22300</v>
      </c>
      <c r="E6" s="43">
        <v>1</v>
      </c>
      <c r="F6" s="43">
        <v>17226</v>
      </c>
      <c r="G6" s="37">
        <v>0.6</v>
      </c>
      <c r="H6" s="37">
        <v>3.3</v>
      </c>
      <c r="I6" s="43">
        <v>18054</v>
      </c>
      <c r="J6" s="37">
        <v>6.4</v>
      </c>
      <c r="K6" s="43">
        <v>16599</v>
      </c>
      <c r="L6" s="39">
        <v>8.5999999999999993E-2</v>
      </c>
      <c r="M6" s="37">
        <f>ROUND(K6*(1-L6),0)</f>
        <v>15171</v>
      </c>
      <c r="N6" s="28">
        <v>0.40300000000000002</v>
      </c>
      <c r="O6" s="25">
        <f t="shared" si="0"/>
        <v>6113.9130000000005</v>
      </c>
      <c r="P6" s="39">
        <v>0.46200000000000002</v>
      </c>
      <c r="Q6" s="25">
        <f t="shared" si="1"/>
        <v>7009.0020000000004</v>
      </c>
      <c r="R6" s="39">
        <v>0.13500000000000001</v>
      </c>
      <c r="S6" s="139"/>
      <c r="T6" s="25">
        <f t="shared" si="2"/>
        <v>2048.085</v>
      </c>
      <c r="U6" s="28">
        <v>0.25900000000000001</v>
      </c>
      <c r="V6" s="25">
        <f t="shared" si="3"/>
        <v>3929.2890000000002</v>
      </c>
      <c r="W6" s="39">
        <v>0.504</v>
      </c>
      <c r="X6" s="25">
        <f>M6*W6</f>
        <v>7646.1840000000002</v>
      </c>
      <c r="Y6" s="39">
        <v>0.4</v>
      </c>
      <c r="Z6" s="25">
        <f t="shared" si="4"/>
        <v>6068.4000000000005</v>
      </c>
      <c r="AA6" s="47">
        <v>3.0000000000000001E-3</v>
      </c>
      <c r="AB6" s="18">
        <f>M6*AA6</f>
        <v>45.512999999999998</v>
      </c>
      <c r="AC6" s="27">
        <f>IF(M6&gt;0,(AE6+AN6)/M6,0)</f>
        <v>3.0886116669962427E-3</v>
      </c>
      <c r="AD6" s="47">
        <v>5.5999999999999995E-4</v>
      </c>
      <c r="AE6" s="37">
        <f t="shared" si="5"/>
        <v>8.4957599999999989</v>
      </c>
      <c r="AF6" s="28">
        <v>0.1772</v>
      </c>
      <c r="AG6" s="41">
        <f>AJ6*(1-AK6)*AF6</f>
        <v>41.8060872</v>
      </c>
      <c r="AH6" s="28">
        <f>IF(AND(AF6&gt;0,AD6&gt;0,AA6&gt;0),((AA6-AD6)*AF6)/((AF6-AD6)*AA6),0)</f>
        <v>0.81591183574879234</v>
      </c>
      <c r="AI6" s="29">
        <f t="shared" si="6"/>
        <v>0.82151810026387917</v>
      </c>
      <c r="AJ6" s="43">
        <v>257</v>
      </c>
      <c r="AK6" s="39">
        <v>8.2000000000000003E-2</v>
      </c>
      <c r="AL6" s="28">
        <v>0.16259999999999999</v>
      </c>
      <c r="AM6" s="139">
        <v>0.1671</v>
      </c>
      <c r="AN6" s="41">
        <f>AJ6*(1-AK6)*AL6</f>
        <v>38.361567600000001</v>
      </c>
      <c r="AO6" s="140">
        <f t="shared" si="7"/>
        <v>39.423234600000001</v>
      </c>
      <c r="AP6" s="18">
        <v>1.7</v>
      </c>
      <c r="AQ6" s="18"/>
      <c r="AR6" s="113">
        <f>AR5+AJ6-AQ6</f>
        <v>3150.98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70"/>
      <c r="B7" s="49" t="s">
        <v>38</v>
      </c>
      <c r="C7" s="50"/>
      <c r="D7" s="51">
        <f>SUM(D4:D6)</f>
        <v>56440</v>
      </c>
      <c r="E7" s="51"/>
      <c r="F7" s="51">
        <f>SUM(F4:F6)</f>
        <v>51801</v>
      </c>
      <c r="G7" s="52"/>
      <c r="H7" s="52"/>
      <c r="I7" s="51">
        <f>SUM(I4:I6)</f>
        <v>53909</v>
      </c>
      <c r="J7" s="52"/>
      <c r="K7" s="51">
        <f>SUM(K4:K6)</f>
        <v>49949</v>
      </c>
      <c r="L7" s="21">
        <f>IF(K7&gt;0,(K4*L4+K5*L5+K6*L6)/K7,0)</f>
        <v>9.0003323389857656E-2</v>
      </c>
      <c r="M7" s="52">
        <f>M4+M5+M6</f>
        <v>45453</v>
      </c>
      <c r="N7" s="53">
        <f>IF(M7&gt;0,O7/M7,0)</f>
        <v>0.38525322860977274</v>
      </c>
      <c r="O7" s="54">
        <f>O4+O5+O6</f>
        <v>17510.915000000001</v>
      </c>
      <c r="P7" s="21">
        <f>IF(M7&gt;0,Q7/M7,0)</f>
        <v>0.45336365036411241</v>
      </c>
      <c r="Q7" s="54">
        <f>Q4+Q5+Q6</f>
        <v>20606.738000000001</v>
      </c>
      <c r="R7" s="21">
        <f>IF(M7&gt;0,T7/M7,0)</f>
        <v>0.16138312102611491</v>
      </c>
      <c r="S7" s="141"/>
      <c r="T7" s="54">
        <f>T4+T5+T6</f>
        <v>7335.3470000000007</v>
      </c>
      <c r="U7" s="21">
        <f>IF(M7&gt;0,V7/M7,0)</f>
        <v>0.26499916397157508</v>
      </c>
      <c r="V7" s="54">
        <f>V4+V5+V6</f>
        <v>12045.007000000001</v>
      </c>
      <c r="W7" s="21">
        <f>IF(M7&gt;0,X7/M7,0)</f>
        <v>0.49468219919477263</v>
      </c>
      <c r="X7" s="54">
        <f>X4+X5+X6</f>
        <v>22484.79</v>
      </c>
      <c r="Y7" s="21">
        <f>IF(M7&gt;0,Z7/M7,0)</f>
        <v>0.4</v>
      </c>
      <c r="Z7" s="54">
        <f>Z4+Z5+Z6</f>
        <v>18181.2</v>
      </c>
      <c r="AA7" s="55">
        <f>IF(M7&gt;0,AB7/M7,0)</f>
        <v>2.9566484060458056E-3</v>
      </c>
      <c r="AB7" s="56">
        <f>SUM(AB4:AB6)</f>
        <v>134.38854000000001</v>
      </c>
      <c r="AC7" s="55">
        <f>IF(M7&gt;0,(AC4*M4+AC5*M5+AC6*M6)/M7,0)</f>
        <v>3.0937083272831274E-3</v>
      </c>
      <c r="AD7" s="55">
        <f>IF(K7&gt;0,(K4*AD4+K5*AD5+K6*AD6)/K7,0)</f>
        <v>4.8649982982642295E-4</v>
      </c>
      <c r="AE7" s="52">
        <f>SUM(AE4:AE6)</f>
        <v>22.114139999999999</v>
      </c>
      <c r="AF7" s="53">
        <f>IF(K7&gt;0,(K4*AF4+K5*AF5+K6*AF6)/K7,0)</f>
        <v>0.19580592204048128</v>
      </c>
      <c r="AG7" s="58">
        <f>SUM(AG4:AG6)</f>
        <v>127.24840800000001</v>
      </c>
      <c r="AH7" s="53">
        <f>IF(AND(AB7&gt;0),((AB4*AH4+AB5*AH5+AB6*AH6)/AB7),0)</f>
        <v>0.83755967710554113</v>
      </c>
      <c r="AI7" s="57">
        <f t="shared" si="6"/>
        <v>0.84499959650857304</v>
      </c>
      <c r="AJ7" s="51">
        <f>SUM(AJ4:AJ6)</f>
        <v>713</v>
      </c>
      <c r="AK7" s="21">
        <f>IF(AJ7&gt;0,(AK4*AJ4+AK5*AJ5+AK6*AJ6)/AJ7,0)</f>
        <v>8.3904628330995795E-2</v>
      </c>
      <c r="AL7" s="53">
        <f>IF(K7&gt;0,(AL4*K4+AL5*K5+AL6*K6)/K7,0)</f>
        <v>0.18236842379226811</v>
      </c>
      <c r="AM7" s="141">
        <f>IF(K7&gt;0,(AM4*K4+AM5*K5+AM6*K6)/K7,0)</f>
        <v>0.19330919738132896</v>
      </c>
      <c r="AN7" s="58">
        <f>SUM(AN4:AN6)</f>
        <v>118.5041846</v>
      </c>
      <c r="AO7" s="142">
        <f t="shared" ref="AO7" si="8">SUM(AO4:AO6)</f>
        <v>125.4944344</v>
      </c>
      <c r="AP7" s="56"/>
      <c r="AQ7" s="56">
        <f>SUM(AQ4:AQ6)</f>
        <v>0</v>
      </c>
      <c r="AR7" s="105"/>
      <c r="AS7" s="106">
        <f>AR6</f>
        <v>3150.98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8">
        <v>2</v>
      </c>
      <c r="B8" s="23">
        <v>1</v>
      </c>
      <c r="C8" s="11" t="s">
        <v>53</v>
      </c>
      <c r="D8" s="12">
        <v>2207</v>
      </c>
      <c r="E8" s="12">
        <v>0</v>
      </c>
      <c r="F8" s="12">
        <v>12432</v>
      </c>
      <c r="G8" s="13">
        <v>1.1000000000000001</v>
      </c>
      <c r="H8" s="13">
        <v>4.2</v>
      </c>
      <c r="I8" s="12">
        <v>13799</v>
      </c>
      <c r="J8" s="13">
        <v>8</v>
      </c>
      <c r="K8" s="12">
        <v>16297</v>
      </c>
      <c r="L8" s="14">
        <v>8.6999999999999994E-2</v>
      </c>
      <c r="M8" s="24">
        <f>ROUND(K8*(1-L8),0)</f>
        <v>14879</v>
      </c>
      <c r="N8" s="15">
        <v>0.31</v>
      </c>
      <c r="O8" s="25">
        <f t="shared" ref="O8:O10" si="9">M8*N8</f>
        <v>4612.49</v>
      </c>
      <c r="P8" s="14">
        <v>0.55000000000000004</v>
      </c>
      <c r="Q8" s="25">
        <f t="shared" ref="Q8:Q10" si="10">M8*P8</f>
        <v>8183.4500000000007</v>
      </c>
      <c r="R8" s="16">
        <v>0.14000000000000001</v>
      </c>
      <c r="S8" s="150"/>
      <c r="T8" s="25">
        <f t="shared" ref="T8:T10" si="11">M8*R8</f>
        <v>2083.0600000000004</v>
      </c>
      <c r="U8" s="26">
        <v>0.26</v>
      </c>
      <c r="V8" s="25">
        <f t="shared" ref="V8:V10" si="12">M8*U8</f>
        <v>3868.54</v>
      </c>
      <c r="W8" s="16">
        <v>0.5</v>
      </c>
      <c r="X8" s="25">
        <f t="shared" ref="X8:X10" si="13">M8*W8</f>
        <v>7439.5</v>
      </c>
      <c r="Y8" s="16">
        <v>0.39</v>
      </c>
      <c r="Z8" s="25">
        <f t="shared" ref="Z8:Z10" si="14">Y8*M8</f>
        <v>5802.81</v>
      </c>
      <c r="AA8" s="17">
        <v>2.9099999999999998E-3</v>
      </c>
      <c r="AB8" s="18">
        <f t="shared" ref="AB8:AB10" si="15">M8*AA8</f>
        <v>43.297889999999995</v>
      </c>
      <c r="AC8" s="27">
        <f>IF(M8&gt;0,(AE8+AN8)/M8,0)</f>
        <v>2.4659286914443176E-3</v>
      </c>
      <c r="AD8" s="17">
        <v>4.6999999999999999E-4</v>
      </c>
      <c r="AE8" s="24">
        <f t="shared" ref="AE8:AE10" si="16">AD8*M8</f>
        <v>6.9931299999999998</v>
      </c>
      <c r="AF8" s="117">
        <v>0.19209999999999999</v>
      </c>
      <c r="AG8" s="30">
        <f t="shared" ref="AG8:AG10" si="17">AJ8*(1-AK8)*AF8</f>
        <v>34.099671000000001</v>
      </c>
      <c r="AH8" s="28">
        <f t="shared" ref="AH8:AH10" si="18">IF(AND(AF8&gt;0,AD8&gt;0,AA8&gt;0),((AA8-AD8)*AF8)/((AF8-AD8)*AA8),0)</f>
        <v>0.84054448426081696</v>
      </c>
      <c r="AI8" s="60">
        <f t="shared" si="6"/>
        <v>0.81168271684031079</v>
      </c>
      <c r="AJ8" s="12">
        <v>194</v>
      </c>
      <c r="AK8" s="14">
        <v>8.5000000000000006E-2</v>
      </c>
      <c r="AL8" s="15">
        <v>0.1673</v>
      </c>
      <c r="AM8" s="135">
        <v>0.1794</v>
      </c>
      <c r="AN8" s="30">
        <f>AJ8*(1-AK8)*AL8</f>
        <v>29.697423000000004</v>
      </c>
      <c r="AO8" s="136">
        <f t="shared" ref="AO8:AO70" si="19">AJ8*(1-AK8)*AM8</f>
        <v>31.845294000000003</v>
      </c>
      <c r="AP8" s="19">
        <v>1.55</v>
      </c>
      <c r="AQ8" s="19">
        <v>1007.16</v>
      </c>
      <c r="AR8" s="101">
        <f>AR6+AJ8-AQ8</f>
        <v>2337.8200000000002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9"/>
      <c r="B9" s="33">
        <v>2</v>
      </c>
      <c r="C9" s="11" t="s">
        <v>56</v>
      </c>
      <c r="D9" s="34">
        <v>15583</v>
      </c>
      <c r="E9" s="34">
        <v>7</v>
      </c>
      <c r="F9" s="34">
        <v>15574</v>
      </c>
      <c r="G9" s="35">
        <v>0.8</v>
      </c>
      <c r="H9" s="35">
        <v>4.2</v>
      </c>
      <c r="I9" s="34">
        <v>15987</v>
      </c>
      <c r="J9" s="35">
        <v>7.7</v>
      </c>
      <c r="K9" s="34">
        <v>15865</v>
      </c>
      <c r="L9" s="36">
        <v>7.5999999999999998E-2</v>
      </c>
      <c r="M9" s="37">
        <f>ROUND(K9*(1-L9),0)</f>
        <v>14659</v>
      </c>
      <c r="N9" s="38">
        <v>0.51700000000000002</v>
      </c>
      <c r="O9" s="25">
        <f t="shared" si="9"/>
        <v>7578.7030000000004</v>
      </c>
      <c r="P9" s="36">
        <v>0.35799999999999998</v>
      </c>
      <c r="Q9" s="25">
        <f t="shared" si="10"/>
        <v>5247.9219999999996</v>
      </c>
      <c r="R9" s="39">
        <v>0.125</v>
      </c>
      <c r="S9" s="139"/>
      <c r="T9" s="25">
        <f t="shared" si="11"/>
        <v>1832.375</v>
      </c>
      <c r="U9" s="28">
        <v>0.255</v>
      </c>
      <c r="V9" s="25">
        <f t="shared" si="12"/>
        <v>3738.0450000000001</v>
      </c>
      <c r="W9" s="39">
        <v>0.48099999999999998</v>
      </c>
      <c r="X9" s="25">
        <f t="shared" si="13"/>
        <v>7050.9789999999994</v>
      </c>
      <c r="Y9" s="39">
        <v>0.4</v>
      </c>
      <c r="Z9" s="25">
        <f t="shared" si="14"/>
        <v>5863.6</v>
      </c>
      <c r="AA9" s="40">
        <v>2.7399999999999998E-3</v>
      </c>
      <c r="AB9" s="18">
        <f t="shared" si="15"/>
        <v>40.165659999999995</v>
      </c>
      <c r="AC9" s="27">
        <f>IF(M9&gt;0,(AE9+AN9)/M9,0)</f>
        <v>2.5784550719694386E-3</v>
      </c>
      <c r="AD9" s="40">
        <v>4.0999999999999999E-4</v>
      </c>
      <c r="AE9" s="37">
        <f t="shared" si="16"/>
        <v>6.0101899999999997</v>
      </c>
      <c r="AF9" s="28">
        <v>0.2059</v>
      </c>
      <c r="AG9" s="41">
        <f t="shared" si="17"/>
        <v>34.249200100000003</v>
      </c>
      <c r="AH9" s="28">
        <f t="shared" si="18"/>
        <v>0.85206163796487144</v>
      </c>
      <c r="AI9" s="29">
        <f t="shared" si="6"/>
        <v>0.84279825606817249</v>
      </c>
      <c r="AJ9" s="34">
        <v>181</v>
      </c>
      <c r="AK9" s="36">
        <v>8.1000000000000003E-2</v>
      </c>
      <c r="AL9" s="38">
        <v>0.19109999999999999</v>
      </c>
      <c r="AM9" s="137">
        <v>0.21329999999999999</v>
      </c>
      <c r="AN9" s="41">
        <f>AJ9*(1-AK9)*AL9</f>
        <v>31.787382899999997</v>
      </c>
      <c r="AO9" s="138">
        <f t="shared" si="19"/>
        <v>35.480108699999995</v>
      </c>
      <c r="AP9" s="42">
        <v>1.6</v>
      </c>
      <c r="AQ9" s="42"/>
      <c r="AR9" s="113">
        <f>AR8+AJ9-AQ9</f>
        <v>2518.8200000000002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9"/>
      <c r="B10" s="33">
        <v>3</v>
      </c>
      <c r="C10" s="11" t="s">
        <v>57</v>
      </c>
      <c r="D10" s="43">
        <v>20400</v>
      </c>
      <c r="E10" s="43">
        <v>4</v>
      </c>
      <c r="F10" s="43">
        <v>16048</v>
      </c>
      <c r="G10" s="37">
        <v>1.4</v>
      </c>
      <c r="H10" s="37">
        <v>4.3</v>
      </c>
      <c r="I10" s="43">
        <v>17118</v>
      </c>
      <c r="J10" s="37">
        <v>7.5</v>
      </c>
      <c r="K10" s="43">
        <v>15915</v>
      </c>
      <c r="L10" s="39">
        <v>7.9000000000000001E-2</v>
      </c>
      <c r="M10" s="37">
        <f>ROUND(K10*(1-L10),0)</f>
        <v>14658</v>
      </c>
      <c r="N10" s="28">
        <v>0.46</v>
      </c>
      <c r="O10" s="25">
        <f t="shared" si="9"/>
        <v>6742.68</v>
      </c>
      <c r="P10" s="39">
        <v>0.41899999999999998</v>
      </c>
      <c r="Q10" s="25">
        <f t="shared" si="10"/>
        <v>6141.7019999999993</v>
      </c>
      <c r="R10" s="39">
        <v>0.121</v>
      </c>
      <c r="S10" s="139"/>
      <c r="T10" s="25">
        <f t="shared" si="11"/>
        <v>1773.6179999999999</v>
      </c>
      <c r="U10" s="28">
        <v>0.246</v>
      </c>
      <c r="V10" s="25">
        <f t="shared" si="12"/>
        <v>3605.8679999999999</v>
      </c>
      <c r="W10" s="39">
        <v>0.505</v>
      </c>
      <c r="X10" s="25">
        <f t="shared" si="13"/>
        <v>7402.29</v>
      </c>
      <c r="Y10" s="39">
        <v>0.39</v>
      </c>
      <c r="Z10" s="25">
        <f t="shared" si="14"/>
        <v>5716.62</v>
      </c>
      <c r="AA10" s="47">
        <v>2.96E-3</v>
      </c>
      <c r="AB10" s="18">
        <f t="shared" si="15"/>
        <v>43.387679999999996</v>
      </c>
      <c r="AC10" s="27">
        <f>IF(M10&gt;0,(AE10+AN10)/M10,0)</f>
        <v>3.2735262382316823E-3</v>
      </c>
      <c r="AD10" s="47">
        <v>4.2999999999999999E-4</v>
      </c>
      <c r="AE10" s="37">
        <f t="shared" si="16"/>
        <v>6.3029399999999995</v>
      </c>
      <c r="AF10" s="28">
        <v>0.1961</v>
      </c>
      <c r="AG10" s="41">
        <f t="shared" si="17"/>
        <v>42.262295399999999</v>
      </c>
      <c r="AH10" s="28">
        <f t="shared" si="18"/>
        <v>0.85660806459855909</v>
      </c>
      <c r="AI10" s="29">
        <f t="shared" si="6"/>
        <v>0.87057879890836454</v>
      </c>
      <c r="AJ10" s="43">
        <v>234</v>
      </c>
      <c r="AK10" s="39">
        <v>7.9000000000000001E-2</v>
      </c>
      <c r="AL10" s="28">
        <v>0.19339999999999999</v>
      </c>
      <c r="AM10" s="139">
        <v>0.2157</v>
      </c>
      <c r="AN10" s="41">
        <f>AJ10*(1-AK10)*AL10</f>
        <v>41.680407600000002</v>
      </c>
      <c r="AO10" s="140">
        <f t="shared" si="19"/>
        <v>46.486369800000006</v>
      </c>
      <c r="AP10" s="18">
        <v>1.6</v>
      </c>
      <c r="AQ10" s="18"/>
      <c r="AR10" s="113">
        <f>AR9+AJ10-AQ10</f>
        <v>2752.82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70"/>
      <c r="B11" s="49" t="s">
        <v>38</v>
      </c>
      <c r="C11" s="50"/>
      <c r="D11" s="51">
        <f t="shared" ref="D11" si="20">SUM(D8:D10)</f>
        <v>38190</v>
      </c>
      <c r="E11" s="51"/>
      <c r="F11" s="51">
        <f t="shared" ref="F11" si="21">SUM(F8:F10)</f>
        <v>44054</v>
      </c>
      <c r="G11" s="52"/>
      <c r="H11" s="52"/>
      <c r="I11" s="51">
        <f t="shared" ref="I11:K11" si="22">SUM(I8:I10)</f>
        <v>46904</v>
      </c>
      <c r="J11" s="52"/>
      <c r="K11" s="51">
        <f t="shared" si="22"/>
        <v>48077</v>
      </c>
      <c r="L11" s="21">
        <f t="shared" ref="L11" si="23">IF(K11&gt;0,(K8*L8+K9*L9+K10*L10)/K11,0)</f>
        <v>8.0721842045052714E-2</v>
      </c>
      <c r="M11" s="52">
        <f t="shared" ref="M11" si="24">M8+M9+M10</f>
        <v>44196</v>
      </c>
      <c r="N11" s="53">
        <f t="shared" ref="N11" si="25">IF(M11&gt;0,O11/M11,0)</f>
        <v>0.42840693727939178</v>
      </c>
      <c r="O11" s="54">
        <f t="shared" ref="O11" si="26">O8+O9+O10</f>
        <v>18933.873</v>
      </c>
      <c r="P11" s="21">
        <f t="shared" ref="P11" si="27">IF(M11&gt;0,Q11/M11,0)</f>
        <v>0.44286980722237307</v>
      </c>
      <c r="Q11" s="54">
        <f t="shared" ref="Q11" si="28">Q8+Q9+Q10</f>
        <v>19573.074000000001</v>
      </c>
      <c r="R11" s="21">
        <f t="shared" ref="R11" si="29">IF(M11&gt;0,T11/M11,0)</f>
        <v>0.12872325549823513</v>
      </c>
      <c r="S11" s="141"/>
      <c r="T11" s="54">
        <f t="shared" ref="T11" si="30">T8+T9+T10</f>
        <v>5689.0529999999999</v>
      </c>
      <c r="U11" s="21">
        <f t="shared" ref="U11" si="31">IF(M11&gt;0,V11/M11,0)</f>
        <v>0.25369836636799709</v>
      </c>
      <c r="V11" s="54">
        <f t="shared" ref="V11" si="32">V8+V9+V10</f>
        <v>11212.453</v>
      </c>
      <c r="W11" s="21">
        <f t="shared" ref="W11" si="33">IF(M11&gt;0,X11/M11,0)</f>
        <v>0.49535634446556248</v>
      </c>
      <c r="X11" s="54">
        <f t="shared" ref="X11" si="34">X8+X9+X10</f>
        <v>21892.769</v>
      </c>
      <c r="Y11" s="21">
        <f t="shared" ref="Y11" si="35">IF(M11&gt;0,Z11/M11,0)</f>
        <v>0.39331681600144808</v>
      </c>
      <c r="Z11" s="54">
        <f t="shared" ref="Z11" si="36">Z8+Z9+Z10</f>
        <v>17383.03</v>
      </c>
      <c r="AA11" s="55">
        <f t="shared" ref="AA11" si="37">IF(M11&gt;0,AB11/M11,0)</f>
        <v>2.8701970766585208E-3</v>
      </c>
      <c r="AB11" s="56">
        <f t="shared" ref="AB11" si="38">SUM(AB8:AB10)</f>
        <v>126.85122999999999</v>
      </c>
      <c r="AC11" s="55">
        <f t="shared" ref="AC11" si="39">IF(M11&gt;0,(AC8*M8+AC9*M9+AC10*M10)/M11,0)</f>
        <v>2.7710985948954658E-3</v>
      </c>
      <c r="AD11" s="55">
        <f t="shared" ref="AD11" si="40">IF(K11&gt;0,(K8*AD8+K9*AD9+K10*AD10)/K11,0)</f>
        <v>4.3695925286519542E-4</v>
      </c>
      <c r="AE11" s="52">
        <f t="shared" ref="AE11" si="41">SUM(AE8:AE10)</f>
        <v>19.306259999999998</v>
      </c>
      <c r="AF11" s="53">
        <f t="shared" ref="AF11" si="42">IF(K11&gt;0,(K8*AF8+K9*AF9+K10*AF10)/K11,0)</f>
        <v>0.19797800819518691</v>
      </c>
      <c r="AG11" s="58">
        <f t="shared" ref="AG11" si="43">SUM(AG8:AG10)</f>
        <v>110.6111665</v>
      </c>
      <c r="AH11" s="53">
        <f t="shared" ref="AH11" si="44">IF(AND(AB11&gt;0),((AB8*AH8+AB9*AH9+AB10*AH10)/AB11),0)</f>
        <v>0.84968555103007914</v>
      </c>
      <c r="AI11" s="57">
        <f t="shared" si="6"/>
        <v>0.84432284589675399</v>
      </c>
      <c r="AJ11" s="51">
        <f t="shared" ref="AJ11" si="45">SUM(AJ8:AJ10)</f>
        <v>609</v>
      </c>
      <c r="AK11" s="21">
        <f t="shared" ref="AK11" si="46">IF(AJ11&gt;0,(AK8*AJ8+AK9*AJ9+AK10*AJ10)/AJ11,0)</f>
        <v>8.1505747126436781E-2</v>
      </c>
      <c r="AL11" s="53">
        <f>IF(K11&gt;0,(AL8*K8+AL9*K9+AL10*K10)/K11,0)</f>
        <v>0.18379371841005054</v>
      </c>
      <c r="AM11" s="141">
        <f>IF(K11&gt;0,(AM8*K8+AM9*K9+AM10*K10)/K11,0)</f>
        <v>0.20260315327495473</v>
      </c>
      <c r="AN11" s="58">
        <f t="shared" ref="AN11" si="47">SUM(AN8:AN10)</f>
        <v>103.16521349999999</v>
      </c>
      <c r="AO11" s="142">
        <f t="shared" ref="AO11:AO71" si="48">SUM(AO8:AO10)</f>
        <v>113.8117725</v>
      </c>
      <c r="AP11" s="56"/>
      <c r="AQ11" s="56">
        <f t="shared" ref="AQ11" si="49">SUM(AQ8:AQ10)</f>
        <v>1007.16</v>
      </c>
      <c r="AR11" s="105"/>
      <c r="AS11" s="106">
        <f>AR10</f>
        <v>2752.82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8">
        <v>3</v>
      </c>
      <c r="B12" s="23">
        <v>1</v>
      </c>
      <c r="C12" s="11" t="s">
        <v>53</v>
      </c>
      <c r="D12" s="12">
        <v>6896</v>
      </c>
      <c r="E12" s="12">
        <v>1</v>
      </c>
      <c r="F12" s="12">
        <v>12575</v>
      </c>
      <c r="G12" s="13">
        <v>0.6</v>
      </c>
      <c r="H12" s="13">
        <v>4.5999999999999996</v>
      </c>
      <c r="I12" s="12">
        <v>13687</v>
      </c>
      <c r="J12" s="13">
        <v>8.6</v>
      </c>
      <c r="K12" s="12">
        <v>15943</v>
      </c>
      <c r="L12" s="14">
        <v>0.08</v>
      </c>
      <c r="M12" s="24">
        <f>ROUND(K12*(1-L12),0)</f>
        <v>14668</v>
      </c>
      <c r="N12" s="15">
        <v>0.27800000000000002</v>
      </c>
      <c r="O12" s="25">
        <f t="shared" ref="O12:O14" si="51">M12*N12</f>
        <v>4077.7040000000002</v>
      </c>
      <c r="P12" s="14">
        <v>0.64</v>
      </c>
      <c r="Q12" s="25">
        <f t="shared" ref="Q12:Q14" si="52">M12*P12</f>
        <v>9387.52</v>
      </c>
      <c r="R12" s="16">
        <v>8.2000000000000003E-2</v>
      </c>
      <c r="S12" s="150">
        <v>0.2349</v>
      </c>
      <c r="T12" s="25">
        <f t="shared" ref="T12:T14" si="53">M12*R12</f>
        <v>1202.7760000000001</v>
      </c>
      <c r="U12" s="26">
        <v>0.25800000000000001</v>
      </c>
      <c r="V12" s="25">
        <f t="shared" ref="V12:V14" si="54">M12*U12</f>
        <v>3784.3440000000001</v>
      </c>
      <c r="W12" s="16">
        <v>0.48499999999999999</v>
      </c>
      <c r="X12" s="25">
        <f t="shared" ref="X12:X14" si="55">M12*W12</f>
        <v>7113.98</v>
      </c>
      <c r="Y12" s="16">
        <v>0.4</v>
      </c>
      <c r="Z12" s="25">
        <f t="shared" ref="Z12:Z14" si="56">Y12*M12</f>
        <v>5867.2000000000007</v>
      </c>
      <c r="AA12" s="17">
        <v>3.0500000000000002E-3</v>
      </c>
      <c r="AB12" s="18">
        <f t="shared" ref="AB12:AB14" si="57">M12*AA12</f>
        <v>44.737400000000001</v>
      </c>
      <c r="AC12" s="27">
        <f>IF(M12&gt;0,(AE12+AN12)/M12,0)</f>
        <v>2.9046843196073088E-3</v>
      </c>
      <c r="AD12" s="17">
        <v>4.4000000000000002E-4</v>
      </c>
      <c r="AE12" s="24">
        <f t="shared" ref="AE12:AE14" si="58">AD12*M12</f>
        <v>6.4539200000000001</v>
      </c>
      <c r="AF12" s="117">
        <v>0.1961</v>
      </c>
      <c r="AG12" s="30">
        <f t="shared" ref="AG12:AG14" si="59">AJ12*(1-AK12)*AF12</f>
        <v>40.007929799999999</v>
      </c>
      <c r="AH12" s="28">
        <f t="shared" ref="AH12:AH14" si="60">IF(AND(AF12&gt;0,AD12&gt;0,AA12&gt;0),((AA12-AD12)*AF12)/((AF12-AD12)*AA12),0)</f>
        <v>0.8576620869591447</v>
      </c>
      <c r="AI12" s="60">
        <f t="shared" si="6"/>
        <v>0.8506327247824137</v>
      </c>
      <c r="AJ12" s="12">
        <v>222</v>
      </c>
      <c r="AK12" s="14">
        <v>8.1000000000000003E-2</v>
      </c>
      <c r="AL12" s="15">
        <v>0.1772</v>
      </c>
      <c r="AM12" s="135">
        <v>0.18709999999999999</v>
      </c>
      <c r="AN12" s="30">
        <f>AJ12*(1-AK12)*AL12</f>
        <v>36.1519896</v>
      </c>
      <c r="AO12" s="136">
        <f t="shared" ref="AO12" si="61">AJ12*(1-AK12)*AM12</f>
        <v>38.171767799999998</v>
      </c>
      <c r="AP12" s="19">
        <v>1.6</v>
      </c>
      <c r="AQ12" s="19">
        <v>1004.72</v>
      </c>
      <c r="AR12" s="101">
        <f>AR10+AJ12-AQ12</f>
        <v>1970.1000000000001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9"/>
      <c r="B13" s="33">
        <v>2</v>
      </c>
      <c r="C13" s="11" t="s">
        <v>56</v>
      </c>
      <c r="D13" s="34">
        <v>19157</v>
      </c>
      <c r="E13" s="34">
        <v>4</v>
      </c>
      <c r="F13" s="34">
        <v>15631</v>
      </c>
      <c r="G13" s="35">
        <v>0.7</v>
      </c>
      <c r="H13" s="35">
        <v>4.5</v>
      </c>
      <c r="I13" s="34">
        <v>16626</v>
      </c>
      <c r="J13" s="35">
        <v>8.4</v>
      </c>
      <c r="K13" s="34">
        <v>15940</v>
      </c>
      <c r="L13" s="36">
        <v>8.5999999999999993E-2</v>
      </c>
      <c r="M13" s="37">
        <f>ROUND(K13*(1-L13),0)</f>
        <v>14569</v>
      </c>
      <c r="N13" s="38">
        <v>0.45400000000000001</v>
      </c>
      <c r="O13" s="25">
        <f t="shared" si="51"/>
        <v>6614.326</v>
      </c>
      <c r="P13" s="36">
        <v>0.46200000000000002</v>
      </c>
      <c r="Q13" s="25">
        <f t="shared" si="52"/>
        <v>6730.8780000000006</v>
      </c>
      <c r="R13" s="39">
        <v>8.4000000000000005E-2</v>
      </c>
      <c r="S13" s="139">
        <v>0.24460000000000001</v>
      </c>
      <c r="T13" s="25">
        <f t="shared" si="53"/>
        <v>1223.796</v>
      </c>
      <c r="U13" s="28">
        <v>0.26600000000000001</v>
      </c>
      <c r="V13" s="25">
        <f t="shared" si="54"/>
        <v>3875.3540000000003</v>
      </c>
      <c r="W13" s="39">
        <v>0.48</v>
      </c>
      <c r="X13" s="25">
        <f t="shared" si="55"/>
        <v>6993.12</v>
      </c>
      <c r="Y13" s="39">
        <v>0.4</v>
      </c>
      <c r="Z13" s="25">
        <f t="shared" si="56"/>
        <v>5827.6</v>
      </c>
      <c r="AA13" s="40">
        <v>3.0000000000000001E-3</v>
      </c>
      <c r="AB13" s="18">
        <f t="shared" si="57"/>
        <v>43.707000000000001</v>
      </c>
      <c r="AC13" s="27">
        <f>IF(M13&gt;0,(AE13+AN13)/M13,0)</f>
        <v>3.0920982908916195E-3</v>
      </c>
      <c r="AD13" s="40">
        <v>4.2000000000000002E-4</v>
      </c>
      <c r="AE13" s="37">
        <f t="shared" si="58"/>
        <v>6.1189800000000005</v>
      </c>
      <c r="AF13" s="28">
        <v>0.21390000000000001</v>
      </c>
      <c r="AG13" s="41">
        <f t="shared" si="59"/>
        <v>41.325480000000006</v>
      </c>
      <c r="AH13" s="28">
        <f t="shared" si="60"/>
        <v>0.86169196177627871</v>
      </c>
      <c r="AI13" s="29">
        <f t="shared" si="6"/>
        <v>0.86597491623900325</v>
      </c>
      <c r="AJ13" s="34">
        <v>210</v>
      </c>
      <c r="AK13" s="36">
        <v>0.08</v>
      </c>
      <c r="AL13" s="38">
        <v>0.20150000000000001</v>
      </c>
      <c r="AM13" s="137">
        <v>0.21479999999999999</v>
      </c>
      <c r="AN13" s="41">
        <f>AJ13*(1-AK13)*AL13</f>
        <v>38.929800000000007</v>
      </c>
      <c r="AO13" s="138">
        <f t="shared" si="19"/>
        <v>41.499360000000003</v>
      </c>
      <c r="AP13" s="42">
        <v>1.6</v>
      </c>
      <c r="AQ13" s="42"/>
      <c r="AR13" s="113">
        <f>AR12+AJ13-AQ13</f>
        <v>2180.1000000000004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9"/>
      <c r="B14" s="33">
        <v>3</v>
      </c>
      <c r="C14" s="46" t="s">
        <v>58</v>
      </c>
      <c r="D14" s="43">
        <v>21627</v>
      </c>
      <c r="E14" s="43">
        <v>3</v>
      </c>
      <c r="F14" s="43">
        <v>18210</v>
      </c>
      <c r="G14" s="37">
        <v>0.6</v>
      </c>
      <c r="H14" s="37">
        <v>4.2</v>
      </c>
      <c r="I14" s="43">
        <v>18607</v>
      </c>
      <c r="J14" s="37">
        <v>7.1</v>
      </c>
      <c r="K14" s="43">
        <v>16045</v>
      </c>
      <c r="L14" s="39">
        <v>8.2000000000000003E-2</v>
      </c>
      <c r="M14" s="37">
        <f>ROUND(K14*(1-L14),0)</f>
        <v>14729</v>
      </c>
      <c r="N14" s="28">
        <v>0.436</v>
      </c>
      <c r="O14" s="25">
        <f t="shared" si="51"/>
        <v>6421.8440000000001</v>
      </c>
      <c r="P14" s="39">
        <v>0.50800000000000001</v>
      </c>
      <c r="Q14" s="25">
        <f t="shared" si="52"/>
        <v>7482.3320000000003</v>
      </c>
      <c r="R14" s="39">
        <v>5.6000000000000001E-2</v>
      </c>
      <c r="S14" s="139">
        <v>0.2462</v>
      </c>
      <c r="T14" s="25">
        <f t="shared" si="53"/>
        <v>824.82400000000007</v>
      </c>
      <c r="U14" s="28">
        <v>0.26400000000000001</v>
      </c>
      <c r="V14" s="25">
        <f t="shared" si="54"/>
        <v>3888.4560000000001</v>
      </c>
      <c r="W14" s="39">
        <v>0.47799999999999998</v>
      </c>
      <c r="X14" s="25">
        <f t="shared" si="55"/>
        <v>7040.4619999999995</v>
      </c>
      <c r="Y14" s="39">
        <v>0.4</v>
      </c>
      <c r="Z14" s="25">
        <f t="shared" si="56"/>
        <v>5891.6</v>
      </c>
      <c r="AA14" s="47">
        <v>2.9099999999999998E-3</v>
      </c>
      <c r="AB14" s="18">
        <f t="shared" si="57"/>
        <v>42.86139</v>
      </c>
      <c r="AC14" s="27">
        <f>IF(M14&gt;0,(AE14+AN14)/M14,0)</f>
        <v>2.7615358815941344E-3</v>
      </c>
      <c r="AD14" s="47">
        <v>4.2999999999999999E-4</v>
      </c>
      <c r="AE14" s="37">
        <f t="shared" si="58"/>
        <v>6.3334700000000002</v>
      </c>
      <c r="AF14" s="28">
        <v>0.21640000000000001</v>
      </c>
      <c r="AG14" s="41">
        <f t="shared" si="59"/>
        <v>35.796888000000003</v>
      </c>
      <c r="AH14" s="28">
        <f t="shared" si="60"/>
        <v>0.85393048894566148</v>
      </c>
      <c r="AI14" s="29">
        <f t="shared" si="6"/>
        <v>0.84604194714559222</v>
      </c>
      <c r="AJ14" s="43">
        <v>180</v>
      </c>
      <c r="AK14" s="39">
        <v>8.1000000000000003E-2</v>
      </c>
      <c r="AL14" s="28">
        <v>0.20760000000000001</v>
      </c>
      <c r="AM14" s="139">
        <v>0.22700000000000001</v>
      </c>
      <c r="AN14" s="41">
        <f>AJ14*(1-AK14)*AL14</f>
        <v>34.341192000000007</v>
      </c>
      <c r="AO14" s="140">
        <f t="shared" si="19"/>
        <v>37.550340000000006</v>
      </c>
      <c r="AP14" s="18">
        <v>1.6</v>
      </c>
      <c r="AQ14" s="18"/>
      <c r="AR14" s="113">
        <f>AR13+AJ14-AQ14</f>
        <v>2360.1000000000004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70"/>
      <c r="B15" s="49" t="s">
        <v>38</v>
      </c>
      <c r="C15" s="50"/>
      <c r="D15" s="51">
        <f t="shared" ref="D15" si="62">SUM(D12:D14)</f>
        <v>47680</v>
      </c>
      <c r="E15" s="51"/>
      <c r="F15" s="51">
        <f t="shared" ref="F15" si="63">SUM(F12:F14)</f>
        <v>46416</v>
      </c>
      <c r="G15" s="52"/>
      <c r="H15" s="52"/>
      <c r="I15" s="51">
        <f t="shared" ref="I15:K15" si="64">SUM(I12:I14)</f>
        <v>48920</v>
      </c>
      <c r="J15" s="52"/>
      <c r="K15" s="51">
        <f t="shared" si="64"/>
        <v>47928</v>
      </c>
      <c r="L15" s="21">
        <f t="shared" ref="L15" si="65">IF(K15&gt;0,(K12*L12+K13*L13+K14*L14)/K15,0)</f>
        <v>8.2665039225504916E-2</v>
      </c>
      <c r="M15" s="52">
        <f t="shared" ref="M15" si="66">M12+M13+M14</f>
        <v>43966</v>
      </c>
      <c r="N15" s="53">
        <f t="shared" ref="N15" si="67">IF(M15&gt;0,O15/M15,0)</f>
        <v>0.38925246781603967</v>
      </c>
      <c r="O15" s="54">
        <f t="shared" ref="O15" si="68">O12+O13+O14</f>
        <v>17113.874</v>
      </c>
      <c r="P15" s="21">
        <f t="shared" ref="P15" si="69">IF(M15&gt;0,Q15/M15,0)</f>
        <v>0.53679502342719376</v>
      </c>
      <c r="Q15" s="54">
        <f t="shared" ref="Q15" si="70">Q12+Q13+Q14</f>
        <v>23600.730000000003</v>
      </c>
      <c r="R15" s="21">
        <f t="shared" ref="R15" si="71">IF(M15&gt;0,T15/M15,0)</f>
        <v>7.3952508756766594E-2</v>
      </c>
      <c r="S15" s="141"/>
      <c r="T15" s="54">
        <f t="shared" ref="T15" si="72">T12+T13+T14</f>
        <v>3251.3960000000002</v>
      </c>
      <c r="U15" s="21">
        <f t="shared" ref="U15" si="73">IF(M15&gt;0,V15/M15,0)</f>
        <v>0.26266101078105808</v>
      </c>
      <c r="V15" s="54">
        <f t="shared" ref="V15" si="74">V12+V13+V14</f>
        <v>11548.154</v>
      </c>
      <c r="W15" s="21">
        <f t="shared" ref="W15" si="75">IF(M15&gt;0,X15/M15,0)</f>
        <v>0.48099808943274341</v>
      </c>
      <c r="X15" s="54">
        <f t="shared" ref="X15" si="76">X12+X13+X14</f>
        <v>21147.561999999998</v>
      </c>
      <c r="Y15" s="21">
        <f t="shared" ref="Y15" si="77">IF(M15&gt;0,Z15/M15,0)</f>
        <v>0.4</v>
      </c>
      <c r="Z15" s="54">
        <f t="shared" ref="Z15" si="78">Z12+Z13+Z14</f>
        <v>17586.400000000001</v>
      </c>
      <c r="AA15" s="55">
        <f t="shared" ref="AA15" si="79">IF(M15&gt;0,AB15/M15,0)</f>
        <v>2.9865302733930767E-3</v>
      </c>
      <c r="AB15" s="56">
        <f t="shared" ref="AB15" si="80">SUM(AB12:AB14)</f>
        <v>131.30579</v>
      </c>
      <c r="AC15" s="55">
        <f t="shared" ref="AC15" si="81">IF(M15&gt;0,(AC12*M12+AC13*M13+AC14*M14)/M15,0)</f>
        <v>2.918831633535005E-3</v>
      </c>
      <c r="AD15" s="55">
        <f t="shared" ref="AD15" si="82">IF(K15&gt;0,(K12*AD12+K13*AD13+K14*AD14)/K15,0)</f>
        <v>4.3000062593890844E-4</v>
      </c>
      <c r="AE15" s="52">
        <f t="shared" ref="AE15" si="83">SUM(AE12:AE14)</f>
        <v>18.906370000000003</v>
      </c>
      <c r="AF15" s="53">
        <f t="shared" ref="AF15" si="84">IF(K15&gt;0,(K12*AF12+K13*AF13+K14*AF14)/K15,0)</f>
        <v>0.20881585503254882</v>
      </c>
      <c r="AG15" s="58">
        <f t="shared" ref="AG15" si="85">SUM(AG12:AG14)</f>
        <v>117.13029779999999</v>
      </c>
      <c r="AH15" s="53">
        <f t="shared" ref="AH15" si="86">IF(AND(AB15&gt;0),((AB12*AH12+AB13*AH13+AB14*AH14)/AB15),0)</f>
        <v>0.85778540414762017</v>
      </c>
      <c r="AI15" s="57">
        <f t="shared" si="6"/>
        <v>0.85456055999985836</v>
      </c>
      <c r="AJ15" s="51">
        <f t="shared" ref="AJ15" si="87">SUM(AJ12:AJ14)</f>
        <v>612</v>
      </c>
      <c r="AK15" s="21">
        <f t="shared" ref="AK15" si="88">IF(AJ15&gt;0,(AK12*AJ12+AK13*AJ13+AK14*AJ14)/AJ15,0)</f>
        <v>8.0656862745098035E-2</v>
      </c>
      <c r="AL15" s="53">
        <f>IF(K15&gt;0,(AL12*K12+AL13*K13+AL14*K14)/K15,0)</f>
        <v>0.1954588466032382</v>
      </c>
      <c r="AM15" s="141">
        <f>IF(K15&gt;0,(AM12*K12+AM13*K13+AM14*K14)/K15,0)</f>
        <v>0.20966996953763978</v>
      </c>
      <c r="AN15" s="58">
        <f t="shared" ref="AN15" si="89">SUM(AN12:AN14)</f>
        <v>109.42298160000001</v>
      </c>
      <c r="AO15" s="142">
        <f t="shared" si="48"/>
        <v>117.2214678</v>
      </c>
      <c r="AP15" s="56"/>
      <c r="AQ15" s="56">
        <f t="shared" ref="AQ15" si="90">SUM(AQ12:AQ14)</f>
        <v>1004.72</v>
      </c>
      <c r="AR15" s="105"/>
      <c r="AS15" s="106">
        <f>AR14</f>
        <v>2360.1000000000004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8">
        <v>4</v>
      </c>
      <c r="B16" s="23">
        <v>1</v>
      </c>
      <c r="C16" s="11" t="s">
        <v>55</v>
      </c>
      <c r="D16" s="12">
        <v>6654</v>
      </c>
      <c r="E16" s="12">
        <v>0</v>
      </c>
      <c r="F16" s="12">
        <v>12405</v>
      </c>
      <c r="G16" s="13">
        <v>0.5</v>
      </c>
      <c r="H16" s="13">
        <v>3.6</v>
      </c>
      <c r="I16" s="12">
        <v>13407</v>
      </c>
      <c r="J16" s="13">
        <v>8.3000000000000007</v>
      </c>
      <c r="K16" s="12">
        <v>15817</v>
      </c>
      <c r="L16" s="14">
        <v>7.8E-2</v>
      </c>
      <c r="M16" s="24">
        <f>ROUND(K16*(1-L16),0)</f>
        <v>14583</v>
      </c>
      <c r="N16" s="15">
        <v>0.44600000000000001</v>
      </c>
      <c r="O16" s="25">
        <f t="shared" ref="O16:O18" si="92">M16*N16</f>
        <v>6504.018</v>
      </c>
      <c r="P16" s="14">
        <v>0.46100000000000002</v>
      </c>
      <c r="Q16" s="25">
        <f t="shared" ref="Q16:Q18" si="93">M16*P16</f>
        <v>6722.7629999999999</v>
      </c>
      <c r="R16" s="16">
        <v>9.2999999999999999E-2</v>
      </c>
      <c r="S16" s="150">
        <v>0.2321</v>
      </c>
      <c r="T16" s="25">
        <f t="shared" ref="T16:T18" si="94">M16*R16</f>
        <v>1356.2190000000001</v>
      </c>
      <c r="U16" s="26">
        <v>0.24099999999999999</v>
      </c>
      <c r="V16" s="25">
        <f t="shared" ref="V16:V18" si="95">M16*U16</f>
        <v>3514.5029999999997</v>
      </c>
      <c r="W16" s="16">
        <v>0.499</v>
      </c>
      <c r="X16" s="25">
        <f t="shared" ref="X16:X18" si="96">M16*W16</f>
        <v>7276.9170000000004</v>
      </c>
      <c r="Y16" s="16">
        <v>0.39</v>
      </c>
      <c r="Z16" s="25">
        <f t="shared" ref="Z16:Z18" si="97">Y16*M16</f>
        <v>5687.37</v>
      </c>
      <c r="AA16" s="17">
        <v>2.8500000000000001E-3</v>
      </c>
      <c r="AB16" s="18">
        <f t="shared" ref="AB16:AB18" si="98">M16*AA16</f>
        <v>41.561550000000004</v>
      </c>
      <c r="AC16" s="27">
        <f>IF(M16&gt;0,(AE16+AN16)/M16,0)</f>
        <v>2.8226568195844483E-3</v>
      </c>
      <c r="AD16" s="17">
        <v>4.6000000000000001E-4</v>
      </c>
      <c r="AE16" s="24">
        <f t="shared" ref="AE16:AE18" si="99">AD16*M16</f>
        <v>6.7081800000000005</v>
      </c>
      <c r="AF16" s="117">
        <v>0.2077</v>
      </c>
      <c r="AG16" s="30">
        <f t="shared" ref="AG16:AG18" si="100">AJ16*(1-AK16)*AF16</f>
        <v>35.9971101</v>
      </c>
      <c r="AH16" s="28">
        <f t="shared" ref="AH16:AH18" si="101">IF(AND(AF16&gt;0,AD16&gt;0,AA16&gt;0),((AA16-AD16)*AF16)/((AF16-AD16)*AA16),0)</f>
        <v>0.84045788085345585</v>
      </c>
      <c r="AI16" s="60">
        <f t="shared" si="6"/>
        <v>0.83897425802753445</v>
      </c>
      <c r="AJ16" s="12">
        <v>189</v>
      </c>
      <c r="AK16" s="14">
        <v>8.3000000000000004E-2</v>
      </c>
      <c r="AL16" s="15">
        <v>0.1988</v>
      </c>
      <c r="AM16" s="135">
        <v>0.22009999999999999</v>
      </c>
      <c r="AN16" s="30">
        <f>AJ16*(1-AK16)*AL16</f>
        <v>34.454624400000007</v>
      </c>
      <c r="AO16" s="136">
        <f t="shared" ref="AO16" si="102">AJ16*(1-AK16)*AM16</f>
        <v>38.146191300000005</v>
      </c>
      <c r="AP16" s="19">
        <v>1.65</v>
      </c>
      <c r="AQ16" s="19">
        <v>1000.58</v>
      </c>
      <c r="AR16" s="101">
        <f>AR14+AJ16-AQ16</f>
        <v>1548.5200000000004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9"/>
      <c r="B17" s="33">
        <v>2</v>
      </c>
      <c r="C17" s="11" t="s">
        <v>56</v>
      </c>
      <c r="D17" s="34">
        <v>17096</v>
      </c>
      <c r="E17" s="34">
        <v>1</v>
      </c>
      <c r="F17" s="34">
        <v>8717</v>
      </c>
      <c r="G17" s="35">
        <v>0.9</v>
      </c>
      <c r="H17" s="35">
        <v>5.4</v>
      </c>
      <c r="I17" s="34">
        <v>9182</v>
      </c>
      <c r="J17" s="35">
        <v>10</v>
      </c>
      <c r="K17" s="34">
        <v>15526</v>
      </c>
      <c r="L17" s="36">
        <v>7.6999999999999999E-2</v>
      </c>
      <c r="M17" s="37">
        <f>ROUND(K17*(1-L17),0)</f>
        <v>14330</v>
      </c>
      <c r="N17" s="38">
        <v>0.46600000000000003</v>
      </c>
      <c r="O17" s="25">
        <f t="shared" si="92"/>
        <v>6677.7800000000007</v>
      </c>
      <c r="P17" s="36">
        <v>0.44400000000000001</v>
      </c>
      <c r="Q17" s="25">
        <f t="shared" si="93"/>
        <v>6362.52</v>
      </c>
      <c r="R17" s="39">
        <v>0.09</v>
      </c>
      <c r="S17" s="139">
        <v>0.2223</v>
      </c>
      <c r="T17" s="25">
        <f t="shared" si="94"/>
        <v>1289.7</v>
      </c>
      <c r="U17" s="28">
        <v>0.23699999999999999</v>
      </c>
      <c r="V17" s="25">
        <f t="shared" si="95"/>
        <v>3396.21</v>
      </c>
      <c r="W17" s="39">
        <v>0.499</v>
      </c>
      <c r="X17" s="25">
        <f t="shared" si="96"/>
        <v>7150.67</v>
      </c>
      <c r="Y17" s="39">
        <v>0.39</v>
      </c>
      <c r="Z17" s="25">
        <f t="shared" si="97"/>
        <v>5588.7</v>
      </c>
      <c r="AA17" s="40">
        <v>2.9299999999999999E-3</v>
      </c>
      <c r="AB17" s="18">
        <f t="shared" si="98"/>
        <v>41.986899999999999</v>
      </c>
      <c r="AC17" s="27">
        <f>IF(M17&gt;0,(AE17+AN17)/M17,0)</f>
        <v>3.4276905792044662E-3</v>
      </c>
      <c r="AD17" s="40">
        <v>4.4000000000000002E-4</v>
      </c>
      <c r="AE17" s="37">
        <f t="shared" si="99"/>
        <v>6.3052000000000001</v>
      </c>
      <c r="AF17" s="28">
        <v>0.21460000000000001</v>
      </c>
      <c r="AG17" s="41">
        <f t="shared" si="100"/>
        <v>43.482252000000003</v>
      </c>
      <c r="AH17" s="28">
        <f t="shared" si="101"/>
        <v>0.85157535879524859</v>
      </c>
      <c r="AI17" s="29">
        <f t="shared" si="6"/>
        <v>0.87345251907156174</v>
      </c>
      <c r="AJ17" s="34">
        <v>220</v>
      </c>
      <c r="AK17" s="36">
        <v>7.9000000000000001E-2</v>
      </c>
      <c r="AL17" s="38">
        <v>0.21129999999999999</v>
      </c>
      <c r="AM17" s="137">
        <v>0.21279999999999999</v>
      </c>
      <c r="AN17" s="41">
        <f>AJ17*(1-AK17)*AL17</f>
        <v>42.813606</v>
      </c>
      <c r="AO17" s="138">
        <f t="shared" si="19"/>
        <v>43.117536000000001</v>
      </c>
      <c r="AP17" s="42">
        <v>1.65</v>
      </c>
      <c r="AQ17" s="42"/>
      <c r="AR17" s="113">
        <f>AR16+AJ17-AQ17</f>
        <v>1768.5200000000004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9"/>
      <c r="B18" s="33">
        <v>3</v>
      </c>
      <c r="C18" s="11" t="s">
        <v>57</v>
      </c>
      <c r="D18" s="43">
        <v>17940</v>
      </c>
      <c r="E18" s="43">
        <v>1</v>
      </c>
      <c r="F18" s="43">
        <v>17074</v>
      </c>
      <c r="G18" s="37">
        <v>1</v>
      </c>
      <c r="H18" s="37">
        <v>4.4000000000000004</v>
      </c>
      <c r="I18" s="43">
        <v>17580</v>
      </c>
      <c r="J18" s="37">
        <v>9.6999999999999993</v>
      </c>
      <c r="K18" s="43">
        <v>15942</v>
      </c>
      <c r="L18" s="39">
        <v>7.3999999999999996E-2</v>
      </c>
      <c r="M18" s="37">
        <f>ROUND(K18*(1-L18),0)</f>
        <v>14762</v>
      </c>
      <c r="N18" s="28">
        <v>0.501</v>
      </c>
      <c r="O18" s="25">
        <f t="shared" si="92"/>
        <v>7395.7619999999997</v>
      </c>
      <c r="P18" s="39">
        <v>0.41299999999999998</v>
      </c>
      <c r="Q18" s="25">
        <f t="shared" si="93"/>
        <v>6096.7060000000001</v>
      </c>
      <c r="R18" s="39">
        <v>8.5999999999999993E-2</v>
      </c>
      <c r="S18" s="139">
        <v>0.2175</v>
      </c>
      <c r="T18" s="25">
        <f t="shared" si="94"/>
        <v>1269.5319999999999</v>
      </c>
      <c r="U18" s="28">
        <v>0.252</v>
      </c>
      <c r="V18" s="25">
        <f t="shared" si="95"/>
        <v>3720.0239999999999</v>
      </c>
      <c r="W18" s="39">
        <v>0.48599999999999999</v>
      </c>
      <c r="X18" s="25">
        <f t="shared" si="96"/>
        <v>7174.3319999999994</v>
      </c>
      <c r="Y18" s="39">
        <v>0.39</v>
      </c>
      <c r="Z18" s="25">
        <f t="shared" si="97"/>
        <v>5757.18</v>
      </c>
      <c r="AA18" s="47">
        <v>2.99E-3</v>
      </c>
      <c r="AB18" s="18">
        <f t="shared" si="98"/>
        <v>44.138379999999998</v>
      </c>
      <c r="AC18" s="27">
        <f>IF(M18&gt;0,(AE18+AN18)/M18,0)</f>
        <v>3.1515283159463487E-3</v>
      </c>
      <c r="AD18" s="47">
        <v>4.4000000000000002E-4</v>
      </c>
      <c r="AE18" s="37">
        <f t="shared" si="99"/>
        <v>6.4952800000000002</v>
      </c>
      <c r="AF18" s="28">
        <v>0.2155</v>
      </c>
      <c r="AG18" s="41">
        <f t="shared" si="100"/>
        <v>39.298149000000002</v>
      </c>
      <c r="AH18" s="28">
        <f t="shared" si="101"/>
        <v>0.85458767515140066</v>
      </c>
      <c r="AI18" s="29">
        <f t="shared" si="6"/>
        <v>0.8621133529094076</v>
      </c>
      <c r="AJ18" s="43">
        <v>198</v>
      </c>
      <c r="AK18" s="39">
        <v>7.9000000000000001E-2</v>
      </c>
      <c r="AL18" s="28">
        <v>0.2195</v>
      </c>
      <c r="AM18" s="139">
        <v>0.22339999999999999</v>
      </c>
      <c r="AN18" s="41">
        <f>AJ18*(1-AK18)*AL18</f>
        <v>40.027580999999998</v>
      </c>
      <c r="AO18" s="140">
        <f t="shared" si="19"/>
        <v>40.738777200000001</v>
      </c>
      <c r="AP18" s="18">
        <v>1.65</v>
      </c>
      <c r="AQ18" s="18"/>
      <c r="AR18" s="113">
        <f>AR17+AJ18-AQ18</f>
        <v>1966.5200000000004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70"/>
      <c r="B19" s="49" t="s">
        <v>38</v>
      </c>
      <c r="C19" s="50"/>
      <c r="D19" s="51">
        <f t="shared" ref="D19" si="103">SUM(D16:D18)</f>
        <v>41690</v>
      </c>
      <c r="E19" s="51"/>
      <c r="F19" s="51">
        <f t="shared" ref="F19" si="104">SUM(F16:F18)</f>
        <v>38196</v>
      </c>
      <c r="G19" s="52"/>
      <c r="H19" s="52"/>
      <c r="I19" s="51">
        <f t="shared" ref="I19:K19" si="105">SUM(I16:I18)</f>
        <v>40169</v>
      </c>
      <c r="J19" s="52"/>
      <c r="K19" s="51">
        <f t="shared" si="105"/>
        <v>47285</v>
      </c>
      <c r="L19" s="21">
        <f t="shared" ref="L19" si="106">IF(K19&gt;0,(K16*L16+K17*L17+K18*L18)/K19,0)</f>
        <v>7.6323062281907578E-2</v>
      </c>
      <c r="M19" s="52">
        <f t="shared" ref="M19" si="107">M16+M17+M18</f>
        <v>43675</v>
      </c>
      <c r="N19" s="53">
        <f t="shared" ref="N19" si="108">IF(M19&gt;0,O19/M19,0)</f>
        <v>0.4711519175729823</v>
      </c>
      <c r="O19" s="54">
        <f t="shared" ref="O19" si="109">O16+O17+O18</f>
        <v>20577.560000000001</v>
      </c>
      <c r="P19" s="21">
        <f t="shared" ref="P19" si="110">IF(M19&gt;0,Q19/M19,0)</f>
        <v>0.43919837435603898</v>
      </c>
      <c r="Q19" s="54">
        <f t="shared" ref="Q19" si="111">Q16+Q17+Q18</f>
        <v>19181.989000000001</v>
      </c>
      <c r="R19" s="21">
        <f t="shared" ref="R19" si="112">IF(M19&gt;0,T19/M19,0)</f>
        <v>8.9649708070978815E-2</v>
      </c>
      <c r="S19" s="141"/>
      <c r="T19" s="54">
        <f t="shared" ref="T19" si="113">T16+T17+T18</f>
        <v>3915.451</v>
      </c>
      <c r="U19" s="21">
        <f t="shared" ref="U19" si="114">IF(M19&gt;0,V19/M19,0)</f>
        <v>0.24340554092730393</v>
      </c>
      <c r="V19" s="54">
        <f t="shared" ref="V19" si="115">V16+V17+V18</f>
        <v>10630.736999999999</v>
      </c>
      <c r="W19" s="21">
        <f t="shared" ref="W19" si="116">IF(M19&gt;0,X19/M19,0)</f>
        <v>0.49460604464796792</v>
      </c>
      <c r="X19" s="54">
        <f t="shared" ref="X19" si="117">X16+X17+X18</f>
        <v>21601.918999999998</v>
      </c>
      <c r="Y19" s="21">
        <f t="shared" ref="Y19" si="118">IF(M19&gt;0,Z19/M19,0)</f>
        <v>0.39</v>
      </c>
      <c r="Z19" s="54">
        <f t="shared" ref="Z19" si="119">Z16+Z17+Z18</f>
        <v>17033.25</v>
      </c>
      <c r="AA19" s="55">
        <f t="shared" ref="AA19" si="120">IF(M19&gt;0,AB19/M19,0)</f>
        <v>2.923567945048655E-3</v>
      </c>
      <c r="AB19" s="56">
        <f t="shared" ref="AB19" si="121">SUM(AB16:AB18)</f>
        <v>127.68683</v>
      </c>
      <c r="AC19" s="55">
        <f t="shared" ref="AC19" si="122">IF(M19&gt;0,(AC16*M16+AC17*M17+AC18*M18)/M19,0)</f>
        <v>3.132329053234116E-3</v>
      </c>
      <c r="AD19" s="55">
        <f t="shared" ref="AD19" si="123">IF(K19&gt;0,(K16*AD16+K17*AD17+K18*AD18)/K19,0)</f>
        <v>4.4669007084699165E-4</v>
      </c>
      <c r="AE19" s="52">
        <f t="shared" ref="AE19" si="124">SUM(AE16:AE18)</f>
        <v>19.508660000000003</v>
      </c>
      <c r="AF19" s="53">
        <f t="shared" ref="AF19" si="125">IF(K19&gt;0,(K16*AF16+K17*AF17+K18*AF18)/K19,0)</f>
        <v>0.21259535793592049</v>
      </c>
      <c r="AG19" s="58">
        <f t="shared" ref="AG19" si="126">SUM(AG16:AG18)</f>
        <v>118.7775111</v>
      </c>
      <c r="AH19" s="53">
        <f t="shared" ref="AH19" si="127">IF(AND(AB19&gt;0),((AB16*AH16+AB17*AH17+AB18*AH18)/AB19),0)</f>
        <v>0.84899795240694953</v>
      </c>
      <c r="AI19" s="57">
        <f t="shared" si="6"/>
        <v>0.85922229567705577</v>
      </c>
      <c r="AJ19" s="51">
        <f t="shared" ref="AJ19" si="128">SUM(AJ16:AJ18)</f>
        <v>607</v>
      </c>
      <c r="AK19" s="21">
        <f t="shared" ref="AK19" si="129">IF(AJ19&gt;0,(AK16*AJ16+AK17*AJ17+AK18*AJ18)/AJ19,0)</f>
        <v>8.0245469522240528E-2</v>
      </c>
      <c r="AL19" s="53">
        <f>IF(K19&gt;0,(AL16*K16+AL17*K17+AL18*K18)/K19,0)</f>
        <v>0.209883311832505</v>
      </c>
      <c r="AM19" s="141">
        <f>IF(K19&gt;0,(AM16*K16+AM17*K17+AM18*K18)/K19,0)</f>
        <v>0.21881563497938034</v>
      </c>
      <c r="AN19" s="58">
        <f t="shared" ref="AN19" si="130">SUM(AN16:AN18)</f>
        <v>117.29581140000001</v>
      </c>
      <c r="AO19" s="142">
        <f t="shared" si="48"/>
        <v>122.0025045</v>
      </c>
      <c r="AP19" s="56"/>
      <c r="AQ19" s="56">
        <f t="shared" ref="AQ19" si="131">SUM(AQ16:AQ18)</f>
        <v>1000.58</v>
      </c>
      <c r="AR19" s="105"/>
      <c r="AS19" s="106">
        <f>AR18</f>
        <v>1966.5200000000004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8">
        <v>5</v>
      </c>
      <c r="B20" s="23">
        <v>1</v>
      </c>
      <c r="C20" s="11" t="s">
        <v>55</v>
      </c>
      <c r="D20" s="12">
        <v>1744</v>
      </c>
      <c r="E20" s="12">
        <v>0</v>
      </c>
      <c r="F20" s="12">
        <v>14601</v>
      </c>
      <c r="G20" s="13">
        <v>1.1000000000000001</v>
      </c>
      <c r="H20" s="13">
        <v>5.3</v>
      </c>
      <c r="I20" s="12">
        <v>15700</v>
      </c>
      <c r="J20" s="13">
        <v>8.6999999999999993</v>
      </c>
      <c r="K20" s="12">
        <v>15562</v>
      </c>
      <c r="L20" s="14">
        <v>0.08</v>
      </c>
      <c r="M20" s="24">
        <f>ROUND(K20*(1-L20),0)</f>
        <v>14317</v>
      </c>
      <c r="N20" s="15">
        <v>0.48499999999999999</v>
      </c>
      <c r="O20" s="25">
        <f t="shared" ref="O20:O22" si="133">M20*N20</f>
        <v>6943.7449999999999</v>
      </c>
      <c r="P20" s="14">
        <v>0.36599999999999999</v>
      </c>
      <c r="Q20" s="25">
        <f t="shared" ref="Q20:Q22" si="134">M20*P20</f>
        <v>5240.0219999999999</v>
      </c>
      <c r="R20" s="16">
        <v>0.14899999999999999</v>
      </c>
      <c r="S20" s="150">
        <v>0.1966</v>
      </c>
      <c r="T20" s="25">
        <f t="shared" ref="T20:T22" si="135">M20*R20</f>
        <v>2133.2329999999997</v>
      </c>
      <c r="U20" s="26">
        <v>0.248</v>
      </c>
      <c r="V20" s="25">
        <f t="shared" ref="V20:V22" si="136">M20*U20</f>
        <v>3550.616</v>
      </c>
      <c r="W20" s="16">
        <v>0.48399999999999999</v>
      </c>
      <c r="X20" s="25">
        <f t="shared" ref="X20:X22" si="137">M20*W20</f>
        <v>6929.4279999999999</v>
      </c>
      <c r="Y20" s="16">
        <v>0.38</v>
      </c>
      <c r="Z20" s="25">
        <f t="shared" ref="Z20:Z22" si="138">Y20*M20</f>
        <v>5440.46</v>
      </c>
      <c r="AA20" s="17">
        <v>2.8E-3</v>
      </c>
      <c r="AB20" s="18">
        <f t="shared" ref="AB20:AB22" si="139">M20*AA20</f>
        <v>40.087600000000002</v>
      </c>
      <c r="AC20" s="27">
        <f>IF(M20&gt;0,(AE20+AN20)/M20,0)</f>
        <v>3.0995205140741775E-3</v>
      </c>
      <c r="AD20" s="17">
        <v>4.6000000000000001E-4</v>
      </c>
      <c r="AE20" s="24">
        <f t="shared" ref="AE20:AE22" si="140">AD20*M20</f>
        <v>6.58582</v>
      </c>
      <c r="AF20" s="117">
        <v>0.2082</v>
      </c>
      <c r="AG20" s="30">
        <f t="shared" ref="AG20:AG22" si="141">AJ20*(1-AK20)*AF20</f>
        <v>37.5018168</v>
      </c>
      <c r="AH20" s="28">
        <f t="shared" ref="AH20:AH22" si="142">IF(AND(AF20&gt;0,AD20&gt;0,AA20&gt;0),((AA20-AD20)*AF20)/((AF20-AD20)*AA20),0)</f>
        <v>0.83756481315930631</v>
      </c>
      <c r="AI20" s="60">
        <f t="shared" si="6"/>
        <v>0.85346121685139342</v>
      </c>
      <c r="AJ20" s="12">
        <v>196</v>
      </c>
      <c r="AK20" s="14">
        <v>8.1000000000000003E-2</v>
      </c>
      <c r="AL20" s="15">
        <v>0.20979999999999999</v>
      </c>
      <c r="AM20" s="135">
        <v>0.223</v>
      </c>
      <c r="AN20" s="30">
        <f>AJ20*(1-AK20)*AL20</f>
        <v>37.790015199999999</v>
      </c>
      <c r="AO20" s="136">
        <f t="shared" ref="AO20" si="143">AJ20*(1-AK20)*AM20</f>
        <v>40.167651999999997</v>
      </c>
      <c r="AP20" s="19">
        <v>1.65</v>
      </c>
      <c r="AQ20" s="19">
        <v>1100.08</v>
      </c>
      <c r="AR20" s="101">
        <f>AR18+AJ20-AQ20-AS20+AS20+AS20</f>
        <v>1075.4400000000005</v>
      </c>
      <c r="AS20" s="152">
        <v>13</v>
      </c>
      <c r="AT20" s="12"/>
      <c r="AU20" s="31"/>
      <c r="AV20" s="20"/>
      <c r="AW20" s="20"/>
      <c r="AX20" s="20"/>
      <c r="AY20" s="20"/>
    </row>
    <row r="21" spans="1:51" x14ac:dyDescent="0.2">
      <c r="A21" s="169"/>
      <c r="B21" s="33">
        <v>2</v>
      </c>
      <c r="C21" s="11" t="s">
        <v>59</v>
      </c>
      <c r="D21" s="34">
        <v>18921</v>
      </c>
      <c r="E21" s="34">
        <v>7</v>
      </c>
      <c r="F21" s="34">
        <v>17164</v>
      </c>
      <c r="G21" s="35">
        <v>0.8</v>
      </c>
      <c r="H21" s="35">
        <v>4</v>
      </c>
      <c r="I21" s="34">
        <v>17433</v>
      </c>
      <c r="J21" s="35">
        <v>8.5</v>
      </c>
      <c r="K21" s="34">
        <v>15591</v>
      </c>
      <c r="L21" s="36">
        <v>7.4999999999999997E-2</v>
      </c>
      <c r="M21" s="37">
        <f>ROUND(K21*(1-L21),0)</f>
        <v>14422</v>
      </c>
      <c r="N21" s="38">
        <v>0.439</v>
      </c>
      <c r="O21" s="25">
        <f t="shared" si="133"/>
        <v>6331.2579999999998</v>
      </c>
      <c r="P21" s="36">
        <v>0.41699999999999998</v>
      </c>
      <c r="Q21" s="25">
        <f t="shared" si="134"/>
        <v>6013.9740000000002</v>
      </c>
      <c r="R21" s="39">
        <v>0.14399999999999999</v>
      </c>
      <c r="S21" s="139">
        <v>0.23230000000000001</v>
      </c>
      <c r="T21" s="25">
        <f t="shared" si="135"/>
        <v>2076.768</v>
      </c>
      <c r="U21" s="28">
        <v>0.223</v>
      </c>
      <c r="V21" s="25">
        <f t="shared" si="136"/>
        <v>3216.1060000000002</v>
      </c>
      <c r="W21" s="39">
        <v>0.52900000000000003</v>
      </c>
      <c r="X21" s="25">
        <f t="shared" si="137"/>
        <v>7629.2380000000003</v>
      </c>
      <c r="Y21" s="39">
        <v>0.39</v>
      </c>
      <c r="Z21" s="25">
        <f t="shared" si="138"/>
        <v>5624.58</v>
      </c>
      <c r="AA21" s="40">
        <v>2.7799999999999999E-3</v>
      </c>
      <c r="AB21" s="18">
        <f t="shared" si="139"/>
        <v>40.093159999999997</v>
      </c>
      <c r="AC21" s="27">
        <f>IF(M21&gt;0,(AE21+AN21)/M21,0)</f>
        <v>3.0778533143808076E-3</v>
      </c>
      <c r="AD21" s="40">
        <v>4.4000000000000002E-4</v>
      </c>
      <c r="AE21" s="37">
        <f t="shared" si="140"/>
        <v>6.3456800000000007</v>
      </c>
      <c r="AF21" s="28">
        <v>0.20710000000000001</v>
      </c>
      <c r="AG21" s="41">
        <f t="shared" si="141"/>
        <v>39.691336300000003</v>
      </c>
      <c r="AH21" s="28">
        <f t="shared" si="142"/>
        <v>0.8435187396390833</v>
      </c>
      <c r="AI21" s="29">
        <f t="shared" si="6"/>
        <v>0.85894718324897246</v>
      </c>
      <c r="AJ21" s="34">
        <v>209</v>
      </c>
      <c r="AK21" s="36">
        <v>8.3000000000000004E-2</v>
      </c>
      <c r="AL21" s="38">
        <v>0.19850000000000001</v>
      </c>
      <c r="AM21" s="137">
        <v>0.2147</v>
      </c>
      <c r="AN21" s="41">
        <f>AJ21*(1-AK21)*AL21</f>
        <v>38.043120500000008</v>
      </c>
      <c r="AO21" s="138">
        <f t="shared" si="19"/>
        <v>41.147899100000004</v>
      </c>
      <c r="AP21" s="42">
        <v>1.6</v>
      </c>
      <c r="AQ21" s="42"/>
      <c r="AR21" s="121">
        <f>AR20+AJ21-AQ21</f>
        <v>1284.4400000000005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9"/>
      <c r="B22" s="33">
        <v>3</v>
      </c>
      <c r="C22" s="11" t="s">
        <v>57</v>
      </c>
      <c r="D22" s="43">
        <v>22235</v>
      </c>
      <c r="E22" s="43">
        <v>4</v>
      </c>
      <c r="F22" s="43">
        <v>19678</v>
      </c>
      <c r="G22" s="37">
        <v>1.3</v>
      </c>
      <c r="H22" s="37">
        <v>3.9</v>
      </c>
      <c r="I22" s="43">
        <v>20183</v>
      </c>
      <c r="J22" s="37">
        <v>7.2</v>
      </c>
      <c r="K22" s="43">
        <v>15898</v>
      </c>
      <c r="L22" s="39">
        <v>0.08</v>
      </c>
      <c r="M22" s="37">
        <f>ROUND(K22*(1-L22),0)</f>
        <v>14626</v>
      </c>
      <c r="N22" s="28">
        <v>0.53700000000000003</v>
      </c>
      <c r="O22" s="25">
        <f t="shared" si="133"/>
        <v>7854.1620000000003</v>
      </c>
      <c r="P22" s="39">
        <v>0.41599999999999998</v>
      </c>
      <c r="Q22" s="25">
        <f t="shared" si="134"/>
        <v>6084.4160000000002</v>
      </c>
      <c r="R22" s="39">
        <v>4.7E-2</v>
      </c>
      <c r="S22" s="139">
        <v>0.25319999999999998</v>
      </c>
      <c r="T22" s="25">
        <f t="shared" si="135"/>
        <v>687.42200000000003</v>
      </c>
      <c r="U22" s="28">
        <v>0.245</v>
      </c>
      <c r="V22" s="25">
        <f t="shared" si="136"/>
        <v>3583.37</v>
      </c>
      <c r="W22" s="39">
        <v>0.48799999999999999</v>
      </c>
      <c r="X22" s="25">
        <f t="shared" si="137"/>
        <v>7137.4880000000003</v>
      </c>
      <c r="Y22" s="39">
        <v>0.38</v>
      </c>
      <c r="Z22" s="25">
        <f t="shared" si="138"/>
        <v>5557.88</v>
      </c>
      <c r="AA22" s="47">
        <v>2.7499999999999998E-3</v>
      </c>
      <c r="AB22" s="18">
        <f t="shared" si="139"/>
        <v>40.221499999999999</v>
      </c>
      <c r="AC22" s="27">
        <f>IF(M22&gt;0,(AE22+AN22)/M22,0)</f>
        <v>2.9016491180090249E-3</v>
      </c>
      <c r="AD22" s="47">
        <v>4.6999999999999999E-4</v>
      </c>
      <c r="AE22" s="37">
        <f t="shared" si="140"/>
        <v>6.8742200000000002</v>
      </c>
      <c r="AF22" s="28">
        <v>0.20269999999999999</v>
      </c>
      <c r="AG22" s="41">
        <f t="shared" si="141"/>
        <v>37.256259999999997</v>
      </c>
      <c r="AH22" s="28">
        <f t="shared" si="142"/>
        <v>0.83101778802713389</v>
      </c>
      <c r="AI22" s="29">
        <f t="shared" si="6"/>
        <v>0.84006360904545785</v>
      </c>
      <c r="AJ22" s="43">
        <v>200</v>
      </c>
      <c r="AK22" s="39">
        <v>8.1000000000000003E-2</v>
      </c>
      <c r="AL22" s="28">
        <v>0.19350000000000001</v>
      </c>
      <c r="AM22" s="139">
        <v>0.2137</v>
      </c>
      <c r="AN22" s="41">
        <f>AJ22*(1-AK22)*AL22</f>
        <v>35.565300000000001</v>
      </c>
      <c r="AO22" s="140">
        <f t="shared" si="19"/>
        <v>39.278060000000004</v>
      </c>
      <c r="AP22" s="18">
        <v>1.65</v>
      </c>
      <c r="AQ22" s="18"/>
      <c r="AR22" s="121">
        <f>AR21+AJ22-AQ22</f>
        <v>1484.4400000000005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70"/>
      <c r="B23" s="49" t="s">
        <v>38</v>
      </c>
      <c r="C23" s="50"/>
      <c r="D23" s="51">
        <f t="shared" ref="D23" si="144">SUM(D20:D22)</f>
        <v>42900</v>
      </c>
      <c r="E23" s="51"/>
      <c r="F23" s="51">
        <f t="shared" ref="F23" si="145">SUM(F20:F22)</f>
        <v>51443</v>
      </c>
      <c r="G23" s="52"/>
      <c r="H23" s="52"/>
      <c r="I23" s="51">
        <f t="shared" ref="I23:K23" si="146">SUM(I20:I22)</f>
        <v>53316</v>
      </c>
      <c r="J23" s="52"/>
      <c r="K23" s="51">
        <f t="shared" si="146"/>
        <v>47051</v>
      </c>
      <c r="L23" s="21">
        <f t="shared" ref="L23" si="147">IF(K23&gt;0,(K20*L20+K21*L21+K22*L22)/K23,0)</f>
        <v>7.8343180803808629E-2</v>
      </c>
      <c r="M23" s="52">
        <f t="shared" ref="M23" si="148">M20+M21+M22</f>
        <v>43365</v>
      </c>
      <c r="N23" s="53">
        <f t="shared" ref="N23" si="149">IF(M23&gt;0,O23/M23,0)</f>
        <v>0.48724005534417159</v>
      </c>
      <c r="O23" s="54">
        <f t="shared" ref="O23" si="150">O20+O21+O22</f>
        <v>21129.165000000001</v>
      </c>
      <c r="P23" s="21">
        <f t="shared" ref="P23" si="151">IF(M23&gt;0,Q23/M23,0)</f>
        <v>0.39982502017756255</v>
      </c>
      <c r="Q23" s="54">
        <f t="shared" ref="Q23" si="152">Q20+Q21+Q22</f>
        <v>17338.412</v>
      </c>
      <c r="R23" s="21">
        <f t="shared" ref="R23" si="153">IF(M23&gt;0,T23/M23,0)</f>
        <v>0.11293492447826591</v>
      </c>
      <c r="S23" s="141"/>
      <c r="T23" s="54">
        <f t="shared" ref="T23" si="154">T20+T21+T22</f>
        <v>4897.4230000000007</v>
      </c>
      <c r="U23" s="21">
        <f t="shared" ref="U23" si="155">IF(M23&gt;0,V23/M23,0)</f>
        <v>0.23867386140897037</v>
      </c>
      <c r="V23" s="54">
        <f t="shared" ref="V23" si="156">V20+V21+V22</f>
        <v>10350.092000000001</v>
      </c>
      <c r="W23" s="21">
        <f t="shared" ref="W23" si="157">IF(M23&gt;0,X23/M23,0)</f>
        <v>0.50031486221607291</v>
      </c>
      <c r="X23" s="54">
        <f t="shared" ref="X23" si="158">X20+X21+X22</f>
        <v>21696.154000000002</v>
      </c>
      <c r="Y23" s="21">
        <f t="shared" ref="Y23" si="159">IF(M23&gt;0,Z23/M23,0)</f>
        <v>0.38332572350974292</v>
      </c>
      <c r="Z23" s="54">
        <f t="shared" ref="Z23" si="160">Z20+Z21+Z22</f>
        <v>16622.920000000002</v>
      </c>
      <c r="AA23" s="55">
        <f t="shared" ref="AA23" si="161">IF(M23&gt;0,AB23/M23,0)</f>
        <v>2.77648472270264E-3</v>
      </c>
      <c r="AB23" s="56">
        <f t="shared" ref="AB23" si="162">SUM(AB20:AB22)</f>
        <v>120.40225999999998</v>
      </c>
      <c r="AC23" s="55">
        <f t="shared" ref="AC23" si="163">IF(M23&gt;0,(AC20*M20+AC21*M21+AC22*M22)/M23,0)</f>
        <v>3.0255772097313501E-3</v>
      </c>
      <c r="AD23" s="55">
        <f t="shared" ref="AD23" si="164">IF(K23&gt;0,(K20*AD20+K21*AD21+K22*AD22)/K23,0)</f>
        <v>4.5675160995515505E-4</v>
      </c>
      <c r="AE23" s="52">
        <f t="shared" ref="AE23" si="165">SUM(AE20:AE22)</f>
        <v>19.805720000000001</v>
      </c>
      <c r="AF23" s="53">
        <f t="shared" ref="AF23" si="166">IF(K23&gt;0,(K20*AF20+K21*AF21+K22*AF22)/K23,0)</f>
        <v>0.20597711206988165</v>
      </c>
      <c r="AG23" s="58">
        <f t="shared" ref="AG23" si="167">SUM(AG20:AG22)</f>
        <v>114.4494131</v>
      </c>
      <c r="AH23" s="53">
        <f t="shared" ref="AH23" si="168">IF(AND(AB23&gt;0),((AB20*AH20+AB21*AH21+AB22*AH22)/AB23),0)</f>
        <v>0.83736033656250708</v>
      </c>
      <c r="AI23" s="57">
        <f t="shared" si="6"/>
        <v>0.85097464780763732</v>
      </c>
      <c r="AJ23" s="51">
        <f t="shared" ref="AJ23" si="169">SUM(AJ20:AJ22)</f>
        <v>605</v>
      </c>
      <c r="AK23" s="21">
        <f t="shared" ref="AK23" si="170">IF(AJ23&gt;0,(AK20*AJ20+AK21*AJ21+AK22*AJ22)/AJ23,0)</f>
        <v>8.1690909090909092E-2</v>
      </c>
      <c r="AL23" s="53">
        <f>IF(K23&gt;0,(AL20*K20+AL21*K21+AL22*K22)/K23,0)</f>
        <v>0.20054800323053712</v>
      </c>
      <c r="AM23" s="141">
        <f>IF(K23&gt;0,(AM20*K20+AM21*K21+AM22*K22)/K23,0)</f>
        <v>0.21710731546619624</v>
      </c>
      <c r="AN23" s="58">
        <f t="shared" ref="AN23" si="171">SUM(AN20:AN22)</f>
        <v>111.39843570000002</v>
      </c>
      <c r="AO23" s="142">
        <f t="shared" si="48"/>
        <v>120.5936111</v>
      </c>
      <c r="AP23" s="56"/>
      <c r="AQ23" s="56">
        <f t="shared" ref="AQ23" si="172">SUM(AQ20:AQ22)</f>
        <v>1100.08</v>
      </c>
      <c r="AR23" s="105"/>
      <c r="AS23" s="106">
        <f>AR22</f>
        <v>1484.4400000000005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8">
        <v>6</v>
      </c>
      <c r="B24" s="23">
        <v>1</v>
      </c>
      <c r="C24" s="11" t="s">
        <v>54</v>
      </c>
      <c r="D24" s="12">
        <v>19172</v>
      </c>
      <c r="E24" s="12">
        <v>1</v>
      </c>
      <c r="F24" s="12">
        <v>20238</v>
      </c>
      <c r="G24" s="13">
        <v>1</v>
      </c>
      <c r="H24" s="13">
        <v>4.9000000000000004</v>
      </c>
      <c r="I24" s="12">
        <v>20893</v>
      </c>
      <c r="J24" s="13">
        <v>6.4</v>
      </c>
      <c r="K24" s="12">
        <v>16095</v>
      </c>
      <c r="L24" s="14">
        <v>7.5999999999999998E-2</v>
      </c>
      <c r="M24" s="24">
        <f>ROUND(K24*(1-L24),0)</f>
        <v>14872</v>
      </c>
      <c r="N24" s="15">
        <v>0.47599999999999998</v>
      </c>
      <c r="O24" s="25">
        <f t="shared" ref="O24:O26" si="174">M24*N24</f>
        <v>7079.0720000000001</v>
      </c>
      <c r="P24" s="14">
        <v>0.40799999999999997</v>
      </c>
      <c r="Q24" s="25">
        <f t="shared" ref="Q24:Q26" si="175">M24*P24</f>
        <v>6067.7759999999998</v>
      </c>
      <c r="R24" s="16">
        <v>0.11600000000000001</v>
      </c>
      <c r="S24" s="150">
        <v>0.25540000000000002</v>
      </c>
      <c r="T24" s="25">
        <f t="shared" ref="T24:T26" si="176">M24*R24</f>
        <v>1725.152</v>
      </c>
      <c r="U24" s="26">
        <v>0.253</v>
      </c>
      <c r="V24" s="25">
        <f t="shared" ref="V24:V26" si="177">M24*U24</f>
        <v>3762.616</v>
      </c>
      <c r="W24" s="16">
        <v>0.47299999999999998</v>
      </c>
      <c r="X24" s="25">
        <f t="shared" ref="X24:X26" si="178">M24*W24</f>
        <v>7034.4559999999992</v>
      </c>
      <c r="Y24" s="16">
        <v>0.38</v>
      </c>
      <c r="Z24" s="25">
        <f t="shared" ref="Z24:Z26" si="179">Y24*M24</f>
        <v>5651.36</v>
      </c>
      <c r="AA24" s="17">
        <v>2.7699999999999999E-3</v>
      </c>
      <c r="AB24" s="18">
        <f t="shared" ref="AB24:AB26" si="180">M24*AA24</f>
        <v>41.195439999999998</v>
      </c>
      <c r="AC24" s="27">
        <f>IF(M24&gt;0,(AE24+AN24)/M24,0)</f>
        <v>2.7837705621301771E-3</v>
      </c>
      <c r="AD24" s="17">
        <v>4.4999999999999999E-4</v>
      </c>
      <c r="AE24" s="24">
        <f t="shared" ref="AE24:AE26" si="181">AD24*M24</f>
        <v>6.6924000000000001</v>
      </c>
      <c r="AF24" s="117">
        <v>0.20030000000000001</v>
      </c>
      <c r="AG24" s="30">
        <f t="shared" ref="AG24:AG26" si="182">AJ24*(1-AK24)*AF24</f>
        <v>36.958955400000001</v>
      </c>
      <c r="AH24" s="28">
        <f t="shared" ref="AH24:AH26" si="183">IF(AND(AF24&gt;0,AD24&gt;0,AA24&gt;0),((AA24-AD24)*AF24)/((AF24-AD24)*AA24),0)</f>
        <v>0.8394310173063011</v>
      </c>
      <c r="AI24" s="60">
        <f t="shared" si="6"/>
        <v>0.84035917544565986</v>
      </c>
      <c r="AJ24" s="12">
        <v>201</v>
      </c>
      <c r="AK24" s="14">
        <v>8.2000000000000003E-2</v>
      </c>
      <c r="AL24" s="15">
        <v>0.18809999999999999</v>
      </c>
      <c r="AM24" s="135">
        <v>0.20519999999999999</v>
      </c>
      <c r="AN24" s="30">
        <f>AJ24*(1-AK24)*AL24</f>
        <v>34.707835799999998</v>
      </c>
      <c r="AO24" s="136">
        <f t="shared" ref="AO24" si="184">AJ24*(1-AK24)*AM24</f>
        <v>37.863093599999999</v>
      </c>
      <c r="AP24" s="19">
        <v>1.6</v>
      </c>
      <c r="AQ24" s="19"/>
      <c r="AR24" s="101">
        <f>AR22+AJ24-AQ24</f>
        <v>1685.4400000000005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9"/>
      <c r="B25" s="33">
        <v>2</v>
      </c>
      <c r="C25" s="11" t="s">
        <v>55</v>
      </c>
      <c r="D25" s="34">
        <v>19792</v>
      </c>
      <c r="E25" s="34">
        <v>7</v>
      </c>
      <c r="F25" s="34">
        <v>19699</v>
      </c>
      <c r="G25" s="35">
        <v>0.6</v>
      </c>
      <c r="H25" s="35">
        <v>3.1</v>
      </c>
      <c r="I25" s="34">
        <v>19896</v>
      </c>
      <c r="J25" s="35">
        <v>5.9</v>
      </c>
      <c r="K25" s="34">
        <v>16318</v>
      </c>
      <c r="L25" s="36">
        <v>7.4999999999999997E-2</v>
      </c>
      <c r="M25" s="37">
        <f>ROUND(K25*(1-L25),0)</f>
        <v>15094</v>
      </c>
      <c r="N25" s="38">
        <v>0.53600000000000003</v>
      </c>
      <c r="O25" s="25">
        <f t="shared" si="174"/>
        <v>8090.3840000000009</v>
      </c>
      <c r="P25" s="36">
        <v>0.40400000000000003</v>
      </c>
      <c r="Q25" s="25">
        <f t="shared" si="175"/>
        <v>6097.9760000000006</v>
      </c>
      <c r="R25" s="39">
        <v>0.06</v>
      </c>
      <c r="S25" s="139">
        <v>0.24929999999999999</v>
      </c>
      <c r="T25" s="25">
        <f t="shared" si="176"/>
        <v>905.64</v>
      </c>
      <c r="U25" s="28">
        <v>0.253</v>
      </c>
      <c r="V25" s="25">
        <f t="shared" si="177"/>
        <v>3818.7820000000002</v>
      </c>
      <c r="W25" s="39">
        <v>0.48</v>
      </c>
      <c r="X25" s="25">
        <f t="shared" si="178"/>
        <v>7245.12</v>
      </c>
      <c r="Y25" s="39">
        <v>0.38</v>
      </c>
      <c r="Z25" s="25">
        <f t="shared" si="179"/>
        <v>5735.72</v>
      </c>
      <c r="AA25" s="40">
        <v>2.7699999999999999E-3</v>
      </c>
      <c r="AB25" s="18">
        <f t="shared" si="180"/>
        <v>41.810379999999995</v>
      </c>
      <c r="AC25" s="27">
        <f>IF(M25&gt;0,(AE25+AN25)/M25,0)</f>
        <v>2.8997736849079104E-3</v>
      </c>
      <c r="AD25" s="40">
        <v>4.4999999999999999E-4</v>
      </c>
      <c r="AE25" s="37">
        <f t="shared" si="181"/>
        <v>6.7923</v>
      </c>
      <c r="AF25" s="28">
        <v>0.20180000000000001</v>
      </c>
      <c r="AG25" s="41">
        <f t="shared" si="182"/>
        <v>38.945382000000002</v>
      </c>
      <c r="AH25" s="28">
        <f t="shared" si="183"/>
        <v>0.83941696795726328</v>
      </c>
      <c r="AI25" s="29">
        <f t="shared" si="6"/>
        <v>0.84680431669127099</v>
      </c>
      <c r="AJ25" s="34">
        <v>210</v>
      </c>
      <c r="AK25" s="36">
        <v>8.1000000000000003E-2</v>
      </c>
      <c r="AL25" s="38">
        <v>0.19159999999999999</v>
      </c>
      <c r="AM25" s="137">
        <v>0.20930000000000001</v>
      </c>
      <c r="AN25" s="41">
        <f>AJ25*(1-AK25)*AL25</f>
        <v>36.976883999999998</v>
      </c>
      <c r="AO25" s="138">
        <f t="shared" si="19"/>
        <v>40.392807000000005</v>
      </c>
      <c r="AP25" s="42">
        <v>1.6</v>
      </c>
      <c r="AQ25" s="42"/>
      <c r="AR25" s="121">
        <f>AR24+AJ25-AQ25</f>
        <v>1895.4400000000005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9"/>
      <c r="B26" s="33">
        <v>3</v>
      </c>
      <c r="C26" s="11" t="s">
        <v>53</v>
      </c>
      <c r="D26" s="43">
        <v>21936</v>
      </c>
      <c r="E26" s="43">
        <v>3</v>
      </c>
      <c r="F26" s="43">
        <v>20448</v>
      </c>
      <c r="G26" s="37">
        <v>0.8</v>
      </c>
      <c r="H26" s="37">
        <v>3.7</v>
      </c>
      <c r="I26" s="43">
        <v>20761</v>
      </c>
      <c r="J26" s="37">
        <v>5</v>
      </c>
      <c r="K26" s="43">
        <v>16328</v>
      </c>
      <c r="L26" s="39">
        <v>0.08</v>
      </c>
      <c r="M26" s="37">
        <f>ROUND(K26*(1-L26),0)</f>
        <v>15022</v>
      </c>
      <c r="N26" s="28">
        <v>0.16600000000000001</v>
      </c>
      <c r="O26" s="25">
        <f t="shared" si="174"/>
        <v>2493.652</v>
      </c>
      <c r="P26" s="39">
        <v>0.749</v>
      </c>
      <c r="Q26" s="25">
        <f t="shared" si="175"/>
        <v>11251.477999999999</v>
      </c>
      <c r="R26" s="39">
        <v>8.5000000000000006E-2</v>
      </c>
      <c r="S26" s="139">
        <v>0.2356</v>
      </c>
      <c r="T26" s="25">
        <f t="shared" si="176"/>
        <v>1276.8700000000001</v>
      </c>
      <c r="U26" s="28">
        <v>0.253</v>
      </c>
      <c r="V26" s="25">
        <f t="shared" si="177"/>
        <v>3800.5660000000003</v>
      </c>
      <c r="W26" s="39">
        <v>0.48499999999999999</v>
      </c>
      <c r="X26" s="25">
        <f t="shared" si="178"/>
        <v>7285.67</v>
      </c>
      <c r="Y26" s="39">
        <v>0.38</v>
      </c>
      <c r="Z26" s="25">
        <f t="shared" si="179"/>
        <v>5708.36</v>
      </c>
      <c r="AA26" s="47">
        <v>2.7200000000000002E-3</v>
      </c>
      <c r="AB26" s="18">
        <f t="shared" si="180"/>
        <v>40.859840000000005</v>
      </c>
      <c r="AC26" s="27">
        <f>IF(M26&gt;0,(AE26+AN26)/M26,0)</f>
        <v>2.9273958194647853E-3</v>
      </c>
      <c r="AD26" s="47">
        <v>4.6999999999999999E-4</v>
      </c>
      <c r="AE26" s="37">
        <f t="shared" si="181"/>
        <v>7.0603400000000001</v>
      </c>
      <c r="AF26" s="28">
        <v>0.19839999999999999</v>
      </c>
      <c r="AG26" s="41">
        <f t="shared" si="182"/>
        <v>39.060991999999999</v>
      </c>
      <c r="AH26" s="28">
        <f t="shared" si="183"/>
        <v>0.82917014630840979</v>
      </c>
      <c r="AI26" s="29">
        <f t="shared" si="6"/>
        <v>0.84155724853464087</v>
      </c>
      <c r="AJ26" s="43">
        <v>214</v>
      </c>
      <c r="AK26" s="39">
        <v>0.08</v>
      </c>
      <c r="AL26" s="28">
        <v>0.1875</v>
      </c>
      <c r="AM26" s="139">
        <v>0.20369999999999999</v>
      </c>
      <c r="AN26" s="41">
        <f>AJ26*(1-AK26)*AL26</f>
        <v>36.914999999999999</v>
      </c>
      <c r="AO26" s="140">
        <f t="shared" si="19"/>
        <v>40.104455999999999</v>
      </c>
      <c r="AP26" s="18">
        <v>1.55</v>
      </c>
      <c r="AQ26" s="18"/>
      <c r="AR26" s="121">
        <f>AR25+AJ26-AQ26</f>
        <v>2109.4400000000005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70"/>
      <c r="B27" s="49" t="s">
        <v>38</v>
      </c>
      <c r="C27" s="50"/>
      <c r="D27" s="51">
        <f t="shared" ref="D27" si="185">SUM(D24:D26)</f>
        <v>60900</v>
      </c>
      <c r="E27" s="51"/>
      <c r="F27" s="51">
        <f t="shared" ref="F27" si="186">SUM(F24:F26)</f>
        <v>60385</v>
      </c>
      <c r="G27" s="52"/>
      <c r="H27" s="52"/>
      <c r="I27" s="51">
        <f t="shared" ref="I27:K27" si="187">SUM(I24:I26)</f>
        <v>61550</v>
      </c>
      <c r="J27" s="52"/>
      <c r="K27" s="51">
        <f t="shared" si="187"/>
        <v>48741</v>
      </c>
      <c r="L27" s="21">
        <f t="shared" ref="L27" si="188">IF(K27&gt;0,(K24*L24+K25*L25+K26*L26)/K27,0)</f>
        <v>7.7005190701873158E-2</v>
      </c>
      <c r="M27" s="52">
        <f t="shared" ref="M27" si="189">M24+M25+M26</f>
        <v>44988</v>
      </c>
      <c r="N27" s="53">
        <f t="shared" ref="N27" si="190">IF(M27&gt;0,O27/M27,0)</f>
        <v>0.39261820930025787</v>
      </c>
      <c r="O27" s="54">
        <f t="shared" ref="O27" si="191">O24+O25+O26</f>
        <v>17663.108</v>
      </c>
      <c r="P27" s="21">
        <f t="shared" ref="P27" si="192">IF(M27&gt;0,Q27/M27,0)</f>
        <v>0.52052169467413534</v>
      </c>
      <c r="Q27" s="54">
        <f t="shared" ref="Q27" si="193">Q24+Q25+Q26</f>
        <v>23417.23</v>
      </c>
      <c r="R27" s="21">
        <f t="shared" ref="R27" si="194">IF(M27&gt;0,T27/M27,0)</f>
        <v>8.6860096025606834E-2</v>
      </c>
      <c r="S27" s="141"/>
      <c r="T27" s="54">
        <f t="shared" ref="T27" si="195">T24+T25+T26</f>
        <v>3907.6620000000003</v>
      </c>
      <c r="U27" s="21">
        <f t="shared" ref="U27" si="196">IF(M27&gt;0,V27/M27,0)</f>
        <v>0.253</v>
      </c>
      <c r="V27" s="54">
        <f t="shared" ref="V27" si="197">V24+V25+V26</f>
        <v>11381.964</v>
      </c>
      <c r="W27" s="21">
        <f t="shared" ref="W27" si="198">IF(M27&gt;0,X27/M27,0)</f>
        <v>0.47935551702676266</v>
      </c>
      <c r="X27" s="54">
        <f t="shared" ref="X27" si="199">X24+X25+X26</f>
        <v>21565.245999999999</v>
      </c>
      <c r="Y27" s="21">
        <f t="shared" ref="Y27" si="200">IF(M27&gt;0,Z27/M27,0)</f>
        <v>0.37999999999999995</v>
      </c>
      <c r="Z27" s="54">
        <f t="shared" ref="Z27" si="201">Z24+Z25+Z26</f>
        <v>17095.439999999999</v>
      </c>
      <c r="AA27" s="55">
        <f t="shared" ref="AA27" si="202">IF(M27&gt;0,AB27/M27,0)</f>
        <v>2.7533044367386858E-3</v>
      </c>
      <c r="AB27" s="56">
        <f t="shared" ref="AB27" si="203">SUM(AB24:AB26)</f>
        <v>123.86566000000001</v>
      </c>
      <c r="AC27" s="55">
        <f t="shared" ref="AC27" si="204">IF(M27&gt;0,(AC24*M24+AC25*M25+AC26*M26)/M27,0)</f>
        <v>2.8706490575264509E-3</v>
      </c>
      <c r="AD27" s="55">
        <f t="shared" ref="AD27" si="205">IF(K27&gt;0,(K24*AD24+K25*AD25+K26*AD26)/K27,0)</f>
        <v>4.5669990357194152E-4</v>
      </c>
      <c r="AE27" s="52">
        <f t="shared" ref="AE27" si="206">SUM(AE24:AE26)</f>
        <v>20.54504</v>
      </c>
      <c r="AF27" s="53">
        <f t="shared" ref="AF27" si="207">IF(K27&gt;0,(K24*AF24+K25*AF25+K26*AF26)/K27,0)</f>
        <v>0.20016569417943825</v>
      </c>
      <c r="AG27" s="58">
        <f t="shared" ref="AG27" si="208">SUM(AG24:AG26)</f>
        <v>114.9653294</v>
      </c>
      <c r="AH27" s="53">
        <f t="shared" ref="AH27" si="209">IF(AND(AB27&gt;0),((AB24*AH24+AB25*AH25+AB26*AH26)/AB27),0)</f>
        <v>0.83604149872741074</v>
      </c>
      <c r="AI27" s="57">
        <f t="shared" si="6"/>
        <v>0.84294321994483046</v>
      </c>
      <c r="AJ27" s="51">
        <f t="shared" ref="AJ27" si="210">SUM(AJ24:AJ26)</f>
        <v>625</v>
      </c>
      <c r="AK27" s="21">
        <f t="shared" ref="AK27" si="211">IF(AJ27&gt;0,(AK24*AJ24+AK25*AJ25+AK26*AJ26)/AJ27,0)</f>
        <v>8.0979200000000015E-2</v>
      </c>
      <c r="AL27" s="53">
        <f>IF(K27&gt;0,(AL24*K24+AL25*K25+AL26*K26)/K27,0)</f>
        <v>0.18907076793664471</v>
      </c>
      <c r="AM27" s="141">
        <f>IF(K27&gt;0,(AM24*K24+AM25*K25+AM26*K26)/K27,0)</f>
        <v>0.20607014628341644</v>
      </c>
      <c r="AN27" s="58">
        <f t="shared" ref="AN27" si="212">SUM(AN24:AN26)</f>
        <v>108.5997198</v>
      </c>
      <c r="AO27" s="142">
        <f t="shared" si="48"/>
        <v>118.3603566</v>
      </c>
      <c r="AP27" s="56"/>
      <c r="AQ27" s="56">
        <f t="shared" ref="AQ27" si="213">SUM(AQ24:AQ26)</f>
        <v>0</v>
      </c>
      <c r="AR27" s="105"/>
      <c r="AS27" s="106">
        <f>AR26</f>
        <v>2109.4400000000005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8">
        <v>7</v>
      </c>
      <c r="B28" s="23">
        <v>1</v>
      </c>
      <c r="C28" s="11" t="s">
        <v>56</v>
      </c>
      <c r="D28" s="12">
        <v>17728</v>
      </c>
      <c r="E28" s="12">
        <v>2</v>
      </c>
      <c r="F28" s="12">
        <v>20304</v>
      </c>
      <c r="G28" s="13">
        <v>0.6</v>
      </c>
      <c r="H28" s="13">
        <v>3.5</v>
      </c>
      <c r="I28" s="12">
        <v>21374</v>
      </c>
      <c r="J28" s="13">
        <v>4.5</v>
      </c>
      <c r="K28" s="12">
        <v>16322</v>
      </c>
      <c r="L28" s="14">
        <v>8.4000000000000005E-2</v>
      </c>
      <c r="M28" s="24">
        <f>ROUND(K28*(1-L28),0)</f>
        <v>14951</v>
      </c>
      <c r="N28" s="15">
        <v>0.4</v>
      </c>
      <c r="O28" s="25">
        <f t="shared" ref="O28:O30" si="215">M28*N28</f>
        <v>5980.4000000000005</v>
      </c>
      <c r="P28" s="14">
        <v>0.54</v>
      </c>
      <c r="Q28" s="25">
        <f t="shared" ref="Q28:Q30" si="216">M28*P28</f>
        <v>8073.5400000000009</v>
      </c>
      <c r="R28" s="16">
        <v>0.06</v>
      </c>
      <c r="S28" s="150">
        <v>0.23150000000000001</v>
      </c>
      <c r="T28" s="25">
        <f t="shared" ref="T28:T30" si="217">M28*R28</f>
        <v>897.06</v>
      </c>
      <c r="U28" s="26">
        <v>0.249</v>
      </c>
      <c r="V28" s="25">
        <f t="shared" ref="V28:V30" si="218">M28*U28</f>
        <v>3722.799</v>
      </c>
      <c r="W28" s="16">
        <v>0.48099999999999998</v>
      </c>
      <c r="X28" s="25">
        <f t="shared" ref="X28:X30" si="219">M28*W28</f>
        <v>7191.4309999999996</v>
      </c>
      <c r="Y28" s="16">
        <v>0.39</v>
      </c>
      <c r="Z28" s="25">
        <f t="shared" ref="Z28:Z30" si="220">Y28*M28</f>
        <v>5830.89</v>
      </c>
      <c r="AA28" s="17">
        <v>2.9399999999999999E-3</v>
      </c>
      <c r="AB28" s="18">
        <f t="shared" ref="AB28:AB30" si="221">M28*AA28</f>
        <v>43.955939999999998</v>
      </c>
      <c r="AC28" s="27">
        <f>IF(M28&gt;0,(AE28+AN28)/M28,0)</f>
        <v>2.7953392749648855E-3</v>
      </c>
      <c r="AD28" s="17">
        <v>4.8999999999999998E-4</v>
      </c>
      <c r="AE28" s="24">
        <f t="shared" ref="AE28:AE30" si="222">AD28*M28</f>
        <v>7.32599</v>
      </c>
      <c r="AF28" s="117">
        <v>0.2087</v>
      </c>
      <c r="AG28" s="30">
        <f t="shared" ref="AG28:AG30" si="223">AJ28*(1-AK28)*AF28</f>
        <v>37.562869500000005</v>
      </c>
      <c r="AH28" s="28">
        <f t="shared" ref="AH28:AH30" si="224">IF(AND(AF28&gt;0,AD28&gt;0,AA28&gt;0),((AA28-AD28)*AF28)/((AF28-AD28)*AA28),0)</f>
        <v>0.83529449434064951</v>
      </c>
      <c r="AI28" s="60">
        <f t="shared" si="6"/>
        <v>0.82682385183517781</v>
      </c>
      <c r="AJ28" s="12">
        <v>195</v>
      </c>
      <c r="AK28" s="14">
        <v>7.6999999999999999E-2</v>
      </c>
      <c r="AL28" s="15">
        <v>0.1915</v>
      </c>
      <c r="AM28" s="135">
        <v>0.21199999999999999</v>
      </c>
      <c r="AN28" s="30">
        <f>AJ28*(1-AK28)*AL28</f>
        <v>34.467127500000004</v>
      </c>
      <c r="AO28" s="136">
        <f t="shared" ref="AO28" si="225">AJ28*(1-AK28)*AM28</f>
        <v>38.156820000000003</v>
      </c>
      <c r="AP28" s="19">
        <v>1.6</v>
      </c>
      <c r="AQ28" s="19"/>
      <c r="AR28" s="101">
        <f>AR26+AJ28-AQ28</f>
        <v>2304.4400000000005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9"/>
      <c r="B29" s="33">
        <v>2</v>
      </c>
      <c r="C29" s="11" t="s">
        <v>55</v>
      </c>
      <c r="D29" s="34">
        <v>19228</v>
      </c>
      <c r="E29" s="34">
        <v>7</v>
      </c>
      <c r="F29" s="34">
        <v>18474</v>
      </c>
      <c r="G29" s="35">
        <v>0.8</v>
      </c>
      <c r="H29" s="35">
        <v>3.6</v>
      </c>
      <c r="I29" s="34">
        <v>19217</v>
      </c>
      <c r="J29" s="35">
        <v>3.8</v>
      </c>
      <c r="K29" s="34">
        <v>16251</v>
      </c>
      <c r="L29" s="36">
        <v>0.08</v>
      </c>
      <c r="M29" s="37">
        <f>ROUND(K29*(1-L29),0)</f>
        <v>14951</v>
      </c>
      <c r="N29" s="38">
        <v>0.53800000000000003</v>
      </c>
      <c r="O29" s="25">
        <f t="shared" si="215"/>
        <v>8043.6380000000008</v>
      </c>
      <c r="P29" s="36">
        <v>0.32900000000000001</v>
      </c>
      <c r="Q29" s="25">
        <f t="shared" si="216"/>
        <v>4918.8789999999999</v>
      </c>
      <c r="R29" s="39">
        <v>0.13300000000000001</v>
      </c>
      <c r="S29" s="139">
        <v>0.2316</v>
      </c>
      <c r="T29" s="25">
        <f t="shared" si="217"/>
        <v>1988.4830000000002</v>
      </c>
      <c r="U29" s="28">
        <v>0.23100000000000001</v>
      </c>
      <c r="V29" s="25">
        <f t="shared" si="218"/>
        <v>3453.681</v>
      </c>
      <c r="W29" s="39">
        <v>0.49399999999999999</v>
      </c>
      <c r="X29" s="25">
        <f t="shared" si="219"/>
        <v>7385.7939999999999</v>
      </c>
      <c r="Y29" s="39">
        <v>0.38</v>
      </c>
      <c r="Z29" s="25">
        <f t="shared" si="220"/>
        <v>5681.38</v>
      </c>
      <c r="AA29" s="40">
        <v>2.96E-3</v>
      </c>
      <c r="AB29" s="18">
        <f t="shared" si="221"/>
        <v>44.254959999999997</v>
      </c>
      <c r="AC29" s="27">
        <f>IF(M29&gt;0,(AE29+AN29)/M29,0)</f>
        <v>3.2547258377366062E-3</v>
      </c>
      <c r="AD29" s="40">
        <v>4.8999999999999998E-4</v>
      </c>
      <c r="AE29" s="37">
        <f t="shared" si="222"/>
        <v>7.32599</v>
      </c>
      <c r="AF29" s="28">
        <v>0.21920000000000001</v>
      </c>
      <c r="AG29" s="41">
        <f t="shared" si="223"/>
        <v>43.771609600000005</v>
      </c>
      <c r="AH29" s="28">
        <f t="shared" si="224"/>
        <v>0.83632899050575416</v>
      </c>
      <c r="AI29" s="29">
        <f t="shared" si="6"/>
        <v>0.85146523074906133</v>
      </c>
      <c r="AJ29" s="34">
        <v>218</v>
      </c>
      <c r="AK29" s="36">
        <v>8.4000000000000005E-2</v>
      </c>
      <c r="AL29" s="38">
        <v>0.20699999999999999</v>
      </c>
      <c r="AM29" s="137">
        <v>0.2278</v>
      </c>
      <c r="AN29" s="41">
        <f>AJ29*(1-AK29)*AL29</f>
        <v>41.335416000000002</v>
      </c>
      <c r="AO29" s="138">
        <f t="shared" si="19"/>
        <v>45.488926400000004</v>
      </c>
      <c r="AP29" s="42">
        <v>1.6</v>
      </c>
      <c r="AQ29" s="42"/>
      <c r="AR29" s="121">
        <f>AR28+AJ29-AQ29</f>
        <v>2522.4400000000005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9"/>
      <c r="B30" s="33">
        <v>3</v>
      </c>
      <c r="C30" s="11" t="s">
        <v>53</v>
      </c>
      <c r="D30" s="43">
        <v>20744</v>
      </c>
      <c r="E30" s="43">
        <v>2</v>
      </c>
      <c r="F30" s="43">
        <v>19588</v>
      </c>
      <c r="G30" s="37">
        <v>1</v>
      </c>
      <c r="H30" s="37">
        <v>3.6</v>
      </c>
      <c r="I30" s="43">
        <v>19547</v>
      </c>
      <c r="J30" s="37">
        <v>3.1</v>
      </c>
      <c r="K30" s="43">
        <v>16289</v>
      </c>
      <c r="L30" s="39">
        <v>8.2000000000000003E-2</v>
      </c>
      <c r="M30" s="37">
        <f>ROUND(K30*(1-L30),0)</f>
        <v>14953</v>
      </c>
      <c r="N30" s="28">
        <v>0.26400000000000001</v>
      </c>
      <c r="O30" s="25">
        <f t="shared" si="215"/>
        <v>3947.5920000000001</v>
      </c>
      <c r="P30" s="39">
        <v>0.57599999999999996</v>
      </c>
      <c r="Q30" s="25">
        <f t="shared" si="216"/>
        <v>8612.9279999999999</v>
      </c>
      <c r="R30" s="39">
        <v>0.16</v>
      </c>
      <c r="S30" s="139">
        <v>0.2334</v>
      </c>
      <c r="T30" s="25">
        <f t="shared" si="217"/>
        <v>2392.48</v>
      </c>
      <c r="U30" s="28">
        <v>0.24399999999999999</v>
      </c>
      <c r="V30" s="25">
        <f t="shared" si="218"/>
        <v>3648.5319999999997</v>
      </c>
      <c r="W30" s="39">
        <v>0.48699999999999999</v>
      </c>
      <c r="X30" s="25">
        <f t="shared" si="219"/>
        <v>7282.1109999999999</v>
      </c>
      <c r="Y30" s="39">
        <v>0.38</v>
      </c>
      <c r="Z30" s="25">
        <f t="shared" si="220"/>
        <v>5682.14</v>
      </c>
      <c r="AA30" s="47">
        <v>2.7799999999999999E-3</v>
      </c>
      <c r="AB30" s="18">
        <f t="shared" si="221"/>
        <v>41.569339999999997</v>
      </c>
      <c r="AC30" s="27">
        <f>IF(M30&gt;0,(AE30+AN30)/M30,0)</f>
        <v>2.7670021801645154E-3</v>
      </c>
      <c r="AD30" s="47">
        <v>4.6999999999999999E-4</v>
      </c>
      <c r="AE30" s="37">
        <f t="shared" si="222"/>
        <v>7.0279099999999994</v>
      </c>
      <c r="AF30" s="28">
        <v>0.21210000000000001</v>
      </c>
      <c r="AG30" s="41">
        <f t="shared" si="223"/>
        <v>36.644941200000005</v>
      </c>
      <c r="AH30" s="28">
        <f t="shared" si="224"/>
        <v>0.83278064029898791</v>
      </c>
      <c r="AI30" s="29">
        <f t="shared" si="6"/>
        <v>0.83210833885366609</v>
      </c>
      <c r="AJ30" s="43">
        <v>188</v>
      </c>
      <c r="AK30" s="39">
        <v>8.1000000000000003E-2</v>
      </c>
      <c r="AL30" s="28">
        <v>0.1988</v>
      </c>
      <c r="AM30" s="139">
        <v>0.2165</v>
      </c>
      <c r="AN30" s="41">
        <f>AJ30*(1-AK30)*AL30</f>
        <v>34.347073600000002</v>
      </c>
      <c r="AO30" s="140">
        <f t="shared" si="19"/>
        <v>37.405138000000001</v>
      </c>
      <c r="AP30" s="18">
        <v>1.55</v>
      </c>
      <c r="AQ30" s="18"/>
      <c r="AR30" s="121">
        <f>AR29+AJ30-AQ30</f>
        <v>2710.4400000000005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70"/>
      <c r="B31" s="49" t="s">
        <v>38</v>
      </c>
      <c r="C31" s="50"/>
      <c r="D31" s="51">
        <f t="shared" ref="D31" si="226">SUM(D28:D30)</f>
        <v>57700</v>
      </c>
      <c r="E31" s="51"/>
      <c r="F31" s="51">
        <f t="shared" ref="F31" si="227">SUM(F28:F30)</f>
        <v>58366</v>
      </c>
      <c r="G31" s="52"/>
      <c r="H31" s="52"/>
      <c r="I31" s="51">
        <f t="shared" ref="I31:K31" si="228">SUM(I28:I30)</f>
        <v>60138</v>
      </c>
      <c r="J31" s="52"/>
      <c r="K31" s="51">
        <f t="shared" si="228"/>
        <v>48862</v>
      </c>
      <c r="L31" s="21">
        <f t="shared" ref="L31" si="229">IF(K31&gt;0,(K28*L28+K29*L29+K30*L30)/K31,0)</f>
        <v>8.2002906143833654E-2</v>
      </c>
      <c r="M31" s="52">
        <f t="shared" ref="M31" si="230">M28+M29+M30</f>
        <v>44855</v>
      </c>
      <c r="N31" s="53">
        <f t="shared" ref="N31" si="231">IF(M31&gt;0,O31/M31,0)</f>
        <v>0.40066057295730689</v>
      </c>
      <c r="O31" s="54">
        <f t="shared" ref="O31" si="232">O28+O29+O30</f>
        <v>17971.63</v>
      </c>
      <c r="P31" s="21">
        <f t="shared" ref="P31" si="233">IF(M31&gt;0,Q31/M31,0)</f>
        <v>0.48167087281239551</v>
      </c>
      <c r="Q31" s="54">
        <f t="shared" ref="Q31" si="234">Q28+Q29+Q30</f>
        <v>21605.347000000002</v>
      </c>
      <c r="R31" s="21">
        <f t="shared" ref="R31" si="235">IF(M31&gt;0,T31/M31,0)</f>
        <v>0.11766855423029762</v>
      </c>
      <c r="S31" s="141"/>
      <c r="T31" s="54">
        <f t="shared" ref="T31" si="236">T28+T29+T30</f>
        <v>5278.0230000000001</v>
      </c>
      <c r="U31" s="21">
        <f t="shared" ref="U31" si="237">IF(M31&gt;0,V31/M31,0)</f>
        <v>0.24133345223497935</v>
      </c>
      <c r="V31" s="54">
        <f t="shared" ref="V31" si="238">V28+V29+V30</f>
        <v>10825.011999999999</v>
      </c>
      <c r="W31" s="21">
        <f t="shared" ref="W31" si="239">IF(M31&gt;0,X31/M31,0)</f>
        <v>0.48733331847062755</v>
      </c>
      <c r="X31" s="54">
        <f t="shared" ref="X31" si="240">X28+X29+X30</f>
        <v>21859.335999999999</v>
      </c>
      <c r="Y31" s="21">
        <f t="shared" ref="Y31" si="241">IF(M31&gt;0,Z31/M31,0)</f>
        <v>0.38333318470627575</v>
      </c>
      <c r="Z31" s="54">
        <f t="shared" ref="Z31" si="242">Z28+Z29+Z30</f>
        <v>17194.41</v>
      </c>
      <c r="AA31" s="55">
        <f t="shared" ref="AA31" si="243">IF(M31&gt;0,AB31/M31,0)</f>
        <v>2.8933282800133763E-3</v>
      </c>
      <c r="AB31" s="56">
        <f t="shared" ref="AB31" si="244">SUM(AB28:AB30)</f>
        <v>129.78023999999999</v>
      </c>
      <c r="AC31" s="55">
        <f t="shared" ref="AC31" si="245">IF(M31&gt;0,(AC28*M28+AC29*M29+AC30*M30)/M31,0)</f>
        <v>2.9390147608962212E-3</v>
      </c>
      <c r="AD31" s="55">
        <f t="shared" ref="AD31" si="246">IF(K31&gt;0,(K28*AD28+K29*AD29+K30*AD30)/K31,0)</f>
        <v>4.8333265113994513E-4</v>
      </c>
      <c r="AE31" s="52">
        <f t="shared" ref="AE31" si="247">SUM(AE28:AE30)</f>
        <v>21.67989</v>
      </c>
      <c r="AF31" s="53">
        <f t="shared" ref="AF31" si="248">IF(K31&gt;0,(K28*AF28+K29*AF29+K30*AF30)/K31,0)</f>
        <v>0.21332564160288159</v>
      </c>
      <c r="AG31" s="58">
        <f t="shared" ref="AG31" si="249">SUM(AG28:AG30)</f>
        <v>117.97942030000002</v>
      </c>
      <c r="AH31" s="53">
        <f t="shared" ref="AH31" si="250">IF(AND(AB31&gt;0),((AB28*AH28+AB29*AH29+AB30*AH30)/AB31),0)</f>
        <v>0.83484205514835541</v>
      </c>
      <c r="AI31" s="57">
        <f t="shared" si="6"/>
        <v>0.83757944048318256</v>
      </c>
      <c r="AJ31" s="51">
        <f t="shared" ref="AJ31" si="251">SUM(AJ28:AJ30)</f>
        <v>601</v>
      </c>
      <c r="AK31" s="21">
        <f t="shared" ref="AK31" si="252">IF(AJ31&gt;0,(AK28*AJ28+AK29*AJ29+AK30*AJ30)/AJ31,0)</f>
        <v>8.0790349417637269E-2</v>
      </c>
      <c r="AL31" s="53">
        <f>IF(K31&gt;0,(AL28*K28+AL29*K29+AL30*K30)/K31,0)</f>
        <v>0.19908872334329336</v>
      </c>
      <c r="AM31" s="141">
        <f>IF(L31&gt;0,(AM28*K28+AM29*K29+AM30*K30)/K31,0)</f>
        <v>0.21875507142564773</v>
      </c>
      <c r="AN31" s="58">
        <f t="shared" ref="AN31" si="253">SUM(AN28:AN30)</f>
        <v>110.14961710000001</v>
      </c>
      <c r="AO31" s="142">
        <f t="shared" si="48"/>
        <v>121.0508844</v>
      </c>
      <c r="AP31" s="56"/>
      <c r="AQ31" s="56">
        <f t="shared" ref="AQ31" si="254">SUM(AQ28:AQ30)</f>
        <v>0</v>
      </c>
      <c r="AR31" s="105"/>
      <c r="AS31" s="106">
        <f>AR30</f>
        <v>2710.4400000000005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8">
        <v>8</v>
      </c>
      <c r="B32" s="23">
        <v>1</v>
      </c>
      <c r="C32" s="11" t="s">
        <v>56</v>
      </c>
      <c r="D32" s="12">
        <v>5440</v>
      </c>
      <c r="E32" s="12">
        <v>1</v>
      </c>
      <c r="F32" s="12">
        <v>10722</v>
      </c>
      <c r="G32" s="13">
        <v>0.5</v>
      </c>
      <c r="H32" s="13">
        <v>3.2</v>
      </c>
      <c r="I32" s="12">
        <v>11273</v>
      </c>
      <c r="J32" s="13">
        <v>5.2</v>
      </c>
      <c r="K32" s="12">
        <v>16266</v>
      </c>
      <c r="L32" s="14">
        <v>0.08</v>
      </c>
      <c r="M32" s="24">
        <f>ROUND(K32*(1-L32),0)</f>
        <v>14965</v>
      </c>
      <c r="N32" s="15">
        <v>0.60399999999999998</v>
      </c>
      <c r="O32" s="25">
        <f t="shared" ref="O32:O34" si="256">M32*N32</f>
        <v>9038.86</v>
      </c>
      <c r="P32" s="14">
        <v>0.35499999999999998</v>
      </c>
      <c r="Q32" s="25">
        <f t="shared" ref="Q32:Q34" si="257">M32*P32</f>
        <v>5312.5749999999998</v>
      </c>
      <c r="R32" s="16">
        <v>4.2999999999999997E-2</v>
      </c>
      <c r="S32" s="150">
        <v>0.2341</v>
      </c>
      <c r="T32" s="25">
        <f t="shared" ref="T32:T34" si="258">M32*R32</f>
        <v>643.495</v>
      </c>
      <c r="U32" s="26">
        <v>0.245</v>
      </c>
      <c r="V32" s="25">
        <f t="shared" ref="V32:V34" si="259">M32*U32</f>
        <v>3666.4249999999997</v>
      </c>
      <c r="W32" s="16">
        <v>0.49199999999999999</v>
      </c>
      <c r="X32" s="25">
        <f t="shared" ref="X32:X34" si="260">M32*W32</f>
        <v>7362.78</v>
      </c>
      <c r="Y32" s="16">
        <v>0.39</v>
      </c>
      <c r="Z32" s="25">
        <f t="shared" ref="Z32:Z34" si="261">Y32*M32</f>
        <v>5836.35</v>
      </c>
      <c r="AA32" s="17">
        <v>2.4599999999999999E-3</v>
      </c>
      <c r="AB32" s="18">
        <f t="shared" ref="AB32:AB34" si="262">M32*AA32</f>
        <v>36.813899999999997</v>
      </c>
      <c r="AC32" s="27">
        <f>IF(M32&gt;0,(AE32+AN32)/M32,0)</f>
        <v>2.7908318610090212E-3</v>
      </c>
      <c r="AD32" s="17">
        <v>4.2000000000000002E-4</v>
      </c>
      <c r="AE32" s="24">
        <f t="shared" ref="AE32:AE34" si="263">AD32*M32</f>
        <v>6.2853000000000003</v>
      </c>
      <c r="AF32" s="117">
        <v>0.19520000000000001</v>
      </c>
      <c r="AG32" s="30">
        <f t="shared" ref="AG32:AG34" si="264">AJ32*(1-AK32)*AF32</f>
        <v>34.697385600000004</v>
      </c>
      <c r="AH32" s="28">
        <f t="shared" ref="AH32:AH34" si="265">IF(AND(AF32&gt;0,AD32&gt;0,AA32&gt;0),((AA32-AD32)*AF32)/((AF32-AD32)*AA32),0)</f>
        <v>0.83105642638724364</v>
      </c>
      <c r="AI32" s="60">
        <f t="shared" si="6"/>
        <v>0.85129854578834196</v>
      </c>
      <c r="AJ32" s="12">
        <v>193</v>
      </c>
      <c r="AK32" s="14">
        <v>7.9000000000000001E-2</v>
      </c>
      <c r="AL32" s="15">
        <v>0.1996</v>
      </c>
      <c r="AM32" s="135">
        <v>0.22189999999999999</v>
      </c>
      <c r="AN32" s="30">
        <f>AJ32*(1-AK32)*AL32</f>
        <v>35.479498800000002</v>
      </c>
      <c r="AO32" s="136">
        <f t="shared" ref="AO32" si="266">AJ32*(1-AK32)*AM32</f>
        <v>39.443390700000002</v>
      </c>
      <c r="AP32" s="19">
        <v>1.6</v>
      </c>
      <c r="AQ32" s="19">
        <v>1104.32</v>
      </c>
      <c r="AR32" s="101">
        <f>AR30+AJ32-AQ32</f>
        <v>1799.1200000000006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9"/>
      <c r="B33" s="33">
        <v>2</v>
      </c>
      <c r="C33" s="11" t="s">
        <v>57</v>
      </c>
      <c r="D33" s="34">
        <v>18100</v>
      </c>
      <c r="E33" s="34">
        <v>8</v>
      </c>
      <c r="F33" s="34">
        <v>16387</v>
      </c>
      <c r="G33" s="35">
        <v>0.9</v>
      </c>
      <c r="H33" s="35">
        <v>3.5</v>
      </c>
      <c r="I33" s="34">
        <v>17561</v>
      </c>
      <c r="J33" s="35">
        <v>4.5</v>
      </c>
      <c r="K33" s="34">
        <v>16411</v>
      </c>
      <c r="L33" s="36">
        <v>0.08</v>
      </c>
      <c r="M33" s="37">
        <f>ROUND(K33*(1-L33),0)</f>
        <v>15098</v>
      </c>
      <c r="N33" s="38">
        <v>0.55400000000000005</v>
      </c>
      <c r="O33" s="25">
        <f t="shared" si="256"/>
        <v>8364.2920000000013</v>
      </c>
      <c r="P33" s="36">
        <v>0.39700000000000002</v>
      </c>
      <c r="Q33" s="25">
        <f t="shared" si="257"/>
        <v>5993.9059999999999</v>
      </c>
      <c r="R33" s="39">
        <v>4.9000000000000002E-2</v>
      </c>
      <c r="S33" s="139">
        <v>0.21629999999999999</v>
      </c>
      <c r="T33" s="25">
        <f t="shared" si="258"/>
        <v>739.80200000000002</v>
      </c>
      <c r="U33" s="28">
        <v>0.253</v>
      </c>
      <c r="V33" s="25">
        <f t="shared" si="259"/>
        <v>3819.7939999999999</v>
      </c>
      <c r="W33" s="39">
        <v>0.48399999999999999</v>
      </c>
      <c r="X33" s="25">
        <f t="shared" si="260"/>
        <v>7307.4319999999998</v>
      </c>
      <c r="Y33" s="39">
        <v>0.39</v>
      </c>
      <c r="Z33" s="25">
        <f t="shared" si="261"/>
        <v>5888.22</v>
      </c>
      <c r="AA33" s="40">
        <v>2.47E-3</v>
      </c>
      <c r="AB33" s="18">
        <f t="shared" si="262"/>
        <v>37.292059999999999</v>
      </c>
      <c r="AC33" s="27">
        <f>IF(M33&gt;0,(AE33+AN33)/M33,0)</f>
        <v>2.5607092595045706E-3</v>
      </c>
      <c r="AD33" s="40">
        <v>4.0000000000000002E-4</v>
      </c>
      <c r="AE33" s="37">
        <f t="shared" si="263"/>
        <v>6.0392000000000001</v>
      </c>
      <c r="AF33" s="28">
        <v>0.18809999999999999</v>
      </c>
      <c r="AG33" s="41">
        <f t="shared" si="264"/>
        <v>34.512211800000003</v>
      </c>
      <c r="AH33" s="28">
        <f t="shared" si="265"/>
        <v>0.8398426294004343</v>
      </c>
      <c r="AI33" s="29">
        <f t="shared" si="6"/>
        <v>0.8456958556273112</v>
      </c>
      <c r="AJ33" s="34">
        <v>199</v>
      </c>
      <c r="AK33" s="36">
        <v>7.8E-2</v>
      </c>
      <c r="AL33" s="38">
        <v>0.17780000000000001</v>
      </c>
      <c r="AM33" s="137">
        <v>0.1946</v>
      </c>
      <c r="AN33" s="41">
        <f>AJ33*(1-AK33)*AL33</f>
        <v>32.622388400000006</v>
      </c>
      <c r="AO33" s="138">
        <f t="shared" si="19"/>
        <v>35.704818799999998</v>
      </c>
      <c r="AP33" s="42">
        <v>1.6</v>
      </c>
      <c r="AQ33" s="42"/>
      <c r="AR33" s="121">
        <f>AR32+AJ33-AQ33</f>
        <v>1998.1200000000006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9"/>
      <c r="B34" s="33">
        <v>3</v>
      </c>
      <c r="C34" s="11" t="s">
        <v>53</v>
      </c>
      <c r="D34" s="43">
        <v>18000</v>
      </c>
      <c r="E34" s="43">
        <v>5</v>
      </c>
      <c r="F34" s="43">
        <v>19733</v>
      </c>
      <c r="G34" s="37">
        <v>0.9</v>
      </c>
      <c r="H34" s="37">
        <v>4.7</v>
      </c>
      <c r="I34" s="43">
        <v>20012</v>
      </c>
      <c r="J34" s="37">
        <v>3.4</v>
      </c>
      <c r="K34" s="43">
        <v>16428</v>
      </c>
      <c r="L34" s="39">
        <v>8.5999999999999993E-2</v>
      </c>
      <c r="M34" s="37">
        <f>ROUND(K34*(1-L34),0)</f>
        <v>15015</v>
      </c>
      <c r="N34" s="28">
        <v>0.182</v>
      </c>
      <c r="O34" s="25">
        <f t="shared" si="256"/>
        <v>2732.73</v>
      </c>
      <c r="P34" s="39">
        <v>0.70299999999999996</v>
      </c>
      <c r="Q34" s="25">
        <f t="shared" si="257"/>
        <v>10555.545</v>
      </c>
      <c r="R34" s="39">
        <v>0.115</v>
      </c>
      <c r="S34" s="139">
        <v>0.21160000000000001</v>
      </c>
      <c r="T34" s="25">
        <f t="shared" si="258"/>
        <v>1726.7250000000001</v>
      </c>
      <c r="U34" s="28">
        <v>0.254</v>
      </c>
      <c r="V34" s="25">
        <f t="shared" si="259"/>
        <v>3813.81</v>
      </c>
      <c r="W34" s="39">
        <v>0.48099999999999998</v>
      </c>
      <c r="X34" s="25">
        <f t="shared" si="260"/>
        <v>7222.2150000000001</v>
      </c>
      <c r="Y34" s="39">
        <v>0.38</v>
      </c>
      <c r="Z34" s="25">
        <f t="shared" si="261"/>
        <v>5705.7</v>
      </c>
      <c r="AA34" s="47">
        <v>2.65E-3</v>
      </c>
      <c r="AB34" s="18">
        <f t="shared" si="262"/>
        <v>39.789749999999998</v>
      </c>
      <c r="AC34" s="27">
        <f>IF(M34&gt;0,(AE34+AN34)/M34,0)</f>
        <v>2.6179192474192477E-3</v>
      </c>
      <c r="AD34" s="47">
        <v>4.0999999999999999E-4</v>
      </c>
      <c r="AE34" s="37">
        <f t="shared" si="263"/>
        <v>6.1561500000000002</v>
      </c>
      <c r="AF34" s="28">
        <v>0.1918</v>
      </c>
      <c r="AG34" s="41">
        <f t="shared" si="264"/>
        <v>35.305585000000001</v>
      </c>
      <c r="AH34" s="28">
        <f t="shared" si="265"/>
        <v>0.84709380332759243</v>
      </c>
      <c r="AI34" s="29">
        <f t="shared" si="6"/>
        <v>0.84531143397680286</v>
      </c>
      <c r="AJ34" s="43">
        <v>199</v>
      </c>
      <c r="AK34" s="39">
        <v>7.4999999999999997E-2</v>
      </c>
      <c r="AL34" s="28">
        <v>0.18010000000000001</v>
      </c>
      <c r="AM34" s="139">
        <v>0.1986</v>
      </c>
      <c r="AN34" s="41">
        <f>AJ34*(1-AK34)*AL34</f>
        <v>33.151907500000007</v>
      </c>
      <c r="AO34" s="140">
        <f t="shared" si="19"/>
        <v>36.557295000000003</v>
      </c>
      <c r="AP34" s="18">
        <v>1.55</v>
      </c>
      <c r="AQ34" s="18"/>
      <c r="AR34" s="121">
        <f>AR33+AJ34-AQ34</f>
        <v>2197.1200000000008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70"/>
      <c r="B35" s="49" t="s">
        <v>38</v>
      </c>
      <c r="C35" s="50"/>
      <c r="D35" s="51">
        <f t="shared" ref="D35" si="267">SUM(D32:D34)</f>
        <v>41540</v>
      </c>
      <c r="E35" s="51"/>
      <c r="F35" s="51">
        <f t="shared" ref="F35" si="268">SUM(F32:F34)</f>
        <v>46842</v>
      </c>
      <c r="G35" s="52"/>
      <c r="H35" s="52"/>
      <c r="I35" s="51">
        <f t="shared" ref="I35:K35" si="269">SUM(I32:I34)</f>
        <v>48846</v>
      </c>
      <c r="J35" s="52"/>
      <c r="K35" s="51">
        <f t="shared" si="269"/>
        <v>49105</v>
      </c>
      <c r="L35" s="21">
        <f t="shared" ref="L35" si="270">IF(K35&gt;0,(K32*L32+K33*L33+K34*L34)/K35,0)</f>
        <v>8.2007290499949079E-2</v>
      </c>
      <c r="M35" s="52">
        <f t="shared" ref="M35" si="271">M32+M33+M34</f>
        <v>45078</v>
      </c>
      <c r="N35" s="53">
        <f t="shared" ref="N35" si="272">IF(M35&gt;0,O35/M35,0)</f>
        <v>0.44668978215537514</v>
      </c>
      <c r="O35" s="54">
        <f t="shared" ref="O35" si="273">O32+O33+O34</f>
        <v>20135.882000000001</v>
      </c>
      <c r="P35" s="21">
        <f t="shared" ref="P35" si="274">IF(M35&gt;0,Q35/M35,0)</f>
        <v>0.48498216424863566</v>
      </c>
      <c r="Q35" s="54">
        <f t="shared" ref="Q35" si="275">Q32+Q33+Q34</f>
        <v>21862.025999999998</v>
      </c>
      <c r="R35" s="21">
        <f t="shared" ref="R35" si="276">IF(M35&gt;0,T35/M35,0)</f>
        <v>6.89920138426727E-2</v>
      </c>
      <c r="S35" s="141"/>
      <c r="T35" s="54">
        <f t="shared" ref="T35" si="277">T32+T33+T34</f>
        <v>3110.0219999999999</v>
      </c>
      <c r="U35" s="21">
        <f t="shared" ref="U35" si="278">IF(M35&gt;0,V35/M35,0)</f>
        <v>0.25067724832512533</v>
      </c>
      <c r="V35" s="54">
        <f t="shared" ref="V35" si="279">V32+V33+V34</f>
        <v>11300.028999999999</v>
      </c>
      <c r="W35" s="21">
        <f t="shared" ref="W35" si="280">IF(M35&gt;0,X35/M35,0)</f>
        <v>0.48565657305115578</v>
      </c>
      <c r="X35" s="54">
        <f t="shared" ref="X35" si="281">X32+X33+X34</f>
        <v>21892.427</v>
      </c>
      <c r="Y35" s="21">
        <f t="shared" ref="Y35" si="282">IF(M35&gt;0,Z35/M35,0)</f>
        <v>0.3866691068814056</v>
      </c>
      <c r="Z35" s="54">
        <f t="shared" ref="Z35" si="283">Z32+Z33+Z34</f>
        <v>17430.27</v>
      </c>
      <c r="AA35" s="55">
        <f t="shared" ref="AA35" si="284">IF(M35&gt;0,AB35/M35,0)</f>
        <v>2.5266362749012819E-3</v>
      </c>
      <c r="AB35" s="56">
        <f t="shared" ref="AB35" si="285">SUM(AB32:AB34)</f>
        <v>113.89570999999999</v>
      </c>
      <c r="AC35" s="55">
        <f t="shared" ref="AC35" si="286">IF(M35&gt;0,(AC32*M32+AC33*M33+AC34*M34)/M35,0)</f>
        <v>2.6561614246417326E-3</v>
      </c>
      <c r="AD35" s="55">
        <f t="shared" ref="AD35" si="287">IF(K35&gt;0,(K32*AD32+K33*AD33+K34*AD34)/K35,0)</f>
        <v>4.0997047143875366E-4</v>
      </c>
      <c r="AE35" s="52">
        <f t="shared" ref="AE35" si="288">SUM(AE32:AE34)</f>
        <v>18.480650000000001</v>
      </c>
      <c r="AF35" s="53">
        <f t="shared" ref="AF35" si="289">IF(K35&gt;0,(K32*AF32+K33*AF33+K34*AF34)/K35,0)</f>
        <v>0.19168969962325627</v>
      </c>
      <c r="AG35" s="58">
        <f t="shared" ref="AG35" si="290">SUM(AG32:AG34)</f>
        <v>104.51518240000001</v>
      </c>
      <c r="AH35" s="53">
        <f t="shared" ref="AH35" si="291">IF(AND(AB35&gt;0),((AB32*AH32+AB33*AH33+AB34*AH34)/AB35),0)</f>
        <v>0.83953592775786012</v>
      </c>
      <c r="AI35" s="57">
        <f t="shared" si="6"/>
        <v>0.84752319480707117</v>
      </c>
      <c r="AJ35" s="51">
        <f t="shared" ref="AJ35" si="292">SUM(AJ32:AJ34)</f>
        <v>591</v>
      </c>
      <c r="AK35" s="21">
        <f t="shared" ref="AK35" si="293">IF(AJ35&gt;0,(AK32*AJ32+AK33*AJ33+AK34*AJ34)/AJ35,0)</f>
        <v>7.7316412859560063E-2</v>
      </c>
      <c r="AL35" s="53">
        <f>IF(K35&gt;0,(AL32*K32+AL33*K33+AL34*K34)/K35,0)</f>
        <v>0.18579069748498117</v>
      </c>
      <c r="AM35" s="141">
        <f>IF(L35&gt;0,(AM32*K32+AM33*K33+AM34*K34)/K35,0)</f>
        <v>0.20498130129314732</v>
      </c>
      <c r="AN35" s="58">
        <f t="shared" ref="AN35" si="294">SUM(AN32:AN34)</f>
        <v>101.25379470000001</v>
      </c>
      <c r="AO35" s="142">
        <f t="shared" si="48"/>
        <v>111.70550450000002</v>
      </c>
      <c r="AP35" s="56"/>
      <c r="AQ35" s="56">
        <f t="shared" ref="AQ35" si="295">SUM(AQ32:AQ34)</f>
        <v>1104.32</v>
      </c>
      <c r="AR35" s="105"/>
      <c r="AS35" s="106">
        <f>AR34</f>
        <v>2197.1200000000008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8">
        <v>9</v>
      </c>
      <c r="B36" s="23">
        <v>1</v>
      </c>
      <c r="C36" s="11" t="s">
        <v>56</v>
      </c>
      <c r="D36" s="12">
        <v>8085</v>
      </c>
      <c r="E36" s="12">
        <v>3</v>
      </c>
      <c r="F36" s="12">
        <v>12078</v>
      </c>
      <c r="G36" s="13">
        <v>0.5</v>
      </c>
      <c r="H36" s="13">
        <v>5.4</v>
      </c>
      <c r="I36" s="12">
        <v>13016</v>
      </c>
      <c r="J36" s="13">
        <v>5</v>
      </c>
      <c r="K36" s="12">
        <v>16224</v>
      </c>
      <c r="L36" s="14">
        <v>8.1000000000000003E-2</v>
      </c>
      <c r="M36" s="24">
        <f>ROUND(K36*(1-L36),0)</f>
        <v>14910</v>
      </c>
      <c r="N36" s="15">
        <v>0.48799999999999999</v>
      </c>
      <c r="O36" s="25">
        <f t="shared" ref="O36:O38" si="297">M36*N36</f>
        <v>7276.08</v>
      </c>
      <c r="P36" s="14">
        <v>0.36399999999999999</v>
      </c>
      <c r="Q36" s="25">
        <f t="shared" ref="Q36:Q38" si="298">M36*P36</f>
        <v>5427.24</v>
      </c>
      <c r="R36" s="16">
        <v>0.14799999999999999</v>
      </c>
      <c r="S36" s="150"/>
      <c r="T36" s="25">
        <f t="shared" ref="T36:T38" si="299">M36*R36</f>
        <v>2206.6799999999998</v>
      </c>
      <c r="U36" s="26">
        <v>0.25</v>
      </c>
      <c r="V36" s="25">
        <f t="shared" ref="V36:V38" si="300">M36*U36</f>
        <v>3727.5</v>
      </c>
      <c r="W36" s="16">
        <v>0.495</v>
      </c>
      <c r="X36" s="25">
        <f t="shared" ref="X36:X38" si="301">M36*W36</f>
        <v>7380.45</v>
      </c>
      <c r="Y36" s="16">
        <v>0.39</v>
      </c>
      <c r="Z36" s="25">
        <f t="shared" ref="Z36:Z38" si="302">Y36*M36</f>
        <v>5814.9000000000005</v>
      </c>
      <c r="AA36" s="17">
        <v>2.6800000000000001E-3</v>
      </c>
      <c r="AB36" s="18">
        <f t="shared" ref="AB36:AB38" si="303">M36*AA36</f>
        <v>39.958800000000004</v>
      </c>
      <c r="AC36" s="27">
        <f>IF(M36&gt;0,(AE36+AN36)/M36,0)</f>
        <v>3.0212848759222002E-3</v>
      </c>
      <c r="AD36" s="17">
        <v>4.2000000000000002E-4</v>
      </c>
      <c r="AE36" s="24">
        <f t="shared" ref="AE36:AE38" si="304">AD36*M36</f>
        <v>6.2622</v>
      </c>
      <c r="AF36" s="117">
        <v>0.20200000000000001</v>
      </c>
      <c r="AG36" s="30">
        <f t="shared" ref="AG36:AG38" si="305">AJ36*(1-AK36)*AF36</f>
        <v>42.788650000000004</v>
      </c>
      <c r="AH36" s="28">
        <f t="shared" ref="AH36:AH38" si="306">IF(AND(AF36&gt;0,AD36&gt;0,AA36&gt;0),((AA36-AD36)*AF36)/((AF36-AD36)*AA36),0)</f>
        <v>0.84504059719262603</v>
      </c>
      <c r="AI36" s="60">
        <f t="shared" si="6"/>
        <v>0.86296579201301205</v>
      </c>
      <c r="AJ36" s="12">
        <v>229</v>
      </c>
      <c r="AK36" s="14">
        <v>7.4999999999999997E-2</v>
      </c>
      <c r="AL36" s="15">
        <v>0.18310000000000001</v>
      </c>
      <c r="AM36" s="135">
        <v>0.19889999999999999</v>
      </c>
      <c r="AN36" s="30">
        <f>AJ36*(1-AK36)*AL36</f>
        <v>38.785157500000004</v>
      </c>
      <c r="AO36" s="136">
        <f t="shared" ref="AO36" si="307">AJ36*(1-AK36)*AM36</f>
        <v>42.131992500000003</v>
      </c>
      <c r="AP36" s="19">
        <v>1.6</v>
      </c>
      <c r="AQ36" s="19">
        <v>540.52</v>
      </c>
      <c r="AR36" s="101">
        <f>AR34+AJ36-AQ36</f>
        <v>1885.6000000000008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9"/>
      <c r="B37" s="33">
        <v>2</v>
      </c>
      <c r="C37" s="11" t="s">
        <v>57</v>
      </c>
      <c r="D37" s="34">
        <v>18075</v>
      </c>
      <c r="E37" s="34">
        <v>8</v>
      </c>
      <c r="F37" s="34">
        <v>15704</v>
      </c>
      <c r="G37" s="35">
        <v>0.5</v>
      </c>
      <c r="H37" s="35">
        <v>5.2</v>
      </c>
      <c r="I37" s="34">
        <v>16201</v>
      </c>
      <c r="J37" s="35">
        <v>4.4000000000000004</v>
      </c>
      <c r="K37" s="34">
        <v>16123</v>
      </c>
      <c r="L37" s="36">
        <v>7.5999999999999998E-2</v>
      </c>
      <c r="M37" s="37">
        <f>ROUND(K37*(1-L37),0)</f>
        <v>14898</v>
      </c>
      <c r="N37" s="38">
        <v>0.435</v>
      </c>
      <c r="O37" s="25">
        <f t="shared" si="297"/>
        <v>6480.63</v>
      </c>
      <c r="P37" s="36">
        <v>0.48399999999999999</v>
      </c>
      <c r="Q37" s="25">
        <f t="shared" si="298"/>
        <v>7210.6319999999996</v>
      </c>
      <c r="R37" s="39">
        <v>8.1000000000000003E-2</v>
      </c>
      <c r="S37" s="139"/>
      <c r="T37" s="25">
        <f t="shared" si="299"/>
        <v>1206.7380000000001</v>
      </c>
      <c r="U37" s="28">
        <v>0.248</v>
      </c>
      <c r="V37" s="25">
        <f t="shared" si="300"/>
        <v>3694.7040000000002</v>
      </c>
      <c r="W37" s="39">
        <v>0.52300000000000002</v>
      </c>
      <c r="X37" s="25">
        <f t="shared" si="301"/>
        <v>7791.6540000000005</v>
      </c>
      <c r="Y37" s="39">
        <v>0.39</v>
      </c>
      <c r="Z37" s="25">
        <f t="shared" si="302"/>
        <v>5810.22</v>
      </c>
      <c r="AA37" s="40">
        <v>2.63E-3</v>
      </c>
      <c r="AB37" s="18">
        <f t="shared" si="303"/>
        <v>39.181739999999998</v>
      </c>
      <c r="AC37" s="27">
        <f>IF(M37&gt;0,(AE37+AN37)/M37,0)</f>
        <v>2.5828706873405826E-3</v>
      </c>
      <c r="AD37" s="40">
        <v>4.4999999999999999E-4</v>
      </c>
      <c r="AE37" s="37">
        <f t="shared" si="304"/>
        <v>6.7040999999999995</v>
      </c>
      <c r="AF37" s="28">
        <v>0.19889999999999999</v>
      </c>
      <c r="AG37" s="41">
        <f t="shared" si="305"/>
        <v>34.4047275</v>
      </c>
      <c r="AH37" s="28">
        <f t="shared" si="306"/>
        <v>0.83077692420440941</v>
      </c>
      <c r="AI37" s="29">
        <f t="shared" si="6"/>
        <v>0.82780307454108981</v>
      </c>
      <c r="AJ37" s="34">
        <v>187</v>
      </c>
      <c r="AK37" s="36">
        <v>7.4999999999999997E-2</v>
      </c>
      <c r="AL37" s="38">
        <v>0.1837</v>
      </c>
      <c r="AM37" s="137">
        <v>0.19939999999999999</v>
      </c>
      <c r="AN37" s="41">
        <f>AJ37*(1-AK37)*AL37</f>
        <v>31.7755075</v>
      </c>
      <c r="AO37" s="138">
        <f t="shared" si="19"/>
        <v>34.491214999999997</v>
      </c>
      <c r="AP37" s="42">
        <v>1.6</v>
      </c>
      <c r="AQ37" s="42"/>
      <c r="AR37" s="121">
        <f>AR36+AJ37-AQ37</f>
        <v>2072.6000000000008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9"/>
      <c r="B38" s="33">
        <v>3</v>
      </c>
      <c r="C38" s="11" t="s">
        <v>54</v>
      </c>
      <c r="D38" s="43">
        <v>20507</v>
      </c>
      <c r="E38" s="43">
        <v>4</v>
      </c>
      <c r="F38" s="43">
        <v>17536</v>
      </c>
      <c r="G38" s="37">
        <v>0.6</v>
      </c>
      <c r="H38" s="37">
        <v>5</v>
      </c>
      <c r="I38" s="43">
        <v>17664</v>
      </c>
      <c r="J38" s="37">
        <v>4</v>
      </c>
      <c r="K38" s="43">
        <v>16167</v>
      </c>
      <c r="L38" s="39">
        <v>8.2000000000000003E-2</v>
      </c>
      <c r="M38" s="37">
        <f>ROUND(K38*(1-L38),0)</f>
        <v>14841</v>
      </c>
      <c r="N38" s="28">
        <v>0.41899999999999998</v>
      </c>
      <c r="O38" s="25">
        <f t="shared" si="297"/>
        <v>6218.3789999999999</v>
      </c>
      <c r="P38" s="39">
        <v>0.38500000000000001</v>
      </c>
      <c r="Q38" s="25">
        <f t="shared" si="298"/>
        <v>5713.7849999999999</v>
      </c>
      <c r="R38" s="39">
        <v>0.19600000000000001</v>
      </c>
      <c r="S38" s="139"/>
      <c r="T38" s="25">
        <f t="shared" si="299"/>
        <v>2908.8360000000002</v>
      </c>
      <c r="U38" s="28">
        <v>0.24199999999999999</v>
      </c>
      <c r="V38" s="25">
        <f t="shared" si="300"/>
        <v>3591.5219999999999</v>
      </c>
      <c r="W38" s="39">
        <v>0.51700000000000002</v>
      </c>
      <c r="X38" s="25">
        <f t="shared" si="301"/>
        <v>7672.7970000000005</v>
      </c>
      <c r="Y38" s="39">
        <v>0.39</v>
      </c>
      <c r="Z38" s="25">
        <f t="shared" si="302"/>
        <v>5787.99</v>
      </c>
      <c r="AA38" s="47">
        <v>2.6199999999999999E-3</v>
      </c>
      <c r="AB38" s="18">
        <f t="shared" si="303"/>
        <v>38.883420000000001</v>
      </c>
      <c r="AC38" s="27">
        <f>IF(M38&gt;0,(AE38+AN38)/M38,0)</f>
        <v>2.8808549019607842E-3</v>
      </c>
      <c r="AD38" s="47">
        <v>4.6999999999999999E-4</v>
      </c>
      <c r="AE38" s="37">
        <f t="shared" si="304"/>
        <v>6.9752700000000001</v>
      </c>
      <c r="AF38" s="28">
        <v>0.20960000000000001</v>
      </c>
      <c r="AG38" s="41">
        <f t="shared" si="305"/>
        <v>37.572057600000001</v>
      </c>
      <c r="AH38" s="28">
        <f t="shared" si="306"/>
        <v>0.82245493233873668</v>
      </c>
      <c r="AI38" s="29">
        <f t="shared" si="6"/>
        <v>0.83882918295324094</v>
      </c>
      <c r="AJ38" s="43">
        <v>194</v>
      </c>
      <c r="AK38" s="39">
        <v>7.5999999999999998E-2</v>
      </c>
      <c r="AL38" s="28">
        <v>0.1996</v>
      </c>
      <c r="AM38" s="139">
        <v>0.2273</v>
      </c>
      <c r="AN38" s="41">
        <f>AJ38*(1-AK38)*AL38</f>
        <v>35.779497599999999</v>
      </c>
      <c r="AO38" s="140">
        <f t="shared" si="19"/>
        <v>40.744888799999998</v>
      </c>
      <c r="AP38" s="18">
        <v>1.55</v>
      </c>
      <c r="AQ38" s="18"/>
      <c r="AR38" s="121">
        <f>AR37+AJ38-AQ38</f>
        <v>2266.6000000000008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70"/>
      <c r="B39" s="49" t="s">
        <v>38</v>
      </c>
      <c r="C39" s="50"/>
      <c r="D39" s="51">
        <f t="shared" ref="D39" si="308">SUM(D36:D38)</f>
        <v>46667</v>
      </c>
      <c r="E39" s="51"/>
      <c r="F39" s="51">
        <f t="shared" ref="F39" si="309">SUM(F36:F38)</f>
        <v>45318</v>
      </c>
      <c r="G39" s="52"/>
      <c r="H39" s="52"/>
      <c r="I39" s="51">
        <f t="shared" ref="I39:K39" si="310">SUM(I36:I38)</f>
        <v>46881</v>
      </c>
      <c r="J39" s="52"/>
      <c r="K39" s="51">
        <f t="shared" si="310"/>
        <v>48514</v>
      </c>
      <c r="L39" s="21">
        <f t="shared" ref="L39" si="311">IF(K39&gt;0,(K36*L36+K37*L37+K38*L38)/K39,0)</f>
        <v>7.9671558725316408E-2</v>
      </c>
      <c r="M39" s="52">
        <f t="shared" ref="M39" si="312">M36+M37+M38</f>
        <v>44649</v>
      </c>
      <c r="N39" s="53">
        <f t="shared" ref="N39" si="313">IF(M39&gt;0,O39/M39,0)</f>
        <v>0.4473804340522744</v>
      </c>
      <c r="O39" s="54">
        <f t="shared" ref="O39" si="314">O36+O37+O38</f>
        <v>19975.089</v>
      </c>
      <c r="P39" s="21">
        <f t="shared" ref="P39" si="315">IF(M39&gt;0,Q39/M39,0)</f>
        <v>0.41102056037089296</v>
      </c>
      <c r="Q39" s="54">
        <f t="shared" ref="Q39" si="316">Q36+Q37+Q38</f>
        <v>18351.656999999999</v>
      </c>
      <c r="R39" s="21">
        <f t="shared" ref="R39" si="317">IF(M39&gt;0,T39/M39,0)</f>
        <v>0.14159900557683264</v>
      </c>
      <c r="S39" s="141"/>
      <c r="T39" s="54">
        <f t="shared" ref="T39" si="318">T36+T37+T38</f>
        <v>6322.2539999999999</v>
      </c>
      <c r="U39" s="21">
        <f t="shared" ref="U39" si="319">IF(M39&gt;0,V39/M39,0)</f>
        <v>0.24667352012363097</v>
      </c>
      <c r="V39" s="54">
        <f t="shared" ref="V39" si="320">V36+V37+V38</f>
        <v>11013.725999999999</v>
      </c>
      <c r="W39" s="21">
        <f t="shared" ref="W39" si="321">IF(M39&gt;0,X39/M39,0)</f>
        <v>0.51165537861990185</v>
      </c>
      <c r="X39" s="54">
        <f t="shared" ref="X39" si="322">X36+X37+X38</f>
        <v>22844.900999999998</v>
      </c>
      <c r="Y39" s="21">
        <f t="shared" ref="Y39" si="323">IF(M39&gt;0,Z39/M39,0)</f>
        <v>0.39</v>
      </c>
      <c r="Z39" s="54">
        <f t="shared" ref="Z39" si="324">Z36+Z37+Z38</f>
        <v>17413.11</v>
      </c>
      <c r="AA39" s="55">
        <f t="shared" ref="AA39" si="325">IF(M39&gt;0,AB39/M39,0)</f>
        <v>2.6433729758785192E-3</v>
      </c>
      <c r="AB39" s="56">
        <f t="shared" ref="AB39" si="326">SUM(AB36:AB38)</f>
        <v>118.02396</v>
      </c>
      <c r="AC39" s="55">
        <f t="shared" ref="AC39" si="327">IF(M39&gt;0,(AC36*M36+AC37*M37+AC38*M38)/M39,0)</f>
        <v>2.828321633183274E-3</v>
      </c>
      <c r="AD39" s="55">
        <f t="shared" ref="AD39" si="328">IF(K39&gt;0,(K36*AD36+K37*AD37+K38*AD38)/K39,0)</f>
        <v>4.466323123222163E-4</v>
      </c>
      <c r="AE39" s="52">
        <f t="shared" ref="AE39" si="329">SUM(AE36:AE38)</f>
        <v>19.941569999999999</v>
      </c>
      <c r="AF39" s="53">
        <f t="shared" ref="AF39" si="330">IF(K39&gt;0,(K36*AF36+K37*AF37+K38*AF38)/K39,0)</f>
        <v>0.20350240961371974</v>
      </c>
      <c r="AG39" s="58">
        <f t="shared" ref="AG39" si="331">SUM(AG36:AG38)</f>
        <v>114.76543509999999</v>
      </c>
      <c r="AH39" s="53">
        <f t="shared" ref="AH39" si="332">IF(AND(AB39&gt;0),((AB36*AH36+AB37*AH37+AB38*AH38)/AB39),0)</f>
        <v>0.83286439653843392</v>
      </c>
      <c r="AI39" s="57">
        <f t="shared" si="6"/>
        <v>0.84408255696402645</v>
      </c>
      <c r="AJ39" s="51">
        <f t="shared" ref="AJ39" si="333">SUM(AJ36:AJ38)</f>
        <v>610</v>
      </c>
      <c r="AK39" s="21">
        <f t="shared" ref="AK39" si="334">IF(AJ39&gt;0,(AK36*AJ36+AK37*AJ37+AK38*AJ38)/AJ39,0)</f>
        <v>7.5318032786885245E-2</v>
      </c>
      <c r="AL39" s="53">
        <f>IF(K39&gt;0,(AL36*K36+AL37*K37+AL38*K38)/K39,0)</f>
        <v>0.18879792843302962</v>
      </c>
      <c r="AM39" s="141">
        <f>IF(L39&gt;0,(AM36*K36+AM37*K37+AM38*K38)/K39,0)</f>
        <v>0.20853029847054458</v>
      </c>
      <c r="AN39" s="58">
        <f t="shared" ref="AN39" si="335">SUM(AN36:AN38)</f>
        <v>106.3401626</v>
      </c>
      <c r="AO39" s="142">
        <f t="shared" si="48"/>
        <v>117.3680963</v>
      </c>
      <c r="AP39" s="56"/>
      <c r="AQ39" s="56">
        <f t="shared" ref="AQ39" si="336">SUM(AQ36:AQ38)</f>
        <v>540.52</v>
      </c>
      <c r="AR39" s="105"/>
      <c r="AS39" s="106">
        <f>AR38</f>
        <v>2266.6000000000008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8">
        <v>10</v>
      </c>
      <c r="B40" s="23">
        <v>1</v>
      </c>
      <c r="C40" s="11" t="s">
        <v>55</v>
      </c>
      <c r="D40" s="12">
        <v>6400</v>
      </c>
      <c r="E40" s="12">
        <v>3</v>
      </c>
      <c r="F40" s="12">
        <v>11337</v>
      </c>
      <c r="G40" s="13">
        <v>0.8</v>
      </c>
      <c r="H40" s="13">
        <v>4.0999999999999996</v>
      </c>
      <c r="I40" s="12">
        <v>11981</v>
      </c>
      <c r="J40" s="13">
        <v>5</v>
      </c>
      <c r="K40" s="12">
        <v>16084</v>
      </c>
      <c r="L40" s="14">
        <v>7.8E-2</v>
      </c>
      <c r="M40" s="24">
        <f>ROUND(K40*(1-L40),0)</f>
        <v>14829</v>
      </c>
      <c r="N40" s="15">
        <v>0.41499999999999998</v>
      </c>
      <c r="O40" s="25">
        <f t="shared" ref="O40:O42" si="338">M40*N40</f>
        <v>6154.0349999999999</v>
      </c>
      <c r="P40" s="14">
        <v>0.376</v>
      </c>
      <c r="Q40" s="25">
        <f t="shared" ref="Q40:Q42" si="339">M40*P40</f>
        <v>5575.7039999999997</v>
      </c>
      <c r="R40" s="16">
        <v>0.20899999999999999</v>
      </c>
      <c r="S40" s="150"/>
      <c r="T40" s="25">
        <f t="shared" ref="T40:T42" si="340">M40*R40</f>
        <v>3099.261</v>
      </c>
      <c r="U40" s="26">
        <v>0.23499999999999999</v>
      </c>
      <c r="V40" s="25">
        <f t="shared" ref="V40:V42" si="341">M40*U40</f>
        <v>3484.8149999999996</v>
      </c>
      <c r="W40" s="16">
        <v>0.52500000000000002</v>
      </c>
      <c r="X40" s="25">
        <f t="shared" ref="X40:X42" si="342">M40*W40</f>
        <v>7785.2250000000004</v>
      </c>
      <c r="Y40" s="16">
        <v>0.38</v>
      </c>
      <c r="Z40" s="25">
        <f t="shared" ref="Z40:Z42" si="343">Y40*M40</f>
        <v>5635.02</v>
      </c>
      <c r="AA40" s="17">
        <v>2.7299999999999998E-3</v>
      </c>
      <c r="AB40" s="18">
        <f t="shared" ref="AB40:AB42" si="344">M40*AA40</f>
        <v>40.483169999999994</v>
      </c>
      <c r="AC40" s="27">
        <f>IF(M40&gt;0,(AE40+AN40)/M40,0)</f>
        <v>3.04991907748331E-3</v>
      </c>
      <c r="AD40" s="17">
        <v>4.8999999999999998E-4</v>
      </c>
      <c r="AE40" s="24">
        <f t="shared" ref="AE40:AE42" si="345">AD40*M40</f>
        <v>7.2662100000000001</v>
      </c>
      <c r="AF40" s="117">
        <v>0.20949999999999999</v>
      </c>
      <c r="AG40" s="30">
        <f t="shared" ref="AG40:AG42" si="346">AJ40*(1-AK40)*AF40</f>
        <v>37.584299999999999</v>
      </c>
      <c r="AH40" s="28">
        <f t="shared" ref="AH40:AH42" si="347">IF(AND(AF40&gt;0,AD40&gt;0,AA40&gt;0),((AA40-AD40)*AF40)/((AF40-AD40)*AA40),0)</f>
        <v>0.82243641881936691</v>
      </c>
      <c r="AI40" s="60">
        <f t="shared" si="6"/>
        <v>0.84128816223684844</v>
      </c>
      <c r="AJ40" s="12">
        <v>195</v>
      </c>
      <c r="AK40" s="14">
        <v>0.08</v>
      </c>
      <c r="AL40" s="15">
        <v>0.21160000000000001</v>
      </c>
      <c r="AM40" s="135">
        <v>0.22320000000000001</v>
      </c>
      <c r="AN40" s="30">
        <f>AJ40*(1-AK40)*AL40</f>
        <v>37.961040000000004</v>
      </c>
      <c r="AO40" s="136">
        <f t="shared" ref="AO40" si="348">AJ40*(1-AK40)*AM40</f>
        <v>40.042080000000006</v>
      </c>
      <c r="AP40" s="19">
        <v>1.65</v>
      </c>
      <c r="AQ40" s="19">
        <v>541.12</v>
      </c>
      <c r="AR40" s="101">
        <f>AR38+AJ40-AQ40</f>
        <v>1920.4800000000009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9"/>
      <c r="B41" s="33">
        <v>2</v>
      </c>
      <c r="C41" s="11" t="s">
        <v>57</v>
      </c>
      <c r="D41" s="34">
        <v>21493</v>
      </c>
      <c r="E41" s="34">
        <v>7</v>
      </c>
      <c r="F41" s="34">
        <v>16097</v>
      </c>
      <c r="G41" s="35">
        <v>0.9</v>
      </c>
      <c r="H41" s="35">
        <v>4.7</v>
      </c>
      <c r="I41" s="34">
        <v>16588</v>
      </c>
      <c r="J41" s="35">
        <v>5.5</v>
      </c>
      <c r="K41" s="34">
        <v>16138</v>
      </c>
      <c r="L41" s="36">
        <v>7.8E-2</v>
      </c>
      <c r="M41" s="37">
        <f>ROUND(K41*(1-L41),0)</f>
        <v>14879</v>
      </c>
      <c r="N41" s="38">
        <v>0.45400000000000001</v>
      </c>
      <c r="O41" s="25">
        <f t="shared" si="338"/>
        <v>6755.0659999999998</v>
      </c>
      <c r="P41" s="36">
        <v>0.40100000000000002</v>
      </c>
      <c r="Q41" s="25">
        <f t="shared" si="339"/>
        <v>5966.4790000000003</v>
      </c>
      <c r="R41" s="39">
        <v>0.14499999999999999</v>
      </c>
      <c r="S41" s="139"/>
      <c r="T41" s="25">
        <f t="shared" si="340"/>
        <v>2157.4549999999999</v>
      </c>
      <c r="U41" s="28">
        <v>0.24199999999999999</v>
      </c>
      <c r="V41" s="25">
        <f t="shared" si="341"/>
        <v>3600.7179999999998</v>
      </c>
      <c r="W41" s="39">
        <v>0.51600000000000001</v>
      </c>
      <c r="X41" s="25">
        <f t="shared" si="342"/>
        <v>7677.5640000000003</v>
      </c>
      <c r="Y41" s="39">
        <v>0.39</v>
      </c>
      <c r="Z41" s="25">
        <f t="shared" si="343"/>
        <v>5802.81</v>
      </c>
      <c r="AA41" s="40">
        <v>2.7499999999999998E-3</v>
      </c>
      <c r="AB41" s="18">
        <f t="shared" si="344"/>
        <v>40.917249999999996</v>
      </c>
      <c r="AC41" s="27">
        <f>IF(M41&gt;0,(AE41+AN41)/M41,0)</f>
        <v>3.0051531957792864E-3</v>
      </c>
      <c r="AD41" s="40">
        <v>4.6999999999999999E-4</v>
      </c>
      <c r="AE41" s="37">
        <f t="shared" si="345"/>
        <v>6.9931299999999998</v>
      </c>
      <c r="AF41" s="28">
        <v>0.20499999999999999</v>
      </c>
      <c r="AG41" s="41">
        <f t="shared" si="346"/>
        <v>38.073419999999999</v>
      </c>
      <c r="AH41" s="28">
        <f t="shared" si="347"/>
        <v>0.83099611970682241</v>
      </c>
      <c r="AI41" s="29">
        <f t="shared" si="6"/>
        <v>0.84555871681352335</v>
      </c>
      <c r="AJ41" s="34">
        <v>201</v>
      </c>
      <c r="AK41" s="36">
        <v>7.5999999999999998E-2</v>
      </c>
      <c r="AL41" s="38">
        <v>0.2031</v>
      </c>
      <c r="AM41" s="137">
        <v>0.21609999999999999</v>
      </c>
      <c r="AN41" s="41">
        <f>AJ41*(1-AK41)*AL41</f>
        <v>37.720544400000001</v>
      </c>
      <c r="AO41" s="138">
        <f t="shared" si="19"/>
        <v>40.1349564</v>
      </c>
      <c r="AP41" s="42">
        <v>1.65</v>
      </c>
      <c r="AQ41" s="42"/>
      <c r="AR41" s="121">
        <f>AR40+AJ41-AQ41</f>
        <v>2121.4800000000009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9"/>
      <c r="B42" s="33">
        <v>3</v>
      </c>
      <c r="C42" s="11" t="s">
        <v>54</v>
      </c>
      <c r="D42" s="43">
        <v>20780</v>
      </c>
      <c r="E42" s="43">
        <v>1</v>
      </c>
      <c r="F42" s="43">
        <v>17175</v>
      </c>
      <c r="G42" s="37">
        <v>0.7</v>
      </c>
      <c r="H42" s="37">
        <v>4.9000000000000004</v>
      </c>
      <c r="I42" s="43">
        <v>17839</v>
      </c>
      <c r="J42" s="37">
        <v>4.7</v>
      </c>
      <c r="K42" s="43">
        <v>16163</v>
      </c>
      <c r="L42" s="39">
        <v>8.4000000000000005E-2</v>
      </c>
      <c r="M42" s="37">
        <f>ROUND(K42*(1-L42),0)</f>
        <v>14805</v>
      </c>
      <c r="N42" s="28">
        <v>0.45700000000000002</v>
      </c>
      <c r="O42" s="25">
        <f t="shared" si="338"/>
        <v>6765.8850000000002</v>
      </c>
      <c r="P42" s="39">
        <v>0.373</v>
      </c>
      <c r="Q42" s="25">
        <f t="shared" si="339"/>
        <v>5522.2650000000003</v>
      </c>
      <c r="R42" s="39">
        <v>0.17</v>
      </c>
      <c r="S42" s="139"/>
      <c r="T42" s="25">
        <f t="shared" si="340"/>
        <v>2516.8500000000004</v>
      </c>
      <c r="U42" s="28">
        <v>0.23499999999999999</v>
      </c>
      <c r="V42" s="25">
        <f t="shared" si="341"/>
        <v>3479.1749999999997</v>
      </c>
      <c r="W42" s="39">
        <v>0.503</v>
      </c>
      <c r="X42" s="25">
        <f t="shared" si="342"/>
        <v>7446.915</v>
      </c>
      <c r="Y42" s="39">
        <v>0.37</v>
      </c>
      <c r="Z42" s="25">
        <f t="shared" si="343"/>
        <v>5477.85</v>
      </c>
      <c r="AA42" s="47">
        <v>2.6900000000000001E-3</v>
      </c>
      <c r="AB42" s="18">
        <f t="shared" si="344"/>
        <v>39.825450000000004</v>
      </c>
      <c r="AC42" s="27">
        <f>IF(M42&gt;0,(AE42+AN42)/M42,0)</f>
        <v>3.0876856737588653E-3</v>
      </c>
      <c r="AD42" s="47">
        <v>4.2999999999999999E-4</v>
      </c>
      <c r="AE42" s="37">
        <f t="shared" si="345"/>
        <v>6.3661500000000002</v>
      </c>
      <c r="AF42" s="28">
        <v>0.2089</v>
      </c>
      <c r="AG42" s="41">
        <f t="shared" si="346"/>
        <v>38.881721400000004</v>
      </c>
      <c r="AH42" s="28">
        <f t="shared" si="347"/>
        <v>0.84188162899710284</v>
      </c>
      <c r="AI42" s="29">
        <f t="shared" si="6"/>
        <v>0.86249147808310644</v>
      </c>
      <c r="AJ42" s="43">
        <v>201</v>
      </c>
      <c r="AK42" s="39">
        <v>7.3999999999999996E-2</v>
      </c>
      <c r="AL42" s="28">
        <v>0.2114</v>
      </c>
      <c r="AM42" s="139">
        <v>0.22420000000000001</v>
      </c>
      <c r="AN42" s="41">
        <f>AJ42*(1-AK42)*AL42</f>
        <v>39.3470364</v>
      </c>
      <c r="AO42" s="140">
        <f t="shared" si="19"/>
        <v>41.729449200000005</v>
      </c>
      <c r="AP42" s="18">
        <v>1.58</v>
      </c>
      <c r="AQ42" s="18"/>
      <c r="AR42" s="121">
        <f>AR41+AJ42-AQ42</f>
        <v>2322.4800000000009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70"/>
      <c r="B43" s="49" t="s">
        <v>38</v>
      </c>
      <c r="C43" s="50"/>
      <c r="D43" s="51">
        <f t="shared" ref="D43" si="349">SUM(D40:D42)</f>
        <v>48673</v>
      </c>
      <c r="E43" s="51"/>
      <c r="F43" s="51">
        <f t="shared" ref="F43" si="350">SUM(F40:F42)</f>
        <v>44609</v>
      </c>
      <c r="G43" s="52"/>
      <c r="H43" s="52"/>
      <c r="I43" s="51">
        <f t="shared" ref="I43:K43" si="351">SUM(I40:I42)</f>
        <v>46408</v>
      </c>
      <c r="J43" s="52"/>
      <c r="K43" s="51">
        <f t="shared" si="351"/>
        <v>48385</v>
      </c>
      <c r="L43" s="21">
        <f t="shared" ref="L43" si="352">IF(K43&gt;0,(K40*L40+K41*L41+K42*L42)/K43,0)</f>
        <v>8.0004298852950295E-2</v>
      </c>
      <c r="M43" s="52">
        <f t="shared" ref="M43" si="353">M40+M41+M42</f>
        <v>44513</v>
      </c>
      <c r="N43" s="53">
        <f t="shared" ref="N43" si="354">IF(M43&gt;0,O43/M43,0)</f>
        <v>0.44200539168332842</v>
      </c>
      <c r="O43" s="54">
        <f t="shared" ref="O43" si="355">O40+O41+O42</f>
        <v>19674.985999999997</v>
      </c>
      <c r="P43" s="21">
        <f t="shared" ref="P43" si="356">IF(M43&gt;0,Q43/M43,0)</f>
        <v>0.38335874912946782</v>
      </c>
      <c r="Q43" s="54">
        <f t="shared" ref="Q43" si="357">Q40+Q41+Q42</f>
        <v>17064.448</v>
      </c>
      <c r="R43" s="21">
        <f t="shared" ref="R43" si="358">IF(M43&gt;0,T43/M43,0)</f>
        <v>0.17463585918720376</v>
      </c>
      <c r="S43" s="141"/>
      <c r="T43" s="54">
        <f t="shared" ref="T43" si="359">T40+T41+T42</f>
        <v>7773.5660000000007</v>
      </c>
      <c r="U43" s="21">
        <f t="shared" ref="U43" si="360">IF(M43&gt;0,V43/M43,0)</f>
        <v>0.23733983330712374</v>
      </c>
      <c r="V43" s="54">
        <f t="shared" ref="V43" si="361">V40+V41+V42</f>
        <v>10564.707999999999</v>
      </c>
      <c r="W43" s="21">
        <f t="shared" ref="W43" si="362">IF(M43&gt;0,X43/M43,0)</f>
        <v>0.51467445465369666</v>
      </c>
      <c r="X43" s="54">
        <f t="shared" ref="X43" si="363">X40+X41+X42</f>
        <v>22909.704000000002</v>
      </c>
      <c r="Y43" s="21">
        <f t="shared" ref="Y43" si="364">IF(M43&gt;0,Z43/M43,0)</f>
        <v>0.38001662435692946</v>
      </c>
      <c r="Z43" s="54">
        <f t="shared" ref="Z43" si="365">Z40+Z41+Z42</f>
        <v>16915.68</v>
      </c>
      <c r="AA43" s="55">
        <f t="shared" ref="AA43" si="366">IF(M43&gt;0,AB43/M43,0)</f>
        <v>2.7233812594073641E-3</v>
      </c>
      <c r="AB43" s="56">
        <f t="shared" ref="AB43" si="367">SUM(AB40:AB42)</f>
        <v>121.22587</v>
      </c>
      <c r="AC43" s="55">
        <f t="shared" ref="AC43" si="368">IF(M43&gt;0,(AC40*M40+AC41*M41+AC42*M42)/M43,0)</f>
        <v>3.0475166984925755E-3</v>
      </c>
      <c r="AD43" s="55">
        <f t="shared" ref="AD43" si="369">IF(K43&gt;0,(K40*AD40+K41*AD41+K42*AD42)/K43,0)</f>
        <v>4.6328634907512659E-4</v>
      </c>
      <c r="AE43" s="52">
        <f t="shared" ref="AE43" si="370">SUM(AE40:AE42)</f>
        <v>20.625489999999999</v>
      </c>
      <c r="AF43" s="53">
        <f t="shared" ref="AF43" si="371">IF(K43&gt;0,(K40*AF40+K41*AF41+K42*AF42)/K43,0)</f>
        <v>0.20779867107574662</v>
      </c>
      <c r="AG43" s="58">
        <f t="shared" ref="AG43" si="372">SUM(AG40:AG42)</f>
        <v>114.5394414</v>
      </c>
      <c r="AH43" s="53">
        <f t="shared" ref="AH43" si="373">IF(AND(AB43&gt;0),((AB40*AH40+AB41*AH41+AB42*AH42)/AB43),0)</f>
        <v>0.83171375926501723</v>
      </c>
      <c r="AI43" s="57">
        <f t="shared" si="6"/>
        <v>0.84986566717181011</v>
      </c>
      <c r="AJ43" s="51">
        <f t="shared" ref="AJ43" si="374">SUM(AJ40:AJ42)</f>
        <v>597</v>
      </c>
      <c r="AK43" s="21">
        <f t="shared" ref="AK43" si="375">IF(AJ43&gt;0,(AK40*AJ40+AK41*AJ41+AK42*AJ42)/AJ43,0)</f>
        <v>7.6633165829145727E-2</v>
      </c>
      <c r="AL43" s="53">
        <f>IF(K43&gt;0,(AL40*K40+AL41*K41+AL42*K42)/K43,0)</f>
        <v>0.20869815852020257</v>
      </c>
      <c r="AM43" s="141">
        <f>IF(L43&gt;0,(AM40*K40+AM41*K41+AM42*K42)/K43,0)</f>
        <v>0.22116596465846855</v>
      </c>
      <c r="AN43" s="58">
        <f t="shared" ref="AN43" si="376">SUM(AN40:AN42)</f>
        <v>115.0286208</v>
      </c>
      <c r="AO43" s="142">
        <f t="shared" si="48"/>
        <v>121.90648560000001</v>
      </c>
      <c r="AP43" s="56"/>
      <c r="AQ43" s="56">
        <f t="shared" ref="AQ43" si="377">SUM(AQ40:AQ42)</f>
        <v>541.12</v>
      </c>
      <c r="AR43" s="105"/>
      <c r="AS43" s="106">
        <f>AR42</f>
        <v>2322.4800000000009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8">
        <v>11</v>
      </c>
      <c r="B44" s="23">
        <v>1</v>
      </c>
      <c r="C44" s="11" t="s">
        <v>55</v>
      </c>
      <c r="D44" s="12">
        <v>6800</v>
      </c>
      <c r="E44" s="12">
        <v>0</v>
      </c>
      <c r="F44" s="12">
        <v>14133</v>
      </c>
      <c r="G44" s="13">
        <v>0.4</v>
      </c>
      <c r="H44" s="13">
        <v>4</v>
      </c>
      <c r="I44" s="12">
        <v>14821</v>
      </c>
      <c r="J44" s="13">
        <v>5.6</v>
      </c>
      <c r="K44" s="12">
        <v>15804</v>
      </c>
      <c r="L44" s="14">
        <v>8.1000000000000003E-2</v>
      </c>
      <c r="M44" s="24">
        <f>ROUND(K44*(1-L44),0)</f>
        <v>14524</v>
      </c>
      <c r="N44" s="15">
        <v>0.42</v>
      </c>
      <c r="O44" s="25">
        <f t="shared" ref="O44:O46" si="379">M44*N44</f>
        <v>6100.08</v>
      </c>
      <c r="P44" s="14">
        <v>0.318</v>
      </c>
      <c r="Q44" s="25">
        <f t="shared" ref="Q44:Q46" si="380">M44*P44</f>
        <v>4618.6320000000005</v>
      </c>
      <c r="R44" s="16">
        <v>0.26200000000000001</v>
      </c>
      <c r="S44" s="150"/>
      <c r="T44" s="25">
        <f t="shared" ref="T44:T46" si="381">M44*R44</f>
        <v>3805.288</v>
      </c>
      <c r="U44" s="26">
        <v>0.23599999999999999</v>
      </c>
      <c r="V44" s="25">
        <f t="shared" ref="V44:V46" si="382">M44*U44</f>
        <v>3427.6639999999998</v>
      </c>
      <c r="W44" s="16">
        <v>0.51500000000000001</v>
      </c>
      <c r="X44" s="25">
        <f t="shared" ref="X44:X46" si="383">M44*W44</f>
        <v>7479.8600000000006</v>
      </c>
      <c r="Y44" s="16">
        <v>0.37</v>
      </c>
      <c r="Z44" s="25">
        <f t="shared" ref="Z44:Z46" si="384">Y44*M44</f>
        <v>5373.88</v>
      </c>
      <c r="AA44" s="17">
        <v>2.5500000000000002E-3</v>
      </c>
      <c r="AB44" s="18">
        <f t="shared" ref="AB44:AB46" si="385">M44*AA44</f>
        <v>37.036200000000001</v>
      </c>
      <c r="AC44" s="27">
        <f>IF(M44&gt;0,(AE44+AN44)/M44,0)</f>
        <v>2.9810896103001929E-3</v>
      </c>
      <c r="AD44" s="17">
        <v>4.2000000000000002E-4</v>
      </c>
      <c r="AE44" s="24">
        <f t="shared" ref="AE44:AE46" si="386">AD44*M44</f>
        <v>6.1000800000000002</v>
      </c>
      <c r="AF44" s="117">
        <v>0.21640000000000001</v>
      </c>
      <c r="AG44" s="30">
        <f t="shared" ref="AG44:AG46" si="387">AJ44*(1-AK44)*AF44</f>
        <v>37.111518000000004</v>
      </c>
      <c r="AH44" s="28">
        <f t="shared" ref="AH44:AH46" si="388">IF(AND(AF44&gt;0,AD44&gt;0,AA44&gt;0),((AA44-AD44)*AF44)/((AF44-AD44)*AA44),0)</f>
        <v>0.8369184510548362</v>
      </c>
      <c r="AI44" s="60">
        <f t="shared" si="6"/>
        <v>0.86077870856328664</v>
      </c>
      <c r="AJ44" s="12">
        <v>185</v>
      </c>
      <c r="AK44" s="14">
        <v>7.2999999999999995E-2</v>
      </c>
      <c r="AL44" s="15">
        <v>0.21690000000000001</v>
      </c>
      <c r="AM44" s="135">
        <v>0.22370000000000001</v>
      </c>
      <c r="AN44" s="30">
        <f>AJ44*(1-AK44)*AL44</f>
        <v>37.1972655</v>
      </c>
      <c r="AO44" s="136">
        <f t="shared" ref="AO44" si="389">AJ44*(1-AK44)*AM44</f>
        <v>38.363431500000004</v>
      </c>
      <c r="AP44" s="19">
        <v>1.55</v>
      </c>
      <c r="AQ44" s="19">
        <v>560.38</v>
      </c>
      <c r="AR44" s="101">
        <f>AR42+AJ44-AQ44</f>
        <v>1947.1000000000008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9"/>
      <c r="B45" s="33">
        <v>2</v>
      </c>
      <c r="C45" s="11" t="s">
        <v>53</v>
      </c>
      <c r="D45" s="34">
        <v>17820</v>
      </c>
      <c r="E45" s="34">
        <v>8</v>
      </c>
      <c r="F45" s="34">
        <v>16610</v>
      </c>
      <c r="G45" s="35">
        <v>1.7</v>
      </c>
      <c r="H45" s="35">
        <v>4.9000000000000004</v>
      </c>
      <c r="I45" s="34">
        <v>16310</v>
      </c>
      <c r="J45" s="35">
        <v>5.3</v>
      </c>
      <c r="K45" s="34">
        <v>15817</v>
      </c>
      <c r="L45" s="36">
        <v>7.9000000000000001E-2</v>
      </c>
      <c r="M45" s="37">
        <f>ROUND(K45*(1-L45),0)</f>
        <v>14567</v>
      </c>
      <c r="N45" s="38">
        <v>0.14599999999999999</v>
      </c>
      <c r="O45" s="25">
        <f t="shared" si="379"/>
        <v>2126.7819999999997</v>
      </c>
      <c r="P45" s="36">
        <v>0.69799999999999995</v>
      </c>
      <c r="Q45" s="25">
        <f t="shared" si="380"/>
        <v>10167.766</v>
      </c>
      <c r="R45" s="39">
        <v>0.156</v>
      </c>
      <c r="S45" s="139"/>
      <c r="T45" s="25">
        <f t="shared" si="381"/>
        <v>2272.4519999999998</v>
      </c>
      <c r="U45" s="28">
        <v>0.224</v>
      </c>
      <c r="V45" s="25">
        <f t="shared" si="382"/>
        <v>3263.0080000000003</v>
      </c>
      <c r="W45" s="39">
        <v>0.53500000000000003</v>
      </c>
      <c r="X45" s="25">
        <f t="shared" si="383"/>
        <v>7793.3450000000003</v>
      </c>
      <c r="Y45" s="39">
        <v>0.38</v>
      </c>
      <c r="Z45" s="25">
        <f t="shared" si="384"/>
        <v>5535.46</v>
      </c>
      <c r="AA45" s="40">
        <v>2.5200000000000001E-3</v>
      </c>
      <c r="AB45" s="18">
        <f t="shared" si="385"/>
        <v>36.708840000000002</v>
      </c>
      <c r="AC45" s="27">
        <f>IF(M45&gt;0,(AE45+AN45)/M45,0)</f>
        <v>2.8916148005766465E-3</v>
      </c>
      <c r="AD45" s="40">
        <v>3.8999999999999999E-4</v>
      </c>
      <c r="AE45" s="37">
        <f t="shared" si="386"/>
        <v>5.6811299999999996</v>
      </c>
      <c r="AF45" s="28">
        <v>0.2107</v>
      </c>
      <c r="AG45" s="41">
        <f t="shared" si="387"/>
        <v>35.317955400000002</v>
      </c>
      <c r="AH45" s="28">
        <f t="shared" si="388"/>
        <v>0.84680550932750065</v>
      </c>
      <c r="AI45" s="29">
        <f t="shared" si="6"/>
        <v>0.86668202923560655</v>
      </c>
      <c r="AJ45" s="34">
        <v>182</v>
      </c>
      <c r="AK45" s="36">
        <v>7.9000000000000001E-2</v>
      </c>
      <c r="AL45" s="38">
        <v>0.21740000000000001</v>
      </c>
      <c r="AM45" s="137">
        <v>0.22420000000000001</v>
      </c>
      <c r="AN45" s="41">
        <f>AJ45*(1-AK45)*AL45</f>
        <v>36.441022800000006</v>
      </c>
      <c r="AO45" s="138">
        <f t="shared" si="19"/>
        <v>37.580852400000005</v>
      </c>
      <c r="AP45" s="42">
        <v>1.55</v>
      </c>
      <c r="AQ45" s="42"/>
      <c r="AR45" s="121">
        <f>AR44+AJ45-AQ45</f>
        <v>2129.1000000000008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9"/>
      <c r="B46" s="33">
        <v>3</v>
      </c>
      <c r="C46" s="46" t="s">
        <v>54</v>
      </c>
      <c r="D46" s="43">
        <v>20270</v>
      </c>
      <c r="E46" s="43">
        <v>3</v>
      </c>
      <c r="F46" s="43">
        <v>18396</v>
      </c>
      <c r="G46" s="37">
        <v>3</v>
      </c>
      <c r="H46" s="37">
        <v>8.5</v>
      </c>
      <c r="I46" s="43">
        <v>18376</v>
      </c>
      <c r="J46" s="37">
        <v>4</v>
      </c>
      <c r="K46" s="43">
        <v>15772</v>
      </c>
      <c r="L46" s="39">
        <v>7.1999999999999995E-2</v>
      </c>
      <c r="M46" s="37">
        <f>ROUND(K46*(1-L46),0)</f>
        <v>14636</v>
      </c>
      <c r="N46" s="28">
        <v>0.46</v>
      </c>
      <c r="O46" s="25">
        <f t="shared" si="379"/>
        <v>6732.56</v>
      </c>
      <c r="P46" s="39">
        <v>0.41</v>
      </c>
      <c r="Q46" s="25">
        <f t="shared" si="380"/>
        <v>6000.7599999999993</v>
      </c>
      <c r="R46" s="39">
        <v>0.13</v>
      </c>
      <c r="S46" s="139"/>
      <c r="T46" s="25">
        <f t="shared" si="381"/>
        <v>1902.68</v>
      </c>
      <c r="U46" s="28">
        <v>0.223</v>
      </c>
      <c r="V46" s="25">
        <f t="shared" si="382"/>
        <v>3263.828</v>
      </c>
      <c r="W46" s="39">
        <v>0.504</v>
      </c>
      <c r="X46" s="25">
        <f t="shared" si="383"/>
        <v>7376.5439999999999</v>
      </c>
      <c r="Y46" s="39">
        <v>0.38</v>
      </c>
      <c r="Z46" s="25">
        <f t="shared" si="384"/>
        <v>5561.68</v>
      </c>
      <c r="AA46" s="47">
        <v>2.7100000000000002E-3</v>
      </c>
      <c r="AB46" s="18">
        <f t="shared" si="385"/>
        <v>39.663560000000004</v>
      </c>
      <c r="AC46" s="27">
        <f>IF(M46&gt;0,(AE46+AN46)/M46,0)</f>
        <v>3.1689573995627223E-3</v>
      </c>
      <c r="AD46" s="47">
        <v>3.8000000000000002E-4</v>
      </c>
      <c r="AE46" s="37">
        <f t="shared" si="386"/>
        <v>5.56168</v>
      </c>
      <c r="AF46" s="28">
        <v>0.21809999999999999</v>
      </c>
      <c r="AG46" s="41">
        <f t="shared" si="387"/>
        <v>40.374890100000002</v>
      </c>
      <c r="AH46" s="28">
        <f t="shared" si="388"/>
        <v>0.86127922183135119</v>
      </c>
      <c r="AI46" s="29">
        <f t="shared" si="6"/>
        <v>0.88160606508049755</v>
      </c>
      <c r="AJ46" s="43">
        <v>201</v>
      </c>
      <c r="AK46" s="39">
        <v>7.9000000000000001E-2</v>
      </c>
      <c r="AL46" s="28">
        <v>0.2205</v>
      </c>
      <c r="AM46" s="139">
        <v>0.2233</v>
      </c>
      <c r="AN46" s="41">
        <f>AJ46*(1-AK46)*AL46</f>
        <v>40.819180500000002</v>
      </c>
      <c r="AO46" s="140">
        <f t="shared" si="19"/>
        <v>41.337519300000004</v>
      </c>
      <c r="AP46" s="18">
        <v>1.55</v>
      </c>
      <c r="AQ46" s="18"/>
      <c r="AR46" s="121">
        <f>AR45+AJ46-AQ46</f>
        <v>2330.1000000000008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70"/>
      <c r="B47" s="49" t="s">
        <v>38</v>
      </c>
      <c r="C47" s="50"/>
      <c r="D47" s="51">
        <f t="shared" ref="D47" si="390">SUM(D44:D46)</f>
        <v>44890</v>
      </c>
      <c r="E47" s="51"/>
      <c r="F47" s="51">
        <f t="shared" ref="F47" si="391">SUM(F44:F46)</f>
        <v>49139</v>
      </c>
      <c r="G47" s="52"/>
      <c r="H47" s="52"/>
      <c r="I47" s="51">
        <f t="shared" ref="I47:K47" si="392">SUM(I44:I46)</f>
        <v>49507</v>
      </c>
      <c r="J47" s="52"/>
      <c r="K47" s="51">
        <f t="shared" si="392"/>
        <v>47393</v>
      </c>
      <c r="L47" s="21">
        <f t="shared" ref="L47" si="393">IF(K47&gt;0,(K44*L44+K45*L45+K46*L46)/K47,0)</f>
        <v>7.7337391597915306E-2</v>
      </c>
      <c r="M47" s="52">
        <f t="shared" ref="M47" si="394">M44+M45+M46</f>
        <v>43727</v>
      </c>
      <c r="N47" s="53">
        <f t="shared" ref="N47" si="395">IF(M47&gt;0,O47/M47,0)</f>
        <v>0.34210949756443382</v>
      </c>
      <c r="O47" s="54">
        <f t="shared" ref="O47" si="396">O44+O45+O46</f>
        <v>14959.421999999999</v>
      </c>
      <c r="P47" s="21">
        <f t="shared" ref="P47" si="397">IF(M47&gt;0,Q47/M47,0)</f>
        <v>0.47538495666293135</v>
      </c>
      <c r="Q47" s="54">
        <f t="shared" ref="Q47" si="398">Q44+Q45+Q46</f>
        <v>20787.157999999999</v>
      </c>
      <c r="R47" s="21">
        <f t="shared" ref="R47" si="399">IF(M47&gt;0,T47/M47,0)</f>
        <v>0.18250554577263475</v>
      </c>
      <c r="S47" s="141"/>
      <c r="T47" s="54">
        <f t="shared" ref="T47" si="400">T44+T45+T46</f>
        <v>7980.42</v>
      </c>
      <c r="U47" s="21">
        <f t="shared" ref="U47" si="401">IF(M47&gt;0,V47/M47,0)</f>
        <v>0.22765110801106866</v>
      </c>
      <c r="V47" s="54">
        <f t="shared" ref="V47" si="402">V44+V45+V46</f>
        <v>9954.5</v>
      </c>
      <c r="W47" s="21">
        <f t="shared" ref="W47" si="403">IF(M47&gt;0,X47/M47,0)</f>
        <v>0.51798085850847309</v>
      </c>
      <c r="X47" s="54">
        <f t="shared" ref="X47" si="404">X44+X45+X46</f>
        <v>22649.749000000003</v>
      </c>
      <c r="Y47" s="21">
        <f t="shared" ref="Y47" si="405">IF(M47&gt;0,Z47/M47,0)</f>
        <v>0.37667848240217716</v>
      </c>
      <c r="Z47" s="54">
        <f t="shared" ref="Z47" si="406">Z44+Z45+Z46</f>
        <v>16471.02</v>
      </c>
      <c r="AA47" s="55">
        <f t="shared" ref="AA47" si="407">IF(M47&gt;0,AB47/M47,0)</f>
        <v>2.5935600429940315E-3</v>
      </c>
      <c r="AB47" s="56">
        <f t="shared" ref="AB47" si="408">SUM(AB44:AB46)</f>
        <v>113.40860000000001</v>
      </c>
      <c r="AC47" s="55">
        <f t="shared" ref="AC47" si="409">IF(M47&gt;0,(AC44*M44+AC45*M45+AC46*M46)/M47,0)</f>
        <v>3.0141642189036527E-3</v>
      </c>
      <c r="AD47" s="55">
        <f t="shared" ref="AD47" si="410">IF(K47&gt;0,(K44*AD44+K45*AD45+K46*AD46)/K47,0)</f>
        <v>3.9667609140590378E-4</v>
      </c>
      <c r="AE47" s="52">
        <f t="shared" ref="AE47" si="411">SUM(AE44:AE46)</f>
        <v>17.342890000000001</v>
      </c>
      <c r="AF47" s="53">
        <f t="shared" ref="AF47" si="412">IF(K47&gt;0,(K44*AF44+K45*AF45+K46*AF46)/K47,0)</f>
        <v>0.21506342075833984</v>
      </c>
      <c r="AG47" s="58">
        <f t="shared" ref="AG47" si="413">SUM(AG44:AG46)</f>
        <v>112.80436350000001</v>
      </c>
      <c r="AH47" s="53">
        <f t="shared" ref="AH47" si="414">IF(AND(AB47&gt;0),((AB44*AH44+AB45*AH45+AB46*AH46)/AB47),0)</f>
        <v>0.84863870272483721</v>
      </c>
      <c r="AI47" s="57">
        <f t="shared" si="6"/>
        <v>0.86997709423679526</v>
      </c>
      <c r="AJ47" s="51">
        <f t="shared" ref="AJ47" si="415">SUM(AJ44:AJ46)</f>
        <v>568</v>
      </c>
      <c r="AK47" s="21">
        <f t="shared" ref="AK47" si="416">IF(AJ47&gt;0,(AK44*AJ44+AK45*AJ45+AK46*AJ46)/AJ47,0)</f>
        <v>7.7045774647887325E-2</v>
      </c>
      <c r="AL47" s="53">
        <f>IF(K47&gt;0,(AL44*K44+AL45*K45+AL46*K46)/K47,0)</f>
        <v>0.21826492097989156</v>
      </c>
      <c r="AM47" s="141">
        <f>IF(L47&gt;0,(AM44*K44+AM45*K45+AM46*K46)/K47,0)</f>
        <v>0.22373375392990527</v>
      </c>
      <c r="AN47" s="58">
        <f t="shared" ref="AN47" si="417">SUM(AN44:AN46)</f>
        <v>114.4574688</v>
      </c>
      <c r="AO47" s="142">
        <f t="shared" si="48"/>
        <v>117.28180320000001</v>
      </c>
      <c r="AP47" s="56"/>
      <c r="AQ47" s="56">
        <f t="shared" ref="AQ47" si="418">SUM(AQ44:AQ46)</f>
        <v>560.38</v>
      </c>
      <c r="AR47" s="105"/>
      <c r="AS47" s="106">
        <f>AR46</f>
        <v>2330.1000000000008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8">
        <v>12</v>
      </c>
      <c r="B48" s="23">
        <v>1</v>
      </c>
      <c r="C48" s="11" t="s">
        <v>55</v>
      </c>
      <c r="D48" s="12">
        <v>6400</v>
      </c>
      <c r="E48" s="12">
        <v>2</v>
      </c>
      <c r="F48" s="12">
        <v>9535</v>
      </c>
      <c r="G48" s="13">
        <v>1.8</v>
      </c>
      <c r="H48" s="13">
        <v>3.8</v>
      </c>
      <c r="I48" s="12">
        <v>10393</v>
      </c>
      <c r="J48" s="13">
        <v>6.2</v>
      </c>
      <c r="K48" s="12">
        <v>15370</v>
      </c>
      <c r="L48" s="14">
        <v>8.2000000000000003E-2</v>
      </c>
      <c r="M48" s="24">
        <f>ROUND(K48*(1-L48),0)</f>
        <v>14110</v>
      </c>
      <c r="N48" s="15">
        <v>0.51500000000000001</v>
      </c>
      <c r="O48" s="25">
        <f t="shared" ref="O48:O50" si="420">M48*N48</f>
        <v>7266.6500000000005</v>
      </c>
      <c r="P48" s="14">
        <v>0.29699999999999999</v>
      </c>
      <c r="Q48" s="25">
        <f t="shared" ref="Q48:Q50" si="421">M48*P48</f>
        <v>4190.67</v>
      </c>
      <c r="R48" s="16">
        <v>0.188</v>
      </c>
      <c r="S48" s="150"/>
      <c r="T48" s="25">
        <f t="shared" ref="T48:T50" si="422">M48*R48</f>
        <v>2652.68</v>
      </c>
      <c r="U48" s="26">
        <v>0.219</v>
      </c>
      <c r="V48" s="25">
        <f t="shared" ref="V48:V50" si="423">M48*U48</f>
        <v>3090.09</v>
      </c>
      <c r="W48" s="16">
        <v>0.53700000000000003</v>
      </c>
      <c r="X48" s="25">
        <f t="shared" ref="X48:X50" si="424">M48*W48</f>
        <v>7577.0700000000006</v>
      </c>
      <c r="Y48" s="16">
        <v>0.38</v>
      </c>
      <c r="Z48" s="25">
        <f t="shared" ref="Z48:Z50" si="425">Y48*M48</f>
        <v>5361.8</v>
      </c>
      <c r="AA48" s="17">
        <v>2.8800000000000002E-3</v>
      </c>
      <c r="AB48" s="18">
        <f t="shared" ref="AB48:AB50" si="426">M48*AA48</f>
        <v>40.636800000000001</v>
      </c>
      <c r="AC48" s="27">
        <f>IF(M48&gt;0,(AE48+AN48)/M48,0)</f>
        <v>3.259319631467045E-3</v>
      </c>
      <c r="AD48" s="17">
        <v>3.8000000000000002E-4</v>
      </c>
      <c r="AE48" s="24">
        <f t="shared" ref="AE48:AE50" si="427">AD48*M48</f>
        <v>5.3618000000000006</v>
      </c>
      <c r="AF48" s="117">
        <v>0.22259999999999999</v>
      </c>
      <c r="AG48" s="30">
        <f t="shared" ref="AG48:AG50" si="428">AJ48*(1-AK48)*AF48</f>
        <v>39.320064000000002</v>
      </c>
      <c r="AH48" s="28">
        <f t="shared" ref="AH48:AH50" si="429">IF(AND(AF48&gt;0,AD48&gt;0,AA48&gt;0),((AA48-AD48)*AF48)/((AF48-AD48)*AA48),0)</f>
        <v>0.86953994539945401</v>
      </c>
      <c r="AI48" s="60">
        <f t="shared" si="6"/>
        <v>0.88487321495853322</v>
      </c>
      <c r="AJ48" s="12">
        <v>192</v>
      </c>
      <c r="AK48" s="14">
        <v>0.08</v>
      </c>
      <c r="AL48" s="15">
        <v>0.23</v>
      </c>
      <c r="AM48" s="135">
        <v>0.2349</v>
      </c>
      <c r="AN48" s="30">
        <f>AJ48*(1-AK48)*AL48</f>
        <v>40.627200000000002</v>
      </c>
      <c r="AO48" s="136">
        <f t="shared" ref="AO48" si="430">AJ48*(1-AK48)*AM48</f>
        <v>41.492736000000001</v>
      </c>
      <c r="AP48" s="19">
        <v>1.55</v>
      </c>
      <c r="AQ48" s="19">
        <v>551.58000000000004</v>
      </c>
      <c r="AR48" s="101">
        <f>AR46+AJ48-AQ48-AS48</f>
        <v>1957.5200000000009</v>
      </c>
      <c r="AS48" s="151">
        <v>13</v>
      </c>
      <c r="AT48" s="12"/>
      <c r="AU48" s="31"/>
      <c r="AV48" s="20"/>
      <c r="AW48" s="20"/>
      <c r="AX48" s="20"/>
      <c r="AY48" s="20"/>
    </row>
    <row r="49" spans="1:51" x14ac:dyDescent="0.2">
      <c r="A49" s="169"/>
      <c r="B49" s="33">
        <v>2</v>
      </c>
      <c r="C49" s="11" t="s">
        <v>53</v>
      </c>
      <c r="D49" s="34">
        <v>19330</v>
      </c>
      <c r="E49" s="34">
        <v>6</v>
      </c>
      <c r="F49" s="34">
        <v>17652</v>
      </c>
      <c r="G49" s="35">
        <v>1.4</v>
      </c>
      <c r="H49" s="35">
        <v>4.2</v>
      </c>
      <c r="I49" s="34">
        <v>16913</v>
      </c>
      <c r="J49" s="35">
        <v>5.2</v>
      </c>
      <c r="K49" s="34">
        <v>14985</v>
      </c>
      <c r="L49" s="36">
        <v>8.3000000000000004E-2</v>
      </c>
      <c r="M49" s="37">
        <f>ROUND(K49*(1-L49),0)</f>
        <v>13741</v>
      </c>
      <c r="N49" s="38">
        <v>0.29199999999999998</v>
      </c>
      <c r="O49" s="25">
        <f t="shared" si="420"/>
        <v>4012.3719999999998</v>
      </c>
      <c r="P49" s="36">
        <v>0.56899999999999995</v>
      </c>
      <c r="Q49" s="25">
        <f t="shared" si="421"/>
        <v>7818.628999999999</v>
      </c>
      <c r="R49" s="39">
        <v>0.13900000000000001</v>
      </c>
      <c r="S49" s="139"/>
      <c r="T49" s="25">
        <f t="shared" si="422"/>
        <v>1909.9990000000003</v>
      </c>
      <c r="U49" s="28">
        <v>0.19900000000000001</v>
      </c>
      <c r="V49" s="25">
        <f t="shared" si="423"/>
        <v>2734.4590000000003</v>
      </c>
      <c r="W49" s="39">
        <v>0.53800000000000003</v>
      </c>
      <c r="X49" s="25">
        <f t="shared" si="424"/>
        <v>7392.6580000000004</v>
      </c>
      <c r="Y49" s="39">
        <v>0.37</v>
      </c>
      <c r="Z49" s="25">
        <f t="shared" si="425"/>
        <v>5084.17</v>
      </c>
      <c r="AA49" s="40">
        <v>2.8400000000000001E-3</v>
      </c>
      <c r="AB49" s="18">
        <f t="shared" si="426"/>
        <v>39.024439999999998</v>
      </c>
      <c r="AC49" s="27">
        <f>IF(M49&gt;0,(AE49+AN49)/M49,0)</f>
        <v>3.3904680882031872E-3</v>
      </c>
      <c r="AD49" s="40">
        <v>3.8999999999999999E-4</v>
      </c>
      <c r="AE49" s="37">
        <f t="shared" si="427"/>
        <v>5.3589899999999995</v>
      </c>
      <c r="AF49" s="28">
        <v>0.22869999999999999</v>
      </c>
      <c r="AG49" s="41">
        <f t="shared" si="428"/>
        <v>40.607971999999997</v>
      </c>
      <c r="AH49" s="28">
        <f t="shared" si="429"/>
        <v>0.86414968281944293</v>
      </c>
      <c r="AI49" s="29">
        <f t="shared" si="6"/>
        <v>0.88646052240965201</v>
      </c>
      <c r="AJ49" s="34">
        <v>193</v>
      </c>
      <c r="AK49" s="36">
        <v>0.08</v>
      </c>
      <c r="AL49" s="38">
        <v>0.23219999999999999</v>
      </c>
      <c r="AM49" s="137">
        <v>0.23710000000000001</v>
      </c>
      <c r="AN49" s="41">
        <f>AJ49*(1-AK49)*AL49</f>
        <v>41.229431999999996</v>
      </c>
      <c r="AO49" s="138">
        <f t="shared" si="19"/>
        <v>42.099476000000003</v>
      </c>
      <c r="AP49" s="42">
        <v>1.55</v>
      </c>
      <c r="AQ49" s="42"/>
      <c r="AR49" s="121">
        <f>AR48+AJ49-AQ49</f>
        <v>2150.5200000000009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9"/>
      <c r="B50" s="33">
        <v>3</v>
      </c>
      <c r="C50" s="11" t="s">
        <v>56</v>
      </c>
      <c r="D50" s="43">
        <v>17180</v>
      </c>
      <c r="E50" s="43">
        <v>5</v>
      </c>
      <c r="F50" s="43">
        <v>15275</v>
      </c>
      <c r="G50" s="37">
        <v>0.8</v>
      </c>
      <c r="H50" s="37">
        <v>3.2</v>
      </c>
      <c r="I50" s="43">
        <v>15629</v>
      </c>
      <c r="J50" s="37">
        <v>5.5</v>
      </c>
      <c r="K50" s="43">
        <v>14996</v>
      </c>
      <c r="L50" s="39">
        <v>7.9000000000000001E-2</v>
      </c>
      <c r="M50" s="37">
        <f>ROUND(K50*(1-L50),0)</f>
        <v>13811</v>
      </c>
      <c r="N50" s="28">
        <v>0.51100000000000001</v>
      </c>
      <c r="O50" s="25">
        <f t="shared" si="420"/>
        <v>7057.4210000000003</v>
      </c>
      <c r="P50" s="39">
        <v>0.39500000000000002</v>
      </c>
      <c r="Q50" s="25">
        <f t="shared" si="421"/>
        <v>5455.3450000000003</v>
      </c>
      <c r="R50" s="39">
        <v>9.4E-2</v>
      </c>
      <c r="S50" s="139"/>
      <c r="T50" s="25">
        <f t="shared" si="422"/>
        <v>1298.2339999999999</v>
      </c>
      <c r="U50" s="28">
        <v>0.214</v>
      </c>
      <c r="V50" s="25">
        <f t="shared" si="423"/>
        <v>2955.5540000000001</v>
      </c>
      <c r="W50" s="39">
        <v>0.52300000000000002</v>
      </c>
      <c r="X50" s="25">
        <f t="shared" si="424"/>
        <v>7223.1530000000002</v>
      </c>
      <c r="Y50" s="39">
        <v>0.38</v>
      </c>
      <c r="Z50" s="25">
        <f t="shared" si="425"/>
        <v>5248.18</v>
      </c>
      <c r="AA50" s="47">
        <v>2.7000000000000001E-3</v>
      </c>
      <c r="AB50" s="18">
        <f t="shared" si="426"/>
        <v>37.289700000000003</v>
      </c>
      <c r="AC50" s="27">
        <f>IF(M50&gt;0,(AE50+AN50)/M50,0)</f>
        <v>3.1572995945261021E-3</v>
      </c>
      <c r="AD50" s="47">
        <v>3.8000000000000002E-4</v>
      </c>
      <c r="AE50" s="37">
        <f t="shared" si="427"/>
        <v>5.2481800000000005</v>
      </c>
      <c r="AF50" s="28">
        <v>0.2213</v>
      </c>
      <c r="AG50" s="41">
        <f t="shared" si="428"/>
        <v>36.730710100000003</v>
      </c>
      <c r="AH50" s="28">
        <f t="shared" si="429"/>
        <v>0.86073725363966169</v>
      </c>
      <c r="AI50" s="29">
        <f t="shared" si="6"/>
        <v>0.88109277366564609</v>
      </c>
      <c r="AJ50" s="43">
        <v>181</v>
      </c>
      <c r="AK50" s="39">
        <v>8.3000000000000004E-2</v>
      </c>
      <c r="AL50" s="28">
        <v>0.2311</v>
      </c>
      <c r="AM50" s="139">
        <v>0.23849999999999999</v>
      </c>
      <c r="AN50" s="41">
        <f>AJ50*(1-AK50)*AL50</f>
        <v>38.357284700000001</v>
      </c>
      <c r="AO50" s="140">
        <f t="shared" si="19"/>
        <v>39.585514500000002</v>
      </c>
      <c r="AP50" s="18">
        <v>1.55</v>
      </c>
      <c r="AQ50" s="18"/>
      <c r="AR50" s="121">
        <f>AR49+AJ50-AQ50</f>
        <v>2331.5200000000009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70"/>
      <c r="B51" s="49" t="s">
        <v>38</v>
      </c>
      <c r="C51" s="50"/>
      <c r="D51" s="51">
        <f t="shared" ref="D51" si="431">SUM(D48:D50)</f>
        <v>42910</v>
      </c>
      <c r="E51" s="51"/>
      <c r="F51" s="51">
        <f t="shared" ref="F51" si="432">SUM(F48:F50)</f>
        <v>42462</v>
      </c>
      <c r="G51" s="52"/>
      <c r="H51" s="52"/>
      <c r="I51" s="51">
        <f t="shared" ref="I51:K51" si="433">SUM(I48:I50)</f>
        <v>42935</v>
      </c>
      <c r="J51" s="52"/>
      <c r="K51" s="51">
        <f t="shared" si="433"/>
        <v>45351</v>
      </c>
      <c r="L51" s="21">
        <f t="shared" ref="L51" si="434">IF(K51&gt;0,(K48*L48+K49*L49+K50*L50)/K51,0)</f>
        <v>8.13384269365615E-2</v>
      </c>
      <c r="M51" s="52">
        <f t="shared" ref="M51" si="435">M48+M49+M50</f>
        <v>41662</v>
      </c>
      <c r="N51" s="53">
        <f t="shared" ref="N51" si="436">IF(M51&gt;0,O51/M51,0)</f>
        <v>0.44012392587969851</v>
      </c>
      <c r="O51" s="54">
        <f t="shared" ref="O51" si="437">O48+O49+O50</f>
        <v>18336.442999999999</v>
      </c>
      <c r="P51" s="21">
        <f t="shared" ref="P51" si="438">IF(M51&gt;0,Q51/M51,0)</f>
        <v>0.41919840622149679</v>
      </c>
      <c r="Q51" s="54">
        <f t="shared" ref="Q51" si="439">Q48+Q49+Q50</f>
        <v>17464.644</v>
      </c>
      <c r="R51" s="21">
        <f t="shared" ref="R51" si="440">IF(M51&gt;0,T51/M51,0)</f>
        <v>0.14067766789880468</v>
      </c>
      <c r="S51" s="141"/>
      <c r="T51" s="54">
        <f t="shared" ref="T51" si="441">T48+T49+T50</f>
        <v>5860.9130000000005</v>
      </c>
      <c r="U51" s="21">
        <f t="shared" ref="U51" si="442">IF(M51&gt;0,V51/M51,0)</f>
        <v>0.21074607556046279</v>
      </c>
      <c r="V51" s="54">
        <f t="shared" ref="V51" si="443">V48+V49+V50</f>
        <v>8780.103000000001</v>
      </c>
      <c r="W51" s="21">
        <f t="shared" ref="W51" si="444">IF(M51&gt;0,X51/M51,0)</f>
        <v>0.53268880514617645</v>
      </c>
      <c r="X51" s="54">
        <f t="shared" ref="X51" si="445">X48+X49+X50</f>
        <v>22192.881000000001</v>
      </c>
      <c r="Y51" s="21">
        <f t="shared" ref="Y51" si="446">IF(M51&gt;0,Z51/M51,0)</f>
        <v>0.37670179060054731</v>
      </c>
      <c r="Z51" s="54">
        <f t="shared" ref="Z51" si="447">Z48+Z49+Z50</f>
        <v>15694.150000000001</v>
      </c>
      <c r="AA51" s="55">
        <f t="shared" ref="AA51" si="448">IF(M51&gt;0,AB51/M51,0)</f>
        <v>2.807136959339446E-3</v>
      </c>
      <c r="AB51" s="56">
        <f t="shared" ref="AB51" si="449">SUM(AB48:AB50)</f>
        <v>116.95094</v>
      </c>
      <c r="AC51" s="55">
        <f t="shared" ref="AC51" si="450">IF(M51&gt;0,(AC48*M48+AC49*M49+AC50*M50)/M51,0)</f>
        <v>3.2687553814027166E-3</v>
      </c>
      <c r="AD51" s="55">
        <f t="shared" ref="AD51" si="451">IF(K51&gt;0,(K48*AD48+K49*AD49+K50*AD50)/K51,0)</f>
        <v>3.8330422702917248E-4</v>
      </c>
      <c r="AE51" s="52">
        <f t="shared" ref="AE51" si="452">SUM(AE48:AE50)</f>
        <v>15.968970000000002</v>
      </c>
      <c r="AF51" s="53">
        <f t="shared" ref="AF51" si="453">IF(K51&gt;0,(K48*AF48+K49*AF49+K50*AF50)/K51,0)</f>
        <v>0.22418571365570769</v>
      </c>
      <c r="AG51" s="58">
        <f t="shared" ref="AG51" si="454">SUM(AG48:AG50)</f>
        <v>116.6587461</v>
      </c>
      <c r="AH51" s="53">
        <f t="shared" ref="AH51" si="455">IF(AND(AB51&gt;0),((AB48*AH48+AB49*AH49+AB50*AH50)/AB51),0)</f>
        <v>0.86493458084613783</v>
      </c>
      <c r="AI51" s="57">
        <f t="shared" si="6"/>
        <v>0.88420355564236086</v>
      </c>
      <c r="AJ51" s="51">
        <f t="shared" ref="AJ51" si="456">SUM(AJ48:AJ50)</f>
        <v>566</v>
      </c>
      <c r="AK51" s="21">
        <f t="shared" ref="AK51" si="457">IF(AJ51&gt;0,(AK48*AJ48+AK49*AJ49+AK50*AJ50)/AJ51,0)</f>
        <v>8.0959363957597175E-2</v>
      </c>
      <c r="AL51" s="53">
        <f>IF(K51&gt;0,(AL48*K48+AL49*K49+AL50*K50)/K51,0)</f>
        <v>0.23109066172741505</v>
      </c>
      <c r="AM51" s="141">
        <f>IF(L51&gt;0,(AM48*K48+AM49*K49+AM50*K50)/K51,0)</f>
        <v>0.23681732486604484</v>
      </c>
      <c r="AN51" s="58">
        <f t="shared" ref="AN51" si="458">SUM(AN48:AN50)</f>
        <v>120.2139167</v>
      </c>
      <c r="AO51" s="142">
        <f t="shared" si="48"/>
        <v>123.17772650000001</v>
      </c>
      <c r="AP51" s="56"/>
      <c r="AQ51" s="56">
        <f t="shared" ref="AQ51" si="459">SUM(AQ48:AQ50)</f>
        <v>551.58000000000004</v>
      </c>
      <c r="AR51" s="105"/>
      <c r="AS51" s="106">
        <f>AR50</f>
        <v>2331.5200000000009</v>
      </c>
      <c r="AT51" s="51">
        <f t="shared" ref="AT51" si="460">SUM(AT48:AT50)</f>
        <v>0</v>
      </c>
      <c r="AU51" s="59"/>
      <c r="AV51" s="58"/>
      <c r="AW51" s="58"/>
      <c r="AX51" s="58"/>
      <c r="AY51" s="58"/>
    </row>
    <row r="52" spans="1:51" x14ac:dyDescent="0.2">
      <c r="A52" s="168">
        <v>13</v>
      </c>
      <c r="B52" s="23">
        <v>1</v>
      </c>
      <c r="C52" s="11" t="s">
        <v>57</v>
      </c>
      <c r="D52" s="12">
        <v>17500</v>
      </c>
      <c r="E52" s="12">
        <v>0</v>
      </c>
      <c r="F52" s="12">
        <v>17069</v>
      </c>
      <c r="G52" s="13">
        <v>1.6</v>
      </c>
      <c r="H52" s="13">
        <v>3.7</v>
      </c>
      <c r="I52" s="12">
        <v>16615</v>
      </c>
      <c r="J52" s="13">
        <v>4.9000000000000004</v>
      </c>
      <c r="K52" s="12">
        <v>14919</v>
      </c>
      <c r="L52" s="14">
        <v>0.08</v>
      </c>
      <c r="M52" s="24">
        <f>ROUND(K52*(1-L52),0)</f>
        <v>13725</v>
      </c>
      <c r="N52" s="15">
        <v>0.44700000000000001</v>
      </c>
      <c r="O52" s="25">
        <f t="shared" ref="O52:O54" si="461">M52*N52</f>
        <v>6135.0749999999998</v>
      </c>
      <c r="P52" s="14">
        <v>0.45500000000000002</v>
      </c>
      <c r="Q52" s="25">
        <f t="shared" ref="Q52:Q54" si="462">M52*P52</f>
        <v>6244.875</v>
      </c>
      <c r="R52" s="16">
        <v>9.8000000000000004E-2</v>
      </c>
      <c r="S52" s="150"/>
      <c r="T52" s="25">
        <f t="shared" ref="T52:T54" si="463">M52*R52</f>
        <v>1345.05</v>
      </c>
      <c r="U52" s="26">
        <v>0.21299999999999999</v>
      </c>
      <c r="V52" s="25">
        <f t="shared" ref="V52:V54" si="464">M52*U52</f>
        <v>2923.4249999999997</v>
      </c>
      <c r="W52" s="16">
        <v>0.52500000000000002</v>
      </c>
      <c r="X52" s="25">
        <f t="shared" ref="X52:X54" si="465">M52*W52</f>
        <v>7205.625</v>
      </c>
      <c r="Y52" s="16">
        <v>0.37</v>
      </c>
      <c r="Z52" s="25">
        <f t="shared" ref="Z52:Z54" si="466">Y52*M52</f>
        <v>5078.25</v>
      </c>
      <c r="AA52" s="17">
        <v>2.66E-3</v>
      </c>
      <c r="AB52" s="18">
        <f t="shared" ref="AB52:AB54" si="467">M52*AA52</f>
        <v>36.508499999999998</v>
      </c>
      <c r="AC52" s="27">
        <f>IF(M52&gt;0,(AE52+AN52)/M52,0)</f>
        <v>2.948703956284153E-3</v>
      </c>
      <c r="AD52" s="17">
        <v>3.8000000000000002E-4</v>
      </c>
      <c r="AE52" s="24">
        <f t="shared" ref="AE52:AE54" si="468">AD52*M52</f>
        <v>5.2155000000000005</v>
      </c>
      <c r="AF52" s="117">
        <v>0.21640000000000001</v>
      </c>
      <c r="AG52" s="30">
        <f t="shared" ref="AG52:AG54" si="469">AJ52*(1-AK52)*AF52</f>
        <v>35.353484400000006</v>
      </c>
      <c r="AH52" s="28">
        <f t="shared" ref="AH52:AH54" si="470">IF(AND(AF52&gt;0,AD52&gt;0,AA52&gt;0),((AA52-AD52)*AF52)/((AF52-AD52)*AA52),0)</f>
        <v>0.85865065403996987</v>
      </c>
      <c r="AI52" s="60">
        <f t="shared" si="6"/>
        <v>0.87266649270972141</v>
      </c>
      <c r="AJ52" s="12">
        <v>177</v>
      </c>
      <c r="AK52" s="14">
        <v>7.6999999999999999E-2</v>
      </c>
      <c r="AL52" s="15">
        <v>0.21579999999999999</v>
      </c>
      <c r="AM52" s="135">
        <v>0.2167</v>
      </c>
      <c r="AN52" s="30">
        <f>AJ52*(1-AK52)*AL52</f>
        <v>35.255461799999999</v>
      </c>
      <c r="AO52" s="136">
        <f t="shared" ref="AO52" si="471">AJ52*(1-AK52)*AM52</f>
        <v>35.402495700000003</v>
      </c>
      <c r="AP52" s="19">
        <v>1.55</v>
      </c>
      <c r="AQ52" s="19"/>
      <c r="AR52" s="101">
        <f>AR50+AJ52-AQ52</f>
        <v>2508.5200000000009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9"/>
      <c r="B53" s="33">
        <v>2</v>
      </c>
      <c r="C53" s="11" t="s">
        <v>53</v>
      </c>
      <c r="D53" s="34">
        <v>20420</v>
      </c>
      <c r="E53" s="34">
        <v>1</v>
      </c>
      <c r="F53" s="34">
        <v>17488</v>
      </c>
      <c r="G53" s="35">
        <v>0.9</v>
      </c>
      <c r="H53" s="35">
        <v>4</v>
      </c>
      <c r="I53" s="34">
        <v>17096</v>
      </c>
      <c r="J53" s="35">
        <v>3.7</v>
      </c>
      <c r="K53" s="34">
        <v>14769</v>
      </c>
      <c r="L53" s="36">
        <v>8.3000000000000004E-2</v>
      </c>
      <c r="M53" s="37">
        <f>ROUND(K53*(1-L53),0)</f>
        <v>13543</v>
      </c>
      <c r="N53" s="38">
        <v>0.214</v>
      </c>
      <c r="O53" s="25">
        <f t="shared" si="461"/>
        <v>2898.2019999999998</v>
      </c>
      <c r="P53" s="36">
        <v>0.59499999999999997</v>
      </c>
      <c r="Q53" s="25">
        <f t="shared" si="462"/>
        <v>8058.085</v>
      </c>
      <c r="R53" s="39">
        <v>0.191</v>
      </c>
      <c r="S53" s="139"/>
      <c r="T53" s="25">
        <f t="shared" si="463"/>
        <v>2586.7130000000002</v>
      </c>
      <c r="U53" s="28">
        <v>0.20499999999999999</v>
      </c>
      <c r="V53" s="25">
        <f t="shared" si="464"/>
        <v>2776.3150000000001</v>
      </c>
      <c r="W53" s="39">
        <v>0.54</v>
      </c>
      <c r="X53" s="25">
        <f t="shared" si="465"/>
        <v>7313.22</v>
      </c>
      <c r="Y53" s="39">
        <v>0.37</v>
      </c>
      <c r="Z53" s="25">
        <f t="shared" si="466"/>
        <v>5010.91</v>
      </c>
      <c r="AA53" s="40">
        <v>2.7100000000000002E-3</v>
      </c>
      <c r="AB53" s="18">
        <f t="shared" si="467"/>
        <v>36.701530000000005</v>
      </c>
      <c r="AC53" s="27">
        <f>IF(M53&gt;0,(AE53+AN53)/M53,0)</f>
        <v>3.1428836594550695E-3</v>
      </c>
      <c r="AD53" s="40">
        <v>4.0000000000000002E-4</v>
      </c>
      <c r="AE53" s="37">
        <f t="shared" si="468"/>
        <v>5.4172000000000002</v>
      </c>
      <c r="AF53" s="28">
        <v>0.221</v>
      </c>
      <c r="AG53" s="41">
        <f t="shared" si="469"/>
        <v>36.308974000000006</v>
      </c>
      <c r="AH53" s="28">
        <f t="shared" si="470"/>
        <v>0.8539441242100545</v>
      </c>
      <c r="AI53" s="29">
        <f t="shared" si="6"/>
        <v>0.8742750516199671</v>
      </c>
      <c r="AJ53" s="34">
        <v>178</v>
      </c>
      <c r="AK53" s="36">
        <v>7.6999999999999999E-2</v>
      </c>
      <c r="AL53" s="38">
        <v>0.2261</v>
      </c>
      <c r="AM53" s="137">
        <v>0.23619999999999999</v>
      </c>
      <c r="AN53" s="41">
        <f>AJ53*(1-AK53)*AL53</f>
        <v>37.146873400000004</v>
      </c>
      <c r="AO53" s="138">
        <f t="shared" si="19"/>
        <v>38.8062428</v>
      </c>
      <c r="AP53" s="42">
        <v>1.65</v>
      </c>
      <c r="AQ53" s="42"/>
      <c r="AR53" s="121">
        <f>AR52+AJ53-AQ53</f>
        <v>2686.5200000000009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9"/>
      <c r="B54" s="33">
        <v>3</v>
      </c>
      <c r="C54" s="11" t="s">
        <v>56</v>
      </c>
      <c r="D54" s="43">
        <v>15700</v>
      </c>
      <c r="E54" s="43">
        <v>1</v>
      </c>
      <c r="F54" s="43">
        <v>16931</v>
      </c>
      <c r="G54" s="37">
        <v>0.9</v>
      </c>
      <c r="H54" s="37">
        <v>4.5</v>
      </c>
      <c r="I54" s="43">
        <v>16992</v>
      </c>
      <c r="J54" s="37">
        <v>3</v>
      </c>
      <c r="K54" s="43">
        <v>14753</v>
      </c>
      <c r="L54" s="39">
        <v>0.08</v>
      </c>
      <c r="M54" s="37">
        <f>ROUND(K54*(1-L54),0)</f>
        <v>13573</v>
      </c>
      <c r="N54" s="28">
        <v>0.41199999999999998</v>
      </c>
      <c r="O54" s="25">
        <f t="shared" si="461"/>
        <v>5592.076</v>
      </c>
      <c r="P54" s="39">
        <v>0.42599999999999999</v>
      </c>
      <c r="Q54" s="25">
        <f t="shared" si="462"/>
        <v>5782.098</v>
      </c>
      <c r="R54" s="39">
        <v>0.16200000000000001</v>
      </c>
      <c r="S54" s="139"/>
      <c r="T54" s="25">
        <f t="shared" si="463"/>
        <v>2198.826</v>
      </c>
      <c r="U54" s="28">
        <v>0.20399999999999999</v>
      </c>
      <c r="V54" s="25">
        <f t="shared" si="464"/>
        <v>2768.8919999999998</v>
      </c>
      <c r="W54" s="39">
        <v>0.54600000000000004</v>
      </c>
      <c r="X54" s="25">
        <f t="shared" si="465"/>
        <v>7410.8580000000002</v>
      </c>
      <c r="Y54" s="39">
        <v>0.39</v>
      </c>
      <c r="Z54" s="25">
        <f t="shared" si="466"/>
        <v>5293.47</v>
      </c>
      <c r="AA54" s="47">
        <v>2.6199999999999999E-3</v>
      </c>
      <c r="AB54" s="18">
        <f t="shared" si="467"/>
        <v>35.561259999999997</v>
      </c>
      <c r="AC54" s="27">
        <f>IF(M54&gt;0,(AE54+AN54)/M54,0)</f>
        <v>3.1672991969350921E-3</v>
      </c>
      <c r="AD54" s="47">
        <v>3.6999999999999999E-4</v>
      </c>
      <c r="AE54" s="37">
        <f t="shared" si="468"/>
        <v>5.0220099999999999</v>
      </c>
      <c r="AF54" s="28">
        <v>0.2213</v>
      </c>
      <c r="AG54" s="41">
        <f t="shared" si="469"/>
        <v>37.096076400000001</v>
      </c>
      <c r="AH54" s="28">
        <f t="shared" si="470"/>
        <v>0.8602168556722225</v>
      </c>
      <c r="AI54" s="29">
        <f t="shared" si="6"/>
        <v>0.88462631379350309</v>
      </c>
      <c r="AJ54" s="43">
        <v>183</v>
      </c>
      <c r="AK54" s="39">
        <v>8.4000000000000005E-2</v>
      </c>
      <c r="AL54" s="28">
        <v>0.22650000000000001</v>
      </c>
      <c r="AM54" s="139">
        <v>0.2349</v>
      </c>
      <c r="AN54" s="41">
        <f>AJ54*(1-AK54)*AL54</f>
        <v>37.967742000000001</v>
      </c>
      <c r="AO54" s="140">
        <f t="shared" si="19"/>
        <v>39.3758172</v>
      </c>
      <c r="AP54" s="18">
        <v>1.6</v>
      </c>
      <c r="AQ54" s="18"/>
      <c r="AR54" s="121">
        <f>AR53+AJ54-AQ54</f>
        <v>2869.5200000000009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70"/>
      <c r="B55" s="49" t="s">
        <v>38</v>
      </c>
      <c r="C55" s="50"/>
      <c r="D55" s="51">
        <f t="shared" ref="D55" si="472">SUM(D52:D54)</f>
        <v>53620</v>
      </c>
      <c r="E55" s="51"/>
      <c r="F55" s="51">
        <f t="shared" ref="F55" si="473">SUM(F52:F54)</f>
        <v>51488</v>
      </c>
      <c r="G55" s="52"/>
      <c r="H55" s="52"/>
      <c r="I55" s="51">
        <f t="shared" ref="I55:K55" si="474">SUM(I52:I54)</f>
        <v>50703</v>
      </c>
      <c r="J55" s="52"/>
      <c r="K55" s="51">
        <f t="shared" si="474"/>
        <v>44441</v>
      </c>
      <c r="L55" s="21">
        <f t="shared" ref="L55" si="475">IF(K55&gt;0,(K52*L52+K53*L53+K54*L54)/K55,0)</f>
        <v>8.0996984766319377E-2</v>
      </c>
      <c r="M55" s="52">
        <f t="shared" ref="M55" si="476">M52+M53+M54</f>
        <v>40841</v>
      </c>
      <c r="N55" s="53">
        <f t="shared" ref="N55" si="477">IF(M55&gt;0,O55/M55,0)</f>
        <v>0.35810467422443132</v>
      </c>
      <c r="O55" s="54">
        <f t="shared" ref="O55" si="478">O52+O53+O54</f>
        <v>14625.352999999999</v>
      </c>
      <c r="P55" s="21">
        <f t="shared" ref="P55" si="479">IF(M55&gt;0,Q55/M55,0)</f>
        <v>0.49178663597855088</v>
      </c>
      <c r="Q55" s="54">
        <f t="shared" ref="Q55" si="480">Q52+Q53+Q54</f>
        <v>20085.057999999997</v>
      </c>
      <c r="R55" s="21">
        <f t="shared" ref="R55" si="481">IF(M55&gt;0,T55/M55,0)</f>
        <v>0.15010868979701769</v>
      </c>
      <c r="S55" s="141"/>
      <c r="T55" s="54">
        <f t="shared" ref="T55" si="482">T52+T53+T54</f>
        <v>6130.5889999999999</v>
      </c>
      <c r="U55" s="21">
        <f t="shared" ref="U55" si="483">IF(M55&gt;0,V55/M55,0)</f>
        <v>0.2073561372150535</v>
      </c>
      <c r="V55" s="54">
        <f t="shared" ref="V55" si="484">V52+V53+V54</f>
        <v>8468.6319999999996</v>
      </c>
      <c r="W55" s="21">
        <f t="shared" ref="W55" si="485">IF(M55&gt;0,X55/M55,0)</f>
        <v>0.53695313532969324</v>
      </c>
      <c r="X55" s="54">
        <f t="shared" ref="X55" si="486">X52+X53+X54</f>
        <v>21929.703000000001</v>
      </c>
      <c r="Y55" s="21">
        <f t="shared" ref="Y55" si="487">IF(M55&gt;0,Z55/M55,0)</f>
        <v>0.37664675203839282</v>
      </c>
      <c r="Z55" s="54">
        <f t="shared" ref="Z55" si="488">Z52+Z53+Z54</f>
        <v>15382.630000000001</v>
      </c>
      <c r="AA55" s="55">
        <f t="shared" ref="AA55" si="489">IF(M55&gt;0,AB55/M55,0)</f>
        <v>2.6632866482211503E-3</v>
      </c>
      <c r="AB55" s="56">
        <f t="shared" ref="AB55" si="490">SUM(AB52:AB54)</f>
        <v>108.77128999999999</v>
      </c>
      <c r="AC55" s="55">
        <f t="shared" ref="AC55" si="491">IF(M55&gt;0,(AC52*M52+AC53*M53+AC54*M54)/M55,0)</f>
        <v>3.0857419553879683E-3</v>
      </c>
      <c r="AD55" s="55">
        <f t="shared" ref="AD55" si="492">IF(K55&gt;0,(K52*AD52+K53*AD53+K54*AD54)/K55,0)</f>
        <v>3.8332688283341962E-4</v>
      </c>
      <c r="AE55" s="52">
        <f t="shared" ref="AE55" si="493">SUM(AE52:AE54)</f>
        <v>15.65471</v>
      </c>
      <c r="AF55" s="53">
        <f t="shared" ref="AF55" si="494">IF(K55&gt;0,(K52*AF52+K53*AF53+K54*AF54)/K55,0)</f>
        <v>0.21955535428995748</v>
      </c>
      <c r="AG55" s="58">
        <f t="shared" ref="AG55" si="495">SUM(AG52:AG54)</f>
        <v>108.75853480000002</v>
      </c>
      <c r="AH55" s="53">
        <f t="shared" ref="AH55" si="496">IF(AND(AB55&gt;0),((AB52*AH52+AB53*AH53+AB54*AH54)/AB55),0)</f>
        <v>0.85757462798298767</v>
      </c>
      <c r="AI55" s="57">
        <f t="shared" si="6"/>
        <v>0.87728434408998845</v>
      </c>
      <c r="AJ55" s="51">
        <f t="shared" ref="AJ55" si="497">SUM(AJ52:AJ54)</f>
        <v>538</v>
      </c>
      <c r="AK55" s="21">
        <f t="shared" ref="AK55" si="498">IF(AJ55&gt;0,(AK52*AJ52+AK53*AJ53+AK54*AJ54)/AJ55,0)</f>
        <v>7.9381040892193305E-2</v>
      </c>
      <c r="AL55" s="53">
        <f>IF(K55&gt;0,(AL52*K52+AL53*K53+AL54*K54)/K55,0)</f>
        <v>0.22277504106568261</v>
      </c>
      <c r="AM55" s="141">
        <f>IF(L55&gt;0,(AM52*K52+AM53*K53+AM54*K54)/K55,0)</f>
        <v>0.22922222272226095</v>
      </c>
      <c r="AN55" s="58">
        <f t="shared" ref="AN55" si="499">SUM(AN52:AN54)</f>
        <v>110.37007720000001</v>
      </c>
      <c r="AO55" s="142">
        <f t="shared" si="48"/>
        <v>113.58455570000001</v>
      </c>
      <c r="AP55" s="56"/>
      <c r="AQ55" s="56">
        <f t="shared" ref="AQ55" si="500">SUM(AQ52:AQ54)</f>
        <v>0</v>
      </c>
      <c r="AR55" s="105"/>
      <c r="AS55" s="106">
        <f>AR54</f>
        <v>2869.5200000000009</v>
      </c>
      <c r="AT55" s="51">
        <f t="shared" ref="AT55" si="501">SUM(AT52:AT54)</f>
        <v>0</v>
      </c>
      <c r="AU55" s="59"/>
      <c r="AV55" s="58"/>
      <c r="AW55" s="58"/>
      <c r="AX55" s="58"/>
      <c r="AY55" s="58"/>
    </row>
    <row r="56" spans="1:51" x14ac:dyDescent="0.2">
      <c r="A56" s="168">
        <v>14</v>
      </c>
      <c r="B56" s="23">
        <v>1</v>
      </c>
      <c r="C56" s="46" t="s">
        <v>58</v>
      </c>
      <c r="D56" s="12">
        <v>17526</v>
      </c>
      <c r="E56" s="12">
        <v>0</v>
      </c>
      <c r="F56" s="12">
        <v>18543</v>
      </c>
      <c r="G56" s="13">
        <v>0.7</v>
      </c>
      <c r="H56" s="13">
        <v>4.5999999999999996</v>
      </c>
      <c r="I56" s="12">
        <v>18045</v>
      </c>
      <c r="J56" s="13">
        <v>2.2999999999999998</v>
      </c>
      <c r="K56" s="12">
        <v>14761</v>
      </c>
      <c r="L56" s="14">
        <v>7.3999999999999996E-2</v>
      </c>
      <c r="M56" s="24">
        <f>ROUND(K56*(1-L56),0)</f>
        <v>13669</v>
      </c>
      <c r="N56" s="15">
        <v>0.41399999999999998</v>
      </c>
      <c r="O56" s="25">
        <f t="shared" ref="O56:O58" si="502">M56*N56</f>
        <v>5658.9659999999994</v>
      </c>
      <c r="P56" s="14">
        <v>0.50700000000000001</v>
      </c>
      <c r="Q56" s="25">
        <f t="shared" ref="Q56:Q58" si="503">M56*P56</f>
        <v>6930.183</v>
      </c>
      <c r="R56" s="16">
        <v>7.9000000000000001E-2</v>
      </c>
      <c r="S56" s="150"/>
      <c r="T56" s="25">
        <f t="shared" ref="T56:T58" si="504">M56*R56</f>
        <v>1079.8510000000001</v>
      </c>
      <c r="U56" s="26">
        <v>0.20100000000000001</v>
      </c>
      <c r="V56" s="25">
        <f t="shared" ref="V56:V58" si="505">M56*U56</f>
        <v>2747.4690000000001</v>
      </c>
      <c r="W56" s="16">
        <v>0.52600000000000002</v>
      </c>
      <c r="X56" s="25">
        <f t="shared" ref="X56:X58" si="506">M56*W56</f>
        <v>7189.8940000000002</v>
      </c>
      <c r="Y56" s="16">
        <v>0.39</v>
      </c>
      <c r="Z56" s="25">
        <f t="shared" ref="Z56:Z58" si="507">Y56*M56</f>
        <v>5330.91</v>
      </c>
      <c r="AA56" s="17">
        <v>2.5799999999999998E-3</v>
      </c>
      <c r="AB56" s="18">
        <f t="shared" ref="AB56:AB58" si="508">M56*AA56</f>
        <v>35.266019999999997</v>
      </c>
      <c r="AC56" s="27">
        <f>IF(M56&gt;0,(AE56+AN56)/M56,0)</f>
        <v>3.1283239154290734E-3</v>
      </c>
      <c r="AD56" s="17">
        <v>3.6999999999999999E-4</v>
      </c>
      <c r="AE56" s="24">
        <f t="shared" ref="AE56:AE58" si="509">AD56*M56</f>
        <v>5.0575299999999999</v>
      </c>
      <c r="AF56" s="117">
        <v>0.2208</v>
      </c>
      <c r="AG56" s="30">
        <f t="shared" ref="AG56:AG58" si="510">AJ56*(1-AK56)*AF56</f>
        <v>35.790796800000003</v>
      </c>
      <c r="AH56" s="28">
        <f t="shared" ref="AH56:AH58" si="511">IF(AND(AF56&gt;0,AD56&gt;0,AA56&gt;0),((AA56-AD56)*AF56)/((AF56-AD56)*AA56),0)</f>
        <v>0.85802696421054403</v>
      </c>
      <c r="AI56" s="60">
        <f t="shared" si="6"/>
        <v>0.88313061063345755</v>
      </c>
      <c r="AJ56" s="12">
        <v>176</v>
      </c>
      <c r="AK56" s="14">
        <v>7.9000000000000001E-2</v>
      </c>
      <c r="AL56" s="15">
        <v>0.2326</v>
      </c>
      <c r="AM56" s="135">
        <v>0.2366</v>
      </c>
      <c r="AN56" s="30">
        <f>AJ56*(1-AK56)*AL56</f>
        <v>37.703529600000003</v>
      </c>
      <c r="AO56" s="136">
        <f t="shared" ref="AO56" si="512">AJ56*(1-AK56)*AM56</f>
        <v>38.351913600000003</v>
      </c>
      <c r="AP56" s="19">
        <v>1.6</v>
      </c>
      <c r="AQ56" s="19"/>
      <c r="AR56" s="101">
        <f>AR54+AJ56-AQ56</f>
        <v>3045.5200000000009</v>
      </c>
      <c r="AS56" s="102"/>
      <c r="AT56" s="12"/>
      <c r="AU56" s="31"/>
      <c r="AV56" s="20"/>
      <c r="AW56" s="20"/>
      <c r="AX56" s="20"/>
      <c r="AY56" s="20"/>
    </row>
    <row r="57" spans="1:51" x14ac:dyDescent="0.2">
      <c r="A57" s="169"/>
      <c r="B57" s="33">
        <v>2</v>
      </c>
      <c r="C57" s="46" t="s">
        <v>54</v>
      </c>
      <c r="D57" s="34">
        <v>21061</v>
      </c>
      <c r="E57" s="34">
        <v>3</v>
      </c>
      <c r="F57" s="34">
        <v>18120</v>
      </c>
      <c r="G57" s="35">
        <v>0.8</v>
      </c>
      <c r="H57" s="35">
        <v>4.2</v>
      </c>
      <c r="I57" s="34">
        <v>17854</v>
      </c>
      <c r="J57" s="35">
        <v>2.2000000000000002</v>
      </c>
      <c r="K57" s="34">
        <v>14774</v>
      </c>
      <c r="L57" s="36">
        <v>7.4999999999999997E-2</v>
      </c>
      <c r="M57" s="37">
        <f>ROUND(K57*(1-L57),0)</f>
        <v>13666</v>
      </c>
      <c r="N57" s="38">
        <v>0.42899999999999999</v>
      </c>
      <c r="O57" s="25">
        <f t="shared" si="502"/>
        <v>5862.7139999999999</v>
      </c>
      <c r="P57" s="36">
        <v>0.41499999999999998</v>
      </c>
      <c r="Q57" s="25">
        <f t="shared" si="503"/>
        <v>5671.3899999999994</v>
      </c>
      <c r="R57" s="39">
        <v>0.156</v>
      </c>
      <c r="S57" s="139"/>
      <c r="T57" s="25">
        <f t="shared" si="504"/>
        <v>2131.8960000000002</v>
      </c>
      <c r="U57" s="28">
        <v>0.20100000000000001</v>
      </c>
      <c r="V57" s="25">
        <f t="shared" si="505"/>
        <v>2746.866</v>
      </c>
      <c r="W57" s="39">
        <v>0.54200000000000004</v>
      </c>
      <c r="X57" s="25">
        <f t="shared" si="506"/>
        <v>7406.9720000000007</v>
      </c>
      <c r="Y57" s="39">
        <v>0.38</v>
      </c>
      <c r="Z57" s="25">
        <f t="shared" si="507"/>
        <v>5193.08</v>
      </c>
      <c r="AA57" s="40">
        <v>2.6700000000000001E-3</v>
      </c>
      <c r="AB57" s="18">
        <f t="shared" si="508"/>
        <v>36.488219999999998</v>
      </c>
      <c r="AC57" s="27">
        <f>IF(M57&gt;0,(AE57+AN57)/M57,0)</f>
        <v>3.1647075076833022E-3</v>
      </c>
      <c r="AD57" s="40">
        <v>3.6000000000000002E-4</v>
      </c>
      <c r="AE57" s="37">
        <f t="shared" si="509"/>
        <v>4.9197600000000001</v>
      </c>
      <c r="AF57" s="28">
        <v>0.21540000000000001</v>
      </c>
      <c r="AG57" s="41">
        <f t="shared" si="510"/>
        <v>37.924185600000008</v>
      </c>
      <c r="AH57" s="28">
        <f t="shared" si="511"/>
        <v>0.8666169241573034</v>
      </c>
      <c r="AI57" s="29">
        <f t="shared" si="6"/>
        <v>0.88771338042418491</v>
      </c>
      <c r="AJ57" s="34">
        <v>192</v>
      </c>
      <c r="AK57" s="36">
        <v>8.3000000000000004E-2</v>
      </c>
      <c r="AL57" s="38">
        <v>0.2177</v>
      </c>
      <c r="AM57" s="137">
        <v>0.21560000000000001</v>
      </c>
      <c r="AN57" s="41">
        <f>AJ57*(1-AK57)*AL57</f>
        <v>38.329132800000004</v>
      </c>
      <c r="AO57" s="138">
        <f t="shared" si="19"/>
        <v>37.959398400000005</v>
      </c>
      <c r="AP57" s="42">
        <v>1.56</v>
      </c>
      <c r="AQ57" s="42"/>
      <c r="AR57" s="121">
        <f>AR56+AJ57-AQ57</f>
        <v>3237.5200000000009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9"/>
      <c r="B58" s="33">
        <v>3</v>
      </c>
      <c r="C58" s="11" t="s">
        <v>56</v>
      </c>
      <c r="D58" s="43">
        <v>16983</v>
      </c>
      <c r="E58" s="43">
        <v>1</v>
      </c>
      <c r="F58" s="43">
        <v>18155</v>
      </c>
      <c r="G58" s="37">
        <v>1</v>
      </c>
      <c r="H58" s="37">
        <v>4.0999999999999996</v>
      </c>
      <c r="I58" s="43">
        <v>18228</v>
      </c>
      <c r="J58" s="37">
        <v>1.4</v>
      </c>
      <c r="K58" s="43">
        <v>14672</v>
      </c>
      <c r="L58" s="39">
        <v>6.2E-2</v>
      </c>
      <c r="M58" s="37">
        <f>ROUND(K58*(1-L58),0)</f>
        <v>13762</v>
      </c>
      <c r="N58" s="28">
        <v>0.40699999999999997</v>
      </c>
      <c r="O58" s="25">
        <f t="shared" si="502"/>
        <v>5601.134</v>
      </c>
      <c r="P58" s="39">
        <v>0.503</v>
      </c>
      <c r="Q58" s="25">
        <f t="shared" si="503"/>
        <v>6922.2860000000001</v>
      </c>
      <c r="R58" s="39">
        <v>0.09</v>
      </c>
      <c r="S58" s="139"/>
      <c r="T58" s="25">
        <f t="shared" si="504"/>
        <v>1238.58</v>
      </c>
      <c r="U58" s="28">
        <v>0.20799999999999999</v>
      </c>
      <c r="V58" s="25">
        <f t="shared" si="505"/>
        <v>2862.4960000000001</v>
      </c>
      <c r="W58" s="39">
        <v>0.52700000000000002</v>
      </c>
      <c r="X58" s="25">
        <f t="shared" si="506"/>
        <v>7252.5740000000005</v>
      </c>
      <c r="Y58" s="39">
        <v>0.39</v>
      </c>
      <c r="Z58" s="25">
        <f t="shared" si="507"/>
        <v>5367.18</v>
      </c>
      <c r="AA58" s="47">
        <v>2.7399999999999998E-3</v>
      </c>
      <c r="AB58" s="18">
        <f t="shared" si="508"/>
        <v>37.707879999999996</v>
      </c>
      <c r="AC58" s="27">
        <f>IF(M58&gt;0,(AE58+AN58)/M58,0)</f>
        <v>2.9444757012062205E-3</v>
      </c>
      <c r="AD58" s="47">
        <v>3.6999999999999999E-4</v>
      </c>
      <c r="AE58" s="37">
        <f t="shared" si="509"/>
        <v>5.0919400000000001</v>
      </c>
      <c r="AF58" s="28">
        <v>0.21920000000000001</v>
      </c>
      <c r="AG58" s="41">
        <f t="shared" si="510"/>
        <v>34.409577600000006</v>
      </c>
      <c r="AH58" s="28">
        <f t="shared" si="511"/>
        <v>0.86642599277978349</v>
      </c>
      <c r="AI58" s="29">
        <f t="shared" si="6"/>
        <v>0.87577665601167221</v>
      </c>
      <c r="AJ58" s="43">
        <v>171</v>
      </c>
      <c r="AK58" s="39">
        <v>8.2000000000000003E-2</v>
      </c>
      <c r="AL58" s="28">
        <v>0.22570000000000001</v>
      </c>
      <c r="AM58" s="139">
        <v>0.23599999999999999</v>
      </c>
      <c r="AN58" s="41">
        <f>AJ58*(1-AK58)*AL58</f>
        <v>35.429934600000003</v>
      </c>
      <c r="AO58" s="140">
        <f t="shared" si="19"/>
        <v>37.046807999999999</v>
      </c>
      <c r="AP58" s="18">
        <v>1.6</v>
      </c>
      <c r="AQ58" s="18"/>
      <c r="AR58" s="121">
        <f>AR57+AJ58-AQ58</f>
        <v>3408.5200000000009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70"/>
      <c r="B59" s="49" t="s">
        <v>38</v>
      </c>
      <c r="C59" s="50"/>
      <c r="D59" s="51">
        <f t="shared" ref="D59" si="513">SUM(D56:D58)</f>
        <v>55570</v>
      </c>
      <c r="E59" s="51"/>
      <c r="F59" s="51">
        <f t="shared" ref="F59" si="514">SUM(F56:F58)</f>
        <v>54818</v>
      </c>
      <c r="G59" s="52"/>
      <c r="H59" s="52"/>
      <c r="I59" s="51">
        <f t="shared" ref="I59:K59" si="515">SUM(I56:I58)</f>
        <v>54127</v>
      </c>
      <c r="J59" s="52"/>
      <c r="K59" s="51">
        <f t="shared" si="515"/>
        <v>44207</v>
      </c>
      <c r="L59" s="21">
        <f t="shared" ref="L59" si="516">IF(K59&gt;0,(K56*L56+K57*L57+K58*L58)/K59,0)</f>
        <v>7.0351482796842113E-2</v>
      </c>
      <c r="M59" s="52">
        <f t="shared" ref="M59" si="517">M56+M57+M58</f>
        <v>41097</v>
      </c>
      <c r="N59" s="53">
        <f t="shared" ref="N59" si="518">IF(M59&gt;0,O59/M59,0)</f>
        <v>0.41664389128160201</v>
      </c>
      <c r="O59" s="54">
        <f t="shared" ref="O59" si="519">O56+O57+O58</f>
        <v>17122.813999999998</v>
      </c>
      <c r="P59" s="21">
        <f t="shared" ref="P59" si="520">IF(M59&gt;0,Q59/M59,0)</f>
        <v>0.47506774217096137</v>
      </c>
      <c r="Q59" s="54">
        <f t="shared" ref="Q59" si="521">Q56+Q57+Q58</f>
        <v>19523.859</v>
      </c>
      <c r="R59" s="21">
        <f t="shared" ref="R59" si="522">IF(M59&gt;0,T59/M59,0)</f>
        <v>0.10828836654743655</v>
      </c>
      <c r="S59" s="141"/>
      <c r="T59" s="54">
        <f t="shared" ref="T59" si="523">T56+T57+T58</f>
        <v>4450.3270000000002</v>
      </c>
      <c r="U59" s="21">
        <f t="shared" ref="U59" si="524">IF(M59&gt;0,V59/M59,0)</f>
        <v>0.20334406404360417</v>
      </c>
      <c r="V59" s="54">
        <f t="shared" ref="V59" si="525">V56+V57+V58</f>
        <v>8356.8310000000001</v>
      </c>
      <c r="W59" s="21">
        <f t="shared" ref="W59" si="526">IF(M59&gt;0,X59/M59,0)</f>
        <v>0.53165535197216351</v>
      </c>
      <c r="X59" s="54">
        <f t="shared" ref="X59" si="527">X56+X57+X58</f>
        <v>21849.440000000002</v>
      </c>
      <c r="Y59" s="21">
        <f t="shared" ref="Y59" si="528">IF(M59&gt;0,Z59/M59,0)</f>
        <v>0.38667469644986252</v>
      </c>
      <c r="Z59" s="54">
        <f t="shared" ref="Z59" si="529">Z56+Z57+Z58</f>
        <v>15891.17</v>
      </c>
      <c r="AA59" s="55">
        <f t="shared" ref="AA59" si="530">IF(M59&gt;0,AB59/M59,0)</f>
        <v>2.6635063386621894E-3</v>
      </c>
      <c r="AB59" s="56">
        <f t="shared" ref="AB59" si="531">SUM(AB56:AB58)</f>
        <v>109.46212</v>
      </c>
      <c r="AC59" s="55">
        <f t="shared" ref="AC59" si="532">IF(M59&gt;0,(AC56*M56+AC57*M57+AC58*M58)/M59,0)</f>
        <v>3.0788579945008154E-3</v>
      </c>
      <c r="AD59" s="55">
        <f t="shared" ref="AD59" si="533">IF(K59&gt;0,(K56*AD56+K57*AD57+K58*AD58)/K59,0)</f>
        <v>3.6665799534010444E-4</v>
      </c>
      <c r="AE59" s="52">
        <f t="shared" ref="AE59" si="534">SUM(AE56:AE58)</f>
        <v>15.069230000000001</v>
      </c>
      <c r="AF59" s="53">
        <f t="shared" ref="AF59" si="535">IF(K59&gt;0,(K56*AF56+K57*AF57+K58*AF58)/K59,0)</f>
        <v>0.21846428846110344</v>
      </c>
      <c r="AG59" s="58">
        <f t="shared" ref="AG59" si="536">SUM(AG56:AG58)</f>
        <v>108.12456000000002</v>
      </c>
      <c r="AH59" s="53">
        <f t="shared" ref="AH59" si="537">IF(AND(AB59&gt;0),((AB56*AH56+AB57*AH57+AB58*AH58)/AB59),0)</f>
        <v>0.86378367630175878</v>
      </c>
      <c r="AI59" s="57">
        <f t="shared" si="6"/>
        <v>0.88234679686059836</v>
      </c>
      <c r="AJ59" s="51">
        <f t="shared" ref="AJ59" si="538">SUM(AJ56:AJ58)</f>
        <v>539</v>
      </c>
      <c r="AK59" s="21">
        <f t="shared" ref="AK59" si="539">IF(AJ59&gt;0,(AK56*AJ56+AK57*AJ57+AK58*AJ58)/AJ59,0)</f>
        <v>8.137662337662338E-2</v>
      </c>
      <c r="AL59" s="53">
        <f>IF(K59&gt;0,(AL56*K56+AL57*K57+AL58*K58)/K59,0)</f>
        <v>0.22533035039699598</v>
      </c>
      <c r="AM59" s="141">
        <f>IF(L59&gt;0,(AM56*K56+AM57*K57+AM58*K58)/K59,0)</f>
        <v>0.22938265433076208</v>
      </c>
      <c r="AN59" s="58">
        <f t="shared" ref="AN59" si="540">SUM(AN56:AN58)</f>
        <v>111.46259700000002</v>
      </c>
      <c r="AO59" s="142">
        <f t="shared" si="48"/>
        <v>113.35812000000001</v>
      </c>
      <c r="AP59" s="56"/>
      <c r="AQ59" s="56">
        <f t="shared" ref="AQ59" si="541">SUM(AQ56:AQ58)</f>
        <v>0</v>
      </c>
      <c r="AR59" s="105"/>
      <c r="AS59" s="106">
        <f>AR58</f>
        <v>3408.5200000000009</v>
      </c>
      <c r="AT59" s="51">
        <f t="shared" ref="AT59" si="542">SUM(AT56:AT58)</f>
        <v>0</v>
      </c>
      <c r="AU59" s="59"/>
      <c r="AV59" s="58"/>
      <c r="AW59" s="58"/>
      <c r="AX59" s="58"/>
      <c r="AY59" s="58"/>
    </row>
    <row r="60" spans="1:51" x14ac:dyDescent="0.2">
      <c r="A60" s="168">
        <v>15</v>
      </c>
      <c r="B60" s="23">
        <v>1</v>
      </c>
      <c r="C60" s="46" t="s">
        <v>58</v>
      </c>
      <c r="D60" s="12">
        <v>6928</v>
      </c>
      <c r="E60" s="12">
        <v>1</v>
      </c>
      <c r="F60" s="12">
        <v>3682</v>
      </c>
      <c r="G60" s="13">
        <v>0.7</v>
      </c>
      <c r="H60" s="13">
        <v>5.0999999999999996</v>
      </c>
      <c r="I60" s="12">
        <v>3952</v>
      </c>
      <c r="J60" s="13">
        <v>5.3</v>
      </c>
      <c r="K60" s="12">
        <v>11878</v>
      </c>
      <c r="L60" s="14">
        <v>6.3E-2</v>
      </c>
      <c r="M60" s="24">
        <f>ROUND(K60*(1-L60),0)</f>
        <v>11130</v>
      </c>
      <c r="N60" s="15">
        <v>0.29799999999999999</v>
      </c>
      <c r="O60" s="25">
        <f t="shared" ref="O60:O62" si="543">M60*N60</f>
        <v>3316.74</v>
      </c>
      <c r="P60" s="14">
        <v>0.65900000000000003</v>
      </c>
      <c r="Q60" s="25">
        <f t="shared" ref="Q60:Q62" si="544">M60*P60</f>
        <v>7334.67</v>
      </c>
      <c r="R60" s="16">
        <v>4.2999999999999997E-2</v>
      </c>
      <c r="S60" s="150"/>
      <c r="T60" s="25">
        <f t="shared" ref="T60:T62" si="545">M60*R60</f>
        <v>478.59</v>
      </c>
      <c r="U60" s="26">
        <v>0.20100000000000001</v>
      </c>
      <c r="V60" s="25">
        <f t="shared" ref="V60:V62" si="546">M60*U60</f>
        <v>2237.13</v>
      </c>
      <c r="W60" s="16">
        <v>0.53400000000000003</v>
      </c>
      <c r="X60" s="25">
        <f t="shared" ref="X60:X62" si="547">M60*W60</f>
        <v>5943.42</v>
      </c>
      <c r="Y60" s="16">
        <v>0.42</v>
      </c>
      <c r="Z60" s="25">
        <f t="shared" ref="Z60:Z62" si="548">Y60*M60</f>
        <v>4674.5999999999995</v>
      </c>
      <c r="AA60" s="17">
        <v>2.9099999999999998E-3</v>
      </c>
      <c r="AB60" s="18">
        <f t="shared" ref="AB60:AB62" si="549">M60*AA60</f>
        <v>32.388300000000001</v>
      </c>
      <c r="AC60" s="27">
        <f>IF(M60&gt;0,(AE60+AN60)/M60,0)</f>
        <v>3.3018172506738544E-3</v>
      </c>
      <c r="AD60" s="17">
        <v>3.6999999999999999E-4</v>
      </c>
      <c r="AE60" s="24">
        <f t="shared" ref="AE60:AE62" si="550">AD60*M60</f>
        <v>4.1181000000000001</v>
      </c>
      <c r="AF60" s="117">
        <v>0.20880000000000001</v>
      </c>
      <c r="AG60" s="30">
        <f t="shared" ref="AG60:AG62" si="551">AJ60*(1-AK60)*AF60</f>
        <v>31.558032000000004</v>
      </c>
      <c r="AH60" s="28">
        <f t="shared" ref="AH60:AH62" si="552">IF(AND(AF60&gt;0,AD60&gt;0,AA60&gt;0),((AA60-AD60)*AF60)/((AF60-AD60)*AA60),0)</f>
        <v>0.87440170029147712</v>
      </c>
      <c r="AI60" s="60">
        <f t="shared" si="6"/>
        <v>0.8894648230377149</v>
      </c>
      <c r="AJ60" s="12">
        <v>165</v>
      </c>
      <c r="AK60" s="14">
        <v>8.4000000000000005E-2</v>
      </c>
      <c r="AL60" s="15">
        <v>0.21590000000000001</v>
      </c>
      <c r="AM60" s="135">
        <v>0.215</v>
      </c>
      <c r="AN60" s="30">
        <f>AJ60*(1-AK60)*AL60</f>
        <v>32.631126000000002</v>
      </c>
      <c r="AO60" s="136">
        <f t="shared" ref="AO60" si="553">AJ60*(1-AK60)*AM60</f>
        <v>32.495100000000001</v>
      </c>
      <c r="AP60" s="19">
        <v>1.65</v>
      </c>
      <c r="AQ60" s="19">
        <v>1084.28</v>
      </c>
      <c r="AR60" s="101">
        <f>AR58+AJ60-AQ60</f>
        <v>2489.2400000000007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9"/>
      <c r="B61" s="33">
        <v>2</v>
      </c>
      <c r="C61" s="46" t="s">
        <v>54</v>
      </c>
      <c r="D61" s="34">
        <v>15994</v>
      </c>
      <c r="E61" s="34">
        <v>2</v>
      </c>
      <c r="F61" s="34">
        <v>17130</v>
      </c>
      <c r="G61" s="35">
        <v>0.9</v>
      </c>
      <c r="H61" s="35">
        <v>5.0999999999999996</v>
      </c>
      <c r="I61" s="34">
        <v>16607</v>
      </c>
      <c r="J61" s="35">
        <v>2.5</v>
      </c>
      <c r="K61" s="34">
        <v>12755</v>
      </c>
      <c r="L61" s="36">
        <v>7.3999999999999996E-2</v>
      </c>
      <c r="M61" s="37">
        <f>ROUND(K61*(1-L61),0)</f>
        <v>11811</v>
      </c>
      <c r="N61" s="38">
        <v>0.45500000000000002</v>
      </c>
      <c r="O61" s="25">
        <f t="shared" si="543"/>
        <v>5374.0050000000001</v>
      </c>
      <c r="P61" s="36">
        <v>0.439</v>
      </c>
      <c r="Q61" s="25">
        <f t="shared" si="544"/>
        <v>5185.0290000000005</v>
      </c>
      <c r="R61" s="39">
        <v>0.106</v>
      </c>
      <c r="S61" s="139"/>
      <c r="T61" s="25">
        <f t="shared" si="545"/>
        <v>1251.9659999999999</v>
      </c>
      <c r="U61" s="28">
        <v>0.19</v>
      </c>
      <c r="V61" s="25">
        <f t="shared" si="546"/>
        <v>2244.09</v>
      </c>
      <c r="W61" s="39">
        <v>0.53700000000000003</v>
      </c>
      <c r="X61" s="25">
        <f t="shared" si="547"/>
        <v>6342.5070000000005</v>
      </c>
      <c r="Y61" s="39">
        <v>0.41</v>
      </c>
      <c r="Z61" s="25">
        <f t="shared" si="548"/>
        <v>4842.5099999999993</v>
      </c>
      <c r="AA61" s="40">
        <v>2.9299999999999999E-3</v>
      </c>
      <c r="AB61" s="18">
        <f t="shared" si="549"/>
        <v>34.606229999999996</v>
      </c>
      <c r="AC61" s="27">
        <f>IF(M61&gt;0,(AE61+AN61)/M61,0)</f>
        <v>2.9279910253153844E-3</v>
      </c>
      <c r="AD61" s="40">
        <v>3.6999999999999999E-4</v>
      </c>
      <c r="AE61" s="37">
        <f t="shared" si="550"/>
        <v>4.3700700000000001</v>
      </c>
      <c r="AF61" s="28">
        <v>0.21510000000000001</v>
      </c>
      <c r="AG61" s="41">
        <f t="shared" si="551"/>
        <v>29.485908000000006</v>
      </c>
      <c r="AH61" s="28">
        <f t="shared" si="552"/>
        <v>0.87522563854695523</v>
      </c>
      <c r="AI61" s="29">
        <f t="shared" si="6"/>
        <v>0.87510258481341419</v>
      </c>
      <c r="AJ61" s="34">
        <v>149</v>
      </c>
      <c r="AK61" s="36">
        <v>0.08</v>
      </c>
      <c r="AL61" s="38">
        <v>0.22040000000000001</v>
      </c>
      <c r="AM61" s="137">
        <v>0.2223</v>
      </c>
      <c r="AN61" s="41">
        <f>AJ61*(1-AK61)*AL61</f>
        <v>30.212432000000003</v>
      </c>
      <c r="AO61" s="138">
        <f t="shared" si="19"/>
        <v>30.472884000000004</v>
      </c>
      <c r="AP61" s="42">
        <v>1.55</v>
      </c>
      <c r="AQ61" s="42"/>
      <c r="AR61" s="121">
        <f>AR60+AJ61-AQ61</f>
        <v>2638.2400000000007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9"/>
      <c r="B62" s="33">
        <v>3</v>
      </c>
      <c r="C62" s="11" t="s">
        <v>55</v>
      </c>
      <c r="D62" s="43">
        <v>15158</v>
      </c>
      <c r="E62" s="43">
        <v>0</v>
      </c>
      <c r="F62" s="43">
        <v>16093</v>
      </c>
      <c r="G62" s="37">
        <v>0.7</v>
      </c>
      <c r="H62" s="37">
        <v>3.6</v>
      </c>
      <c r="I62" s="43">
        <v>16677</v>
      </c>
      <c r="J62" s="37">
        <v>1.9</v>
      </c>
      <c r="K62" s="43">
        <v>14668</v>
      </c>
      <c r="L62" s="39">
        <v>7.0000000000000007E-2</v>
      </c>
      <c r="M62" s="37">
        <f>ROUND(K62*(1-L62),0)</f>
        <v>13641</v>
      </c>
      <c r="N62" s="28">
        <v>0.47899999999999998</v>
      </c>
      <c r="O62" s="25">
        <f t="shared" si="543"/>
        <v>6534.0389999999998</v>
      </c>
      <c r="P62" s="39">
        <v>0.36899999999999999</v>
      </c>
      <c r="Q62" s="25">
        <f t="shared" si="544"/>
        <v>5033.5289999999995</v>
      </c>
      <c r="R62" s="39">
        <v>0.152</v>
      </c>
      <c r="S62" s="139"/>
      <c r="T62" s="25">
        <f t="shared" si="545"/>
        <v>2073.4319999999998</v>
      </c>
      <c r="U62" s="28">
        <v>0.23799999999999999</v>
      </c>
      <c r="V62" s="25">
        <f t="shared" si="546"/>
        <v>3246.558</v>
      </c>
      <c r="W62" s="39">
        <v>0.51900000000000002</v>
      </c>
      <c r="X62" s="25">
        <f t="shared" si="547"/>
        <v>7079.6790000000001</v>
      </c>
      <c r="Y62" s="39">
        <v>0.4</v>
      </c>
      <c r="Z62" s="25">
        <f t="shared" si="548"/>
        <v>5456.4000000000005</v>
      </c>
      <c r="AA62" s="47">
        <v>2.7799999999999999E-3</v>
      </c>
      <c r="AB62" s="18">
        <f t="shared" si="549"/>
        <v>37.921979999999998</v>
      </c>
      <c r="AC62" s="27">
        <f>IF(M62&gt;0,(AE62+AN62)/M62,0)</f>
        <v>2.8941503482149407E-3</v>
      </c>
      <c r="AD62" s="47">
        <v>3.8000000000000002E-4</v>
      </c>
      <c r="AE62" s="37">
        <f t="shared" si="550"/>
        <v>5.1835800000000001</v>
      </c>
      <c r="AF62" s="28">
        <v>0.2172</v>
      </c>
      <c r="AG62" s="41">
        <f t="shared" si="551"/>
        <v>33.660135600000004</v>
      </c>
      <c r="AH62" s="28">
        <f t="shared" si="552"/>
        <v>0.86482239353798751</v>
      </c>
      <c r="AI62" s="29">
        <f t="shared" si="6"/>
        <v>0.8701949049266402</v>
      </c>
      <c r="AJ62" s="43">
        <v>169</v>
      </c>
      <c r="AK62" s="39">
        <v>8.3000000000000004E-2</v>
      </c>
      <c r="AL62" s="28">
        <v>0.2213</v>
      </c>
      <c r="AM62" s="139">
        <v>0.22770000000000001</v>
      </c>
      <c r="AN62" s="41">
        <f>AJ62*(1-AK62)*AL62</f>
        <v>34.295524900000004</v>
      </c>
      <c r="AO62" s="140">
        <f t="shared" si="19"/>
        <v>35.287352100000007</v>
      </c>
      <c r="AP62" s="18">
        <v>1.58</v>
      </c>
      <c r="AQ62" s="18"/>
      <c r="AR62" s="121">
        <f>AR61+AJ62-AQ62</f>
        <v>2807.2400000000007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70"/>
      <c r="B63" s="49" t="s">
        <v>38</v>
      </c>
      <c r="C63" s="50"/>
      <c r="D63" s="51">
        <f t="shared" ref="D63" si="554">SUM(D60:D62)</f>
        <v>38080</v>
      </c>
      <c r="E63" s="51"/>
      <c r="F63" s="51">
        <f t="shared" ref="F63" si="555">SUM(F60:F62)</f>
        <v>36905</v>
      </c>
      <c r="G63" s="52"/>
      <c r="H63" s="52"/>
      <c r="I63" s="51">
        <f t="shared" ref="I63:K63" si="556">SUM(I60:I62)</f>
        <v>37236</v>
      </c>
      <c r="J63" s="52"/>
      <c r="K63" s="51">
        <f t="shared" si="556"/>
        <v>39301</v>
      </c>
      <c r="L63" s="21">
        <f t="shared" ref="L63" si="557">IF(K63&gt;0,(K60*L60+K61*L61+K62*L62)/K63,0)</f>
        <v>6.9182565329126477E-2</v>
      </c>
      <c r="M63" s="52">
        <f t="shared" ref="M63" si="558">M60+M61+M62</f>
        <v>36582</v>
      </c>
      <c r="N63" s="53">
        <f t="shared" ref="N63" si="559">IF(M63&gt;0,O63/M63,0)</f>
        <v>0.41618238477939967</v>
      </c>
      <c r="O63" s="54">
        <f t="shared" ref="O63" si="560">O60+O61+O62</f>
        <v>15224.784</v>
      </c>
      <c r="P63" s="21">
        <f t="shared" ref="P63" si="561">IF(M63&gt;0,Q63/M63,0)</f>
        <v>0.47983237657864519</v>
      </c>
      <c r="Q63" s="54">
        <f t="shared" ref="Q63" si="562">Q60+Q61+Q62</f>
        <v>17553.227999999999</v>
      </c>
      <c r="R63" s="21">
        <f t="shared" ref="R63" si="563">IF(M63&gt;0,T63/M63,0)</f>
        <v>0.10398523864195504</v>
      </c>
      <c r="S63" s="141"/>
      <c r="T63" s="54">
        <f t="shared" ref="T63" si="564">T60+T61+T62</f>
        <v>3803.9879999999994</v>
      </c>
      <c r="U63" s="21">
        <f t="shared" ref="U63" si="565">IF(M63&gt;0,V63/M63,0)</f>
        <v>0.21124536657372478</v>
      </c>
      <c r="V63" s="54">
        <f t="shared" ref="V63" si="566">V60+V61+V62</f>
        <v>7727.7780000000002</v>
      </c>
      <c r="W63" s="21">
        <f t="shared" ref="W63" si="567">IF(M63&gt;0,X63/M63,0)</f>
        <v>0.52937526652452027</v>
      </c>
      <c r="X63" s="54">
        <f t="shared" ref="X63" si="568">X60+X61+X62</f>
        <v>19365.606</v>
      </c>
      <c r="Y63" s="21">
        <f t="shared" ref="Y63" si="569">IF(M63&gt;0,Z63/M63,0)</f>
        <v>0.40931359685091023</v>
      </c>
      <c r="Z63" s="54">
        <f t="shared" ref="Z63" si="570">Z60+Z61+Z62</f>
        <v>14973.509999999998</v>
      </c>
      <c r="AA63" s="55">
        <f t="shared" ref="AA63" si="571">IF(M63&gt;0,AB63/M63,0)</f>
        <v>2.8679817943250774E-3</v>
      </c>
      <c r="AB63" s="56">
        <f t="shared" ref="AB63" si="572">SUM(AB60:AB62)</f>
        <v>104.91650999999999</v>
      </c>
      <c r="AC63" s="55">
        <f t="shared" ref="AC63" si="573">IF(M63&gt;0,(AC60*M60+AC61*M61+AC62*M62)/M63,0)</f>
        <v>3.0291081105461703E-3</v>
      </c>
      <c r="AD63" s="55">
        <f t="shared" ref="AD63" si="574">IF(K63&gt;0,(K60*AD60+K61*AD61+K62*AD62)/K63,0)</f>
        <v>3.7373222055418439E-4</v>
      </c>
      <c r="AE63" s="52">
        <f t="shared" ref="AE63" si="575">SUM(AE60:AE62)</f>
        <v>13.671749999999999</v>
      </c>
      <c r="AF63" s="53">
        <f t="shared" ref="AF63" si="576">IF(K63&gt;0,(K60*AF60+K61*AF61+K62*AF62)/K63,0)</f>
        <v>0.21397970789547341</v>
      </c>
      <c r="AG63" s="58">
        <f t="shared" ref="AG63" si="577">SUM(AG60:AG62)</f>
        <v>94.70407560000001</v>
      </c>
      <c r="AH63" s="53">
        <f t="shared" ref="AH63" si="578">IF(AND(AB63&gt;0),((AB60*AH60+AB61*AH61+AB62*AH62)/AB63),0)</f>
        <v>0.87121104057219356</v>
      </c>
      <c r="AI63" s="57">
        <f t="shared" si="6"/>
        <v>0.87811568739853718</v>
      </c>
      <c r="AJ63" s="51">
        <f t="shared" ref="AJ63" si="579">SUM(AJ60:AJ62)</f>
        <v>483</v>
      </c>
      <c r="AK63" s="21">
        <f t="shared" ref="AK63" si="580">IF(AJ63&gt;0,(AK60*AJ60+AK61*AJ61+AK62*AJ62)/AJ63,0)</f>
        <v>8.241614906832298E-2</v>
      </c>
      <c r="AL63" s="53">
        <f>IF(K63&gt;0,(AL60*K60+AL61*K61+AL62*K62)/K63,0)</f>
        <v>0.21937585812065855</v>
      </c>
      <c r="AM63" s="141">
        <f>IF(L63&gt;0,(AM60*K60+AM61*K61+AM62*K62)/K63,0)</f>
        <v>0.22210910918297244</v>
      </c>
      <c r="AN63" s="58">
        <f t="shared" ref="AN63" si="581">SUM(AN60:AN62)</f>
        <v>97.139082900000005</v>
      </c>
      <c r="AO63" s="142">
        <f t="shared" si="48"/>
        <v>98.255336100000008</v>
      </c>
      <c r="AP63" s="56"/>
      <c r="AQ63" s="56">
        <f t="shared" ref="AQ63" si="582">SUM(AQ60:AQ62)</f>
        <v>1084.28</v>
      </c>
      <c r="AR63" s="105"/>
      <c r="AS63" s="106">
        <f>AR62</f>
        <v>2807.2400000000007</v>
      </c>
      <c r="AT63" s="51">
        <f t="shared" ref="AT63" si="583">SUM(AT60:AT62)</f>
        <v>0</v>
      </c>
      <c r="AU63" s="59"/>
      <c r="AV63" s="58"/>
      <c r="AW63" s="58"/>
      <c r="AX63" s="58"/>
      <c r="AY63" s="58"/>
    </row>
    <row r="64" spans="1:51" x14ac:dyDescent="0.2">
      <c r="A64" s="168">
        <v>16</v>
      </c>
      <c r="B64" s="23">
        <v>1</v>
      </c>
      <c r="C64" s="11" t="s">
        <v>53</v>
      </c>
      <c r="D64" s="12">
        <v>3504</v>
      </c>
      <c r="E64" s="12">
        <v>1</v>
      </c>
      <c r="F64" s="12">
        <v>6747</v>
      </c>
      <c r="G64" s="13">
        <v>0.8</v>
      </c>
      <c r="H64" s="13">
        <v>4.3</v>
      </c>
      <c r="I64" s="12">
        <v>7196</v>
      </c>
      <c r="J64" s="13">
        <v>5.4</v>
      </c>
      <c r="K64" s="12">
        <v>14895</v>
      </c>
      <c r="L64" s="14">
        <v>7.3999999999999996E-2</v>
      </c>
      <c r="M64" s="24">
        <f>ROUND(K64*(1-L64),0)</f>
        <v>13793</v>
      </c>
      <c r="N64" s="15">
        <v>0.22900000000000001</v>
      </c>
      <c r="O64" s="25">
        <f t="shared" ref="O64:O66" si="584">M64*N64</f>
        <v>3158.5970000000002</v>
      </c>
      <c r="P64" s="14">
        <v>0.63300000000000001</v>
      </c>
      <c r="Q64" s="25">
        <f t="shared" ref="Q64:Q66" si="585">M64*P64</f>
        <v>8730.969000000001</v>
      </c>
      <c r="R64" s="16">
        <v>0.13800000000000001</v>
      </c>
      <c r="S64" s="150"/>
      <c r="T64" s="25">
        <f t="shared" ref="T64:T66" si="586">M64*R64</f>
        <v>1903.4340000000002</v>
      </c>
      <c r="U64" s="26">
        <v>0.24199999999999999</v>
      </c>
      <c r="V64" s="25">
        <f t="shared" ref="V64:V66" si="587">M64*U64</f>
        <v>3337.9059999999999</v>
      </c>
      <c r="W64" s="16">
        <v>0.51300000000000001</v>
      </c>
      <c r="X64" s="25">
        <f t="shared" ref="X64:X66" si="588">M64*W64</f>
        <v>7075.8090000000002</v>
      </c>
      <c r="Y64" s="16">
        <v>0.4</v>
      </c>
      <c r="Z64" s="25">
        <f t="shared" ref="Z64:Z66" si="589">Y64*M64</f>
        <v>5517.2000000000007</v>
      </c>
      <c r="AA64" s="17">
        <v>2.7100000000000002E-3</v>
      </c>
      <c r="AB64" s="18">
        <f t="shared" ref="AB64:AB66" si="590">M64*AA64</f>
        <v>37.37903</v>
      </c>
      <c r="AC64" s="27">
        <f>IF(M64&gt;0,(AE64+AN64)/M64,0)</f>
        <v>3.1910233451750889E-3</v>
      </c>
      <c r="AD64" s="17">
        <v>3.6999999999999999E-4</v>
      </c>
      <c r="AE64" s="24">
        <f t="shared" ref="AE64:AE66" si="591">AD64*M64</f>
        <v>5.1034100000000002</v>
      </c>
      <c r="AF64" s="117">
        <v>0.21410000000000001</v>
      </c>
      <c r="AG64" s="30">
        <f t="shared" ref="AG64:AG66" si="592">AJ64*(1-AK64)*AF64</f>
        <v>37.025383500000004</v>
      </c>
      <c r="AH64" s="28">
        <f t="shared" ref="AH64:AH66" si="593">IF(AND(AF64&gt;0,AD64&gt;0,AA64&gt;0),((AA64-AD64)*AF64)/((AF64-AD64)*AA64),0)</f>
        <v>0.86496343370770079</v>
      </c>
      <c r="AI64" s="60">
        <f t="shared" si="6"/>
        <v>0.88550590104113192</v>
      </c>
      <c r="AJ64" s="12">
        <v>189</v>
      </c>
      <c r="AK64" s="14">
        <v>8.5000000000000006E-2</v>
      </c>
      <c r="AL64" s="15">
        <v>0.22500000000000001</v>
      </c>
      <c r="AM64" s="135">
        <v>0.2303</v>
      </c>
      <c r="AN64" s="30">
        <f>AJ64*(1-AK64)*AL64</f>
        <v>38.910375000000002</v>
      </c>
      <c r="AO64" s="136">
        <f t="shared" ref="AO64" si="594">AJ64*(1-AK64)*AM64</f>
        <v>39.826930500000003</v>
      </c>
      <c r="AP64" s="19">
        <v>1.65</v>
      </c>
      <c r="AQ64" s="19">
        <v>1082.98</v>
      </c>
      <c r="AR64" s="101">
        <f>AR62+AJ64-AQ64</f>
        <v>1913.2600000000007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9"/>
      <c r="B65" s="33">
        <v>2</v>
      </c>
      <c r="C65" s="46" t="s">
        <v>54</v>
      </c>
      <c r="D65" s="34">
        <v>17446</v>
      </c>
      <c r="E65" s="34">
        <v>0</v>
      </c>
      <c r="F65" s="34">
        <v>15681</v>
      </c>
      <c r="G65" s="35">
        <v>0.6</v>
      </c>
      <c r="H65" s="35">
        <v>5</v>
      </c>
      <c r="I65" s="34">
        <v>15304</v>
      </c>
      <c r="J65" s="35">
        <v>4</v>
      </c>
      <c r="K65" s="34">
        <v>14632</v>
      </c>
      <c r="L65" s="36">
        <v>7.3999999999999996E-2</v>
      </c>
      <c r="M65" s="37">
        <f>ROUND(K65*(1-L65),0)</f>
        <v>13549</v>
      </c>
      <c r="N65" s="38">
        <v>0.41199999999999998</v>
      </c>
      <c r="O65" s="25">
        <f t="shared" si="584"/>
        <v>5582.1880000000001</v>
      </c>
      <c r="P65" s="36">
        <v>0.45700000000000002</v>
      </c>
      <c r="Q65" s="25">
        <f t="shared" si="585"/>
        <v>6191.893</v>
      </c>
      <c r="R65" s="39">
        <v>0.13100000000000001</v>
      </c>
      <c r="S65" s="139"/>
      <c r="T65" s="25">
        <f t="shared" si="586"/>
        <v>1774.9190000000001</v>
      </c>
      <c r="U65" s="28">
        <v>0.25</v>
      </c>
      <c r="V65" s="25">
        <f t="shared" si="587"/>
        <v>3387.25</v>
      </c>
      <c r="W65" s="39">
        <v>0.495</v>
      </c>
      <c r="X65" s="25">
        <f t="shared" si="588"/>
        <v>6706.7550000000001</v>
      </c>
      <c r="Y65" s="39">
        <v>0.4</v>
      </c>
      <c r="Z65" s="25">
        <f t="shared" si="589"/>
        <v>5419.6</v>
      </c>
      <c r="AA65" s="40">
        <v>2.6099999999999999E-3</v>
      </c>
      <c r="AB65" s="18">
        <f t="shared" si="590"/>
        <v>35.36289</v>
      </c>
      <c r="AC65" s="27">
        <f>IF(M65&gt;0,(AE65+AN65)/M65,0)</f>
        <v>2.7899654956085322E-3</v>
      </c>
      <c r="AD65" s="40">
        <v>3.6999999999999999E-4</v>
      </c>
      <c r="AE65" s="37">
        <f t="shared" si="591"/>
        <v>5.0131300000000003</v>
      </c>
      <c r="AF65" s="28">
        <v>0.214</v>
      </c>
      <c r="AG65" s="41">
        <f t="shared" si="592"/>
        <v>33.019557999999996</v>
      </c>
      <c r="AH65" s="28">
        <f t="shared" si="593"/>
        <v>0.85972398656107363</v>
      </c>
      <c r="AI65" s="29">
        <f t="shared" si="6"/>
        <v>0.86889477156615225</v>
      </c>
      <c r="AJ65" s="34">
        <v>169</v>
      </c>
      <c r="AK65" s="36">
        <v>8.6999999999999994E-2</v>
      </c>
      <c r="AL65" s="38">
        <v>0.21249999999999999</v>
      </c>
      <c r="AM65" s="137">
        <v>0.2147</v>
      </c>
      <c r="AN65" s="41">
        <f>AJ65*(1-AK65)*AL65</f>
        <v>32.788112499999997</v>
      </c>
      <c r="AO65" s="138">
        <f t="shared" si="19"/>
        <v>33.1275659</v>
      </c>
      <c r="AP65" s="42">
        <v>1.58</v>
      </c>
      <c r="AQ65" s="42"/>
      <c r="AR65" s="121">
        <f>AR64+AJ65-AQ65</f>
        <v>2082.2600000000007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9"/>
      <c r="B66" s="33">
        <v>3</v>
      </c>
      <c r="C66" s="11" t="s">
        <v>55</v>
      </c>
      <c r="D66" s="43">
        <v>15200</v>
      </c>
      <c r="E66" s="43">
        <v>0</v>
      </c>
      <c r="F66" s="43">
        <v>16857</v>
      </c>
      <c r="G66" s="37">
        <v>1.3</v>
      </c>
      <c r="H66" s="37">
        <v>5.0999999999999996</v>
      </c>
      <c r="I66" s="43">
        <v>17420</v>
      </c>
      <c r="J66" s="37">
        <v>2.9</v>
      </c>
      <c r="K66" s="43">
        <v>14499</v>
      </c>
      <c r="L66" s="39">
        <v>7.6999999999999999E-2</v>
      </c>
      <c r="M66" s="37">
        <f>ROUND(K66*(1-L66),0)</f>
        <v>13383</v>
      </c>
      <c r="N66" s="28">
        <v>0.45300000000000001</v>
      </c>
      <c r="O66" s="25">
        <f t="shared" si="584"/>
        <v>6062.4989999999998</v>
      </c>
      <c r="P66" s="39">
        <v>0.39200000000000002</v>
      </c>
      <c r="Q66" s="25">
        <f t="shared" si="585"/>
        <v>5246.1360000000004</v>
      </c>
      <c r="R66" s="39">
        <v>0.155</v>
      </c>
      <c r="S66" s="139"/>
      <c r="T66" s="25">
        <f t="shared" si="586"/>
        <v>2074.3649999999998</v>
      </c>
      <c r="U66" s="28">
        <v>0.246</v>
      </c>
      <c r="V66" s="25">
        <f t="shared" si="587"/>
        <v>3292.2179999999998</v>
      </c>
      <c r="W66" s="39">
        <v>0.51900000000000002</v>
      </c>
      <c r="X66" s="25">
        <f t="shared" si="588"/>
        <v>6945.777</v>
      </c>
      <c r="Y66" s="39">
        <v>0.39</v>
      </c>
      <c r="Z66" s="25">
        <f t="shared" si="589"/>
        <v>5219.37</v>
      </c>
      <c r="AA66" s="47">
        <v>2.5200000000000001E-3</v>
      </c>
      <c r="AB66" s="18">
        <f t="shared" si="590"/>
        <v>33.725160000000002</v>
      </c>
      <c r="AC66" s="27">
        <f>IF(M66&gt;0,(AE66+AN66)/M66,0)</f>
        <v>2.6505592169169846E-3</v>
      </c>
      <c r="AD66" s="47">
        <v>3.6999999999999999E-4</v>
      </c>
      <c r="AE66" s="37">
        <f t="shared" si="591"/>
        <v>4.9517100000000003</v>
      </c>
      <c r="AF66" s="28">
        <v>0.22</v>
      </c>
      <c r="AG66" s="41">
        <f t="shared" si="592"/>
        <v>30.562400000000004</v>
      </c>
      <c r="AH66" s="28">
        <f t="shared" si="593"/>
        <v>0.85461190501485551</v>
      </c>
      <c r="AI66" s="29">
        <f t="shared" si="6"/>
        <v>0.86185828438497469</v>
      </c>
      <c r="AJ66" s="43">
        <v>151</v>
      </c>
      <c r="AK66" s="39">
        <v>0.08</v>
      </c>
      <c r="AL66" s="28">
        <v>0.21970000000000001</v>
      </c>
      <c r="AM66" s="139">
        <v>0.22500000000000001</v>
      </c>
      <c r="AN66" s="41">
        <f>AJ66*(1-AK66)*AL66</f>
        <v>30.520724000000005</v>
      </c>
      <c r="AO66" s="140">
        <f t="shared" si="19"/>
        <v>31.257000000000005</v>
      </c>
      <c r="AP66" s="18">
        <v>1.55</v>
      </c>
      <c r="AQ66" s="18"/>
      <c r="AR66" s="121">
        <f>AR65+AJ66-AQ66</f>
        <v>2233.2600000000007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70"/>
      <c r="B67" s="49" t="s">
        <v>38</v>
      </c>
      <c r="C67" s="50"/>
      <c r="D67" s="51">
        <f t="shared" ref="D67" si="595">SUM(D64:D66)</f>
        <v>36150</v>
      </c>
      <c r="E67" s="51"/>
      <c r="F67" s="51">
        <f t="shared" ref="F67" si="596">SUM(F64:F66)</f>
        <v>39285</v>
      </c>
      <c r="G67" s="52"/>
      <c r="H67" s="52"/>
      <c r="I67" s="51">
        <f t="shared" ref="I67:K67" si="597">SUM(I64:I66)</f>
        <v>39920</v>
      </c>
      <c r="J67" s="52"/>
      <c r="K67" s="51">
        <f t="shared" si="597"/>
        <v>44026</v>
      </c>
      <c r="L67" s="21">
        <f t="shared" ref="L67" si="598">IF(K67&gt;0,(K64*L64+K65*L65+K66*L66)/K67,0)</f>
        <v>7.4987984372870589E-2</v>
      </c>
      <c r="M67" s="52">
        <f t="shared" ref="M67" si="599">M64+M65+M66</f>
        <v>40725</v>
      </c>
      <c r="N67" s="53">
        <f t="shared" ref="N67" si="600">IF(M67&gt;0,O67/M67,0)</f>
        <v>0.36349377532228361</v>
      </c>
      <c r="O67" s="54">
        <f t="shared" ref="O67" si="601">O64+O65+O66</f>
        <v>14803.284</v>
      </c>
      <c r="P67" s="21">
        <f t="shared" ref="P67" si="602">IF(M67&gt;0,Q67/M67,0)</f>
        <v>0.49524856967464703</v>
      </c>
      <c r="Q67" s="54">
        <f t="shared" ref="Q67" si="603">Q64+Q65+Q66</f>
        <v>20168.998</v>
      </c>
      <c r="R67" s="21">
        <f t="shared" ref="R67" si="604">IF(M67&gt;0,T67/M67,0)</f>
        <v>0.14125765500306936</v>
      </c>
      <c r="S67" s="141"/>
      <c r="T67" s="54">
        <f t="shared" ref="T67" si="605">T64+T65+T66</f>
        <v>5752.7179999999998</v>
      </c>
      <c r="U67" s="21">
        <f t="shared" ref="U67" si="606">IF(M67&gt;0,V67/M67,0)</f>
        <v>0.24597603437691834</v>
      </c>
      <c r="V67" s="54">
        <f t="shared" ref="V67" si="607">V64+V65+V66</f>
        <v>10017.374</v>
      </c>
      <c r="W67" s="21">
        <f t="shared" ref="W67" si="608">IF(M67&gt;0,X67/M67,0)</f>
        <v>0.50898320441988953</v>
      </c>
      <c r="X67" s="54">
        <f t="shared" ref="X67" si="609">X64+X65+X66</f>
        <v>20728.341</v>
      </c>
      <c r="Y67" s="21">
        <f t="shared" ref="Y67" si="610">IF(M67&gt;0,Z67/M67,0)</f>
        <v>0.3967138121546962</v>
      </c>
      <c r="Z67" s="54">
        <f t="shared" ref="Z67" si="611">Z64+Z65+Z66</f>
        <v>16156.170000000002</v>
      </c>
      <c r="AA67" s="55">
        <f t="shared" ref="AA67" si="612">IF(M67&gt;0,AB67/M67,0)</f>
        <v>2.6142929404542664E-3</v>
      </c>
      <c r="AB67" s="56">
        <f t="shared" ref="AB67" si="613">SUM(AB64:AB66)</f>
        <v>106.46708</v>
      </c>
      <c r="AC67" s="55">
        <f t="shared" ref="AC67" si="614">IF(M67&gt;0,(AC64*M64+AC65*M65+AC66*M66)/M67,0)</f>
        <v>2.8799867771639046E-3</v>
      </c>
      <c r="AD67" s="55">
        <f t="shared" ref="AD67" si="615">IF(K67&gt;0,(K64*AD64+K65*AD65+K66*AD66)/K67,0)</f>
        <v>3.6999999999999999E-4</v>
      </c>
      <c r="AE67" s="52">
        <f t="shared" ref="AE67" si="616">SUM(AE64:AE66)</f>
        <v>15.068250000000001</v>
      </c>
      <c r="AF67" s="53">
        <f t="shared" ref="AF67" si="617">IF(K67&gt;0,(K64*AF64+K65*AF65+K66*AF66)/K67,0)</f>
        <v>0.21600980102666609</v>
      </c>
      <c r="AG67" s="58">
        <f t="shared" ref="AG67" si="618">SUM(AG64:AG66)</f>
        <v>100.60734149999999</v>
      </c>
      <c r="AH67" s="53">
        <f t="shared" ref="AH67" si="619">IF(AND(AB67&gt;0),((AB64*AH64+AB65*AH65+AB66*AH66)/AB67),0)</f>
        <v>0.85994414554353049</v>
      </c>
      <c r="AI67" s="57">
        <f t="shared" si="6"/>
        <v>0.87300144736944729</v>
      </c>
      <c r="AJ67" s="51">
        <f t="shared" ref="AJ67" si="620">SUM(AJ64:AJ66)</f>
        <v>509</v>
      </c>
      <c r="AK67" s="21">
        <f t="shared" ref="AK67" si="621">IF(AJ67&gt;0,(AK64*AJ64+AK65*AJ65+AK66*AJ66)/AJ67,0)</f>
        <v>8.4180746561886052E-2</v>
      </c>
      <c r="AL67" s="53">
        <f>IF(K67&gt;0,(AL64*K64+AL65*K65+AL66*K66)/K67,0)</f>
        <v>0.21910019761050287</v>
      </c>
      <c r="AM67" s="141">
        <f>IF(L67&gt;0,(AM64*K64+AM65*K65+AM66*K66)/K67,0)</f>
        <v>0.22336991550447463</v>
      </c>
      <c r="AN67" s="58">
        <f t="shared" ref="AN67" si="622">SUM(AN64:AN66)</f>
        <v>102.2192115</v>
      </c>
      <c r="AO67" s="142">
        <f t="shared" si="48"/>
        <v>104.21149640000002</v>
      </c>
      <c r="AP67" s="56"/>
      <c r="AQ67" s="56">
        <f t="shared" ref="AQ67" si="623">SUM(AQ64:AQ66)</f>
        <v>1082.98</v>
      </c>
      <c r="AR67" s="105"/>
      <c r="AS67" s="106">
        <f>AR66</f>
        <v>2233.2600000000007</v>
      </c>
      <c r="AT67" s="51">
        <f t="shared" ref="AT67" si="624">SUM(AT64:AT66)</f>
        <v>0</v>
      </c>
      <c r="AU67" s="59"/>
      <c r="AV67" s="58"/>
      <c r="AW67" s="58"/>
      <c r="AX67" s="58"/>
      <c r="AY67" s="58"/>
    </row>
    <row r="68" spans="1:51" x14ac:dyDescent="0.2">
      <c r="A68" s="168">
        <v>17</v>
      </c>
      <c r="B68" s="23">
        <v>1</v>
      </c>
      <c r="C68" s="11" t="s">
        <v>53</v>
      </c>
      <c r="D68" s="12">
        <v>4643</v>
      </c>
      <c r="E68" s="12">
        <v>1</v>
      </c>
      <c r="F68" s="12">
        <v>12112</v>
      </c>
      <c r="G68" s="13">
        <v>0.9</v>
      </c>
      <c r="H68" s="13">
        <v>5</v>
      </c>
      <c r="I68" s="12">
        <v>12398</v>
      </c>
      <c r="J68" s="13">
        <v>3.8</v>
      </c>
      <c r="K68" s="12">
        <v>14584</v>
      </c>
      <c r="L68" s="14">
        <v>7.8E-2</v>
      </c>
      <c r="M68" s="24">
        <f>ROUND(K68*(1-L68),0)</f>
        <v>13446</v>
      </c>
      <c r="N68" s="15">
        <v>0.122</v>
      </c>
      <c r="O68" s="25">
        <f t="shared" ref="O68:O70" si="625">M68*N68</f>
        <v>1640.412</v>
      </c>
      <c r="P68" s="14">
        <v>0.71499999999999997</v>
      </c>
      <c r="Q68" s="25">
        <f t="shared" ref="Q68:Q70" si="626">M68*P68</f>
        <v>9613.89</v>
      </c>
      <c r="R68" s="16">
        <v>0.16300000000000001</v>
      </c>
      <c r="S68" s="150"/>
      <c r="T68" s="25">
        <f t="shared" ref="T68:T70" si="627">M68*R68</f>
        <v>2191.6979999999999</v>
      </c>
      <c r="U68" s="26">
        <v>0.255</v>
      </c>
      <c r="V68" s="25">
        <f t="shared" ref="V68:V70" si="628">M68*U68</f>
        <v>3428.73</v>
      </c>
      <c r="W68" s="16">
        <v>0.51100000000000001</v>
      </c>
      <c r="X68" s="25">
        <f t="shared" ref="X68:X70" si="629">M68*W68</f>
        <v>6870.9059999999999</v>
      </c>
      <c r="Y68" s="16">
        <v>0.4</v>
      </c>
      <c r="Z68" s="25">
        <f t="shared" ref="Z68:Z70" si="630">Y68*M68</f>
        <v>5378.4000000000005</v>
      </c>
      <c r="AA68" s="17">
        <v>2.5400000000000002E-3</v>
      </c>
      <c r="AB68" s="18">
        <f t="shared" ref="AB68:AB70" si="631">M68*AA68</f>
        <v>34.152840000000005</v>
      </c>
      <c r="AC68" s="27">
        <f>IF(M68&gt;0,(AE68+AN68)/M68,0)</f>
        <v>2.7811405622489957E-3</v>
      </c>
      <c r="AD68" s="17">
        <v>3.8000000000000002E-4</v>
      </c>
      <c r="AE68" s="24">
        <f t="shared" ref="AE68:AE70" si="632">AD68*M68</f>
        <v>5.1094800000000005</v>
      </c>
      <c r="AF68" s="117">
        <v>0.21249999999999999</v>
      </c>
      <c r="AG68" s="30">
        <f t="shared" ref="AG68:AG70" si="633">AJ68*(1-AK68)*AF68</f>
        <v>31.762587499999999</v>
      </c>
      <c r="AH68" s="28">
        <f t="shared" ref="AH68:AH70" si="634">IF(AND(AF68&gt;0,AD68&gt;0,AA68&gt;0),((AA68-AD68)*AF68)/((AF68-AD68)*AA68),0)</f>
        <v>0.8519171290652594</v>
      </c>
      <c r="AI68" s="60">
        <f t="shared" ref="AI68:AI127" si="635">IF(AND(AC68&gt;0,AL68&gt;0,AD68&gt;0),((AL68*(AC68-AD68))/(AC68*(AL68-AD68))),0)</f>
        <v>0.86488697057489228</v>
      </c>
      <c r="AJ68" s="12">
        <v>163</v>
      </c>
      <c r="AK68" s="14">
        <v>8.3000000000000004E-2</v>
      </c>
      <c r="AL68" s="15">
        <v>0.216</v>
      </c>
      <c r="AM68" s="135">
        <v>0.22140000000000001</v>
      </c>
      <c r="AN68" s="30">
        <f>AJ68*(1-AK68)*AL68</f>
        <v>32.285736</v>
      </c>
      <c r="AO68" s="136">
        <f t="shared" ref="AO68" si="636">AJ68*(1-AK68)*AM68</f>
        <v>33.092879400000001</v>
      </c>
      <c r="AP68" s="19">
        <v>1.55</v>
      </c>
      <c r="AQ68" s="19">
        <v>539.78</v>
      </c>
      <c r="AR68" s="101">
        <f>AR66+AJ68-AQ68</f>
        <v>1856.4800000000007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9"/>
      <c r="B69" s="33">
        <v>2</v>
      </c>
      <c r="C69" s="11" t="s">
        <v>56</v>
      </c>
      <c r="D69" s="34">
        <v>18112</v>
      </c>
      <c r="E69" s="34">
        <v>6</v>
      </c>
      <c r="F69" s="34">
        <v>18254</v>
      </c>
      <c r="G69" s="35">
        <v>0.7</v>
      </c>
      <c r="H69" s="35">
        <v>3.8</v>
      </c>
      <c r="I69" s="34">
        <v>18136</v>
      </c>
      <c r="J69" s="35">
        <v>2.8</v>
      </c>
      <c r="K69" s="34">
        <v>14842</v>
      </c>
      <c r="L69" s="36">
        <v>7.1999999999999995E-2</v>
      </c>
      <c r="M69" s="37">
        <f>ROUND(K69*(1-L69),0)</f>
        <v>13773</v>
      </c>
      <c r="N69" s="38">
        <v>0.40699999999999997</v>
      </c>
      <c r="O69" s="25">
        <f t="shared" si="625"/>
        <v>5605.6109999999999</v>
      </c>
      <c r="P69" s="36">
        <v>0.52100000000000002</v>
      </c>
      <c r="Q69" s="25">
        <f t="shared" si="626"/>
        <v>7175.7330000000002</v>
      </c>
      <c r="R69" s="39">
        <v>7.1999999999999995E-2</v>
      </c>
      <c r="S69" s="139"/>
      <c r="T69" s="25">
        <f t="shared" si="627"/>
        <v>991.65599999999995</v>
      </c>
      <c r="U69" s="28">
        <v>0.26900000000000002</v>
      </c>
      <c r="V69" s="25">
        <f t="shared" si="628"/>
        <v>3704.9370000000004</v>
      </c>
      <c r="W69" s="39">
        <v>0.499</v>
      </c>
      <c r="X69" s="25">
        <f t="shared" si="629"/>
        <v>6872.7269999999999</v>
      </c>
      <c r="Y69" s="39">
        <v>0.39</v>
      </c>
      <c r="Z69" s="25">
        <f t="shared" si="630"/>
        <v>5371.47</v>
      </c>
      <c r="AA69" s="40">
        <v>2.5200000000000001E-3</v>
      </c>
      <c r="AB69" s="18">
        <f t="shared" si="631"/>
        <v>34.70796</v>
      </c>
      <c r="AC69" s="27">
        <f>IF(M69&gt;0,(AE69+AN69)/M69,0)</f>
        <v>2.8958344078995136E-3</v>
      </c>
      <c r="AD69" s="40">
        <v>3.8000000000000002E-4</v>
      </c>
      <c r="AE69" s="37">
        <f t="shared" si="632"/>
        <v>5.2337400000000001</v>
      </c>
      <c r="AF69" s="28">
        <v>0.21579999999999999</v>
      </c>
      <c r="AG69" s="41">
        <f t="shared" si="633"/>
        <v>35.422059400000002</v>
      </c>
      <c r="AH69" s="28">
        <f t="shared" si="634"/>
        <v>0.85070434573730447</v>
      </c>
      <c r="AI69" s="29">
        <f t="shared" si="635"/>
        <v>0.8703437282794555</v>
      </c>
      <c r="AJ69" s="34">
        <v>179</v>
      </c>
      <c r="AK69" s="36">
        <v>8.3000000000000004E-2</v>
      </c>
      <c r="AL69" s="38">
        <v>0.21110000000000001</v>
      </c>
      <c r="AM69" s="137">
        <v>0.21920000000000001</v>
      </c>
      <c r="AN69" s="41">
        <f>AJ69*(1-AK69)*AL69</f>
        <v>34.650587300000005</v>
      </c>
      <c r="AO69" s="138">
        <f t="shared" si="19"/>
        <v>35.9801456</v>
      </c>
      <c r="AP69" s="42">
        <v>1.55</v>
      </c>
      <c r="AQ69" s="42"/>
      <c r="AR69" s="121">
        <f>AR68+AJ69-AQ69</f>
        <v>2035.4800000000007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9"/>
      <c r="B70" s="33">
        <v>3</v>
      </c>
      <c r="C70" s="11" t="s">
        <v>55</v>
      </c>
      <c r="D70" s="43">
        <v>22400</v>
      </c>
      <c r="E70" s="43">
        <v>2</v>
      </c>
      <c r="F70" s="43">
        <v>19145</v>
      </c>
      <c r="G70" s="37">
        <v>0.8</v>
      </c>
      <c r="H70" s="37">
        <v>3.5</v>
      </c>
      <c r="I70" s="43">
        <v>19039</v>
      </c>
      <c r="J70" s="37">
        <v>1.5</v>
      </c>
      <c r="K70" s="43">
        <v>14979</v>
      </c>
      <c r="L70" s="39">
        <v>7.5999999999999998E-2</v>
      </c>
      <c r="M70" s="37">
        <f>ROUND(K70*(1-L70),0)</f>
        <v>13841</v>
      </c>
      <c r="N70" s="28">
        <v>0.40899999999999997</v>
      </c>
      <c r="O70" s="25">
        <f t="shared" si="625"/>
        <v>5660.9690000000001</v>
      </c>
      <c r="P70" s="39">
        <v>0.36499999999999999</v>
      </c>
      <c r="Q70" s="25">
        <f t="shared" si="626"/>
        <v>5051.9650000000001</v>
      </c>
      <c r="R70" s="39">
        <v>0.22600000000000001</v>
      </c>
      <c r="S70" s="139"/>
      <c r="T70" s="25">
        <f t="shared" si="627"/>
        <v>3128.0660000000003</v>
      </c>
      <c r="U70" s="28">
        <v>0.254</v>
      </c>
      <c r="V70" s="25">
        <f t="shared" si="628"/>
        <v>3515.614</v>
      </c>
      <c r="W70" s="39">
        <v>0.505</v>
      </c>
      <c r="X70" s="25">
        <f t="shared" si="629"/>
        <v>6989.7049999999999</v>
      </c>
      <c r="Y70" s="39">
        <v>0.39</v>
      </c>
      <c r="Z70" s="25">
        <f t="shared" si="630"/>
        <v>5397.99</v>
      </c>
      <c r="AA70" s="47">
        <v>2.4399999999999999E-3</v>
      </c>
      <c r="AB70" s="18">
        <f t="shared" si="631"/>
        <v>33.772039999999997</v>
      </c>
      <c r="AC70" s="27">
        <f>IF(M70&gt;0,(AE70+AN70)/M70,0)</f>
        <v>2.7698579582400113E-3</v>
      </c>
      <c r="AD70" s="47">
        <v>3.8000000000000002E-4</v>
      </c>
      <c r="AE70" s="37">
        <f t="shared" si="632"/>
        <v>5.2595800000000006</v>
      </c>
      <c r="AF70" s="28">
        <v>0.2122</v>
      </c>
      <c r="AG70" s="41">
        <f t="shared" si="633"/>
        <v>32.496095799999999</v>
      </c>
      <c r="AH70" s="28">
        <f t="shared" si="634"/>
        <v>0.8457768813917167</v>
      </c>
      <c r="AI70" s="29">
        <f t="shared" si="635"/>
        <v>0.86432942905563936</v>
      </c>
      <c r="AJ70" s="43">
        <v>167</v>
      </c>
      <c r="AK70" s="39">
        <v>8.3000000000000004E-2</v>
      </c>
      <c r="AL70" s="28">
        <v>0.216</v>
      </c>
      <c r="AM70" s="139">
        <v>0.21920000000000001</v>
      </c>
      <c r="AN70" s="41">
        <f>AJ70*(1-AK70)*AL70</f>
        <v>33.078023999999999</v>
      </c>
      <c r="AO70" s="140">
        <f t="shared" si="19"/>
        <v>33.568068800000006</v>
      </c>
      <c r="AP70" s="18">
        <v>1.55</v>
      </c>
      <c r="AQ70" s="18"/>
      <c r="AR70" s="121">
        <f>AR69+AJ70-AQ70</f>
        <v>2202.4800000000005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70"/>
      <c r="B71" s="49" t="s">
        <v>38</v>
      </c>
      <c r="C71" s="50"/>
      <c r="D71" s="51">
        <f t="shared" ref="D71" si="637">SUM(D68:D70)</f>
        <v>45155</v>
      </c>
      <c r="E71" s="51"/>
      <c r="F71" s="51">
        <f t="shared" ref="F71" si="638">SUM(F68:F70)</f>
        <v>49511</v>
      </c>
      <c r="G71" s="52"/>
      <c r="H71" s="52"/>
      <c r="I71" s="51">
        <f t="shared" ref="I71:K71" si="639">SUM(I68:I70)</f>
        <v>49573</v>
      </c>
      <c r="J71" s="52"/>
      <c r="K71" s="51">
        <f t="shared" si="639"/>
        <v>44405</v>
      </c>
      <c r="L71" s="21">
        <f t="shared" ref="L71" si="640">IF(K71&gt;0,(K68*L68+K69*L69+K70*L70)/K71,0)</f>
        <v>7.5319896408062151E-2</v>
      </c>
      <c r="M71" s="52">
        <f t="shared" ref="M71" si="641">M68+M69+M70</f>
        <v>41060</v>
      </c>
      <c r="N71" s="53">
        <f t="shared" ref="N71" si="642">IF(M71&gt;0,O71/M71,0)</f>
        <v>0.31434466634193864</v>
      </c>
      <c r="O71" s="54">
        <f t="shared" ref="O71" si="643">O68+O69+O70</f>
        <v>12906.992</v>
      </c>
      <c r="P71" s="21">
        <f t="shared" ref="P71" si="644">IF(M71&gt;0,Q71/M71,0)</f>
        <v>0.53194320506575743</v>
      </c>
      <c r="Q71" s="54">
        <f t="shared" ref="Q71" si="645">Q68+Q69+Q70</f>
        <v>21841.588</v>
      </c>
      <c r="R71" s="21">
        <f t="shared" ref="R71" si="646">IF(M71&gt;0,T71/M71,0)</f>
        <v>0.15371212859230396</v>
      </c>
      <c r="S71" s="141"/>
      <c r="T71" s="54">
        <f t="shared" ref="T71" si="647">T68+T69+T70</f>
        <v>6311.42</v>
      </c>
      <c r="U71" s="21">
        <f t="shared" ref="U71" si="648">IF(M71&gt;0,V71/M71,0)</f>
        <v>0.25935901120311738</v>
      </c>
      <c r="V71" s="54">
        <f t="shared" ref="V71" si="649">V68+V69+V70</f>
        <v>10649.281000000001</v>
      </c>
      <c r="W71" s="21">
        <f t="shared" ref="W71" si="650">IF(M71&gt;0,X71/M71,0)</f>
        <v>0.50495221626887477</v>
      </c>
      <c r="X71" s="54">
        <f t="shared" ref="X71" si="651">X68+X69+X70</f>
        <v>20733.338</v>
      </c>
      <c r="Y71" s="21">
        <f t="shared" ref="Y71" si="652">IF(M71&gt;0,Z71/M71,0)</f>
        <v>0.39327471992206531</v>
      </c>
      <c r="Z71" s="54">
        <f t="shared" ref="Z71" si="653">Z68+Z69+Z70</f>
        <v>16147.86</v>
      </c>
      <c r="AA71" s="55">
        <f t="shared" ref="AA71" si="654">IF(M71&gt;0,AB71/M71,0)</f>
        <v>2.4995820750121777E-3</v>
      </c>
      <c r="AB71" s="56">
        <f t="shared" ref="AB71" si="655">SUM(AB68:AB70)</f>
        <v>102.63284000000002</v>
      </c>
      <c r="AC71" s="55">
        <f t="shared" ref="AC71" si="656">IF(M71&gt;0,(AC68*M68+AC69*M69+AC70*M70)/M71,0)</f>
        <v>2.8158097247929859E-3</v>
      </c>
      <c r="AD71" s="55">
        <f t="shared" ref="AD71" si="657">IF(K71&gt;0,(K68*AD68+K69*AD69+K70*AD70)/K71,0)</f>
        <v>3.7999999999999997E-4</v>
      </c>
      <c r="AE71" s="52">
        <f t="shared" ref="AE71" si="658">SUM(AE68:AE70)</f>
        <v>15.602800000000002</v>
      </c>
      <c r="AF71" s="53">
        <f t="shared" ref="AF71" si="659">IF(K71&gt;0,(K68*AF68+K69*AF69+K70*AF70)/K71,0)</f>
        <v>0.21350179934692037</v>
      </c>
      <c r="AG71" s="58">
        <f t="shared" ref="AG71" si="660">SUM(AG68:AG70)</f>
        <v>99.680742699999996</v>
      </c>
      <c r="AH71" s="53">
        <f t="shared" ref="AH71" si="661">IF(AND(AB71&gt;0),((AB68*AH68+AB69*AH69+AB70*AH70)/AB71),0)</f>
        <v>0.84948650427424588</v>
      </c>
      <c r="AI71" s="57">
        <f t="shared" si="635"/>
        <v>0.8665838932173342</v>
      </c>
      <c r="AJ71" s="51">
        <f t="shared" ref="AJ71" si="662">SUM(AJ68:AJ70)</f>
        <v>509</v>
      </c>
      <c r="AK71" s="21">
        <f t="shared" ref="AK71" si="663">IF(AJ71&gt;0,(AK68*AJ68+AK69*AJ69+AK70*AJ70)/AJ71,0)</f>
        <v>8.3000000000000004E-2</v>
      </c>
      <c r="AL71" s="53">
        <f>IF(K71&gt;0,(AL68*K68+AL69*K69+AL70*K70)/K71,0)</f>
        <v>0.21436221596667041</v>
      </c>
      <c r="AM71" s="141">
        <f>IF(L71&gt;0,(AM68*K68+AM69*K69+AM70*K70)/K71,0)</f>
        <v>0.21992254926247043</v>
      </c>
      <c r="AN71" s="58">
        <f t="shared" ref="AN71" si="664">SUM(AN68:AN70)</f>
        <v>100.0143473</v>
      </c>
      <c r="AO71" s="142">
        <f t="shared" si="48"/>
        <v>102.64109380000001</v>
      </c>
      <c r="AP71" s="56"/>
      <c r="AQ71" s="56">
        <f t="shared" ref="AQ71" si="665">SUM(AQ68:AQ70)</f>
        <v>539.78</v>
      </c>
      <c r="AR71" s="105"/>
      <c r="AS71" s="106">
        <f>AR70</f>
        <v>2202.4800000000005</v>
      </c>
      <c r="AT71" s="51">
        <f t="shared" ref="AT71" si="666">SUM(AT68:AT70)</f>
        <v>0</v>
      </c>
      <c r="AU71" s="59"/>
      <c r="AV71" s="58"/>
      <c r="AW71" s="58"/>
      <c r="AX71" s="58"/>
      <c r="AY71" s="58"/>
    </row>
    <row r="72" spans="1:51" x14ac:dyDescent="0.2">
      <c r="A72" s="168">
        <v>18</v>
      </c>
      <c r="B72" s="23">
        <v>1</v>
      </c>
      <c r="C72" s="11" t="s">
        <v>53</v>
      </c>
      <c r="D72" s="12">
        <v>5695</v>
      </c>
      <c r="E72" s="12">
        <v>1</v>
      </c>
      <c r="F72" s="12">
        <v>5741</v>
      </c>
      <c r="G72" s="13">
        <v>0.7</v>
      </c>
      <c r="H72" s="13">
        <v>3.1</v>
      </c>
      <c r="I72" s="12">
        <v>6639</v>
      </c>
      <c r="J72" s="125">
        <v>6</v>
      </c>
      <c r="K72" s="12">
        <v>14916</v>
      </c>
      <c r="L72" s="14">
        <v>8.3000000000000004E-2</v>
      </c>
      <c r="M72" s="24">
        <f>ROUND(K72*(1-L72),0)</f>
        <v>13678</v>
      </c>
      <c r="N72" s="15">
        <v>0.161</v>
      </c>
      <c r="O72" s="25">
        <f t="shared" ref="O72:O74" si="667">M72*N72</f>
        <v>2202.1579999999999</v>
      </c>
      <c r="P72" s="14">
        <v>0.67100000000000004</v>
      </c>
      <c r="Q72" s="25">
        <f t="shared" ref="Q72:Q74" si="668">M72*P72</f>
        <v>9177.9380000000001</v>
      </c>
      <c r="R72" s="16">
        <v>0.16800000000000001</v>
      </c>
      <c r="S72" s="150"/>
      <c r="T72" s="25">
        <f t="shared" ref="T72:T74" si="669">M72*R72</f>
        <v>2297.904</v>
      </c>
      <c r="U72" s="26">
        <v>0.247</v>
      </c>
      <c r="V72" s="25">
        <f t="shared" ref="V72:V74" si="670">M72*U72</f>
        <v>3378.4659999999999</v>
      </c>
      <c r="W72" s="16">
        <v>0.499</v>
      </c>
      <c r="X72" s="25">
        <f t="shared" ref="X72:X74" si="671">M72*W72</f>
        <v>6825.3220000000001</v>
      </c>
      <c r="Y72" s="16">
        <v>0.39</v>
      </c>
      <c r="Z72" s="25">
        <f t="shared" ref="Z72:Z74" si="672">Y72*M72</f>
        <v>5334.42</v>
      </c>
      <c r="AA72" s="17">
        <v>2.4199999999999998E-3</v>
      </c>
      <c r="AB72" s="18">
        <f t="shared" ref="AB72:AB74" si="673">M72*AA72</f>
        <v>33.100760000000001</v>
      </c>
      <c r="AC72" s="27">
        <f>IF(M72&gt;0,(AE72+AN72)/M72,0)</f>
        <v>2.7576788638689867E-3</v>
      </c>
      <c r="AD72" s="17">
        <v>3.8000000000000002E-4</v>
      </c>
      <c r="AE72" s="24">
        <f t="shared" ref="AE72:AE74" si="674">AD72*M72</f>
        <v>5.1976400000000007</v>
      </c>
      <c r="AF72" s="117">
        <v>0.21290000000000001</v>
      </c>
      <c r="AG72" s="30">
        <f t="shared" ref="AG72:AG74" si="675">AJ72*(1-AK72)*AF72</f>
        <v>33.529833900000007</v>
      </c>
      <c r="AH72" s="28">
        <f t="shared" ref="AH72:AH74" si="676">IF(AND(AF72&gt;0,AD72&gt;0,AA72&gt;0),((AA72-AD72)*AF72)/((AF72-AD72)*AA72),0)</f>
        <v>0.84448250276493175</v>
      </c>
      <c r="AI72" s="60">
        <f t="shared" si="635"/>
        <v>0.86379249997663998</v>
      </c>
      <c r="AJ72" s="12">
        <v>171</v>
      </c>
      <c r="AK72" s="14">
        <v>7.9000000000000001E-2</v>
      </c>
      <c r="AL72" s="15">
        <v>0.20649999999999999</v>
      </c>
      <c r="AM72" s="135">
        <v>0.216</v>
      </c>
      <c r="AN72" s="30">
        <f>AJ72*(1-AK72)*AL72</f>
        <v>32.521891500000002</v>
      </c>
      <c r="AO72" s="136">
        <f t="shared" ref="AO72:AO126" si="677">AJ72*(1-AK72)*AM72</f>
        <v>34.018056000000001</v>
      </c>
      <c r="AP72" s="19">
        <v>1.55</v>
      </c>
      <c r="AQ72" s="19">
        <v>544.1</v>
      </c>
      <c r="AR72" s="101">
        <f>AR70+AJ72-AQ72</f>
        <v>1829.3800000000006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9"/>
      <c r="B73" s="33">
        <v>2</v>
      </c>
      <c r="C73" s="11" t="s">
        <v>56</v>
      </c>
      <c r="D73" s="34">
        <v>18500</v>
      </c>
      <c r="E73" s="34">
        <v>1</v>
      </c>
      <c r="F73" s="34">
        <v>14313</v>
      </c>
      <c r="G73" s="35">
        <v>1</v>
      </c>
      <c r="H73" s="35">
        <v>5.4</v>
      </c>
      <c r="I73" s="34">
        <v>14565</v>
      </c>
      <c r="J73" s="126">
        <v>4.5</v>
      </c>
      <c r="K73" s="34">
        <v>14561</v>
      </c>
      <c r="L73" s="36">
        <v>8.3000000000000004E-2</v>
      </c>
      <c r="M73" s="37">
        <f>ROUND(K73*(1-L73),0)</f>
        <v>13352</v>
      </c>
      <c r="N73" s="38">
        <v>0.38500000000000001</v>
      </c>
      <c r="O73" s="25">
        <f t="shared" si="667"/>
        <v>5140.5200000000004</v>
      </c>
      <c r="P73" s="36">
        <v>0.497</v>
      </c>
      <c r="Q73" s="25">
        <f t="shared" si="668"/>
        <v>6635.9440000000004</v>
      </c>
      <c r="R73" s="39">
        <v>0.11799999999999999</v>
      </c>
      <c r="S73" s="139"/>
      <c r="T73" s="25">
        <f t="shared" si="669"/>
        <v>1575.5359999999998</v>
      </c>
      <c r="U73" s="28">
        <v>0.24</v>
      </c>
      <c r="V73" s="25">
        <f t="shared" si="670"/>
        <v>3204.48</v>
      </c>
      <c r="W73" s="39">
        <v>0.51600000000000001</v>
      </c>
      <c r="X73" s="25">
        <f t="shared" si="671"/>
        <v>6889.6320000000005</v>
      </c>
      <c r="Y73" s="39">
        <v>0.39</v>
      </c>
      <c r="Z73" s="25">
        <f t="shared" si="672"/>
        <v>5207.28</v>
      </c>
      <c r="AA73" s="40">
        <v>2.49E-3</v>
      </c>
      <c r="AB73" s="18">
        <f t="shared" si="673"/>
        <v>33.246479999999998</v>
      </c>
      <c r="AC73" s="27">
        <f>IF(M73&gt;0,(AE73+AN73)/M73,0)</f>
        <v>2.5993708807669266E-3</v>
      </c>
      <c r="AD73" s="40">
        <v>3.8000000000000002E-4</v>
      </c>
      <c r="AE73" s="37">
        <f t="shared" si="674"/>
        <v>5.07376</v>
      </c>
      <c r="AF73" s="28">
        <v>0.21360000000000001</v>
      </c>
      <c r="AG73" s="41">
        <f t="shared" si="675"/>
        <v>29.412720000000004</v>
      </c>
      <c r="AH73" s="28">
        <f t="shared" si="676"/>
        <v>0.84889977318522747</v>
      </c>
      <c r="AI73" s="29">
        <f t="shared" si="635"/>
        <v>0.85532110596930377</v>
      </c>
      <c r="AJ73" s="34">
        <v>150</v>
      </c>
      <c r="AK73" s="36">
        <v>8.2000000000000003E-2</v>
      </c>
      <c r="AL73" s="38">
        <v>0.2152</v>
      </c>
      <c r="AM73" s="137">
        <v>0.21909999999999999</v>
      </c>
      <c r="AN73" s="41">
        <f>AJ73*(1-AK73)*AL73</f>
        <v>29.633040000000005</v>
      </c>
      <c r="AO73" s="138">
        <f t="shared" si="677"/>
        <v>30.170070000000003</v>
      </c>
      <c r="AP73" s="42">
        <v>1.55</v>
      </c>
      <c r="AQ73" s="42"/>
      <c r="AR73" s="121">
        <f>AR72+AJ73-AQ73</f>
        <v>1979.3800000000006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9"/>
      <c r="B74" s="33">
        <v>3</v>
      </c>
      <c r="C74" s="46" t="s">
        <v>58</v>
      </c>
      <c r="D74" s="43">
        <v>16900</v>
      </c>
      <c r="E74" s="43">
        <v>2</v>
      </c>
      <c r="F74" s="43">
        <v>17826</v>
      </c>
      <c r="G74" s="37">
        <v>0.8</v>
      </c>
      <c r="H74" s="37">
        <v>5.0999999999999996</v>
      </c>
      <c r="I74" s="43">
        <v>18501</v>
      </c>
      <c r="J74" s="37">
        <v>3</v>
      </c>
      <c r="K74" s="43">
        <v>14783</v>
      </c>
      <c r="L74" s="39">
        <v>0.08</v>
      </c>
      <c r="M74" s="37">
        <f>ROUND(K74*(1-L74),0)</f>
        <v>13600</v>
      </c>
      <c r="N74" s="28">
        <v>0.4</v>
      </c>
      <c r="O74" s="25">
        <f t="shared" si="667"/>
        <v>5440</v>
      </c>
      <c r="P74" s="39">
        <v>0.48499999999999999</v>
      </c>
      <c r="Q74" s="25">
        <f t="shared" si="668"/>
        <v>6596</v>
      </c>
      <c r="R74" s="39">
        <v>0.115</v>
      </c>
      <c r="S74" s="139"/>
      <c r="T74" s="25">
        <f t="shared" si="669"/>
        <v>1564</v>
      </c>
      <c r="U74" s="28">
        <v>0.24</v>
      </c>
      <c r="V74" s="25">
        <f t="shared" si="670"/>
        <v>3264</v>
      </c>
      <c r="W74" s="39">
        <v>0.496</v>
      </c>
      <c r="X74" s="25">
        <f t="shared" si="671"/>
        <v>6745.6</v>
      </c>
      <c r="Y74" s="39">
        <v>0.4</v>
      </c>
      <c r="Z74" s="25">
        <f t="shared" si="672"/>
        <v>5440</v>
      </c>
      <c r="AA74" s="47">
        <v>2.66E-3</v>
      </c>
      <c r="AB74" s="18">
        <f t="shared" si="673"/>
        <v>36.176000000000002</v>
      </c>
      <c r="AC74" s="27">
        <f>IF(M74&gt;0,(AE74+AN74)/M74,0)</f>
        <v>2.721055E-3</v>
      </c>
      <c r="AD74" s="47">
        <v>4.0000000000000002E-4</v>
      </c>
      <c r="AE74" s="37">
        <f t="shared" si="674"/>
        <v>5.44</v>
      </c>
      <c r="AF74" s="28">
        <v>0.2034</v>
      </c>
      <c r="AG74" s="41">
        <f t="shared" si="675"/>
        <v>30.808997999999999</v>
      </c>
      <c r="AH74" s="28">
        <f t="shared" si="676"/>
        <v>0.85129819622948988</v>
      </c>
      <c r="AI74" s="29">
        <f t="shared" si="635"/>
        <v>0.85463857485706551</v>
      </c>
      <c r="AJ74" s="43">
        <v>165</v>
      </c>
      <c r="AK74" s="39">
        <v>8.2000000000000003E-2</v>
      </c>
      <c r="AL74" s="28">
        <v>0.2084</v>
      </c>
      <c r="AM74" s="139">
        <v>0.2167</v>
      </c>
      <c r="AN74" s="41">
        <f>AJ74*(1-AK74)*AL74</f>
        <v>31.566348000000001</v>
      </c>
      <c r="AO74" s="140">
        <f t="shared" si="677"/>
        <v>32.823549</v>
      </c>
      <c r="AP74" s="18">
        <v>1.55</v>
      </c>
      <c r="AQ74" s="18"/>
      <c r="AR74" s="121">
        <f>AR73+AJ74-AQ74</f>
        <v>2144.3800000000006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70"/>
      <c r="B75" s="49" t="s">
        <v>38</v>
      </c>
      <c r="C75" s="50"/>
      <c r="D75" s="51">
        <f t="shared" ref="D75" si="678">SUM(D72:D74)</f>
        <v>41095</v>
      </c>
      <c r="E75" s="51"/>
      <c r="F75" s="51">
        <f t="shared" ref="F75" si="679">SUM(F72:F74)</f>
        <v>37880</v>
      </c>
      <c r="G75" s="52"/>
      <c r="H75" s="52"/>
      <c r="I75" s="51">
        <f t="shared" ref="I75:K75" si="680">SUM(I72:I74)</f>
        <v>39705</v>
      </c>
      <c r="J75" s="52"/>
      <c r="K75" s="51">
        <f t="shared" si="680"/>
        <v>44260</v>
      </c>
      <c r="L75" s="21">
        <f t="shared" ref="L75" si="681">IF(K75&gt;0,(K72*L72+K73*L73+K74*L74)/K75,0)</f>
        <v>8.1997989154993234E-2</v>
      </c>
      <c r="M75" s="52">
        <f t="shared" ref="M75" si="682">M72+M73+M74</f>
        <v>40630</v>
      </c>
      <c r="N75" s="53">
        <f t="shared" ref="N75" si="683">IF(M75&gt;0,O75/M75,0)</f>
        <v>0.31461181393059318</v>
      </c>
      <c r="O75" s="54">
        <f t="shared" ref="O75" si="684">O72+O73+O74</f>
        <v>12782.678</v>
      </c>
      <c r="P75" s="21">
        <f t="shared" ref="P75" si="685">IF(M75&gt;0,Q75/M75,0)</f>
        <v>0.55155998031011566</v>
      </c>
      <c r="Q75" s="54">
        <f t="shared" ref="Q75" si="686">Q72+Q73+Q74</f>
        <v>22409.882000000001</v>
      </c>
      <c r="R75" s="21">
        <f t="shared" ref="R75" si="687">IF(M75&gt;0,T75/M75,0)</f>
        <v>0.13382820575929116</v>
      </c>
      <c r="S75" s="141"/>
      <c r="T75" s="54">
        <f t="shared" ref="T75" si="688">T72+T73+T74</f>
        <v>5437.44</v>
      </c>
      <c r="U75" s="21">
        <f t="shared" ref="U75" si="689">IF(M75&gt;0,V75/M75,0)</f>
        <v>0.24235653458035933</v>
      </c>
      <c r="V75" s="54">
        <f t="shared" ref="V75" si="690">V72+V73+V74</f>
        <v>9846.9459999999999</v>
      </c>
      <c r="W75" s="21">
        <f t="shared" ref="W75" si="691">IF(M75&gt;0,X75/M75,0)</f>
        <v>0.50358242677824272</v>
      </c>
      <c r="X75" s="54">
        <f t="shared" ref="X75" si="692">X72+X73+X74</f>
        <v>20460.554000000004</v>
      </c>
      <c r="Y75" s="21">
        <f t="shared" ref="Y75" si="693">IF(M75&gt;0,Z75/M75,0)</f>
        <v>0.39334728033472804</v>
      </c>
      <c r="Z75" s="54">
        <f t="shared" ref="Z75" si="694">Z72+Z73+Z74</f>
        <v>15981.7</v>
      </c>
      <c r="AA75" s="55">
        <f t="shared" ref="AA75" si="695">IF(M75&gt;0,AB75/M75,0)</f>
        <v>2.5233384198867833E-3</v>
      </c>
      <c r="AB75" s="56">
        <f t="shared" ref="AB75" si="696">SUM(AB72:AB74)</f>
        <v>102.52324</v>
      </c>
      <c r="AC75" s="55">
        <f t="shared" ref="AC75" si="697">IF(M75&gt;0,(AC72*M72+AC73*M73+AC74*M74)/M75,0)</f>
        <v>2.6933960004922471E-3</v>
      </c>
      <c r="AD75" s="55">
        <f t="shared" ref="AD75" si="698">IF(K75&gt;0,(K72*AD72+K73*AD73+K74*AD74)/K75,0)</f>
        <v>3.8668007230004521E-4</v>
      </c>
      <c r="AE75" s="52">
        <f t="shared" ref="AE75" si="699">SUM(AE72:AE74)</f>
        <v>15.711400000000001</v>
      </c>
      <c r="AF75" s="53">
        <f t="shared" ref="AF75" si="700">IF(K75&gt;0,(K72*AF72+K73*AF73+K74*AF74)/K75,0)</f>
        <v>0.20995725711703567</v>
      </c>
      <c r="AG75" s="58">
        <f t="shared" ref="AG75" si="701">SUM(AG72:AG74)</f>
        <v>93.75155190000001</v>
      </c>
      <c r="AH75" s="53">
        <f t="shared" ref="AH75" si="702">IF(AND(AB75&gt;0),((AB72*AH72+AB73*AH73+AB74*AH74)/AB75),0)</f>
        <v>0.84831990801526136</v>
      </c>
      <c r="AI75" s="57">
        <f t="shared" si="635"/>
        <v>0.85801392064573623</v>
      </c>
      <c r="AJ75" s="51">
        <f t="shared" ref="AJ75" si="703">SUM(AJ72:AJ74)</f>
        <v>486</v>
      </c>
      <c r="AK75" s="21">
        <f t="shared" ref="AK75" si="704">IF(AJ75&gt;0,(AK72*AJ72+AK73*AJ73+AK74*AJ74)/AJ75,0)</f>
        <v>8.0944444444444444E-2</v>
      </c>
      <c r="AL75" s="53">
        <f>IF(K75&gt;0,(AL72*K72+AL73*K73+AL74*K74)/K75,0)</f>
        <v>0.20999680072300045</v>
      </c>
      <c r="AM75" s="141">
        <f>IF(L75&gt;0,(AM72*K72+AM73*K73+AM74*K74)/K75,0)</f>
        <v>0.21725366470854043</v>
      </c>
      <c r="AN75" s="58">
        <f t="shared" ref="AN75" si="705">SUM(AN72:AN74)</f>
        <v>93.721279500000009</v>
      </c>
      <c r="AO75" s="142">
        <f t="shared" ref="AO75:AO123" si="706">SUM(AO72:AO74)</f>
        <v>97.011675000000011</v>
      </c>
      <c r="AP75" s="56"/>
      <c r="AQ75" s="56">
        <f t="shared" ref="AQ75" si="707">SUM(AQ72:AQ74)</f>
        <v>544.1</v>
      </c>
      <c r="AR75" s="105"/>
      <c r="AS75" s="106">
        <f>AR74</f>
        <v>2144.3800000000006</v>
      </c>
      <c r="AT75" s="51">
        <f t="shared" ref="AT75" si="708">SUM(AT72:AT74)</f>
        <v>0</v>
      </c>
      <c r="AU75" s="59"/>
      <c r="AV75" s="58"/>
      <c r="AW75" s="58"/>
      <c r="AX75" s="58"/>
      <c r="AY75" s="58"/>
    </row>
    <row r="76" spans="1:51" x14ac:dyDescent="0.2">
      <c r="A76" s="168">
        <v>19</v>
      </c>
      <c r="B76" s="23">
        <v>1</v>
      </c>
      <c r="C76" s="46" t="s">
        <v>54</v>
      </c>
      <c r="D76" s="12">
        <v>6000</v>
      </c>
      <c r="E76" s="12">
        <v>0</v>
      </c>
      <c r="F76" s="12">
        <v>9883</v>
      </c>
      <c r="G76" s="13">
        <v>0.5</v>
      </c>
      <c r="H76" s="13">
        <v>4.2</v>
      </c>
      <c r="I76" s="12">
        <v>10136</v>
      </c>
      <c r="J76" s="13">
        <v>4.5</v>
      </c>
      <c r="K76" s="12">
        <v>14586</v>
      </c>
      <c r="L76" s="14">
        <v>7.8E-2</v>
      </c>
      <c r="M76" s="24">
        <f>ROUND(K76*(1-L76),0)</f>
        <v>13448</v>
      </c>
      <c r="N76" s="15">
        <v>0.41599999999999998</v>
      </c>
      <c r="O76" s="25">
        <f t="shared" ref="O76:O78" si="709">M76*N76</f>
        <v>5594.3679999999995</v>
      </c>
      <c r="P76" s="14">
        <v>0.42399999999999999</v>
      </c>
      <c r="Q76" s="25">
        <f t="shared" ref="Q76:Q78" si="710">M76*P76</f>
        <v>5701.9520000000002</v>
      </c>
      <c r="R76" s="16">
        <v>0.16</v>
      </c>
      <c r="S76" s="150"/>
      <c r="T76" s="25">
        <f t="shared" ref="T76:T78" si="711">M76*R76</f>
        <v>2151.6799999999998</v>
      </c>
      <c r="U76" s="26">
        <v>0.25</v>
      </c>
      <c r="V76" s="25">
        <f t="shared" ref="V76:V78" si="712">M76*U76</f>
        <v>3362</v>
      </c>
      <c r="W76" s="16">
        <v>0.504</v>
      </c>
      <c r="X76" s="25">
        <f t="shared" ref="X76:X78" si="713">M76*W76</f>
        <v>6777.7920000000004</v>
      </c>
      <c r="Y76" s="16">
        <v>0.39</v>
      </c>
      <c r="Z76" s="25">
        <f t="shared" ref="Z76:Z78" si="714">Y76*M76</f>
        <v>5244.72</v>
      </c>
      <c r="AA76" s="17">
        <v>2.6199999999999999E-3</v>
      </c>
      <c r="AB76" s="18">
        <f t="shared" ref="AB76:AB78" si="715">M76*AA76</f>
        <v>35.233759999999997</v>
      </c>
      <c r="AC76" s="27">
        <f>IF(M76&gt;0,(AE76+AN76)/M76,0)</f>
        <v>3.0398703896490189E-3</v>
      </c>
      <c r="AD76" s="17">
        <v>4.4999999999999999E-4</v>
      </c>
      <c r="AE76" s="24">
        <f t="shared" ref="AE76:AE78" si="716">AD76*M76</f>
        <v>6.0515999999999996</v>
      </c>
      <c r="AF76" s="117">
        <v>0.19139999999999999</v>
      </c>
      <c r="AG76" s="30">
        <f t="shared" ref="AG76:AG78" si="717">AJ76*(1-AK76)*AF76</f>
        <v>33.347622000000001</v>
      </c>
      <c r="AH76" s="28">
        <f t="shared" ref="AH76:AH78" si="718">IF(AND(AF76&gt;0,AD76&gt;0,AA76&gt;0),((AA76-AD76)*AF76)/((AF76-AD76)*AA76),0)</f>
        <v>0.8301961466272495</v>
      </c>
      <c r="AI76" s="60">
        <f t="shared" si="635"/>
        <v>0.85388958551560135</v>
      </c>
      <c r="AJ76" s="12">
        <v>190</v>
      </c>
      <c r="AK76" s="14">
        <v>8.3000000000000004E-2</v>
      </c>
      <c r="AL76" s="15">
        <v>0.19989999999999999</v>
      </c>
      <c r="AM76" s="135">
        <v>0.20649999999999999</v>
      </c>
      <c r="AN76" s="30">
        <f>AJ76*(1-AK76)*AL76</f>
        <v>34.828577000000003</v>
      </c>
      <c r="AO76" s="136">
        <f t="shared" ref="AO76" si="719">AJ76*(1-AK76)*AM76</f>
        <v>35.978495000000002</v>
      </c>
      <c r="AP76" s="19">
        <v>1.55</v>
      </c>
      <c r="AQ76" s="19">
        <v>537.24</v>
      </c>
      <c r="AR76" s="101">
        <f>AR74+AJ76-AQ76-AS76</f>
        <v>1771.1400000000006</v>
      </c>
      <c r="AS76" s="151">
        <v>26</v>
      </c>
      <c r="AT76" s="12"/>
      <c r="AU76" s="31"/>
      <c r="AV76" s="20"/>
      <c r="AW76" s="20"/>
      <c r="AX76" s="20"/>
      <c r="AY76" s="20"/>
    </row>
    <row r="77" spans="1:51" x14ac:dyDescent="0.2">
      <c r="A77" s="169"/>
      <c r="B77" s="33">
        <v>2</v>
      </c>
      <c r="C77" s="11" t="s">
        <v>56</v>
      </c>
      <c r="D77" s="34">
        <v>17926</v>
      </c>
      <c r="E77" s="34">
        <v>3</v>
      </c>
      <c r="F77" s="34">
        <v>17534</v>
      </c>
      <c r="G77" s="35">
        <v>0.9</v>
      </c>
      <c r="H77" s="35">
        <v>4.4000000000000004</v>
      </c>
      <c r="I77" s="34">
        <v>18280</v>
      </c>
      <c r="J77" s="35">
        <v>3</v>
      </c>
      <c r="K77" s="34">
        <v>14549</v>
      </c>
      <c r="L77" s="36">
        <v>7.3999999999999996E-2</v>
      </c>
      <c r="M77" s="37">
        <f>ROUND(K77*(1-L77),0)</f>
        <v>13472</v>
      </c>
      <c r="N77" s="38">
        <v>0.49099999999999999</v>
      </c>
      <c r="O77" s="25">
        <f t="shared" si="709"/>
        <v>6614.7519999999995</v>
      </c>
      <c r="P77" s="36">
        <v>0.40300000000000002</v>
      </c>
      <c r="Q77" s="25">
        <f t="shared" si="710"/>
        <v>5429.2160000000003</v>
      </c>
      <c r="R77" s="39">
        <v>0.106</v>
      </c>
      <c r="S77" s="139"/>
      <c r="T77" s="25">
        <f t="shared" si="711"/>
        <v>1428.0319999999999</v>
      </c>
      <c r="U77" s="28">
        <v>0.24299999999999999</v>
      </c>
      <c r="V77" s="25">
        <f t="shared" si="712"/>
        <v>3273.6959999999999</v>
      </c>
      <c r="W77" s="39">
        <v>0.503</v>
      </c>
      <c r="X77" s="25">
        <f t="shared" si="713"/>
        <v>6776.4160000000002</v>
      </c>
      <c r="Y77" s="39">
        <v>0.39</v>
      </c>
      <c r="Z77" s="25">
        <f t="shared" si="714"/>
        <v>5254.08</v>
      </c>
      <c r="AA77" s="40">
        <v>2.5999999999999999E-3</v>
      </c>
      <c r="AB77" s="18">
        <f t="shared" si="715"/>
        <v>35.027200000000001</v>
      </c>
      <c r="AC77" s="27">
        <f>IF(M77&gt;0,(AE77+AN77)/M77,0)</f>
        <v>2.965454327494062E-3</v>
      </c>
      <c r="AD77" s="40">
        <v>4.8000000000000001E-4</v>
      </c>
      <c r="AE77" s="37">
        <f t="shared" si="716"/>
        <v>6.4665600000000003</v>
      </c>
      <c r="AF77" s="28">
        <v>0.19670000000000001</v>
      </c>
      <c r="AG77" s="41">
        <f t="shared" si="717"/>
        <v>33.080415900000006</v>
      </c>
      <c r="AH77" s="28">
        <f t="shared" si="718"/>
        <v>0.81737923680641034</v>
      </c>
      <c r="AI77" s="29">
        <f t="shared" si="635"/>
        <v>0.84016160352746294</v>
      </c>
      <c r="AJ77" s="34">
        <v>183</v>
      </c>
      <c r="AK77" s="36">
        <v>8.1000000000000003E-2</v>
      </c>
      <c r="AL77" s="38">
        <v>0.1991</v>
      </c>
      <c r="AM77" s="137">
        <v>0.20230000000000001</v>
      </c>
      <c r="AN77" s="41">
        <f>AJ77*(1-AK77)*AL77</f>
        <v>33.484040700000001</v>
      </c>
      <c r="AO77" s="138">
        <f t="shared" si="677"/>
        <v>34.022207100000003</v>
      </c>
      <c r="AP77" s="42">
        <v>1.5</v>
      </c>
      <c r="AQ77" s="42"/>
      <c r="AR77" s="121">
        <f>AR76+AJ77-AQ77</f>
        <v>1954.1400000000006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9"/>
      <c r="B78" s="33">
        <v>3</v>
      </c>
      <c r="C78" s="46" t="s">
        <v>58</v>
      </c>
      <c r="D78" s="43">
        <v>16400</v>
      </c>
      <c r="E78" s="43">
        <v>3</v>
      </c>
      <c r="F78" s="43">
        <v>17407</v>
      </c>
      <c r="G78" s="37">
        <v>0.4</v>
      </c>
      <c r="H78" s="37">
        <v>4.5</v>
      </c>
      <c r="I78" s="43">
        <v>18197</v>
      </c>
      <c r="J78" s="127">
        <v>2.2999999999999998</v>
      </c>
      <c r="K78" s="43">
        <v>14546</v>
      </c>
      <c r="L78" s="39">
        <v>7.9000000000000001E-2</v>
      </c>
      <c r="M78" s="37">
        <f>ROUND(K78*(1-L78),0)</f>
        <v>13397</v>
      </c>
      <c r="N78" s="28">
        <v>0.438</v>
      </c>
      <c r="O78" s="25">
        <f t="shared" si="709"/>
        <v>5867.8860000000004</v>
      </c>
      <c r="P78" s="39">
        <v>0.47299999999999998</v>
      </c>
      <c r="Q78" s="25">
        <f t="shared" si="710"/>
        <v>6336.7809999999999</v>
      </c>
      <c r="R78" s="39">
        <v>8.8999999999999996E-2</v>
      </c>
      <c r="S78" s="139"/>
      <c r="T78" s="25">
        <f t="shared" si="711"/>
        <v>1192.3329999999999</v>
      </c>
      <c r="U78" s="28">
        <v>0.23599999999999999</v>
      </c>
      <c r="V78" s="25">
        <f t="shared" si="712"/>
        <v>3161.692</v>
      </c>
      <c r="W78" s="39">
        <v>0.50700000000000001</v>
      </c>
      <c r="X78" s="25">
        <f t="shared" si="713"/>
        <v>6792.2790000000005</v>
      </c>
      <c r="Y78" s="39">
        <v>0.39</v>
      </c>
      <c r="Z78" s="25">
        <f t="shared" si="714"/>
        <v>5224.83</v>
      </c>
      <c r="AA78" s="47">
        <v>2.5799999999999998E-3</v>
      </c>
      <c r="AB78" s="18">
        <f t="shared" si="715"/>
        <v>34.564259999999997</v>
      </c>
      <c r="AC78" s="27">
        <f>IF(M78&gt;0,(AE78+AN78)/M78,0)</f>
        <v>2.4712358289169221E-3</v>
      </c>
      <c r="AD78" s="47">
        <v>5.0000000000000001E-4</v>
      </c>
      <c r="AE78" s="37">
        <f t="shared" si="716"/>
        <v>6.6985000000000001</v>
      </c>
      <c r="AF78" s="28">
        <v>0.20569999999999999</v>
      </c>
      <c r="AG78" s="41">
        <f t="shared" si="717"/>
        <v>27.886337600000001</v>
      </c>
      <c r="AH78" s="28">
        <f t="shared" si="718"/>
        <v>0.80816597911661137</v>
      </c>
      <c r="AI78" s="29">
        <f t="shared" si="635"/>
        <v>0.79972476369306822</v>
      </c>
      <c r="AJ78" s="43">
        <v>148</v>
      </c>
      <c r="AK78" s="39">
        <v>8.4000000000000005E-2</v>
      </c>
      <c r="AL78" s="28">
        <v>0.1948</v>
      </c>
      <c r="AM78" s="139">
        <v>0.19739999999999999</v>
      </c>
      <c r="AN78" s="41">
        <f>AJ78*(1-AK78)*AL78</f>
        <v>26.408646400000002</v>
      </c>
      <c r="AO78" s="140">
        <f t="shared" si="677"/>
        <v>26.7611232</v>
      </c>
      <c r="AP78" s="18">
        <v>1.5</v>
      </c>
      <c r="AQ78" s="18"/>
      <c r="AR78" s="121">
        <f>AR77+AJ78-AQ78</f>
        <v>2102.1400000000003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70"/>
      <c r="B79" s="49" t="s">
        <v>38</v>
      </c>
      <c r="C79" s="50"/>
      <c r="D79" s="51">
        <f t="shared" ref="D79" si="720">SUM(D76:D78)</f>
        <v>40326</v>
      </c>
      <c r="E79" s="51"/>
      <c r="F79" s="51">
        <f t="shared" ref="F79" si="721">SUM(F76:F78)</f>
        <v>44824</v>
      </c>
      <c r="G79" s="52"/>
      <c r="H79" s="52"/>
      <c r="I79" s="51">
        <f t="shared" ref="I79:K79" si="722">SUM(I76:I78)</f>
        <v>46613</v>
      </c>
      <c r="J79" s="52"/>
      <c r="K79" s="51">
        <f t="shared" si="722"/>
        <v>43681</v>
      </c>
      <c r="L79" s="21">
        <f t="shared" ref="L79" si="723">IF(K79&gt;0,(K76*L76+K77*L77+K78*L78)/K79,0)</f>
        <v>7.700070969071221E-2</v>
      </c>
      <c r="M79" s="52">
        <f t="shared" ref="M79" si="724">M76+M77+M78</f>
        <v>40317</v>
      </c>
      <c r="N79" s="53">
        <f t="shared" ref="N79" si="725">IF(M79&gt;0,O79/M79,0)</f>
        <v>0.44837180345759858</v>
      </c>
      <c r="O79" s="54">
        <f t="shared" ref="O79" si="726">O76+O77+O78</f>
        <v>18077.006000000001</v>
      </c>
      <c r="P79" s="21">
        <f t="shared" ref="P79" si="727">IF(M79&gt;0,Q79/M79,0)</f>
        <v>0.43326509908971406</v>
      </c>
      <c r="Q79" s="54">
        <f t="shared" ref="Q79" si="728">Q76+Q77+Q78</f>
        <v>17467.949000000001</v>
      </c>
      <c r="R79" s="21">
        <f t="shared" ref="R79" si="729">IF(M79&gt;0,T79/M79,0)</f>
        <v>0.11836309745268743</v>
      </c>
      <c r="S79" s="141"/>
      <c r="T79" s="54">
        <f t="shared" ref="T79" si="730">T76+T77+T78</f>
        <v>4772.0449999999992</v>
      </c>
      <c r="U79" s="21">
        <f t="shared" ref="U79" si="731">IF(M79&gt;0,V79/M79,0)</f>
        <v>0.24300885482550783</v>
      </c>
      <c r="V79" s="54">
        <f t="shared" ref="V79" si="732">V76+V77+V78</f>
        <v>9797.387999999999</v>
      </c>
      <c r="W79" s="21">
        <f t="shared" ref="W79" si="733">IF(M79&gt;0,X79/M79,0)</f>
        <v>0.50466272292085224</v>
      </c>
      <c r="X79" s="54">
        <f t="shared" ref="X79" si="734">X76+X77+X78</f>
        <v>20346.487000000001</v>
      </c>
      <c r="Y79" s="21">
        <f t="shared" ref="Y79" si="735">IF(M79&gt;0,Z79/M79,0)</f>
        <v>0.38999999999999996</v>
      </c>
      <c r="Z79" s="54">
        <f t="shared" ref="Z79" si="736">Z76+Z77+Z78</f>
        <v>15723.63</v>
      </c>
      <c r="AA79" s="55">
        <f t="shared" ref="AA79" si="737">IF(M79&gt;0,AB79/M79,0)</f>
        <v>2.6000252995014511E-3</v>
      </c>
      <c r="AB79" s="56">
        <f t="shared" ref="AB79" si="738">SUM(AB76:AB78)</f>
        <v>104.82522</v>
      </c>
      <c r="AC79" s="55">
        <f t="shared" ref="AC79" si="739">IF(M79&gt;0,(AC76*M76+AC77*M77+AC78*M78)/M79,0)</f>
        <v>2.8260516432274227E-3</v>
      </c>
      <c r="AD79" s="55">
        <f t="shared" ref="AD79" si="740">IF(K79&gt;0,(K76*AD76+K77*AD77+K78*AD78)/K79,0)</f>
        <v>4.766424761337881E-4</v>
      </c>
      <c r="AE79" s="52">
        <f t="shared" ref="AE79" si="741">SUM(AE76:AE78)</f>
        <v>19.216660000000001</v>
      </c>
      <c r="AF79" s="53">
        <f t="shared" ref="AF79" si="742">IF(K79&gt;0,(K76*AF76+K77*AF77+K78*AF78)/K79,0)</f>
        <v>0.19792726585929807</v>
      </c>
      <c r="AG79" s="58">
        <f t="shared" ref="AG79" si="743">SUM(AG76:AG78)</f>
        <v>94.314375500000011</v>
      </c>
      <c r="AH79" s="53">
        <f t="shared" ref="AH79" si="744">IF(AND(AB79&gt;0),((AB76*AH76+AB77*AH77+AB78*AH78)/AB79),0)</f>
        <v>0.81864933660044736</v>
      </c>
      <c r="AI79" s="57">
        <f t="shared" si="635"/>
        <v>0.83334654501465566</v>
      </c>
      <c r="AJ79" s="51">
        <f t="shared" ref="AJ79" si="745">SUM(AJ76:AJ78)</f>
        <v>521</v>
      </c>
      <c r="AK79" s="21">
        <f t="shared" ref="AK79" si="746">IF(AJ79&gt;0,(AK76*AJ76+AK77*AJ77+AK78*AJ78)/AJ79,0)</f>
        <v>8.2581573896353178E-2</v>
      </c>
      <c r="AL79" s="53">
        <f>IF(K79&gt;0,(AL76*K76+AL77*K77+AL78*K78)/K79,0)</f>
        <v>0.19793521439527481</v>
      </c>
      <c r="AM79" s="141">
        <f>IF(L79&gt;0,(AM76*K76+AM77*K77+AM78*K78)/K79,0)</f>
        <v>0.20207074242805795</v>
      </c>
      <c r="AN79" s="58">
        <f t="shared" ref="AN79" si="747">SUM(AN76:AN78)</f>
        <v>94.721264100000013</v>
      </c>
      <c r="AO79" s="142">
        <f t="shared" si="706"/>
        <v>96.761825300000012</v>
      </c>
      <c r="AP79" s="56"/>
      <c r="AQ79" s="56">
        <f t="shared" ref="AQ79" si="748">SUM(AQ76:AQ78)</f>
        <v>537.24</v>
      </c>
      <c r="AR79" s="105"/>
      <c r="AS79" s="106">
        <f>AR78</f>
        <v>2102.1400000000003</v>
      </c>
      <c r="AT79" s="51">
        <f t="shared" ref="AT79" si="749">SUM(AT76:AT78)</f>
        <v>0</v>
      </c>
      <c r="AU79" s="59"/>
      <c r="AV79" s="58"/>
      <c r="AW79" s="58"/>
      <c r="AX79" s="58"/>
      <c r="AY79" s="58"/>
    </row>
    <row r="80" spans="1:51" x14ac:dyDescent="0.2">
      <c r="A80" s="168">
        <v>20</v>
      </c>
      <c r="B80" s="23">
        <v>1</v>
      </c>
      <c r="C80" s="46" t="s">
        <v>54</v>
      </c>
      <c r="D80" s="12">
        <v>16500</v>
      </c>
      <c r="E80" s="12">
        <v>0</v>
      </c>
      <c r="F80" s="12">
        <v>15591</v>
      </c>
      <c r="G80" s="13">
        <v>0.4</v>
      </c>
      <c r="H80" s="13">
        <v>4.4000000000000004</v>
      </c>
      <c r="I80" s="12">
        <v>15946</v>
      </c>
      <c r="J80" s="125">
        <v>1.9</v>
      </c>
      <c r="K80" s="12">
        <v>14633</v>
      </c>
      <c r="L80" s="14">
        <v>7.0000000000000007E-2</v>
      </c>
      <c r="M80" s="24">
        <f>ROUND(K80*(1-L80),0)</f>
        <v>13609</v>
      </c>
      <c r="N80" s="15">
        <v>0.44700000000000001</v>
      </c>
      <c r="O80" s="25">
        <f t="shared" ref="O80:O82" si="750">M80*N80</f>
        <v>6083.223</v>
      </c>
      <c r="P80" s="14">
        <v>0.42099999999999999</v>
      </c>
      <c r="Q80" s="25">
        <f t="shared" ref="Q80:Q82" si="751">M80*P80</f>
        <v>5729.3890000000001</v>
      </c>
      <c r="R80" s="16">
        <v>0.13200000000000001</v>
      </c>
      <c r="S80" s="150"/>
      <c r="T80" s="25">
        <f t="shared" ref="T80:T82" si="752">M80*R80</f>
        <v>1796.3880000000001</v>
      </c>
      <c r="U80" s="26">
        <v>0.23400000000000001</v>
      </c>
      <c r="V80" s="25">
        <f t="shared" ref="V80:V82" si="753">M80*U80</f>
        <v>3184.5060000000003</v>
      </c>
      <c r="W80" s="16">
        <v>0.49399999999999999</v>
      </c>
      <c r="X80" s="25">
        <f t="shared" ref="X80:X82" si="754">M80*W80</f>
        <v>6722.8459999999995</v>
      </c>
      <c r="Y80" s="16">
        <v>0.39</v>
      </c>
      <c r="Z80" s="25">
        <f t="shared" ref="Z80:Z82" si="755">Y80*M80</f>
        <v>5307.51</v>
      </c>
      <c r="AA80" s="17">
        <v>2.65E-3</v>
      </c>
      <c r="AB80" s="18">
        <f t="shared" ref="AB80:AB82" si="756">M80*AA80</f>
        <v>36.063850000000002</v>
      </c>
      <c r="AC80" s="27">
        <f>IF(M80&gt;0,(AE80+AN80)/M80,0)</f>
        <v>2.7706737306194434E-3</v>
      </c>
      <c r="AD80" s="17">
        <v>5.1000000000000004E-4</v>
      </c>
      <c r="AE80" s="24">
        <f t="shared" ref="AE80:AE82" si="757">AD80*M80</f>
        <v>6.9405900000000003</v>
      </c>
      <c r="AF80" s="117">
        <v>0.20899999999999999</v>
      </c>
      <c r="AG80" s="30">
        <f t="shared" ref="AG80:AG82" si="758">AJ80*(1-AK80)*AF80</f>
        <v>29.865264000000003</v>
      </c>
      <c r="AH80" s="28">
        <f t="shared" ref="AH80:AH82" si="759">IF(AND(AF80&gt;0,AD80&gt;0,AA80&gt;0),((AA80-AD80)*AF80)/((AF80-AD80)*AA80),0)</f>
        <v>0.80952255978975518</v>
      </c>
      <c r="AI80" s="60">
        <f t="shared" si="635"/>
        <v>0.81786659934026718</v>
      </c>
      <c r="AJ80" s="12">
        <v>156</v>
      </c>
      <c r="AK80" s="14">
        <v>8.4000000000000005E-2</v>
      </c>
      <c r="AL80" s="15">
        <v>0.21529999999999999</v>
      </c>
      <c r="AM80" s="135">
        <v>0.222</v>
      </c>
      <c r="AN80" s="30">
        <f>AJ80*(1-AK80)*AL80</f>
        <v>30.765508800000003</v>
      </c>
      <c r="AO80" s="136">
        <f t="shared" ref="AO80" si="760">AJ80*(1-AK80)*AM80</f>
        <v>31.722912000000004</v>
      </c>
      <c r="AP80" s="19">
        <v>1.53</v>
      </c>
      <c r="AQ80" s="19"/>
      <c r="AR80" s="101">
        <f>AR78+AJ80-AQ80</f>
        <v>2258.1400000000003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9"/>
      <c r="B81" s="33">
        <v>2</v>
      </c>
      <c r="C81" s="11" t="s">
        <v>55</v>
      </c>
      <c r="D81" s="34">
        <v>18054</v>
      </c>
      <c r="E81" s="34">
        <v>2</v>
      </c>
      <c r="F81" s="34">
        <v>15846</v>
      </c>
      <c r="G81" s="35">
        <v>0.4</v>
      </c>
      <c r="H81" s="35">
        <v>3.4</v>
      </c>
      <c r="I81" s="34">
        <v>16541</v>
      </c>
      <c r="J81" s="35">
        <v>1.6</v>
      </c>
      <c r="K81" s="34">
        <v>14597</v>
      </c>
      <c r="L81" s="36">
        <v>7.9000000000000001E-2</v>
      </c>
      <c r="M81" s="37">
        <f>ROUND(K81*(1-L81),0)</f>
        <v>13444</v>
      </c>
      <c r="N81" s="38">
        <v>0.56100000000000005</v>
      </c>
      <c r="O81" s="25">
        <f t="shared" si="750"/>
        <v>7542.0840000000007</v>
      </c>
      <c r="P81" s="36">
        <v>0.23599999999999999</v>
      </c>
      <c r="Q81" s="25">
        <f t="shared" si="751"/>
        <v>3172.7839999999997</v>
      </c>
      <c r="R81" s="39">
        <v>0.20300000000000001</v>
      </c>
      <c r="S81" s="139"/>
      <c r="T81" s="25">
        <f t="shared" si="752"/>
        <v>2729.1320000000001</v>
      </c>
      <c r="U81" s="28">
        <v>0.23300000000000001</v>
      </c>
      <c r="V81" s="25">
        <f t="shared" si="753"/>
        <v>3132.4520000000002</v>
      </c>
      <c r="W81" s="39">
        <v>0.5</v>
      </c>
      <c r="X81" s="25">
        <f t="shared" si="754"/>
        <v>6722</v>
      </c>
      <c r="Y81" s="39">
        <v>0.39</v>
      </c>
      <c r="Z81" s="25">
        <f t="shared" si="755"/>
        <v>5243.16</v>
      </c>
      <c r="AA81" s="40">
        <v>2.5899999999999999E-3</v>
      </c>
      <c r="AB81" s="18">
        <f t="shared" si="756"/>
        <v>34.819959999999995</v>
      </c>
      <c r="AC81" s="27">
        <f>IF(M81&gt;0,(AE81+AN81)/M81,0)</f>
        <v>2.8242325498363582E-3</v>
      </c>
      <c r="AD81" s="40">
        <v>4.4000000000000002E-4</v>
      </c>
      <c r="AE81" s="37">
        <f t="shared" si="757"/>
        <v>5.9153600000000006</v>
      </c>
      <c r="AF81" s="28">
        <v>0.21279999999999999</v>
      </c>
      <c r="AG81" s="41">
        <f t="shared" si="758"/>
        <v>30.670012799999999</v>
      </c>
      <c r="AH81" s="28">
        <f t="shared" si="759"/>
        <v>0.8318357913385227</v>
      </c>
      <c r="AI81" s="29">
        <f t="shared" si="635"/>
        <v>0.84587896542916241</v>
      </c>
      <c r="AJ81" s="34">
        <v>157</v>
      </c>
      <c r="AK81" s="36">
        <v>8.2000000000000003E-2</v>
      </c>
      <c r="AL81" s="38">
        <v>0.22239999999999999</v>
      </c>
      <c r="AM81" s="137">
        <v>0.22639999999999999</v>
      </c>
      <c r="AN81" s="41">
        <f>AJ81*(1-AK81)*AL81</f>
        <v>32.053622400000002</v>
      </c>
      <c r="AO81" s="138">
        <f t="shared" si="677"/>
        <v>32.630126400000002</v>
      </c>
      <c r="AP81" s="42">
        <v>1.5</v>
      </c>
      <c r="AQ81" s="42"/>
      <c r="AR81" s="121">
        <f>AR80+AJ81-AQ81</f>
        <v>2415.1400000000003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9"/>
      <c r="B82" s="33">
        <v>3</v>
      </c>
      <c r="C82" s="46" t="s">
        <v>58</v>
      </c>
      <c r="D82" s="43">
        <v>17430</v>
      </c>
      <c r="E82" s="43">
        <v>1</v>
      </c>
      <c r="F82" s="43">
        <v>16730</v>
      </c>
      <c r="G82" s="37">
        <v>0.8</v>
      </c>
      <c r="H82" s="37">
        <v>4.9000000000000004</v>
      </c>
      <c r="I82" s="43">
        <v>17205</v>
      </c>
      <c r="J82" s="37">
        <v>1.2</v>
      </c>
      <c r="K82" s="43">
        <v>14813</v>
      </c>
      <c r="L82" s="39">
        <v>6.9000000000000006E-2</v>
      </c>
      <c r="M82" s="37">
        <f>ROUND(K82*(1-L82),0)</f>
        <v>13791</v>
      </c>
      <c r="N82" s="28">
        <v>0.48399999999999999</v>
      </c>
      <c r="O82" s="25">
        <f t="shared" si="750"/>
        <v>6674.8440000000001</v>
      </c>
      <c r="P82" s="39">
        <v>0.41899999999999998</v>
      </c>
      <c r="Q82" s="25">
        <f t="shared" si="751"/>
        <v>5778.4290000000001</v>
      </c>
      <c r="R82" s="39">
        <v>9.7000000000000003E-2</v>
      </c>
      <c r="S82" s="139"/>
      <c r="T82" s="25">
        <f t="shared" si="752"/>
        <v>1337.7270000000001</v>
      </c>
      <c r="U82" s="28">
        <v>0.23699999999999999</v>
      </c>
      <c r="V82" s="25">
        <f t="shared" si="753"/>
        <v>3268.4669999999996</v>
      </c>
      <c r="W82" s="39">
        <v>0.504</v>
      </c>
      <c r="X82" s="25">
        <f t="shared" si="754"/>
        <v>6950.6639999999998</v>
      </c>
      <c r="Y82" s="39">
        <v>0.4</v>
      </c>
      <c r="Z82" s="25">
        <f t="shared" si="755"/>
        <v>5516.4000000000005</v>
      </c>
      <c r="AA82" s="47">
        <v>2.6099999999999999E-3</v>
      </c>
      <c r="AB82" s="18">
        <f t="shared" si="756"/>
        <v>35.994509999999998</v>
      </c>
      <c r="AC82" s="27">
        <f>IF(M82&gt;0,(AE82+AN82)/M82,0)</f>
        <v>2.5115296497715905E-3</v>
      </c>
      <c r="AD82" s="47">
        <v>4.2000000000000002E-4</v>
      </c>
      <c r="AE82" s="37">
        <f t="shared" si="757"/>
        <v>5.7922200000000004</v>
      </c>
      <c r="AF82" s="28">
        <v>0.21429999999999999</v>
      </c>
      <c r="AG82" s="41">
        <f t="shared" si="758"/>
        <v>27.7687797</v>
      </c>
      <c r="AH82" s="28">
        <f t="shared" si="759"/>
        <v>0.84072817714950276</v>
      </c>
      <c r="AI82" s="29">
        <f t="shared" si="635"/>
        <v>0.83434547237427958</v>
      </c>
      <c r="AJ82" s="43">
        <v>141</v>
      </c>
      <c r="AK82" s="39">
        <v>8.1000000000000003E-2</v>
      </c>
      <c r="AL82" s="28">
        <v>0.22259999999999999</v>
      </c>
      <c r="AM82" s="139">
        <v>0.23150000000000001</v>
      </c>
      <c r="AN82" s="41">
        <f>AJ82*(1-AK82)*AL82</f>
        <v>28.8442854</v>
      </c>
      <c r="AO82" s="140">
        <f t="shared" si="677"/>
        <v>29.997538500000005</v>
      </c>
      <c r="AP82" s="18">
        <v>1.5</v>
      </c>
      <c r="AQ82" s="18"/>
      <c r="AR82" s="121">
        <f>AR81+AJ82-AQ82</f>
        <v>2556.1400000000003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70"/>
      <c r="B83" s="49" t="s">
        <v>38</v>
      </c>
      <c r="C83" s="50"/>
      <c r="D83" s="51">
        <f t="shared" ref="D83" si="761">SUM(D80:D82)</f>
        <v>51984</v>
      </c>
      <c r="E83" s="51"/>
      <c r="F83" s="51">
        <f t="shared" ref="F83" si="762">SUM(F80:F82)</f>
        <v>48167</v>
      </c>
      <c r="G83" s="52"/>
      <c r="H83" s="52"/>
      <c r="I83" s="51">
        <f t="shared" ref="I83:K83" si="763">SUM(I80:I82)</f>
        <v>49692</v>
      </c>
      <c r="J83" s="52"/>
      <c r="K83" s="51">
        <f t="shared" si="763"/>
        <v>44043</v>
      </c>
      <c r="L83" s="21">
        <f t="shared" ref="L83" si="764">IF(K83&gt;0,(K80*L80+K81*L81+K82*L82)/K83,0)</f>
        <v>7.2646504552369276E-2</v>
      </c>
      <c r="M83" s="52">
        <f t="shared" ref="M83" si="765">M80+M81+M82</f>
        <v>40844</v>
      </c>
      <c r="N83" s="53">
        <f t="shared" ref="N83" si="766">IF(M83&gt;0,O83/M83,0)</f>
        <v>0.49701672216237397</v>
      </c>
      <c r="O83" s="54">
        <f t="shared" ref="O83" si="767">O80+O81+O82</f>
        <v>20300.151000000002</v>
      </c>
      <c r="P83" s="21">
        <f t="shared" ref="P83" si="768">IF(M83&gt;0,Q83/M83,0)</f>
        <v>0.35943105474488296</v>
      </c>
      <c r="Q83" s="54">
        <f t="shared" ref="Q83" si="769">Q80+Q81+Q82</f>
        <v>14680.601999999999</v>
      </c>
      <c r="R83" s="21">
        <f t="shared" ref="R83" si="770">IF(M83&gt;0,T83/M83,0)</f>
        <v>0.14355222309274313</v>
      </c>
      <c r="S83" s="141"/>
      <c r="T83" s="54">
        <f t="shared" ref="T83" si="771">T80+T81+T82</f>
        <v>5863.2470000000003</v>
      </c>
      <c r="U83" s="21">
        <f t="shared" ref="U83" si="772">IF(M83&gt;0,V83/M83,0)</f>
        <v>0.23468379688571148</v>
      </c>
      <c r="V83" s="54">
        <f t="shared" ref="V83" si="773">V80+V81+V82</f>
        <v>9585.4249999999993</v>
      </c>
      <c r="W83" s="21">
        <f t="shared" ref="W83" si="774">IF(M83&gt;0,X83/M83,0)</f>
        <v>0.49935143472725491</v>
      </c>
      <c r="X83" s="54">
        <f t="shared" ref="X83" si="775">X80+X81+X82</f>
        <v>20395.509999999998</v>
      </c>
      <c r="Y83" s="21">
        <f t="shared" ref="Y83" si="776">IF(M83&gt;0,Z83/M83,0)</f>
        <v>0.39337650572911564</v>
      </c>
      <c r="Z83" s="54">
        <f t="shared" ref="Z83" si="777">Z80+Z81+Z82</f>
        <v>16067.07</v>
      </c>
      <c r="AA83" s="55">
        <f t="shared" ref="AA83" si="778">IF(M83&gt;0,AB83/M83,0)</f>
        <v>2.616744687102145E-3</v>
      </c>
      <c r="AB83" s="56">
        <f t="shared" ref="AB83" si="779">SUM(AB80:AB82)</f>
        <v>106.87832</v>
      </c>
      <c r="AC83" s="55">
        <f t="shared" ref="AC83" si="780">IF(M83&gt;0,(AC80*M80+AC81*M81+AC82*M82)/M83,0)</f>
        <v>2.7008027274507888E-3</v>
      </c>
      <c r="AD83" s="55">
        <f t="shared" ref="AD83" si="781">IF(K83&gt;0,(K80*AD80+K81*AD81+K82*AD82)/K83,0)</f>
        <v>4.5653043616465726E-4</v>
      </c>
      <c r="AE83" s="52">
        <f t="shared" ref="AE83" si="782">SUM(AE80:AE82)</f>
        <v>18.64817</v>
      </c>
      <c r="AF83" s="53">
        <f t="shared" ref="AF83" si="783">IF(K83&gt;0,(K80*AF80+K81*AF81+K82*AF82)/K83,0)</f>
        <v>0.21204197034716074</v>
      </c>
      <c r="AG83" s="58">
        <f t="shared" ref="AG83" si="784">SUM(AG80:AG82)</f>
        <v>88.304056500000002</v>
      </c>
      <c r="AH83" s="53">
        <f t="shared" ref="AH83" si="785">IF(AND(AB83&gt;0),((AB80*AH80+AB81*AH81+AB82*AH82)/AB83),0)</f>
        <v>0.827301438949817</v>
      </c>
      <c r="AI83" s="57">
        <f t="shared" si="635"/>
        <v>0.83269200911886121</v>
      </c>
      <c r="AJ83" s="51">
        <f t="shared" ref="AJ83" si="786">SUM(AJ80:AJ82)</f>
        <v>454</v>
      </c>
      <c r="AK83" s="21">
        <f t="shared" ref="AK83" si="787">IF(AJ83&gt;0,(AK80*AJ80+AK81*AJ81+AK82*AJ82)/AJ83,0)</f>
        <v>8.2376651982378854E-2</v>
      </c>
      <c r="AL83" s="53">
        <f>IF(K83&gt;0,(AL80*K80+AL81*K81+AL82*K82)/K83,0)</f>
        <v>0.22010833730672297</v>
      </c>
      <c r="AM83" s="141">
        <f>IF(L83&gt;0,(AM80*K80+AM81*K81+AM82*K82)/K83,0)</f>
        <v>0.22665341370932954</v>
      </c>
      <c r="AN83" s="58">
        <f t="shared" ref="AN83" si="788">SUM(AN80:AN82)</f>
        <v>91.663416600000005</v>
      </c>
      <c r="AO83" s="142">
        <f t="shared" si="706"/>
        <v>94.350576900000007</v>
      </c>
      <c r="AP83" s="56"/>
      <c r="AQ83" s="56">
        <f t="shared" ref="AQ83" si="789">SUM(AQ80:AQ82)</f>
        <v>0</v>
      </c>
      <c r="AR83" s="105"/>
      <c r="AS83" s="106">
        <f>AR82</f>
        <v>2556.1400000000003</v>
      </c>
      <c r="AT83" s="51">
        <f t="shared" ref="AT83" si="790">SUM(AT80:AT82)</f>
        <v>0</v>
      </c>
      <c r="AU83" s="59"/>
      <c r="AV83" s="58"/>
      <c r="AW83" s="58"/>
      <c r="AX83" s="58"/>
      <c r="AY83" s="58"/>
    </row>
    <row r="84" spans="1:51" x14ac:dyDescent="0.2">
      <c r="A84" s="168">
        <v>21</v>
      </c>
      <c r="B84" s="23">
        <v>1</v>
      </c>
      <c r="C84" s="46" t="s">
        <v>54</v>
      </c>
      <c r="D84" s="12">
        <v>12460</v>
      </c>
      <c r="E84" s="12">
        <v>0</v>
      </c>
      <c r="F84" s="12">
        <v>13901</v>
      </c>
      <c r="G84" s="13">
        <v>0.4</v>
      </c>
      <c r="H84" s="13">
        <v>4</v>
      </c>
      <c r="I84" s="12">
        <v>13807</v>
      </c>
      <c r="J84" s="13">
        <v>1.7</v>
      </c>
      <c r="K84" s="12">
        <v>14837</v>
      </c>
      <c r="L84" s="14">
        <v>8.3000000000000004E-2</v>
      </c>
      <c r="M84" s="24">
        <f>ROUND(K84*(1-L84),0)</f>
        <v>13606</v>
      </c>
      <c r="N84" s="15">
        <v>0.62</v>
      </c>
      <c r="O84" s="25">
        <f t="shared" ref="O84:O86" si="791">M84*N84</f>
        <v>8435.7199999999993</v>
      </c>
      <c r="P84" s="14">
        <v>0.23300000000000001</v>
      </c>
      <c r="Q84" s="25">
        <f t="shared" ref="Q84:Q86" si="792">M84*P84</f>
        <v>3170.1980000000003</v>
      </c>
      <c r="R84" s="16">
        <v>0.14699999999999999</v>
      </c>
      <c r="S84" s="150"/>
      <c r="T84" s="25">
        <f t="shared" ref="T84:T86" si="793">M84*R84</f>
        <v>2000.0819999999999</v>
      </c>
      <c r="U84" s="26">
        <v>0.23400000000000001</v>
      </c>
      <c r="V84" s="25">
        <f t="shared" ref="V84:V86" si="794">M84*U84</f>
        <v>3183.8040000000001</v>
      </c>
      <c r="W84" s="16">
        <v>0.49</v>
      </c>
      <c r="X84" s="25">
        <f t="shared" ref="X84:X86" si="795">M84*W84</f>
        <v>6666.94</v>
      </c>
      <c r="Y84" s="16">
        <v>0.39</v>
      </c>
      <c r="Z84" s="25">
        <f t="shared" ref="Z84:Z86" si="796">Y84*M84</f>
        <v>5306.34</v>
      </c>
      <c r="AA84" s="17">
        <v>2.7000000000000001E-3</v>
      </c>
      <c r="AB84" s="18">
        <f t="shared" ref="AB84:AB86" si="797">M84*AA84</f>
        <v>36.736200000000004</v>
      </c>
      <c r="AC84" s="27">
        <f>IF(M84&gt;0,(AE84+AN84)/M84,0)</f>
        <v>2.9115677789210647E-3</v>
      </c>
      <c r="AD84" s="17">
        <v>4.2000000000000002E-4</v>
      </c>
      <c r="AE84" s="24">
        <f t="shared" ref="AE84:AE86" si="798">AD84*M84</f>
        <v>5.7145200000000003</v>
      </c>
      <c r="AF84" s="117">
        <v>0.20399999999999999</v>
      </c>
      <c r="AG84" s="30">
        <f t="shared" ref="AG84:AG86" si="799">AJ84*(1-AK84)*AF84</f>
        <v>32.210784000000004</v>
      </c>
      <c r="AH84" s="28">
        <f t="shared" ref="AH84:AH86" si="800">IF(AND(AF84&gt;0,AD84&gt;0,AA84&gt;0),((AA84-AD84)*AF84)/((AF84-AD84)*AA84),0)</f>
        <v>0.84618659331303003</v>
      </c>
      <c r="AI84" s="60">
        <f t="shared" si="635"/>
        <v>0.85742513022392075</v>
      </c>
      <c r="AJ84" s="12">
        <v>172</v>
      </c>
      <c r="AK84" s="14">
        <v>8.2000000000000003E-2</v>
      </c>
      <c r="AL84" s="15">
        <v>0.2147</v>
      </c>
      <c r="AM84" s="135">
        <v>0.22520000000000001</v>
      </c>
      <c r="AN84" s="30">
        <f>AJ84*(1-AK84)*AL84</f>
        <v>33.900271200000006</v>
      </c>
      <c r="AO84" s="136">
        <f t="shared" ref="AO84" si="801">AJ84*(1-AK84)*AM84</f>
        <v>35.558179200000005</v>
      </c>
      <c r="AP84" s="19">
        <v>1.52</v>
      </c>
      <c r="AQ84" s="19"/>
      <c r="AR84" s="101">
        <f>AR82+AJ84-AQ84</f>
        <v>2728.1400000000003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9"/>
      <c r="B85" s="33">
        <v>2</v>
      </c>
      <c r="C85" s="11" t="s">
        <v>55</v>
      </c>
      <c r="D85" s="34">
        <v>19000</v>
      </c>
      <c r="E85" s="34">
        <v>2</v>
      </c>
      <c r="F85" s="34">
        <v>15446</v>
      </c>
      <c r="G85" s="35">
        <v>0.7</v>
      </c>
      <c r="H85" s="35">
        <v>4.8</v>
      </c>
      <c r="I85" s="34">
        <v>16585</v>
      </c>
      <c r="J85" s="35">
        <v>1.3</v>
      </c>
      <c r="K85" s="34">
        <v>14849</v>
      </c>
      <c r="L85" s="36">
        <v>7.6999999999999999E-2</v>
      </c>
      <c r="M85" s="37">
        <f>ROUND(K85*(1-L85),0)</f>
        <v>13706</v>
      </c>
      <c r="N85" s="38">
        <v>0.57599999999999996</v>
      </c>
      <c r="O85" s="25">
        <f t="shared" si="791"/>
        <v>7894.655999999999</v>
      </c>
      <c r="P85" s="36">
        <v>0.29599999999999999</v>
      </c>
      <c r="Q85" s="25">
        <f t="shared" si="792"/>
        <v>4056.9759999999997</v>
      </c>
      <c r="R85" s="39">
        <v>0.128</v>
      </c>
      <c r="S85" s="139"/>
      <c r="T85" s="25">
        <f t="shared" si="793"/>
        <v>1754.3679999999999</v>
      </c>
      <c r="U85" s="28">
        <v>0.23499999999999999</v>
      </c>
      <c r="V85" s="25">
        <f t="shared" si="794"/>
        <v>3220.91</v>
      </c>
      <c r="W85" s="39">
        <v>0.501</v>
      </c>
      <c r="X85" s="25">
        <f t="shared" si="795"/>
        <v>6866.7060000000001</v>
      </c>
      <c r="Y85" s="39">
        <v>0.39</v>
      </c>
      <c r="Z85" s="25">
        <f t="shared" si="796"/>
        <v>5345.34</v>
      </c>
      <c r="AA85" s="40">
        <v>2.6700000000000001E-3</v>
      </c>
      <c r="AB85" s="18">
        <f t="shared" si="797"/>
        <v>36.595019999999998</v>
      </c>
      <c r="AC85" s="27">
        <f>IF(M85&gt;0,(AE85+AN85)/M85,0)</f>
        <v>2.8096562089595795E-3</v>
      </c>
      <c r="AD85" s="40">
        <v>4.4999999999999999E-4</v>
      </c>
      <c r="AE85" s="37">
        <f t="shared" si="798"/>
        <v>6.1677</v>
      </c>
      <c r="AF85" s="28">
        <v>0.2127</v>
      </c>
      <c r="AG85" s="41">
        <f t="shared" si="799"/>
        <v>32.448235799999999</v>
      </c>
      <c r="AH85" s="28">
        <f t="shared" si="800"/>
        <v>0.83322348830746029</v>
      </c>
      <c r="AI85" s="29">
        <f t="shared" si="635"/>
        <v>0.84162452329037474</v>
      </c>
      <c r="AJ85" s="34">
        <v>166</v>
      </c>
      <c r="AK85" s="36">
        <v>8.1000000000000003E-2</v>
      </c>
      <c r="AL85" s="38">
        <v>0.21199999999999999</v>
      </c>
      <c r="AM85" s="137">
        <v>0.2172</v>
      </c>
      <c r="AN85" s="41">
        <f>AJ85*(1-AK85)*AL85</f>
        <v>32.341448</v>
      </c>
      <c r="AO85" s="138">
        <f t="shared" si="677"/>
        <v>33.134728799999998</v>
      </c>
      <c r="AP85" s="42">
        <v>1.5</v>
      </c>
      <c r="AQ85" s="42"/>
      <c r="AR85" s="121">
        <f>AR84+AJ85-AQ85</f>
        <v>2894.1400000000003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9"/>
      <c r="B86" s="33">
        <v>3</v>
      </c>
      <c r="C86" s="11" t="s">
        <v>53</v>
      </c>
      <c r="D86" s="43">
        <v>16550</v>
      </c>
      <c r="E86" s="43">
        <v>1</v>
      </c>
      <c r="F86" s="43">
        <v>16357</v>
      </c>
      <c r="G86" s="37">
        <v>0.7</v>
      </c>
      <c r="H86" s="37">
        <v>4.0999999999999996</v>
      </c>
      <c r="I86" s="43">
        <v>16304</v>
      </c>
      <c r="J86" s="127">
        <v>1.2</v>
      </c>
      <c r="K86" s="43">
        <v>14911</v>
      </c>
      <c r="L86" s="39">
        <v>7.2999999999999995E-2</v>
      </c>
      <c r="M86" s="37">
        <f>ROUND(K86*(1-L86),0)</f>
        <v>13822</v>
      </c>
      <c r="N86" s="28">
        <v>0.36799999999999999</v>
      </c>
      <c r="O86" s="25">
        <f t="shared" si="791"/>
        <v>5086.4960000000001</v>
      </c>
      <c r="P86" s="39">
        <v>0.53400000000000003</v>
      </c>
      <c r="Q86" s="25">
        <f t="shared" si="792"/>
        <v>7380.9480000000003</v>
      </c>
      <c r="R86" s="39">
        <v>9.8000000000000004E-2</v>
      </c>
      <c r="S86" s="139"/>
      <c r="T86" s="25">
        <f t="shared" si="793"/>
        <v>1354.556</v>
      </c>
      <c r="U86" s="28">
        <v>0.23899999999999999</v>
      </c>
      <c r="V86" s="25">
        <f t="shared" si="794"/>
        <v>3303.4580000000001</v>
      </c>
      <c r="W86" s="39">
        <v>0.498</v>
      </c>
      <c r="X86" s="25">
        <f t="shared" si="795"/>
        <v>6883.3559999999998</v>
      </c>
      <c r="Y86" s="39">
        <v>0.39</v>
      </c>
      <c r="Z86" s="25">
        <f t="shared" si="796"/>
        <v>5390.58</v>
      </c>
      <c r="AA86" s="47">
        <v>2.66E-3</v>
      </c>
      <c r="AB86" s="18">
        <f t="shared" si="797"/>
        <v>36.76652</v>
      </c>
      <c r="AC86" s="27">
        <f>IF(M86&gt;0,(AE86+AN86)/M86,0)</f>
        <v>2.9137870785703951E-3</v>
      </c>
      <c r="AD86" s="47">
        <v>4.2999999999999999E-4</v>
      </c>
      <c r="AE86" s="37">
        <f t="shared" si="798"/>
        <v>5.94346</v>
      </c>
      <c r="AF86" s="28">
        <v>0.2102</v>
      </c>
      <c r="AG86" s="41">
        <f t="shared" si="799"/>
        <v>33.768630000000002</v>
      </c>
      <c r="AH86" s="28">
        <f t="shared" si="800"/>
        <v>0.84006435978395244</v>
      </c>
      <c r="AI86" s="29">
        <f t="shared" si="635"/>
        <v>0.85414441120836682</v>
      </c>
      <c r="AJ86" s="43">
        <v>175</v>
      </c>
      <c r="AK86" s="39">
        <v>8.2000000000000003E-2</v>
      </c>
      <c r="AL86" s="28">
        <v>0.2137</v>
      </c>
      <c r="AM86" s="139">
        <v>0.2165</v>
      </c>
      <c r="AN86" s="41">
        <f>AJ86*(1-AK86)*AL86</f>
        <v>34.330905000000001</v>
      </c>
      <c r="AO86" s="140">
        <f t="shared" si="677"/>
        <v>34.780725000000004</v>
      </c>
      <c r="AP86" s="18">
        <v>1.5</v>
      </c>
      <c r="AQ86" s="18"/>
      <c r="AR86" s="121">
        <f>AR85+AJ86-AQ86</f>
        <v>3069.1400000000003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70"/>
      <c r="B87" s="49" t="s">
        <v>38</v>
      </c>
      <c r="C87" s="50"/>
      <c r="D87" s="51">
        <f t="shared" ref="D87" si="802">SUM(D84:D86)</f>
        <v>48010</v>
      </c>
      <c r="E87" s="51"/>
      <c r="F87" s="51">
        <f t="shared" ref="F87" si="803">SUM(F84:F86)</f>
        <v>45704</v>
      </c>
      <c r="G87" s="52"/>
      <c r="H87" s="52"/>
      <c r="I87" s="51">
        <f t="shared" ref="I87:K87" si="804">SUM(I84:I86)</f>
        <v>46696</v>
      </c>
      <c r="J87" s="52"/>
      <c r="K87" s="51">
        <f t="shared" si="804"/>
        <v>44597</v>
      </c>
      <c r="L87" s="21">
        <f t="shared" ref="L87" si="805">IF(K87&gt;0,(K84*L84+K85*L85+K86*L86)/K87,0)</f>
        <v>7.7658743861694732E-2</v>
      </c>
      <c r="M87" s="52">
        <f t="shared" ref="M87" si="806">M84+M85+M86</f>
        <v>41134</v>
      </c>
      <c r="N87" s="53">
        <f t="shared" ref="N87" si="807">IF(M87&gt;0,O87/M87,0)</f>
        <v>0.52066105897797443</v>
      </c>
      <c r="O87" s="54">
        <f t="shared" ref="O87" si="808">O84+O85+O86</f>
        <v>21416.871999999999</v>
      </c>
      <c r="P87" s="21">
        <f t="shared" ref="P87" si="809">IF(M87&gt;0,Q87/M87,0)</f>
        <v>0.35513497350123985</v>
      </c>
      <c r="Q87" s="54">
        <f t="shared" ref="Q87" si="810">Q84+Q85+Q86</f>
        <v>14608.121999999999</v>
      </c>
      <c r="R87" s="21">
        <f t="shared" ref="R87" si="811">IF(M87&gt;0,T87/M87,0)</f>
        <v>0.1242039675207857</v>
      </c>
      <c r="S87" s="141"/>
      <c r="T87" s="54">
        <f t="shared" ref="T87" si="812">T84+T85+T86</f>
        <v>5109.0059999999994</v>
      </c>
      <c r="U87" s="21">
        <f t="shared" ref="U87" si="813">IF(M87&gt;0,V87/M87,0)</f>
        <v>0.23601332231244226</v>
      </c>
      <c r="V87" s="54">
        <f t="shared" ref="V87" si="814">V84+V85+V86</f>
        <v>9708.1720000000005</v>
      </c>
      <c r="W87" s="21">
        <f t="shared" ref="W87" si="815">IF(M87&gt;0,X87/M87,0)</f>
        <v>0.49635343025234602</v>
      </c>
      <c r="X87" s="54">
        <f t="shared" ref="X87" si="816">X84+X85+X86</f>
        <v>20417.002</v>
      </c>
      <c r="Y87" s="21">
        <f t="shared" ref="Y87" si="817">IF(M87&gt;0,Z87/M87,0)</f>
        <v>0.39</v>
      </c>
      <c r="Z87" s="54">
        <f t="shared" ref="Z87" si="818">Z84+Z85+Z86</f>
        <v>16042.26</v>
      </c>
      <c r="AA87" s="55">
        <f t="shared" ref="AA87" si="819">IF(M87&gt;0,AB87/M87,0)</f>
        <v>2.6765629406330532E-3</v>
      </c>
      <c r="AB87" s="56">
        <f t="shared" ref="AB87" si="820">SUM(AB84:AB86)</f>
        <v>110.09774</v>
      </c>
      <c r="AC87" s="55">
        <f t="shared" ref="AC87" si="821">IF(M87&gt;0,(AC84*M84+AC85*M85+AC86*M86)/M87,0)</f>
        <v>2.8783562065444646E-3</v>
      </c>
      <c r="AD87" s="55">
        <f t="shared" ref="AD87" si="822">IF(K87&gt;0,(K84*AD84+K85*AD85+K86*AD86)/K87,0)</f>
        <v>4.3333228692512947E-4</v>
      </c>
      <c r="AE87" s="52">
        <f t="shared" ref="AE87" si="823">SUM(AE84:AE86)</f>
        <v>17.825679999999998</v>
      </c>
      <c r="AF87" s="53">
        <f t="shared" ref="AF87" si="824">IF(K87&gt;0,(K84*AF84+K85*AF85+K86*AF86)/K87,0)</f>
        <v>0.20896971769401532</v>
      </c>
      <c r="AG87" s="58">
        <f t="shared" ref="AG87" si="825">SUM(AG84:AG86)</f>
        <v>98.427649800000012</v>
      </c>
      <c r="AH87" s="53">
        <f t="shared" ref="AH87" si="826">IF(AND(AB87&gt;0),((AB84*AH84+AB85*AH85+AB86*AH86)/AB87),0)</f>
        <v>0.83983334475014015</v>
      </c>
      <c r="AI87" s="57">
        <f t="shared" si="635"/>
        <v>0.8511793470655552</v>
      </c>
      <c r="AJ87" s="51">
        <f t="shared" ref="AJ87" si="827">SUM(AJ84:AJ86)</f>
        <v>513</v>
      </c>
      <c r="AK87" s="21">
        <f t="shared" ref="AK87" si="828">IF(AJ87&gt;0,(AK84*AJ84+AK85*AJ85+AK86*AJ86)/AJ87,0)</f>
        <v>8.1676413255360639E-2</v>
      </c>
      <c r="AL87" s="53">
        <f>IF(K87&gt;0,(AL84*K84+AL85*K85+AL86*K86)/K87,0)</f>
        <v>0.21346665919232238</v>
      </c>
      <c r="AM87" s="141">
        <f>IF(L87&gt;0,(AM84*K84+AM85*K85+AM86*K86)/K87,0)</f>
        <v>0.21962747942686725</v>
      </c>
      <c r="AN87" s="58">
        <f t="shared" ref="AN87" si="829">SUM(AN84:AN86)</f>
        <v>100.57262420000001</v>
      </c>
      <c r="AO87" s="142">
        <f t="shared" si="706"/>
        <v>103.47363300000001</v>
      </c>
      <c r="AP87" s="56"/>
      <c r="AQ87" s="56">
        <f t="shared" ref="AQ87" si="830">SUM(AQ84:AQ86)</f>
        <v>0</v>
      </c>
      <c r="AR87" s="105"/>
      <c r="AS87" s="106">
        <f>AR86</f>
        <v>3069.1400000000003</v>
      </c>
      <c r="AT87" s="51">
        <f t="shared" ref="AT87" si="831">SUM(AT84:AT86)</f>
        <v>0</v>
      </c>
      <c r="AU87" s="59"/>
      <c r="AV87" s="58"/>
      <c r="AW87" s="58"/>
      <c r="AX87" s="58"/>
      <c r="AY87" s="58"/>
    </row>
    <row r="88" spans="1:51" x14ac:dyDescent="0.2">
      <c r="A88" s="168">
        <v>22</v>
      </c>
      <c r="B88" s="23">
        <v>1</v>
      </c>
      <c r="C88" s="11" t="s">
        <v>56</v>
      </c>
      <c r="D88" s="12">
        <v>5360</v>
      </c>
      <c r="E88" s="12">
        <v>0</v>
      </c>
      <c r="F88" s="12">
        <v>5919</v>
      </c>
      <c r="G88" s="13">
        <v>0.3</v>
      </c>
      <c r="H88" s="13">
        <v>4.5</v>
      </c>
      <c r="I88" s="12">
        <v>6861</v>
      </c>
      <c r="J88" s="125">
        <v>5.0999999999999996</v>
      </c>
      <c r="K88" s="12">
        <v>14908</v>
      </c>
      <c r="L88" s="14">
        <v>7.1999999999999995E-2</v>
      </c>
      <c r="M88" s="24">
        <f>ROUND(K88*(1-L88),0)</f>
        <v>13835</v>
      </c>
      <c r="N88" s="15">
        <v>0.55400000000000005</v>
      </c>
      <c r="O88" s="25">
        <f t="shared" ref="O88:O90" si="832">M88*N88</f>
        <v>7664.5900000000011</v>
      </c>
      <c r="P88" s="14">
        <v>0.34699999999999998</v>
      </c>
      <c r="Q88" s="25">
        <f t="shared" ref="Q88:Q90" si="833">M88*P88</f>
        <v>4800.7449999999999</v>
      </c>
      <c r="R88" s="16">
        <v>9.9000000000000005E-2</v>
      </c>
      <c r="S88" s="150"/>
      <c r="T88" s="25">
        <f t="shared" ref="T88:T90" si="834">M88*R88</f>
        <v>1369.665</v>
      </c>
      <c r="U88" s="26">
        <v>0.254</v>
      </c>
      <c r="V88" s="25">
        <f t="shared" ref="V88:V90" si="835">M88*U88</f>
        <v>3514.09</v>
      </c>
      <c r="W88" s="16">
        <v>0.48799999999999999</v>
      </c>
      <c r="X88" s="25">
        <f t="shared" ref="X88:X90" si="836">M88*W88</f>
        <v>6751.48</v>
      </c>
      <c r="Y88" s="16">
        <v>0.39</v>
      </c>
      <c r="Z88" s="25">
        <f t="shared" ref="Z88:Z90" si="837">Y88*M88</f>
        <v>5395.6500000000005</v>
      </c>
      <c r="AA88" s="17">
        <v>2.6800000000000001E-3</v>
      </c>
      <c r="AB88" s="18">
        <f t="shared" ref="AB88:AB90" si="838">M88*AA88</f>
        <v>37.077800000000003</v>
      </c>
      <c r="AC88" s="27">
        <f>IF(M88&gt;0,(AE88+AN88)/M88,0)</f>
        <v>2.7972644741597395E-3</v>
      </c>
      <c r="AD88" s="17">
        <v>4.6999999999999999E-4</v>
      </c>
      <c r="AE88" s="24">
        <f t="shared" ref="AE88:AE90" si="839">AD88*M88</f>
        <v>6.5024499999999996</v>
      </c>
      <c r="AF88" s="117">
        <v>0.2089</v>
      </c>
      <c r="AG88" s="30">
        <f t="shared" ref="AG88:AG90" si="840">AJ88*(1-AK88)*AF88</f>
        <v>32.182298400000001</v>
      </c>
      <c r="AH88" s="28">
        <f t="shared" ref="AH88:AH90" si="841">IF(AND(AF88&gt;0,AD88&gt;0,AA88&gt;0),((AA88-AD88)*AF88)/((AF88-AD88)*AA88),0)</f>
        <v>0.82648636107473006</v>
      </c>
      <c r="AI88" s="60">
        <f t="shared" si="635"/>
        <v>0.83385387858152238</v>
      </c>
      <c r="AJ88" s="12">
        <v>168</v>
      </c>
      <c r="AK88" s="14">
        <v>8.3000000000000004E-2</v>
      </c>
      <c r="AL88" s="15">
        <v>0.20899999999999999</v>
      </c>
      <c r="AM88" s="135">
        <v>0.21240000000000001</v>
      </c>
      <c r="AN88" s="30">
        <f>AJ88*(1-AK88)*AL88</f>
        <v>32.197704000000002</v>
      </c>
      <c r="AO88" s="136">
        <f t="shared" ref="AO88" si="842">AJ88*(1-AK88)*AM88</f>
        <v>32.721494400000005</v>
      </c>
      <c r="AP88" s="19">
        <v>1.58</v>
      </c>
      <c r="AQ88" s="19">
        <v>1042.94</v>
      </c>
      <c r="AR88" s="101">
        <f>AR86+AJ88-AQ88</f>
        <v>2194.2000000000003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9"/>
      <c r="B89" s="33">
        <v>2</v>
      </c>
      <c r="C89" s="11" t="s">
        <v>55</v>
      </c>
      <c r="D89" s="34">
        <v>18900</v>
      </c>
      <c r="E89" s="34">
        <v>1</v>
      </c>
      <c r="F89" s="34">
        <v>17085</v>
      </c>
      <c r="G89" s="35">
        <v>0.5</v>
      </c>
      <c r="H89" s="35">
        <v>4</v>
      </c>
      <c r="I89" s="34">
        <v>17214</v>
      </c>
      <c r="J89" s="35">
        <v>2.6</v>
      </c>
      <c r="K89" s="34">
        <v>14864</v>
      </c>
      <c r="L89" s="36">
        <v>7.3999999999999996E-2</v>
      </c>
      <c r="M89" s="37">
        <f>ROUND(K89*(1-L89),0)</f>
        <v>13764</v>
      </c>
      <c r="N89" s="38">
        <v>0.65200000000000002</v>
      </c>
      <c r="O89" s="25">
        <f t="shared" si="832"/>
        <v>8974.1280000000006</v>
      </c>
      <c r="P89" s="36">
        <v>0.214</v>
      </c>
      <c r="Q89" s="25">
        <f t="shared" si="833"/>
        <v>2945.4960000000001</v>
      </c>
      <c r="R89" s="39">
        <v>0.13400000000000001</v>
      </c>
      <c r="S89" s="139"/>
      <c r="T89" s="25">
        <f t="shared" si="834"/>
        <v>1844.3760000000002</v>
      </c>
      <c r="U89" s="28">
        <v>0.25800000000000001</v>
      </c>
      <c r="V89" s="25">
        <f t="shared" si="835"/>
        <v>3551.1120000000001</v>
      </c>
      <c r="W89" s="39">
        <v>0.498</v>
      </c>
      <c r="X89" s="25">
        <f t="shared" si="836"/>
        <v>6854.4719999999998</v>
      </c>
      <c r="Y89" s="39">
        <v>0.39</v>
      </c>
      <c r="Z89" s="25">
        <f t="shared" si="837"/>
        <v>5367.96</v>
      </c>
      <c r="AA89" s="40">
        <v>2.7000000000000001E-3</v>
      </c>
      <c r="AB89" s="18">
        <f t="shared" si="838"/>
        <v>37.162800000000004</v>
      </c>
      <c r="AC89" s="27">
        <f>IF(M89&gt;0,(AE89+AN89)/M89,0)</f>
        <v>2.7978856146469049E-3</v>
      </c>
      <c r="AD89" s="40">
        <v>4.8999999999999998E-4</v>
      </c>
      <c r="AE89" s="37">
        <f t="shared" si="839"/>
        <v>6.7443599999999995</v>
      </c>
      <c r="AF89" s="28">
        <v>0.20760000000000001</v>
      </c>
      <c r="AG89" s="41">
        <f t="shared" si="840"/>
        <v>30.873441600000003</v>
      </c>
      <c r="AH89" s="28">
        <f t="shared" si="841"/>
        <v>0.82045504535968528</v>
      </c>
      <c r="AI89" s="29">
        <f t="shared" si="635"/>
        <v>0.82676435467188147</v>
      </c>
      <c r="AJ89" s="34">
        <v>162</v>
      </c>
      <c r="AK89" s="36">
        <v>8.2000000000000003E-2</v>
      </c>
      <c r="AL89" s="38">
        <v>0.21360000000000001</v>
      </c>
      <c r="AM89" s="137">
        <v>0.2218</v>
      </c>
      <c r="AN89" s="41">
        <f>AJ89*(1-AK89)*AL89</f>
        <v>31.765737600000005</v>
      </c>
      <c r="AO89" s="138">
        <f t="shared" si="677"/>
        <v>32.985208800000002</v>
      </c>
      <c r="AP89" s="42">
        <v>1.5</v>
      </c>
      <c r="AQ89" s="42"/>
      <c r="AR89" s="121">
        <f>AR88+AJ89-AQ89</f>
        <v>2356.2000000000003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9"/>
      <c r="B90" s="33">
        <v>3</v>
      </c>
      <c r="C90" s="11" t="s">
        <v>53</v>
      </c>
      <c r="D90" s="43">
        <v>17105</v>
      </c>
      <c r="E90" s="43">
        <v>1</v>
      </c>
      <c r="F90" s="43">
        <v>18630</v>
      </c>
      <c r="G90" s="37">
        <v>0.8</v>
      </c>
      <c r="H90" s="37">
        <v>4.2</v>
      </c>
      <c r="I90" s="43">
        <v>18468</v>
      </c>
      <c r="J90" s="127">
        <v>1.9</v>
      </c>
      <c r="K90" s="43">
        <v>14894</v>
      </c>
      <c r="L90" s="39">
        <v>7.9000000000000001E-2</v>
      </c>
      <c r="M90" s="37">
        <f>ROUND(K90*(1-L90),0)</f>
        <v>13717</v>
      </c>
      <c r="N90" s="28">
        <v>0.36799999999999999</v>
      </c>
      <c r="O90" s="25">
        <f t="shared" si="832"/>
        <v>5047.8559999999998</v>
      </c>
      <c r="P90" s="39">
        <v>0.47299999999999998</v>
      </c>
      <c r="Q90" s="25">
        <f t="shared" si="833"/>
        <v>6488.1409999999996</v>
      </c>
      <c r="R90" s="39">
        <v>0.159</v>
      </c>
      <c r="S90" s="139"/>
      <c r="T90" s="25">
        <f t="shared" si="834"/>
        <v>2181.0030000000002</v>
      </c>
      <c r="U90" s="28">
        <v>0.253</v>
      </c>
      <c r="V90" s="25">
        <f t="shared" si="835"/>
        <v>3470.4009999999998</v>
      </c>
      <c r="W90" s="39">
        <v>0.496</v>
      </c>
      <c r="X90" s="25">
        <f t="shared" si="836"/>
        <v>6803.6319999999996</v>
      </c>
      <c r="Y90" s="39">
        <v>0.38</v>
      </c>
      <c r="Z90" s="25">
        <f t="shared" si="837"/>
        <v>5212.46</v>
      </c>
      <c r="AA90" s="47">
        <v>2.7699999999999999E-3</v>
      </c>
      <c r="AB90" s="18">
        <f t="shared" si="838"/>
        <v>37.996089999999995</v>
      </c>
      <c r="AC90" s="27">
        <f>IF(M90&gt;0,(AE90+AN90)/M90,0)</f>
        <v>2.860181089159437E-3</v>
      </c>
      <c r="AD90" s="47">
        <v>5.5999999999999995E-4</v>
      </c>
      <c r="AE90" s="37">
        <f t="shared" si="839"/>
        <v>7.681519999999999</v>
      </c>
      <c r="AF90" s="28">
        <v>0.20899999999999999</v>
      </c>
      <c r="AG90" s="41">
        <f t="shared" si="840"/>
        <v>31.341640000000002</v>
      </c>
      <c r="AH90" s="28">
        <f t="shared" si="841"/>
        <v>0.79997741517353949</v>
      </c>
      <c r="AI90" s="29">
        <f t="shared" si="635"/>
        <v>0.80635439171516776</v>
      </c>
      <c r="AJ90" s="43">
        <v>163</v>
      </c>
      <c r="AK90" s="39">
        <v>0.08</v>
      </c>
      <c r="AL90" s="28">
        <v>0.2104</v>
      </c>
      <c r="AM90" s="139">
        <v>0.2243</v>
      </c>
      <c r="AN90" s="41">
        <f>AJ90*(1-AK90)*AL90</f>
        <v>31.551584000000002</v>
      </c>
      <c r="AO90" s="140">
        <f t="shared" si="677"/>
        <v>33.636028000000003</v>
      </c>
      <c r="AP90" s="18">
        <v>1.5</v>
      </c>
      <c r="AQ90" s="18"/>
      <c r="AR90" s="121">
        <f>AR89+AJ90-AQ90</f>
        <v>2519.2000000000003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70"/>
      <c r="B91" s="49" t="s">
        <v>38</v>
      </c>
      <c r="C91" s="50"/>
      <c r="D91" s="51">
        <f t="shared" ref="D91" si="843">SUM(D88:D90)</f>
        <v>41365</v>
      </c>
      <c r="E91" s="51"/>
      <c r="F91" s="51">
        <f t="shared" ref="F91" si="844">SUM(F88:F90)</f>
        <v>41634</v>
      </c>
      <c r="G91" s="52"/>
      <c r="H91" s="52"/>
      <c r="I91" s="51">
        <f t="shared" ref="I91:K91" si="845">SUM(I88:I90)</f>
        <v>42543</v>
      </c>
      <c r="J91" s="52"/>
      <c r="K91" s="51">
        <f t="shared" si="845"/>
        <v>44666</v>
      </c>
      <c r="L91" s="21">
        <f t="shared" ref="L91" si="846">IF(K91&gt;0,(K88*L88+K89*L89+K90*L90)/K91,0)</f>
        <v>7.499973133927372E-2</v>
      </c>
      <c r="M91" s="52">
        <f t="shared" ref="M91" si="847">M88+M89+M90</f>
        <v>41316</v>
      </c>
      <c r="N91" s="53">
        <f t="shared" ref="N91" si="848">IF(M91&gt;0,O91/M91,0)</f>
        <v>0.52489529480104558</v>
      </c>
      <c r="O91" s="54">
        <f t="shared" ref="O91" si="849">O88+O89+O90</f>
        <v>21686.574000000001</v>
      </c>
      <c r="P91" s="21">
        <f t="shared" ref="P91" si="850">IF(M91&gt;0,Q91/M91,0)</f>
        <v>0.34452468777229162</v>
      </c>
      <c r="Q91" s="54">
        <f t="shared" ref="Q91" si="851">Q88+Q89+Q90</f>
        <v>14234.382</v>
      </c>
      <c r="R91" s="21">
        <f t="shared" ref="R91" si="852">IF(M91&gt;0,T91/M91,0)</f>
        <v>0.13058001742666278</v>
      </c>
      <c r="S91" s="141"/>
      <c r="T91" s="54">
        <f t="shared" ref="T91" si="853">T88+T89+T90</f>
        <v>5395.0439999999999</v>
      </c>
      <c r="U91" s="21">
        <f t="shared" ref="U91" si="854">IF(M91&gt;0,V91/M91,0)</f>
        <v>0.25500055668506144</v>
      </c>
      <c r="V91" s="54">
        <f t="shared" ref="V91" si="855">V88+V89+V90</f>
        <v>10535.602999999999</v>
      </c>
      <c r="W91" s="21">
        <f t="shared" ref="W91" si="856">IF(M91&gt;0,X91/M91,0)</f>
        <v>0.49398741407687091</v>
      </c>
      <c r="X91" s="54">
        <f t="shared" ref="X91" si="857">X88+X89+X90</f>
        <v>20409.583999999999</v>
      </c>
      <c r="Y91" s="21">
        <f t="shared" ref="Y91" si="858">IF(M91&gt;0,Z91/M91,0)</f>
        <v>0.38667997870074544</v>
      </c>
      <c r="Z91" s="54">
        <f t="shared" ref="Z91" si="859">Z88+Z89+Z90</f>
        <v>15976.07</v>
      </c>
      <c r="AA91" s="55">
        <f t="shared" ref="AA91" si="860">IF(M91&gt;0,AB91/M91,0)</f>
        <v>2.7165429857682255E-3</v>
      </c>
      <c r="AB91" s="56">
        <f t="shared" ref="AB91" si="861">SUM(AB88:AB90)</f>
        <v>112.23669</v>
      </c>
      <c r="AC91" s="55">
        <f t="shared" ref="AC91" si="862">IF(M91&gt;0,(AC88*M88+AC89*M89+AC90*M90)/M91,0)</f>
        <v>2.8183598509052181E-3</v>
      </c>
      <c r="AD91" s="55">
        <f t="shared" ref="AD91" si="863">IF(K91&gt;0,(K88*AD88+K89*AD89+K90*AD90)/K91,0)</f>
        <v>5.0666636815474857E-4</v>
      </c>
      <c r="AE91" s="52">
        <f t="shared" ref="AE91" si="864">SUM(AE88:AE90)</f>
        <v>20.928329999999999</v>
      </c>
      <c r="AF91" s="53">
        <f t="shared" ref="AF91" si="865">IF(K91&gt;0,(K88*AF88+K89*AF89+K90*AF90)/K91,0)</f>
        <v>0.2085007298616397</v>
      </c>
      <c r="AG91" s="58">
        <f t="shared" ref="AG91" si="866">SUM(AG88:AG90)</f>
        <v>94.397379999999998</v>
      </c>
      <c r="AH91" s="53">
        <f t="shared" ref="AH91" si="867">IF(AND(AB91&gt;0),((AB88*AH88+AB89*AH89+AB90*AH90)/AB91),0)</f>
        <v>0.81551511028390733</v>
      </c>
      <c r="AI91" s="57">
        <f t="shared" si="635"/>
        <v>0.82220085871970294</v>
      </c>
      <c r="AJ91" s="51">
        <f t="shared" ref="AJ91" si="868">SUM(AJ88:AJ90)</f>
        <v>493</v>
      </c>
      <c r="AK91" s="21">
        <f t="shared" ref="AK91" si="869">IF(AJ91&gt;0,(AK88*AJ88+AK89*AJ89+AK90*AJ90)/AJ91,0)</f>
        <v>8.1679513184584177E-2</v>
      </c>
      <c r="AL91" s="53">
        <f>IF(K91&gt;0,(AL88*K88+AL89*K89+AL90*K90)/K91,0)</f>
        <v>0.21099762683025119</v>
      </c>
      <c r="AM91" s="141">
        <f>IF(L91&gt;0,(AM88*K88+AM89*K89+AM90*K90)/K91,0)</f>
        <v>0.21949622979447458</v>
      </c>
      <c r="AN91" s="58">
        <f t="shared" ref="AN91" si="870">SUM(AN88:AN90)</f>
        <v>95.515025600000016</v>
      </c>
      <c r="AO91" s="142">
        <f t="shared" si="706"/>
        <v>99.342731200000003</v>
      </c>
      <c r="AP91" s="56"/>
      <c r="AQ91" s="56">
        <f t="shared" ref="AQ91" si="871">SUM(AQ88:AQ90)</f>
        <v>1042.94</v>
      </c>
      <c r="AR91" s="105"/>
      <c r="AS91" s="106">
        <f>AR90</f>
        <v>2519.2000000000003</v>
      </c>
      <c r="AT91" s="51">
        <f t="shared" ref="AT91" si="872">SUM(AT88:AT90)</f>
        <v>0</v>
      </c>
      <c r="AU91" s="59"/>
      <c r="AV91" s="58"/>
      <c r="AW91" s="58"/>
      <c r="AX91" s="58"/>
      <c r="AY91" s="58"/>
    </row>
    <row r="92" spans="1:51" x14ac:dyDescent="0.2">
      <c r="A92" s="168">
        <v>23</v>
      </c>
      <c r="B92" s="23">
        <v>1</v>
      </c>
      <c r="C92" s="11" t="s">
        <v>56</v>
      </c>
      <c r="D92" s="12">
        <v>5194</v>
      </c>
      <c r="E92" s="12">
        <v>0</v>
      </c>
      <c r="F92" s="12">
        <v>8039</v>
      </c>
      <c r="G92" s="13">
        <v>0.6</v>
      </c>
      <c r="H92" s="13">
        <v>3.6</v>
      </c>
      <c r="I92" s="12">
        <v>8326</v>
      </c>
      <c r="J92" s="13">
        <v>4.5</v>
      </c>
      <c r="K92" s="12">
        <v>14774</v>
      </c>
      <c r="L92" s="14">
        <v>7.5999999999999998E-2</v>
      </c>
      <c r="M92" s="24">
        <f>ROUND(K92*(1-L92),0)</f>
        <v>13651</v>
      </c>
      <c r="N92" s="15">
        <v>0.60099999999999998</v>
      </c>
      <c r="O92" s="25">
        <f t="shared" ref="O92:O94" si="873">M92*N92</f>
        <v>8204.2510000000002</v>
      </c>
      <c r="P92" s="14">
        <v>0.34300000000000003</v>
      </c>
      <c r="Q92" s="25">
        <f t="shared" ref="Q92:Q94" si="874">M92*P92</f>
        <v>4682.2930000000006</v>
      </c>
      <c r="R92" s="16">
        <v>5.6000000000000001E-2</v>
      </c>
      <c r="S92" s="150"/>
      <c r="T92" s="25">
        <f t="shared" ref="T92:T94" si="875">M92*R92</f>
        <v>764.45600000000002</v>
      </c>
      <c r="U92" s="26">
        <v>0.23699999999999999</v>
      </c>
      <c r="V92" s="25">
        <f t="shared" ref="V92:V94" si="876">M92*U92</f>
        <v>3235.2869999999998</v>
      </c>
      <c r="W92" s="16">
        <v>0.502</v>
      </c>
      <c r="X92" s="25">
        <f t="shared" ref="X92:X94" si="877">M92*W92</f>
        <v>6852.8019999999997</v>
      </c>
      <c r="Y92" s="16">
        <v>0.38</v>
      </c>
      <c r="Z92" s="25">
        <f t="shared" ref="Z92:Z94" si="878">Y92*M92</f>
        <v>5187.38</v>
      </c>
      <c r="AA92" s="17">
        <v>2.82E-3</v>
      </c>
      <c r="AB92" s="18">
        <f t="shared" ref="AB92:AB94" si="879">M92*AA92</f>
        <v>38.495820000000002</v>
      </c>
      <c r="AC92" s="27">
        <f>IF(M92&gt;0,(AE92+AN92)/M92,0)</f>
        <v>2.8319215075818622E-3</v>
      </c>
      <c r="AD92" s="17">
        <v>5.8E-4</v>
      </c>
      <c r="AE92" s="24">
        <f t="shared" ref="AE92:AE94" si="880">AD92*M92</f>
        <v>7.9175800000000001</v>
      </c>
      <c r="AF92" s="117">
        <v>0.20810000000000001</v>
      </c>
      <c r="AG92" s="30">
        <f t="shared" ref="AG92:AG94" si="881">AJ92*(1-AK92)*AF92</f>
        <v>30.275428500000004</v>
      </c>
      <c r="AH92" s="28">
        <f t="shared" ref="AH92:AH94" si="882">IF(AND(AF92&gt;0,AD92&gt;0,AA92&gt;0),((AA92-AD92)*AF92)/((AF92-AD92)*AA92),0)</f>
        <v>0.79654631254887154</v>
      </c>
      <c r="AI92" s="60">
        <f t="shared" si="635"/>
        <v>0.7973808040991397</v>
      </c>
      <c r="AJ92" s="12">
        <v>159</v>
      </c>
      <c r="AK92" s="14">
        <v>8.5000000000000006E-2</v>
      </c>
      <c r="AL92" s="15">
        <v>0.21129999999999999</v>
      </c>
      <c r="AM92" s="135">
        <v>0.22289999999999999</v>
      </c>
      <c r="AN92" s="30">
        <f>AJ92*(1-AK92)*AL92</f>
        <v>30.740980500000003</v>
      </c>
      <c r="AO92" s="136">
        <f t="shared" ref="AO92" si="883">AJ92*(1-AK92)*AM92</f>
        <v>32.428606500000001</v>
      </c>
      <c r="AP92" s="19">
        <v>1.55</v>
      </c>
      <c r="AQ92" s="19">
        <v>1041.44</v>
      </c>
      <c r="AR92" s="101">
        <f>AR90+AJ92-AQ92</f>
        <v>1636.7600000000002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9"/>
      <c r="B93" s="33">
        <v>2</v>
      </c>
      <c r="C93" s="46" t="s">
        <v>58</v>
      </c>
      <c r="D93" s="34">
        <v>18700</v>
      </c>
      <c r="E93" s="34">
        <v>2</v>
      </c>
      <c r="F93" s="34">
        <v>16946</v>
      </c>
      <c r="G93" s="35">
        <v>1</v>
      </c>
      <c r="H93" s="35">
        <v>3.9</v>
      </c>
      <c r="I93" s="34">
        <v>17836</v>
      </c>
      <c r="J93" s="35">
        <v>2.7</v>
      </c>
      <c r="K93" s="34">
        <v>14671</v>
      </c>
      <c r="L93" s="36">
        <v>7.9000000000000001E-2</v>
      </c>
      <c r="M93" s="37">
        <f>ROUND(K93*(1-L93),0)</f>
        <v>13512</v>
      </c>
      <c r="N93" s="38">
        <v>0.52200000000000002</v>
      </c>
      <c r="O93" s="25">
        <f t="shared" si="873"/>
        <v>7053.2640000000001</v>
      </c>
      <c r="P93" s="36">
        <v>0.43099999999999999</v>
      </c>
      <c r="Q93" s="25">
        <f t="shared" si="874"/>
        <v>5823.6719999999996</v>
      </c>
      <c r="R93" s="39">
        <v>4.7E-2</v>
      </c>
      <c r="S93" s="139"/>
      <c r="T93" s="25">
        <f t="shared" si="875"/>
        <v>635.06399999999996</v>
      </c>
      <c r="U93" s="28">
        <v>0.24</v>
      </c>
      <c r="V93" s="25">
        <f t="shared" si="876"/>
        <v>3242.8799999999997</v>
      </c>
      <c r="W93" s="39">
        <v>0.501</v>
      </c>
      <c r="X93" s="25">
        <f t="shared" si="877"/>
        <v>6769.5119999999997</v>
      </c>
      <c r="Y93" s="39">
        <v>0.38</v>
      </c>
      <c r="Z93" s="25">
        <f t="shared" si="878"/>
        <v>5134.5600000000004</v>
      </c>
      <c r="AA93" s="40">
        <v>2.8300000000000001E-3</v>
      </c>
      <c r="AB93" s="18">
        <f t="shared" si="879"/>
        <v>38.238959999999999</v>
      </c>
      <c r="AC93" s="27">
        <f>IF(M93&gt;0,(AE93+AN93)/M93,0)</f>
        <v>2.9346479129662524E-3</v>
      </c>
      <c r="AD93" s="40">
        <v>5.5000000000000003E-4</v>
      </c>
      <c r="AE93" s="37">
        <f t="shared" si="880"/>
        <v>7.4316000000000004</v>
      </c>
      <c r="AF93" s="28">
        <v>0.21329999999999999</v>
      </c>
      <c r="AG93" s="41">
        <f t="shared" si="881"/>
        <v>31.6865682</v>
      </c>
      <c r="AH93" s="28">
        <f t="shared" si="882"/>
        <v>0.80773648129616771</v>
      </c>
      <c r="AI93" s="29">
        <f t="shared" si="635"/>
        <v>0.8146497232419001</v>
      </c>
      <c r="AJ93" s="34">
        <v>162</v>
      </c>
      <c r="AK93" s="36">
        <v>8.3000000000000004E-2</v>
      </c>
      <c r="AL93" s="38">
        <v>0.21690000000000001</v>
      </c>
      <c r="AM93" s="137">
        <v>0.2281</v>
      </c>
      <c r="AN93" s="41">
        <f>AJ93*(1-AK93)*AL93</f>
        <v>32.221362599999999</v>
      </c>
      <c r="AO93" s="138">
        <f t="shared" si="677"/>
        <v>33.8851674</v>
      </c>
      <c r="AP93" s="42">
        <v>1.6</v>
      </c>
      <c r="AQ93" s="42"/>
      <c r="AR93" s="121">
        <f>AR92+AJ93-AQ93</f>
        <v>1798.7600000000002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9"/>
      <c r="B94" s="33">
        <v>3</v>
      </c>
      <c r="C94" s="11" t="s">
        <v>53</v>
      </c>
      <c r="D94" s="43">
        <v>18121</v>
      </c>
      <c r="E94" s="43">
        <v>1</v>
      </c>
      <c r="F94" s="43">
        <v>19081</v>
      </c>
      <c r="G94" s="37">
        <v>0.9</v>
      </c>
      <c r="H94" s="37">
        <v>3.7</v>
      </c>
      <c r="I94" s="43">
        <v>19171</v>
      </c>
      <c r="J94" s="37">
        <v>1.4</v>
      </c>
      <c r="K94" s="43">
        <v>14661</v>
      </c>
      <c r="L94" s="39">
        <v>8.4000000000000005E-2</v>
      </c>
      <c r="M94" s="37">
        <f>ROUND(K94*(1-L94),0)</f>
        <v>13429</v>
      </c>
      <c r="N94" s="28">
        <v>0.5</v>
      </c>
      <c r="O94" s="25">
        <f t="shared" si="873"/>
        <v>6714.5</v>
      </c>
      <c r="P94" s="39">
        <v>0.35399999999999998</v>
      </c>
      <c r="Q94" s="25">
        <f t="shared" si="874"/>
        <v>4753.866</v>
      </c>
      <c r="R94" s="39">
        <v>0.14599999999999999</v>
      </c>
      <c r="S94" s="139"/>
      <c r="T94" s="25">
        <f t="shared" si="875"/>
        <v>1960.6339999999998</v>
      </c>
      <c r="U94" s="28">
        <v>0.24099999999999999</v>
      </c>
      <c r="V94" s="25">
        <f t="shared" si="876"/>
        <v>3236.3889999999997</v>
      </c>
      <c r="W94" s="39">
        <v>0.50700000000000001</v>
      </c>
      <c r="X94" s="25">
        <f t="shared" si="877"/>
        <v>6808.5029999999997</v>
      </c>
      <c r="Y94" s="39">
        <v>0.39</v>
      </c>
      <c r="Z94" s="25">
        <f t="shared" si="878"/>
        <v>5237.3100000000004</v>
      </c>
      <c r="AA94" s="47">
        <v>2.96E-3</v>
      </c>
      <c r="AB94" s="18">
        <f t="shared" si="879"/>
        <v>39.749839999999999</v>
      </c>
      <c r="AC94" s="27">
        <f>IF(M94&gt;0,(AE94+AN94)/M94,0)</f>
        <v>2.9881350063295851E-3</v>
      </c>
      <c r="AD94" s="47">
        <v>5.8E-4</v>
      </c>
      <c r="AE94" s="37">
        <f t="shared" si="880"/>
        <v>7.7888200000000003</v>
      </c>
      <c r="AF94" s="28">
        <v>0.20499999999999999</v>
      </c>
      <c r="AG94" s="41">
        <f t="shared" si="881"/>
        <v>32.933250000000001</v>
      </c>
      <c r="AH94" s="28">
        <f t="shared" si="882"/>
        <v>0.80633539321534631</v>
      </c>
      <c r="AI94" s="29">
        <f t="shared" si="635"/>
        <v>0.80822772129954523</v>
      </c>
      <c r="AJ94" s="43">
        <v>175</v>
      </c>
      <c r="AK94" s="39">
        <v>8.2000000000000003E-2</v>
      </c>
      <c r="AL94" s="28">
        <v>0.20130000000000001</v>
      </c>
      <c r="AM94" s="139">
        <v>0.20749999999999999</v>
      </c>
      <c r="AN94" s="41">
        <f>AJ94*(1-AK94)*AL94</f>
        <v>32.338844999999999</v>
      </c>
      <c r="AO94" s="140">
        <f t="shared" si="677"/>
        <v>33.334874999999997</v>
      </c>
      <c r="AP94" s="18">
        <v>1.5</v>
      </c>
      <c r="AQ94" s="18"/>
      <c r="AR94" s="121">
        <f>AR93+AJ94-AQ94</f>
        <v>1973.7600000000002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70"/>
      <c r="B95" s="49" t="s">
        <v>38</v>
      </c>
      <c r="C95" s="50"/>
      <c r="D95" s="51">
        <f t="shared" ref="D95" si="884">SUM(D92:D94)</f>
        <v>42015</v>
      </c>
      <c r="E95" s="51"/>
      <c r="F95" s="51">
        <f t="shared" ref="F95" si="885">SUM(F92:F94)</f>
        <v>44066</v>
      </c>
      <c r="G95" s="52"/>
      <c r="H95" s="52"/>
      <c r="I95" s="51">
        <f t="shared" ref="I95:K95" si="886">SUM(I92:I94)</f>
        <v>45333</v>
      </c>
      <c r="J95" s="52"/>
      <c r="K95" s="51">
        <f t="shared" si="886"/>
        <v>44106</v>
      </c>
      <c r="L95" s="21">
        <f t="shared" ref="L95" si="887">IF(K95&gt;0,(K92*L92+K93*L93+K94*L94)/K95,0)</f>
        <v>7.9657121480070744E-2</v>
      </c>
      <c r="M95" s="52">
        <f t="shared" ref="M95" si="888">M92+M93+M94</f>
        <v>40592</v>
      </c>
      <c r="N95" s="53">
        <f t="shared" ref="N95" si="889">IF(M95&gt;0,O95/M95,0)</f>
        <v>0.54128929345683874</v>
      </c>
      <c r="O95" s="54">
        <f t="shared" ref="O95" si="890">O92+O93+O94</f>
        <v>21972.014999999999</v>
      </c>
      <c r="P95" s="21">
        <f t="shared" ref="P95" si="891">IF(M95&gt;0,Q95/M95,0)</f>
        <v>0.37593198167126529</v>
      </c>
      <c r="Q95" s="54">
        <f t="shared" ref="Q95" si="892">Q92+Q93+Q94</f>
        <v>15259.831</v>
      </c>
      <c r="R95" s="21">
        <f t="shared" ref="R95" si="893">IF(M95&gt;0,T95/M95,0)</f>
        <v>8.2778724871895928E-2</v>
      </c>
      <c r="S95" s="141"/>
      <c r="T95" s="54">
        <f t="shared" ref="T95" si="894">T92+T93+T94</f>
        <v>3360.1539999999995</v>
      </c>
      <c r="U95" s="21">
        <f t="shared" ref="U95" si="895">IF(M95&gt;0,V95/M95,0)</f>
        <v>0.2393219353567205</v>
      </c>
      <c r="V95" s="54">
        <f t="shared" ref="V95" si="896">V92+V93+V94</f>
        <v>9714.5559999999987</v>
      </c>
      <c r="W95" s="21">
        <f t="shared" ref="W95" si="897">IF(M95&gt;0,X95/M95,0)</f>
        <v>0.5033212702010248</v>
      </c>
      <c r="X95" s="54">
        <f t="shared" ref="X95" si="898">X92+X93+X94</f>
        <v>20430.816999999999</v>
      </c>
      <c r="Y95" s="21">
        <f t="shared" ref="Y95" si="899">IF(M95&gt;0,Z95/M95,0)</f>
        <v>0.38330828734726052</v>
      </c>
      <c r="Z95" s="54">
        <f t="shared" ref="Z95" si="900">Z92+Z93+Z94</f>
        <v>15559.25</v>
      </c>
      <c r="AA95" s="55">
        <f t="shared" ref="AA95" si="901">IF(M95&gt;0,AB95/M95,0)</f>
        <v>2.869644757587702E-3</v>
      </c>
      <c r="AB95" s="56">
        <f t="shared" ref="AB95" si="902">SUM(AB92:AB94)</f>
        <v>116.48462000000001</v>
      </c>
      <c r="AC95" s="55">
        <f t="shared" ref="AC95" si="903">IF(M95&gt;0,(AC92*M92+AC93*M93+AC94*M94)/M95,0)</f>
        <v>2.9177963170082775E-3</v>
      </c>
      <c r="AD95" s="55">
        <f t="shared" ref="AD95" si="904">IF(K95&gt;0,(K92*AD92+K93*AD93+K94*AD94)/K95,0)</f>
        <v>5.700210855665896E-4</v>
      </c>
      <c r="AE95" s="52">
        <f t="shared" ref="AE95" si="905">SUM(AE92:AE94)</f>
        <v>23.138000000000002</v>
      </c>
      <c r="AF95" s="53">
        <f t="shared" ref="AF95" si="906">IF(K95&gt;0,(K92*AF92+K93*AF93+K94*AF94)/K95,0)</f>
        <v>0.20879922686255836</v>
      </c>
      <c r="AG95" s="58">
        <f t="shared" ref="AG95" si="907">SUM(AG92:AG94)</f>
        <v>94.895246700000001</v>
      </c>
      <c r="AH95" s="53">
        <f t="shared" ref="AH95" si="908">IF(AND(AB95&gt;0),((AB92*AH92+AB93*AH93+AB94*AH94)/AB95),0)</f>
        <v>0.80356024112897573</v>
      </c>
      <c r="AI95" s="57">
        <f t="shared" si="635"/>
        <v>0.80683159994340614</v>
      </c>
      <c r="AJ95" s="51">
        <f t="shared" ref="AJ95" si="909">SUM(AJ92:AJ94)</f>
        <v>496</v>
      </c>
      <c r="AK95" s="21">
        <f t="shared" ref="AK95" si="910">IF(AJ95&gt;0,(AK92*AJ92+AK93*AJ93+AK94*AJ94)/AJ95,0)</f>
        <v>8.328830645161292E-2</v>
      </c>
      <c r="AL95" s="53">
        <f>IF(K95&gt;0,(AL92*K92+AL93*K93+AL94*K94)/K95,0)</f>
        <v>0.20983869314832448</v>
      </c>
      <c r="AM95" s="141">
        <f>IF(L95&gt;0,(AM92*K92+AM93*K93+AM94*K94)/K95,0)</f>
        <v>0.21951066068108646</v>
      </c>
      <c r="AN95" s="58">
        <f t="shared" ref="AN95" si="911">SUM(AN92:AN94)</f>
        <v>95.30118809999999</v>
      </c>
      <c r="AO95" s="142">
        <f t="shared" si="706"/>
        <v>99.648648899999998</v>
      </c>
      <c r="AP95" s="56"/>
      <c r="AQ95" s="56">
        <f t="shared" ref="AQ95" si="912">SUM(AQ92:AQ94)</f>
        <v>1041.44</v>
      </c>
      <c r="AR95" s="105"/>
      <c r="AS95" s="106">
        <f>AR94</f>
        <v>1973.7600000000002</v>
      </c>
      <c r="AT95" s="51">
        <f t="shared" ref="AT95" si="913">SUM(AT92:AT94)</f>
        <v>0</v>
      </c>
      <c r="AU95" s="59"/>
      <c r="AV95" s="58"/>
      <c r="AW95" s="58"/>
      <c r="AX95" s="58"/>
      <c r="AY95" s="58"/>
    </row>
    <row r="96" spans="1:51" x14ac:dyDescent="0.2">
      <c r="A96" s="168">
        <v>24</v>
      </c>
      <c r="B96" s="23">
        <v>1</v>
      </c>
      <c r="C96" s="11" t="s">
        <v>55</v>
      </c>
      <c r="D96" s="12">
        <v>5394</v>
      </c>
      <c r="E96" s="12">
        <v>0</v>
      </c>
      <c r="F96" s="12">
        <v>7830</v>
      </c>
      <c r="G96" s="13">
        <v>0.9</v>
      </c>
      <c r="H96" s="13">
        <v>5.2</v>
      </c>
      <c r="I96" s="12">
        <v>8688</v>
      </c>
      <c r="J96" s="13">
        <v>4.5</v>
      </c>
      <c r="K96" s="12">
        <v>14438</v>
      </c>
      <c r="L96" s="14">
        <v>0.08</v>
      </c>
      <c r="M96" s="24">
        <f>ROUND(K96*(1-L96),0)</f>
        <v>13283</v>
      </c>
      <c r="N96" s="15">
        <v>0.58799999999999997</v>
      </c>
      <c r="O96" s="25">
        <f t="shared" ref="O96:O98" si="914">M96*N96</f>
        <v>7810.4039999999995</v>
      </c>
      <c r="P96" s="14">
        <v>0.32100000000000001</v>
      </c>
      <c r="Q96" s="25">
        <f t="shared" ref="Q96:Q98" si="915">M96*P96</f>
        <v>4263.8429999999998</v>
      </c>
      <c r="R96" s="16">
        <v>9.0999999999999998E-2</v>
      </c>
      <c r="S96" s="150"/>
      <c r="T96" s="25">
        <f t="shared" ref="T96:T98" si="916">M96*R96</f>
        <v>1208.7529999999999</v>
      </c>
      <c r="U96" s="26">
        <v>0.23899999999999999</v>
      </c>
      <c r="V96" s="25">
        <f t="shared" ref="V96:V98" si="917">M96*U96</f>
        <v>3174.6369999999997</v>
      </c>
      <c r="W96" s="16">
        <v>0.501</v>
      </c>
      <c r="X96" s="25">
        <f t="shared" ref="X96:X98" si="918">M96*W96</f>
        <v>6654.7830000000004</v>
      </c>
      <c r="Y96" s="16">
        <v>0.38</v>
      </c>
      <c r="Z96" s="25">
        <f t="shared" ref="Z96:Z98" si="919">Y96*M96</f>
        <v>5047.54</v>
      </c>
      <c r="AA96" s="17">
        <v>2.97E-3</v>
      </c>
      <c r="AB96" s="18">
        <f t="shared" ref="AB96:AB98" si="920">M96*AA96</f>
        <v>39.450510000000001</v>
      </c>
      <c r="AC96" s="27">
        <f>IF(M96&gt;0,(AE96+AN96)/M96,0)</f>
        <v>3.0614176917864943E-3</v>
      </c>
      <c r="AD96" s="17">
        <v>6.4000000000000005E-4</v>
      </c>
      <c r="AE96" s="24">
        <f t="shared" ref="AE96:AE98" si="921">AD96*M96</f>
        <v>8.5011200000000002</v>
      </c>
      <c r="AF96" s="117">
        <v>0.19950000000000001</v>
      </c>
      <c r="AG96" s="30">
        <f t="shared" ref="AG96:AG98" si="922">AJ96*(1-AK96)*AF96</f>
        <v>31.797108000000005</v>
      </c>
      <c r="AH96" s="28">
        <f t="shared" ref="AH96:AH98" si="923">IF(AND(AF96&gt;0,AD96&gt;0,AA96&gt;0),((AA96-AD96)*AF96)/((AF96-AD96)*AA96),0)</f>
        <v>0.78703661374887368</v>
      </c>
      <c r="AI96" s="60">
        <f t="shared" si="635"/>
        <v>0.79346296082452961</v>
      </c>
      <c r="AJ96" s="12">
        <v>174</v>
      </c>
      <c r="AK96" s="14">
        <v>8.4000000000000005E-2</v>
      </c>
      <c r="AL96" s="15">
        <v>0.20180000000000001</v>
      </c>
      <c r="AM96" s="135">
        <v>0.21110000000000001</v>
      </c>
      <c r="AN96" s="30">
        <f>AJ96*(1-AK96)*AL96</f>
        <v>32.163691200000002</v>
      </c>
      <c r="AO96" s="136">
        <f t="shared" ref="AO96" si="924">AJ96*(1-AK96)*AM96</f>
        <v>33.645962400000002</v>
      </c>
      <c r="AP96" s="19">
        <v>1.58</v>
      </c>
      <c r="AQ96" s="19">
        <v>536.17999999999995</v>
      </c>
      <c r="AR96" s="101">
        <f>AR94+AJ96-AQ96</f>
        <v>1611.5800000000004</v>
      </c>
      <c r="AS96" s="102"/>
      <c r="AT96" s="12"/>
      <c r="AU96" s="31"/>
      <c r="AV96" s="20"/>
      <c r="AW96" s="20"/>
      <c r="AX96" s="20"/>
      <c r="AY96" s="20"/>
    </row>
    <row r="97" spans="1:51" x14ac:dyDescent="0.2">
      <c r="A97" s="169"/>
      <c r="B97" s="33">
        <v>2</v>
      </c>
      <c r="C97" s="46" t="s">
        <v>58</v>
      </c>
      <c r="D97" s="34">
        <v>22500</v>
      </c>
      <c r="E97" s="34">
        <v>2</v>
      </c>
      <c r="F97" s="34">
        <v>18733</v>
      </c>
      <c r="G97" s="35">
        <v>0.7</v>
      </c>
      <c r="H97" s="35">
        <v>3.7</v>
      </c>
      <c r="I97" s="34">
        <v>19141</v>
      </c>
      <c r="J97" s="35">
        <v>1.9</v>
      </c>
      <c r="K97" s="34">
        <v>14754</v>
      </c>
      <c r="L97" s="36">
        <v>7.6999999999999999E-2</v>
      </c>
      <c r="M97" s="37">
        <f>ROUND(K97*(1-L97),0)</f>
        <v>13618</v>
      </c>
      <c r="N97" s="38">
        <v>0.47799999999999998</v>
      </c>
      <c r="O97" s="25">
        <f t="shared" si="914"/>
        <v>6509.4039999999995</v>
      </c>
      <c r="P97" s="36">
        <v>0.443</v>
      </c>
      <c r="Q97" s="25">
        <f t="shared" si="915"/>
        <v>6032.7740000000003</v>
      </c>
      <c r="R97" s="39">
        <v>7.9000000000000001E-2</v>
      </c>
      <c r="S97" s="139"/>
      <c r="T97" s="25">
        <f t="shared" si="916"/>
        <v>1075.8220000000001</v>
      </c>
      <c r="U97" s="28">
        <v>0.246</v>
      </c>
      <c r="V97" s="25">
        <f t="shared" si="917"/>
        <v>3350.0279999999998</v>
      </c>
      <c r="W97" s="39">
        <v>0.502</v>
      </c>
      <c r="X97" s="25">
        <f t="shared" si="918"/>
        <v>6836.2359999999999</v>
      </c>
      <c r="Y97" s="39">
        <v>0.38</v>
      </c>
      <c r="Z97" s="25">
        <f t="shared" si="919"/>
        <v>5174.84</v>
      </c>
      <c r="AA97" s="40">
        <v>2.99E-3</v>
      </c>
      <c r="AB97" s="18">
        <f t="shared" si="920"/>
        <v>40.717820000000003</v>
      </c>
      <c r="AC97" s="27">
        <f>IF(M97&gt;0,(AE97+AN97)/M97,0)</f>
        <v>2.7738788368336024E-3</v>
      </c>
      <c r="AD97" s="40">
        <v>5.9000000000000003E-4</v>
      </c>
      <c r="AE97" s="37">
        <f t="shared" si="921"/>
        <v>8.0346200000000003</v>
      </c>
      <c r="AF97" s="28">
        <v>0.18720000000000001</v>
      </c>
      <c r="AG97" s="41">
        <f t="shared" si="922"/>
        <v>30.489264000000002</v>
      </c>
      <c r="AH97" s="28">
        <f t="shared" si="923"/>
        <v>0.80521338387662733</v>
      </c>
      <c r="AI97" s="29">
        <f t="shared" si="635"/>
        <v>0.78985355307907557</v>
      </c>
      <c r="AJ97" s="34">
        <v>178</v>
      </c>
      <c r="AK97" s="36">
        <v>8.5000000000000006E-2</v>
      </c>
      <c r="AL97" s="38">
        <v>0.18260000000000001</v>
      </c>
      <c r="AM97" s="137">
        <v>0.18729999999999999</v>
      </c>
      <c r="AN97" s="41">
        <f>AJ97*(1-AK97)*AL97</f>
        <v>29.740062000000002</v>
      </c>
      <c r="AO97" s="138">
        <f t="shared" si="677"/>
        <v>30.505551000000001</v>
      </c>
      <c r="AP97" s="42">
        <v>1.6</v>
      </c>
      <c r="AQ97" s="42"/>
      <c r="AR97" s="121">
        <f>AR96+AJ97-AQ97</f>
        <v>1789.5800000000004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9"/>
      <c r="B98" s="33">
        <v>3</v>
      </c>
      <c r="C98" s="46" t="s">
        <v>54</v>
      </c>
      <c r="D98" s="43">
        <v>17200</v>
      </c>
      <c r="E98" s="43">
        <v>1</v>
      </c>
      <c r="F98" s="43">
        <v>17763</v>
      </c>
      <c r="G98" s="37">
        <v>0.5</v>
      </c>
      <c r="H98" s="37">
        <v>4</v>
      </c>
      <c r="I98" s="43">
        <v>18091</v>
      </c>
      <c r="J98" s="37">
        <v>1.5</v>
      </c>
      <c r="K98" s="43">
        <v>15018</v>
      </c>
      <c r="L98" s="39">
        <v>8.1000000000000003E-2</v>
      </c>
      <c r="M98" s="37">
        <f>ROUND(K98*(1-L98),0)</f>
        <v>13802</v>
      </c>
      <c r="N98" s="28">
        <v>0.49299999999999999</v>
      </c>
      <c r="O98" s="25">
        <f t="shared" si="914"/>
        <v>6804.3859999999995</v>
      </c>
      <c r="P98" s="39">
        <v>0.34899999999999998</v>
      </c>
      <c r="Q98" s="25">
        <f t="shared" si="915"/>
        <v>4816.8979999999992</v>
      </c>
      <c r="R98" s="39">
        <v>0.158</v>
      </c>
      <c r="S98" s="139"/>
      <c r="T98" s="25">
        <f t="shared" si="916"/>
        <v>2180.7159999999999</v>
      </c>
      <c r="U98" s="28">
        <v>0.252</v>
      </c>
      <c r="V98" s="25">
        <f t="shared" si="917"/>
        <v>3478.1039999999998</v>
      </c>
      <c r="W98" s="39">
        <v>0.499</v>
      </c>
      <c r="X98" s="25">
        <f t="shared" si="918"/>
        <v>6887.1980000000003</v>
      </c>
      <c r="Y98" s="39">
        <v>0.38</v>
      </c>
      <c r="Z98" s="25">
        <f t="shared" si="919"/>
        <v>5244.76</v>
      </c>
      <c r="AA98" s="47">
        <v>2.9399999999999999E-3</v>
      </c>
      <c r="AB98" s="18">
        <f t="shared" si="920"/>
        <v>40.57788</v>
      </c>
      <c r="AC98" s="27">
        <f>IF(M98&gt;0,(AE98+AN98)/M98,0)</f>
        <v>2.7298200260831764E-3</v>
      </c>
      <c r="AD98" s="47">
        <v>5.6999999999999998E-4</v>
      </c>
      <c r="AE98" s="37">
        <f t="shared" si="921"/>
        <v>7.86714</v>
      </c>
      <c r="AF98" s="28">
        <v>0.18970000000000001</v>
      </c>
      <c r="AG98" s="41">
        <f t="shared" si="922"/>
        <v>31.311882000000001</v>
      </c>
      <c r="AH98" s="28">
        <f t="shared" si="923"/>
        <v>0.80855194084189996</v>
      </c>
      <c r="AI98" s="29">
        <f t="shared" si="635"/>
        <v>0.79370005925243892</v>
      </c>
      <c r="AJ98" s="43">
        <v>180</v>
      </c>
      <c r="AK98" s="39">
        <v>8.3000000000000004E-2</v>
      </c>
      <c r="AL98" s="28">
        <v>0.18060000000000001</v>
      </c>
      <c r="AM98" s="139">
        <v>0.18890000000000001</v>
      </c>
      <c r="AN98" s="41">
        <f>AJ98*(1-AK98)*AL98</f>
        <v>29.809836000000001</v>
      </c>
      <c r="AO98" s="140">
        <f t="shared" si="677"/>
        <v>31.179834000000003</v>
      </c>
      <c r="AP98" s="18">
        <v>1.55</v>
      </c>
      <c r="AQ98" s="18"/>
      <c r="AR98" s="121">
        <f>AR97+AJ98-AQ98</f>
        <v>1969.5800000000004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70"/>
      <c r="B99" s="49" t="s">
        <v>38</v>
      </c>
      <c r="C99" s="50"/>
      <c r="D99" s="51">
        <f t="shared" ref="D99" si="925">SUM(D96:D98)</f>
        <v>45094</v>
      </c>
      <c r="E99" s="51"/>
      <c r="F99" s="51">
        <f t="shared" ref="F99" si="926">SUM(F96:F98)</f>
        <v>44326</v>
      </c>
      <c r="G99" s="52"/>
      <c r="H99" s="52"/>
      <c r="I99" s="51">
        <f t="shared" ref="I99:K99" si="927">SUM(I96:I98)</f>
        <v>45920</v>
      </c>
      <c r="J99" s="52"/>
      <c r="K99" s="51">
        <f t="shared" si="927"/>
        <v>44210</v>
      </c>
      <c r="L99" s="21">
        <f t="shared" ref="L99" si="928">IF(K99&gt;0,(K96*L96+K97*L97+K98*L98)/K99,0)</f>
        <v>7.9338520696674963E-2</v>
      </c>
      <c r="M99" s="52">
        <f t="shared" ref="M99" si="929">M96+M97+M98</f>
        <v>40703</v>
      </c>
      <c r="N99" s="53">
        <f t="shared" ref="N99" si="930">IF(M99&gt;0,O99/M99,0)</f>
        <v>0.51898371127435328</v>
      </c>
      <c r="O99" s="54">
        <f t="shared" ref="O99" si="931">O96+O97+O98</f>
        <v>21124.194</v>
      </c>
      <c r="P99" s="21">
        <f t="shared" ref="P99" si="932">IF(M99&gt;0,Q99/M99,0)</f>
        <v>0.37131206544972112</v>
      </c>
      <c r="Q99" s="54">
        <f t="shared" ref="Q99" si="933">Q96+Q97+Q98</f>
        <v>15113.514999999999</v>
      </c>
      <c r="R99" s="21">
        <f t="shared" ref="R99" si="934">IF(M99&gt;0,T99/M99,0)</f>
        <v>0.10970422327592559</v>
      </c>
      <c r="S99" s="141"/>
      <c r="T99" s="54">
        <f t="shared" ref="T99" si="935">T96+T97+T98</f>
        <v>4465.2909999999993</v>
      </c>
      <c r="U99" s="21">
        <f t="shared" ref="U99" si="936">IF(M99&gt;0,V99/M99,0)</f>
        <v>0.24575016583544207</v>
      </c>
      <c r="V99" s="54">
        <f t="shared" ref="V99" si="937">V96+V97+V98</f>
        <v>10002.768999999998</v>
      </c>
      <c r="W99" s="21">
        <f t="shared" ref="W99" si="938">IF(M99&gt;0,X99/M99,0)</f>
        <v>0.50065638896395848</v>
      </c>
      <c r="X99" s="54">
        <f t="shared" ref="X99" si="939">X96+X97+X98</f>
        <v>20378.217000000001</v>
      </c>
      <c r="Y99" s="21">
        <f t="shared" ref="Y99" si="940">IF(M99&gt;0,Z99/M99,0)</f>
        <v>0.38</v>
      </c>
      <c r="Z99" s="54">
        <f t="shared" ref="Z99" si="941">Z96+Z97+Z98</f>
        <v>15467.140000000001</v>
      </c>
      <c r="AA99" s="55">
        <f t="shared" ref="AA99" si="942">IF(M99&gt;0,AB99/M99,0)</f>
        <v>2.9665186841264768E-3</v>
      </c>
      <c r="AB99" s="56">
        <f t="shared" ref="AB99" si="943">SUM(AB96:AB98)</f>
        <v>120.74620999999999</v>
      </c>
      <c r="AC99" s="55">
        <f t="shared" ref="AC99" si="944">IF(M99&gt;0,(AC96*M96+AC97*M97+AC98*M98)/M99,0)</f>
        <v>2.8527742230302438E-3</v>
      </c>
      <c r="AD99" s="55">
        <f t="shared" ref="AD99" si="945">IF(K99&gt;0,(K96*AD96+K97*AD97+K98*AD98)/K99,0)</f>
        <v>5.9953494684460531E-4</v>
      </c>
      <c r="AE99" s="52">
        <f t="shared" ref="AE99" si="946">SUM(AE96:AE98)</f>
        <v>24.40288</v>
      </c>
      <c r="AF99" s="53">
        <f t="shared" ref="AF99" si="947">IF(K99&gt;0,(K96*AF96+K97*AF97+K98*AF98)/K99,0)</f>
        <v>0.1920661479303325</v>
      </c>
      <c r="AG99" s="58">
        <f t="shared" ref="AG99" si="948">SUM(AG96:AG98)</f>
        <v>93.598254000000011</v>
      </c>
      <c r="AH99" s="53">
        <f t="shared" ref="AH99" si="949">IF(AND(AB99&gt;0),((AB96*AH96+AB97*AH97+AB98*AH98)/AB99),0)</f>
        <v>0.80039657606309311</v>
      </c>
      <c r="AI99" s="57">
        <f t="shared" si="635"/>
        <v>0.79236573507649066</v>
      </c>
      <c r="AJ99" s="51">
        <f t="shared" ref="AJ99" si="950">SUM(AJ96:AJ98)</f>
        <v>532</v>
      </c>
      <c r="AK99" s="21">
        <f t="shared" ref="AK99" si="951">IF(AJ99&gt;0,(AK96*AJ96+AK97*AJ97+AK98*AJ98)/AJ99,0)</f>
        <v>8.3996240601503777E-2</v>
      </c>
      <c r="AL99" s="53">
        <f>IF(K99&gt;0,(AL96*K96+AL97*K97+AL98*K98)/K99,0)</f>
        <v>0.18819089798688082</v>
      </c>
      <c r="AM99" s="141">
        <f>IF(L99&gt;0,(AM96*K96+AM97*K97+AM98*K98)/K99,0)</f>
        <v>0.19561606423885999</v>
      </c>
      <c r="AN99" s="58">
        <f t="shared" ref="AN99" si="952">SUM(AN96:AN98)</f>
        <v>91.713589200000001</v>
      </c>
      <c r="AO99" s="142">
        <f t="shared" si="706"/>
        <v>95.331347399999999</v>
      </c>
      <c r="AP99" s="56"/>
      <c r="AQ99" s="56">
        <f t="shared" ref="AQ99" si="953">SUM(AQ96:AQ98)</f>
        <v>536.17999999999995</v>
      </c>
      <c r="AR99" s="105"/>
      <c r="AS99" s="106">
        <f>AR98</f>
        <v>1969.5800000000004</v>
      </c>
      <c r="AT99" s="51">
        <f t="shared" ref="AT99" si="954">SUM(AT96:AT98)</f>
        <v>0</v>
      </c>
      <c r="AU99" s="59"/>
      <c r="AV99" s="58"/>
      <c r="AW99" s="58"/>
      <c r="AX99" s="58"/>
      <c r="AY99" s="58"/>
    </row>
    <row r="100" spans="1:51" x14ac:dyDescent="0.2">
      <c r="A100" s="171">
        <v>25</v>
      </c>
      <c r="B100" s="33">
        <v>1</v>
      </c>
      <c r="C100" s="11" t="s">
        <v>57</v>
      </c>
      <c r="D100" s="12">
        <v>4927</v>
      </c>
      <c r="E100" s="12">
        <v>0</v>
      </c>
      <c r="F100" s="12">
        <v>5677</v>
      </c>
      <c r="G100" s="13">
        <v>0.6</v>
      </c>
      <c r="H100" s="13">
        <v>4</v>
      </c>
      <c r="I100" s="12">
        <v>6298</v>
      </c>
      <c r="J100" s="13">
        <v>6</v>
      </c>
      <c r="K100" s="12">
        <v>15091</v>
      </c>
      <c r="L100" s="14">
        <v>7.5999999999999998E-2</v>
      </c>
      <c r="M100" s="24">
        <f>ROUND(K100*(1-L100),0)</f>
        <v>13944</v>
      </c>
      <c r="N100" s="15">
        <v>0.54400000000000004</v>
      </c>
      <c r="O100" s="25">
        <f t="shared" ref="O100:O102" si="955">M100*N100</f>
        <v>7585.536000000001</v>
      </c>
      <c r="P100" s="14">
        <v>0.27600000000000002</v>
      </c>
      <c r="Q100" s="25">
        <f t="shared" ref="Q100:Q102" si="956">M100*P100</f>
        <v>3848.5440000000003</v>
      </c>
      <c r="R100" s="16">
        <v>0.18</v>
      </c>
      <c r="S100" s="150"/>
      <c r="T100" s="25">
        <f t="shared" ref="T100:T102" si="957">M100*R100</f>
        <v>2509.92</v>
      </c>
      <c r="U100" s="26">
        <v>0.249</v>
      </c>
      <c r="V100" s="25">
        <f t="shared" ref="V100:V102" si="958">M100*U100</f>
        <v>3472.056</v>
      </c>
      <c r="W100" s="16">
        <v>0.50800000000000001</v>
      </c>
      <c r="X100" s="25">
        <f t="shared" ref="X100:X102" si="959">M100*W100</f>
        <v>7083.5519999999997</v>
      </c>
      <c r="Y100" s="16">
        <v>0.39</v>
      </c>
      <c r="Z100" s="25">
        <f t="shared" ref="Z100:Z102" si="960">Y100*M100</f>
        <v>5438.16</v>
      </c>
      <c r="AA100" s="17">
        <v>2.8E-3</v>
      </c>
      <c r="AB100" s="18">
        <f t="shared" ref="AB100:AB102" si="961">M100*AA100</f>
        <v>39.043199999999999</v>
      </c>
      <c r="AC100" s="27">
        <f>IF(M100&gt;0,(AE100+AN100)/M100,0)</f>
        <v>3.1516915662650608E-3</v>
      </c>
      <c r="AD100" s="17">
        <v>5.5000000000000003E-4</v>
      </c>
      <c r="AE100" s="24">
        <f t="shared" ref="AE100:AE102" si="962">AD100*M100</f>
        <v>7.6692000000000009</v>
      </c>
      <c r="AF100" s="117">
        <v>0.19439999999999999</v>
      </c>
      <c r="AG100" s="30">
        <f t="shared" ref="AG100:AG102" si="963">AJ100*(1-AK100)*AF100</f>
        <v>37.0790784</v>
      </c>
      <c r="AH100" s="28">
        <f t="shared" ref="AH100:AH102" si="964">IF(AND(AF100&gt;0,AD100&gt;0,AA100&gt;0),((AA100-AD100)*AF100)/((AF100-AD100)*AA100),0)</f>
        <v>0.80585135782453288</v>
      </c>
      <c r="AI100" s="60">
        <f t="shared" si="635"/>
        <v>0.82788452572949278</v>
      </c>
      <c r="AJ100" s="12">
        <v>208</v>
      </c>
      <c r="AK100" s="14">
        <v>8.3000000000000004E-2</v>
      </c>
      <c r="AL100" s="15">
        <v>0.19020000000000001</v>
      </c>
      <c r="AM100" s="135">
        <v>0.20200000000000001</v>
      </c>
      <c r="AN100" s="30">
        <f>AJ100*(1-AK100)*AL100</f>
        <v>36.277987200000005</v>
      </c>
      <c r="AO100" s="136">
        <f t="shared" ref="AO100" si="965">AJ100*(1-AK100)*AM100</f>
        <v>38.528672000000007</v>
      </c>
      <c r="AP100" s="19">
        <v>1.55</v>
      </c>
      <c r="AQ100" s="19">
        <v>534.66</v>
      </c>
      <c r="AR100" s="101">
        <f>AR98+AJ100-AQ100</f>
        <v>1642.9200000000005</v>
      </c>
      <c r="AS100" s="120"/>
      <c r="AT100" s="12"/>
      <c r="AU100" s="31"/>
      <c r="AV100" s="20"/>
      <c r="AW100" s="20"/>
      <c r="AX100" s="20"/>
      <c r="AY100" s="20"/>
    </row>
    <row r="101" spans="1:51" x14ac:dyDescent="0.2">
      <c r="A101" s="171"/>
      <c r="B101" s="33">
        <v>2</v>
      </c>
      <c r="C101" s="46" t="s">
        <v>58</v>
      </c>
      <c r="D101" s="34">
        <v>17879</v>
      </c>
      <c r="E101" s="34">
        <v>1</v>
      </c>
      <c r="F101" s="34">
        <v>14052</v>
      </c>
      <c r="G101" s="35">
        <v>0.6</v>
      </c>
      <c r="H101" s="35">
        <v>5.2</v>
      </c>
      <c r="I101" s="34">
        <v>14296</v>
      </c>
      <c r="J101" s="35">
        <v>5.0999999999999996</v>
      </c>
      <c r="K101" s="34">
        <v>15169</v>
      </c>
      <c r="L101" s="36">
        <v>7.0999999999999994E-2</v>
      </c>
      <c r="M101" s="37">
        <f>ROUND(K101*(1-L101),0)</f>
        <v>14092</v>
      </c>
      <c r="N101" s="38">
        <v>0.59199999999999997</v>
      </c>
      <c r="O101" s="25">
        <f t="shared" si="955"/>
        <v>8342.4639999999999</v>
      </c>
      <c r="P101" s="36">
        <v>0.33300000000000002</v>
      </c>
      <c r="Q101" s="25">
        <f t="shared" si="956"/>
        <v>4692.6360000000004</v>
      </c>
      <c r="R101" s="39">
        <v>7.4999999999999997E-2</v>
      </c>
      <c r="S101" s="139"/>
      <c r="T101" s="25">
        <f t="shared" si="957"/>
        <v>1056.8999999999999</v>
      </c>
      <c r="U101" s="28">
        <v>0.25</v>
      </c>
      <c r="V101" s="25">
        <f t="shared" si="958"/>
        <v>3523</v>
      </c>
      <c r="W101" s="39">
        <v>0.50600000000000001</v>
      </c>
      <c r="X101" s="25">
        <f t="shared" si="959"/>
        <v>7130.5519999999997</v>
      </c>
      <c r="Y101" s="39">
        <v>0.38</v>
      </c>
      <c r="Z101" s="25">
        <f t="shared" si="960"/>
        <v>5354.96</v>
      </c>
      <c r="AA101" s="40">
        <v>2.8400000000000001E-3</v>
      </c>
      <c r="AB101" s="18">
        <f t="shared" si="961"/>
        <v>40.021280000000004</v>
      </c>
      <c r="AC101" s="27">
        <f>IF(M101&gt;0,(AE101+AN101)/M101,0)</f>
        <v>2.871842747658246E-3</v>
      </c>
      <c r="AD101" s="40">
        <v>5.5999999999999995E-4</v>
      </c>
      <c r="AE101" s="37">
        <f t="shared" si="962"/>
        <v>7.891519999999999</v>
      </c>
      <c r="AF101" s="28">
        <v>0.18770000000000001</v>
      </c>
      <c r="AG101" s="41">
        <f t="shared" si="963"/>
        <v>35.572904000000001</v>
      </c>
      <c r="AH101" s="28">
        <f t="shared" si="964"/>
        <v>0.80521926041661962</v>
      </c>
      <c r="AI101" s="29">
        <f t="shared" si="635"/>
        <v>0.80763428745731436</v>
      </c>
      <c r="AJ101" s="34">
        <v>206</v>
      </c>
      <c r="AK101" s="36">
        <v>0.08</v>
      </c>
      <c r="AL101" s="38">
        <v>0.1719</v>
      </c>
      <c r="AM101" s="137">
        <v>0.17910000000000001</v>
      </c>
      <c r="AN101" s="41">
        <f>AJ101*(1-AK101)*AL101</f>
        <v>32.578488</v>
      </c>
      <c r="AO101" s="138">
        <f t="shared" si="677"/>
        <v>33.943032000000002</v>
      </c>
      <c r="AP101" s="42">
        <v>1.65</v>
      </c>
      <c r="AQ101" s="42"/>
      <c r="AR101" s="121">
        <f>AR100+AJ101-AQ101</f>
        <v>1848.9200000000005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1"/>
      <c r="B102" s="33">
        <v>3</v>
      </c>
      <c r="C102" s="46" t="s">
        <v>54</v>
      </c>
      <c r="D102" s="43">
        <v>15400</v>
      </c>
      <c r="E102" s="43">
        <v>1</v>
      </c>
      <c r="F102" s="43">
        <v>18438</v>
      </c>
      <c r="G102" s="37">
        <v>0.6</v>
      </c>
      <c r="H102" s="37">
        <v>4.9000000000000004</v>
      </c>
      <c r="I102" s="43">
        <v>18923</v>
      </c>
      <c r="J102" s="37">
        <v>3.4</v>
      </c>
      <c r="K102" s="43">
        <v>15511</v>
      </c>
      <c r="L102" s="39">
        <v>7.0999999999999994E-2</v>
      </c>
      <c r="M102" s="37">
        <f>ROUND(K102*(1-L102),0)</f>
        <v>14410</v>
      </c>
      <c r="N102" s="28">
        <v>0.57499999999999996</v>
      </c>
      <c r="O102" s="25">
        <f t="shared" si="955"/>
        <v>8285.75</v>
      </c>
      <c r="P102" s="39">
        <v>0.35099999999999998</v>
      </c>
      <c r="Q102" s="25">
        <f t="shared" si="956"/>
        <v>5057.91</v>
      </c>
      <c r="R102" s="39">
        <v>7.3999999999999996E-2</v>
      </c>
      <c r="S102" s="139"/>
      <c r="T102" s="25">
        <f t="shared" si="957"/>
        <v>1066.3399999999999</v>
      </c>
      <c r="U102" s="28">
        <v>0.25900000000000001</v>
      </c>
      <c r="V102" s="25">
        <f t="shared" si="958"/>
        <v>3732.19</v>
      </c>
      <c r="W102" s="39">
        <v>0.49399999999999999</v>
      </c>
      <c r="X102" s="25">
        <f t="shared" si="959"/>
        <v>7118.54</v>
      </c>
      <c r="Y102" s="39">
        <v>0.38</v>
      </c>
      <c r="Z102" s="25">
        <f t="shared" si="960"/>
        <v>5475.8</v>
      </c>
      <c r="AA102" s="47">
        <v>3.0100000000000001E-3</v>
      </c>
      <c r="AB102" s="18">
        <f t="shared" si="961"/>
        <v>43.374099999999999</v>
      </c>
      <c r="AC102" s="27">
        <f>IF(M102&gt;0,(AE102+AN102)/M102,0)</f>
        <v>2.8826094101318529E-3</v>
      </c>
      <c r="AD102" s="47">
        <v>5.4000000000000001E-4</v>
      </c>
      <c r="AE102" s="37">
        <f t="shared" si="962"/>
        <v>7.7814000000000005</v>
      </c>
      <c r="AF102" s="28">
        <v>0.19850000000000001</v>
      </c>
      <c r="AG102" s="41">
        <f t="shared" si="963"/>
        <v>35.871332000000002</v>
      </c>
      <c r="AH102" s="28">
        <f t="shared" si="964"/>
        <v>0.82283645341956391</v>
      </c>
      <c r="AI102" s="29">
        <f t="shared" si="635"/>
        <v>0.81502579998911251</v>
      </c>
      <c r="AJ102" s="43">
        <v>196</v>
      </c>
      <c r="AK102" s="39">
        <v>7.8E-2</v>
      </c>
      <c r="AL102" s="28">
        <v>0.18679999999999999</v>
      </c>
      <c r="AM102" s="139">
        <v>0.19270000000000001</v>
      </c>
      <c r="AN102" s="41">
        <f>AJ102*(1-AK102)*AL102</f>
        <v>33.757001600000002</v>
      </c>
      <c r="AO102" s="140">
        <f t="shared" si="677"/>
        <v>34.823202400000007</v>
      </c>
      <c r="AP102" s="18">
        <v>1.55</v>
      </c>
      <c r="AQ102" s="18"/>
      <c r="AR102" s="121">
        <f>AR101+AJ102-AQ102</f>
        <v>2044.9200000000005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1"/>
      <c r="B103" s="66" t="s">
        <v>38</v>
      </c>
      <c r="C103" s="50"/>
      <c r="D103" s="51">
        <f t="shared" ref="D103" si="966">SUM(D100:D102)</f>
        <v>38206</v>
      </c>
      <c r="E103" s="51"/>
      <c r="F103" s="51">
        <f t="shared" ref="F103" si="967">SUM(F100:F102)</f>
        <v>38167</v>
      </c>
      <c r="G103" s="52"/>
      <c r="H103" s="52"/>
      <c r="I103" s="51">
        <f t="shared" ref="I103:K103" si="968">SUM(I100:I102)</f>
        <v>39517</v>
      </c>
      <c r="J103" s="52"/>
      <c r="K103" s="51">
        <f t="shared" si="968"/>
        <v>45771</v>
      </c>
      <c r="L103" s="21">
        <f t="shared" ref="L103" si="969">IF(K103&gt;0,(K100*L100+K101*L101+K102*L102)/K103,0)</f>
        <v>7.2648532913853744E-2</v>
      </c>
      <c r="M103" s="52">
        <f t="shared" ref="M103" si="970">M100+M101+M102</f>
        <v>42446</v>
      </c>
      <c r="N103" s="53">
        <f t="shared" ref="N103" si="971">IF(M103&gt;0,O103/M103,0)</f>
        <v>0.57046011402723462</v>
      </c>
      <c r="O103" s="54">
        <f t="shared" ref="O103" si="972">O100+O101+O102</f>
        <v>24213.75</v>
      </c>
      <c r="P103" s="21">
        <f t="shared" ref="P103" si="973">IF(M103&gt;0,Q103/M103,0)</f>
        <v>0.32038566649389816</v>
      </c>
      <c r="Q103" s="54">
        <f t="shared" ref="Q103" si="974">Q100+Q101+Q102</f>
        <v>13599.09</v>
      </c>
      <c r="R103" s="21">
        <f t="shared" ref="R103" si="975">IF(M103&gt;0,T103/M103,0)</f>
        <v>0.10915421947886726</v>
      </c>
      <c r="S103" s="141"/>
      <c r="T103" s="54">
        <f t="shared" ref="T103" si="976">T100+T101+T102</f>
        <v>4633.16</v>
      </c>
      <c r="U103" s="21">
        <f t="shared" ref="U103" si="977">IF(M103&gt;0,V103/M103,0)</f>
        <v>0.25272690006125431</v>
      </c>
      <c r="V103" s="54">
        <f t="shared" ref="V103" si="978">V100+V101+V102</f>
        <v>10727.246000000001</v>
      </c>
      <c r="W103" s="21">
        <f t="shared" ref="W103" si="979">IF(M103&gt;0,X103/M103,0)</f>
        <v>0.50258314093200773</v>
      </c>
      <c r="X103" s="54">
        <f t="shared" ref="X103" si="980">X100+X101+X102</f>
        <v>21332.644</v>
      </c>
      <c r="Y103" s="21">
        <f t="shared" ref="Y103" si="981">IF(M103&gt;0,Z103/M103,0)</f>
        <v>0.38328511520520187</v>
      </c>
      <c r="Z103" s="54">
        <f t="shared" ref="Z103" si="982">Z100+Z101+Z102</f>
        <v>16268.919999999998</v>
      </c>
      <c r="AA103" s="55">
        <f t="shared" ref="AA103" si="983">IF(M103&gt;0,AB103/M103,0)</f>
        <v>2.884572869057155E-3</v>
      </c>
      <c r="AB103" s="56">
        <f t="shared" ref="AB103" si="984">SUM(AB100:AB102)</f>
        <v>122.43858</v>
      </c>
      <c r="AC103" s="55">
        <f t="shared" ref="AC103" si="985">IF(M103&gt;0,(AC100*M100+AC101*M101+AC102*M102)/M103,0)</f>
        <v>2.9674314847099848E-3</v>
      </c>
      <c r="AD103" s="55">
        <f t="shared" ref="AD103" si="986">IF(K103&gt;0,(K100*AD100+K101*AD101+K102*AD102)/K103,0)</f>
        <v>5.4992528019925273E-4</v>
      </c>
      <c r="AE103" s="52">
        <f t="shared" ref="AE103" si="987">SUM(AE100:AE102)</f>
        <v>23.342120000000001</v>
      </c>
      <c r="AF103" s="53">
        <f t="shared" ref="AF103" si="988">IF(K103&gt;0,(K100*AF100+K101*AF101+K102*AF102)/K103,0)</f>
        <v>0.19356896725000547</v>
      </c>
      <c r="AG103" s="58">
        <f t="shared" ref="AG103" si="989">SUM(AG100:AG102)</f>
        <v>108.5233144</v>
      </c>
      <c r="AH103" s="53">
        <f t="shared" ref="AH103" si="990">IF(AND(AB103&gt;0),((AB100*AH100+AB101*AH101+AB102*AH102)/AB103),0)</f>
        <v>0.81166174771552202</v>
      </c>
      <c r="AI103" s="57">
        <f t="shared" si="635"/>
        <v>0.81713547066212644</v>
      </c>
      <c r="AJ103" s="51">
        <f t="shared" ref="AJ103" si="991">SUM(AJ100:AJ102)</f>
        <v>610</v>
      </c>
      <c r="AK103" s="21">
        <f t="shared" ref="AK103" si="992">IF(AJ103&gt;0,(AK100*AJ100+AK101*AJ101+AK102*AJ102)/AJ103,0)</f>
        <v>8.038032786885245E-2</v>
      </c>
      <c r="AL103" s="53">
        <f>IF(K103&gt;0,(AL100*K100+AL101*K101+AL102*K102)/K103,0)</f>
        <v>0.18298298267461929</v>
      </c>
      <c r="AM103" s="141">
        <f>IF(L103&gt;0,(AM100*K100+AM101*K101+AM102*K102)/K103,0)</f>
        <v>0.19125908544711717</v>
      </c>
      <c r="AN103" s="58">
        <f t="shared" ref="AN103" si="993">SUM(AN100:AN102)</f>
        <v>102.6134768</v>
      </c>
      <c r="AO103" s="142">
        <f t="shared" si="706"/>
        <v>107.29490640000003</v>
      </c>
      <c r="AP103" s="56"/>
      <c r="AQ103" s="56">
        <f t="shared" ref="AQ103" si="994">SUM(AQ100:AQ102)</f>
        <v>534.66</v>
      </c>
      <c r="AR103" s="122"/>
      <c r="AS103" s="106">
        <f>AR102</f>
        <v>2044.9200000000005</v>
      </c>
      <c r="AT103" s="51">
        <f t="shared" ref="AT103" si="995">SUM(AT100:AT102)</f>
        <v>0</v>
      </c>
      <c r="AU103" s="59"/>
      <c r="AV103" s="58"/>
      <c r="AW103" s="58"/>
      <c r="AX103" s="58"/>
      <c r="AY103" s="58"/>
    </row>
    <row r="104" spans="1:51" x14ac:dyDescent="0.2">
      <c r="A104" s="168">
        <v>26</v>
      </c>
      <c r="B104" s="23">
        <v>1</v>
      </c>
      <c r="C104" s="11" t="s">
        <v>57</v>
      </c>
      <c r="D104" s="12">
        <v>3700</v>
      </c>
      <c r="E104" s="12">
        <v>0</v>
      </c>
      <c r="F104" s="12">
        <v>7425</v>
      </c>
      <c r="G104" s="13">
        <v>0.4</v>
      </c>
      <c r="H104" s="13">
        <v>3.9</v>
      </c>
      <c r="I104" s="12">
        <v>8002</v>
      </c>
      <c r="J104" s="13">
        <v>6.8</v>
      </c>
      <c r="K104" s="12">
        <v>15166</v>
      </c>
      <c r="L104" s="14">
        <v>7.4999999999999997E-2</v>
      </c>
      <c r="M104" s="24">
        <f>ROUND(K104*(1-L104),0)</f>
        <v>14029</v>
      </c>
      <c r="N104" s="15">
        <v>0.57099999999999995</v>
      </c>
      <c r="O104" s="25">
        <f t="shared" ref="O104:O106" si="996">M104*N104</f>
        <v>8010.5589999999993</v>
      </c>
      <c r="P104" s="14">
        <v>0.309</v>
      </c>
      <c r="Q104" s="25">
        <f t="shared" ref="Q104:Q106" si="997">M104*P104</f>
        <v>4334.9610000000002</v>
      </c>
      <c r="R104" s="16">
        <v>0.12</v>
      </c>
      <c r="S104" s="150"/>
      <c r="T104" s="25">
        <f t="shared" ref="T104:T106" si="998">M104*R104</f>
        <v>1683.48</v>
      </c>
      <c r="U104" s="26">
        <v>0.25700000000000001</v>
      </c>
      <c r="V104" s="25">
        <f t="shared" ref="V104:V106" si="999">M104*U104</f>
        <v>3605.453</v>
      </c>
      <c r="W104" s="16">
        <v>0.5</v>
      </c>
      <c r="X104" s="25">
        <f t="shared" ref="X104:X106" si="1000">M104*W104</f>
        <v>7014.5</v>
      </c>
      <c r="Y104" s="16">
        <v>0.4</v>
      </c>
      <c r="Z104" s="25">
        <f t="shared" ref="Z104:Z106" si="1001">Y104*M104</f>
        <v>5611.6</v>
      </c>
      <c r="AA104" s="17">
        <v>3.2000000000000002E-3</v>
      </c>
      <c r="AB104" s="18">
        <f t="shared" ref="AB104:AB106" si="1002">M104*AA104</f>
        <v>44.892800000000001</v>
      </c>
      <c r="AC104" s="27">
        <f>IF(M104&gt;0,(AE104+AN104)/M104,0)</f>
        <v>3.0480677881531116E-3</v>
      </c>
      <c r="AD104" s="17">
        <v>5.4000000000000001E-4</v>
      </c>
      <c r="AE104" s="24">
        <f t="shared" ref="AE104:AE106" si="1003">AD104*M104</f>
        <v>7.5756600000000001</v>
      </c>
      <c r="AF104" s="117">
        <v>0.20449999999999999</v>
      </c>
      <c r="AG104" s="30">
        <f t="shared" ref="AG104:AG106" si="1004">AJ104*(1-AK104)*AF104</f>
        <v>36.618178999999998</v>
      </c>
      <c r="AH104" s="28">
        <f t="shared" ref="AH104:AH106" si="1005">IF(AND(AF104&gt;0,AD104&gt;0,AA104&gt;0),((AA104-AD104)*AF104)/((AF104-AD104)*AA104),0)</f>
        <v>0.83345079917630904</v>
      </c>
      <c r="AI104" s="60">
        <f t="shared" si="635"/>
        <v>0.82510605279124671</v>
      </c>
      <c r="AJ104" s="12">
        <v>194</v>
      </c>
      <c r="AK104" s="14">
        <v>7.6999999999999999E-2</v>
      </c>
      <c r="AL104" s="15">
        <v>0.19650000000000001</v>
      </c>
      <c r="AM104" s="135">
        <v>0.2034</v>
      </c>
      <c r="AN104" s="30">
        <f>AJ104*(1-AK104)*AL104</f>
        <v>35.185683000000004</v>
      </c>
      <c r="AO104" s="136">
        <f t="shared" ref="AO104" si="1006">AJ104*(1-AK104)*AM104</f>
        <v>36.421210800000004</v>
      </c>
      <c r="AP104" s="19">
        <v>1.55</v>
      </c>
      <c r="AQ104" s="19">
        <v>531.46</v>
      </c>
      <c r="AR104" s="101">
        <f>AR102+AJ104-AQ104</f>
        <v>1707.4600000000005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9"/>
      <c r="B105" s="33">
        <v>2</v>
      </c>
      <c r="C105" s="11" t="s">
        <v>53</v>
      </c>
      <c r="D105" s="34">
        <v>18270</v>
      </c>
      <c r="E105" s="34">
        <v>3</v>
      </c>
      <c r="F105" s="34">
        <v>17667</v>
      </c>
      <c r="G105" s="35">
        <v>0.9</v>
      </c>
      <c r="H105" s="35">
        <v>4.4000000000000004</v>
      </c>
      <c r="I105" s="34">
        <v>17997</v>
      </c>
      <c r="J105" s="35">
        <v>5.2</v>
      </c>
      <c r="K105" s="34">
        <v>15159</v>
      </c>
      <c r="L105" s="36">
        <v>0.08</v>
      </c>
      <c r="M105" s="37">
        <f>ROUND(K105*(1-L105),0)</f>
        <v>13946</v>
      </c>
      <c r="N105" s="38">
        <v>0.50600000000000001</v>
      </c>
      <c r="O105" s="25">
        <f t="shared" si="996"/>
        <v>7056.6760000000004</v>
      </c>
      <c r="P105" s="36">
        <v>0.38300000000000001</v>
      </c>
      <c r="Q105" s="25">
        <f t="shared" si="997"/>
        <v>5341.3180000000002</v>
      </c>
      <c r="R105" s="39">
        <v>0.111</v>
      </c>
      <c r="S105" s="139"/>
      <c r="T105" s="25">
        <f t="shared" si="998"/>
        <v>1548.0060000000001</v>
      </c>
      <c r="U105" s="28">
        <v>0.26</v>
      </c>
      <c r="V105" s="25">
        <f t="shared" si="999"/>
        <v>3625.96</v>
      </c>
      <c r="W105" s="39">
        <v>0.5</v>
      </c>
      <c r="X105" s="25">
        <f t="shared" si="1000"/>
        <v>6973</v>
      </c>
      <c r="Y105" s="39">
        <v>0.39</v>
      </c>
      <c r="Z105" s="25">
        <f t="shared" si="1001"/>
        <v>5438.9400000000005</v>
      </c>
      <c r="AA105" s="40">
        <v>3.1800000000000001E-3</v>
      </c>
      <c r="AB105" s="18">
        <f t="shared" si="1002"/>
        <v>44.348280000000003</v>
      </c>
      <c r="AC105" s="27">
        <f>IF(M105&gt;0,(AE105+AN105)/M105,0)</f>
        <v>3.3061801950380033E-3</v>
      </c>
      <c r="AD105" s="40">
        <v>5.1999999999999995E-4</v>
      </c>
      <c r="AE105" s="37">
        <f t="shared" si="1003"/>
        <v>7.2519199999999993</v>
      </c>
      <c r="AF105" s="28">
        <v>0.20730000000000001</v>
      </c>
      <c r="AG105" s="41">
        <f t="shared" si="1004"/>
        <v>40.093893000000001</v>
      </c>
      <c r="AH105" s="28">
        <f t="shared" si="1005"/>
        <v>0.83858152042002521</v>
      </c>
      <c r="AI105" s="29">
        <f t="shared" si="635"/>
        <v>0.8449057102540426</v>
      </c>
      <c r="AJ105" s="34">
        <v>210</v>
      </c>
      <c r="AK105" s="36">
        <v>7.9000000000000001E-2</v>
      </c>
      <c r="AL105" s="38">
        <v>0.2009</v>
      </c>
      <c r="AM105" s="137">
        <v>0.20569999999999999</v>
      </c>
      <c r="AN105" s="41">
        <f>AJ105*(1-AK105)*AL105</f>
        <v>38.856068999999998</v>
      </c>
      <c r="AO105" s="138">
        <f t="shared" si="677"/>
        <v>39.784436999999997</v>
      </c>
      <c r="AP105" s="42">
        <v>1.55</v>
      </c>
      <c r="AQ105" s="42"/>
      <c r="AR105" s="121">
        <f>AR104+AJ105-AQ105</f>
        <v>1917.4600000000005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9"/>
      <c r="B106" s="33">
        <v>3</v>
      </c>
      <c r="C106" s="46" t="s">
        <v>54</v>
      </c>
      <c r="D106" s="43">
        <v>18800</v>
      </c>
      <c r="E106" s="43">
        <v>0</v>
      </c>
      <c r="F106" s="43">
        <v>17870</v>
      </c>
      <c r="G106" s="37">
        <v>0.4</v>
      </c>
      <c r="H106" s="37">
        <v>3.9</v>
      </c>
      <c r="I106" s="43">
        <v>18908</v>
      </c>
      <c r="J106" s="37">
        <v>3.8</v>
      </c>
      <c r="K106" s="43">
        <v>15274</v>
      </c>
      <c r="L106" s="39">
        <v>7.9000000000000001E-2</v>
      </c>
      <c r="M106" s="37">
        <f>ROUND(K106*(1-L106),0)</f>
        <v>14067</v>
      </c>
      <c r="N106" s="28">
        <v>0.59899999999999998</v>
      </c>
      <c r="O106" s="25">
        <f t="shared" si="996"/>
        <v>8426.1329999999998</v>
      </c>
      <c r="P106" s="39">
        <v>0.29299999999999998</v>
      </c>
      <c r="Q106" s="25">
        <f t="shared" si="997"/>
        <v>4121.6309999999994</v>
      </c>
      <c r="R106" s="39">
        <v>0.108</v>
      </c>
      <c r="S106" s="139"/>
      <c r="T106" s="25">
        <f t="shared" si="998"/>
        <v>1519.2359999999999</v>
      </c>
      <c r="U106" s="28">
        <v>0.27300000000000002</v>
      </c>
      <c r="V106" s="25">
        <f t="shared" si="999"/>
        <v>3840.2910000000002</v>
      </c>
      <c r="W106" s="39">
        <v>0.48899999999999999</v>
      </c>
      <c r="X106" s="25">
        <f t="shared" si="1000"/>
        <v>6878.7629999999999</v>
      </c>
      <c r="Y106" s="39">
        <v>0.4</v>
      </c>
      <c r="Z106" s="25">
        <f t="shared" si="1001"/>
        <v>5626.8</v>
      </c>
      <c r="AA106" s="47">
        <v>3.1700000000000001E-3</v>
      </c>
      <c r="AB106" s="18">
        <f t="shared" si="1002"/>
        <v>44.592390000000002</v>
      </c>
      <c r="AC106" s="27">
        <f>IF(M106&gt;0,(AE106+AN106)/M106,0)</f>
        <v>3.1182368664249664E-3</v>
      </c>
      <c r="AD106" s="47">
        <v>5.1000000000000004E-4</v>
      </c>
      <c r="AE106" s="37">
        <f t="shared" si="1003"/>
        <v>7.1741700000000002</v>
      </c>
      <c r="AF106" s="28">
        <v>0.20730000000000001</v>
      </c>
      <c r="AG106" s="41">
        <f t="shared" si="1004"/>
        <v>37.652728200000006</v>
      </c>
      <c r="AH106" s="28">
        <f t="shared" si="1005"/>
        <v>0.84118620774241326</v>
      </c>
      <c r="AI106" s="29">
        <f t="shared" si="635"/>
        <v>0.83856320057876532</v>
      </c>
      <c r="AJ106" s="43">
        <v>197</v>
      </c>
      <c r="AK106" s="39">
        <v>7.8E-2</v>
      </c>
      <c r="AL106" s="28">
        <v>0.20200000000000001</v>
      </c>
      <c r="AM106" s="139">
        <v>0.21160000000000001</v>
      </c>
      <c r="AN106" s="41">
        <f>AJ106*(1-AK106)*AL106</f>
        <v>36.690068000000004</v>
      </c>
      <c r="AO106" s="140">
        <f t="shared" si="677"/>
        <v>38.433754400000005</v>
      </c>
      <c r="AP106" s="18">
        <v>1.58</v>
      </c>
      <c r="AQ106" s="18"/>
      <c r="AR106" s="121">
        <f>AR105+AJ106-AQ106</f>
        <v>2114.4600000000005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70"/>
      <c r="B107" s="49" t="s">
        <v>38</v>
      </c>
      <c r="C107" s="50"/>
      <c r="D107" s="51">
        <f t="shared" ref="D107" si="1007">SUM(D104:D106)</f>
        <v>40770</v>
      </c>
      <c r="E107" s="51"/>
      <c r="F107" s="51">
        <f t="shared" ref="F107" si="1008">SUM(F104:F106)</f>
        <v>42962</v>
      </c>
      <c r="G107" s="52"/>
      <c r="H107" s="52"/>
      <c r="I107" s="51">
        <f t="shared" ref="I107:K107" si="1009">SUM(I104:I106)</f>
        <v>44907</v>
      </c>
      <c r="J107" s="52"/>
      <c r="K107" s="51">
        <f t="shared" si="1009"/>
        <v>45599</v>
      </c>
      <c r="L107" s="21">
        <f t="shared" ref="L107" si="1010">IF(K107&gt;0,(K104*L104+K105*L105+K106*L106)/K107,0)</f>
        <v>7.8002061448715979E-2</v>
      </c>
      <c r="M107" s="52">
        <f t="shared" ref="M107" si="1011">M104+M105+M106</f>
        <v>42042</v>
      </c>
      <c r="N107" s="53">
        <f t="shared" ref="N107" si="1012">IF(M107&gt;0,O107/M107,0)</f>
        <v>0.55880709766424053</v>
      </c>
      <c r="O107" s="54">
        <f t="shared" ref="O107" si="1013">O104+O105+O106</f>
        <v>23493.368000000002</v>
      </c>
      <c r="P107" s="21">
        <f t="shared" ref="P107" si="1014">IF(M107&gt;0,Q107/M107,0)</f>
        <v>0.3281934731934732</v>
      </c>
      <c r="Q107" s="54">
        <f t="shared" ref="Q107" si="1015">Q104+Q105+Q106</f>
        <v>13797.91</v>
      </c>
      <c r="R107" s="21">
        <f t="shared" ref="R107" si="1016">IF(M107&gt;0,T107/M107,0)</f>
        <v>0.11299942914228628</v>
      </c>
      <c r="S107" s="141"/>
      <c r="T107" s="54">
        <f t="shared" ref="T107" si="1017">T104+T105+T106</f>
        <v>4750.7219999999998</v>
      </c>
      <c r="U107" s="21">
        <f t="shared" ref="U107" si="1018">IF(M107&gt;0,V107/M107,0)</f>
        <v>0.26334865134865137</v>
      </c>
      <c r="V107" s="54">
        <f t="shared" ref="V107" si="1019">V104+V105+V106</f>
        <v>11071.704000000002</v>
      </c>
      <c r="W107" s="21">
        <f t="shared" ref="W107" si="1020">IF(M107&gt;0,X107/M107,0)</f>
        <v>0.49631946624803763</v>
      </c>
      <c r="X107" s="54">
        <f t="shared" ref="X107" si="1021">X104+X105+X106</f>
        <v>20866.262999999999</v>
      </c>
      <c r="Y107" s="21">
        <f t="shared" ref="Y107" si="1022">IF(M107&gt;0,Z107/M107,0)</f>
        <v>0.39668284096855527</v>
      </c>
      <c r="Z107" s="54">
        <f t="shared" ref="Z107" si="1023">Z104+Z105+Z106</f>
        <v>16677.34</v>
      </c>
      <c r="AA107" s="55">
        <f t="shared" ref="AA107" si="1024">IF(M107&gt;0,AB107/M107,0)</f>
        <v>3.183327862613577E-3</v>
      </c>
      <c r="AB107" s="56">
        <f t="shared" ref="AB107" si="1025">SUM(AB104:AB106)</f>
        <v>133.83347000000001</v>
      </c>
      <c r="AC107" s="55">
        <f t="shared" ref="AC107" si="1026">IF(M107&gt;0,(AC104*M104+AC105*M105+AC106*M106)/M107,0)</f>
        <v>3.1571659293087861E-3</v>
      </c>
      <c r="AD107" s="55">
        <f t="shared" ref="AD107" si="1027">IF(K107&gt;0,(K104*AD104+K105*AD105+K106*AD106)/K107,0)</f>
        <v>5.2330226540055712E-4</v>
      </c>
      <c r="AE107" s="52">
        <f t="shared" ref="AE107" si="1028">SUM(AE104:AE106)</f>
        <v>22.001750000000001</v>
      </c>
      <c r="AF107" s="53">
        <f t="shared" ref="AF107" si="1029">IF(K107&gt;0,(K104*AF104+K105*AF105+K106*AF106)/K107,0)</f>
        <v>0.20636873396346408</v>
      </c>
      <c r="AG107" s="58">
        <f t="shared" ref="AG107" si="1030">SUM(AG104:AG106)</f>
        <v>114.36480020000002</v>
      </c>
      <c r="AH107" s="53">
        <f t="shared" ref="AH107" si="1031">IF(AND(AB107&gt;0),((AB104*AH104+AB105*AH105+AB106*AH106)/AB107),0)</f>
        <v>0.83772834662320206</v>
      </c>
      <c r="AI107" s="57">
        <f t="shared" si="635"/>
        <v>0.83644005286211009</v>
      </c>
      <c r="AJ107" s="51">
        <f t="shared" ref="AJ107" si="1032">SUM(AJ104:AJ106)</f>
        <v>601</v>
      </c>
      <c r="AK107" s="21">
        <f t="shared" ref="AK107" si="1033">IF(AJ107&gt;0,(AK104*AJ104+AK105*AJ105+AK106*AJ106)/AJ107,0)</f>
        <v>7.8026622296173048E-2</v>
      </c>
      <c r="AL107" s="53">
        <f>IF(K107&gt;0,(AL104*K104+AL105*K105+AL106*K106)/K107,0)</f>
        <v>0.19980504177723199</v>
      </c>
      <c r="AM107" s="141">
        <f>IF(L107&gt;0,(AM104*K104+AM105*K105+AM106*K106)/K107,0)</f>
        <v>0.20691131603763241</v>
      </c>
      <c r="AN107" s="58">
        <f t="shared" ref="AN107" si="1034">SUM(AN104:AN106)</f>
        <v>110.73182</v>
      </c>
      <c r="AO107" s="142">
        <f t="shared" si="706"/>
        <v>114.63940220000001</v>
      </c>
      <c r="AP107" s="56"/>
      <c r="AQ107" s="56">
        <f t="shared" ref="AQ107" si="1035">SUM(AQ104:AQ106)</f>
        <v>531.46</v>
      </c>
      <c r="AR107" s="105"/>
      <c r="AS107" s="106">
        <f>AR106</f>
        <v>2114.4600000000005</v>
      </c>
      <c r="AT107" s="51">
        <f t="shared" ref="AT107" si="1036">SUM(AT104:AT106)</f>
        <v>0</v>
      </c>
      <c r="AU107" s="59"/>
      <c r="AV107" s="58"/>
      <c r="AW107" s="58"/>
      <c r="AX107" s="58"/>
      <c r="AY107" s="58"/>
    </row>
    <row r="108" spans="1:51" x14ac:dyDescent="0.2">
      <c r="A108" s="168">
        <v>27</v>
      </c>
      <c r="B108" s="23">
        <v>1</v>
      </c>
      <c r="C108" s="11" t="s">
        <v>57</v>
      </c>
      <c r="D108" s="12">
        <v>14500</v>
      </c>
      <c r="E108" s="12">
        <v>0</v>
      </c>
      <c r="F108" s="12">
        <v>19143</v>
      </c>
      <c r="G108" s="13">
        <v>0.6</v>
      </c>
      <c r="H108" s="13">
        <v>3.7</v>
      </c>
      <c r="I108" s="12">
        <v>19320</v>
      </c>
      <c r="J108" s="13">
        <v>2.7</v>
      </c>
      <c r="K108" s="12">
        <v>15240</v>
      </c>
      <c r="L108" s="14">
        <v>7.5999999999999998E-2</v>
      </c>
      <c r="M108" s="24">
        <f>ROUND(K108*(1-L108),0)</f>
        <v>14082</v>
      </c>
      <c r="N108" s="15">
        <v>0.57699999999999996</v>
      </c>
      <c r="O108" s="25">
        <f t="shared" ref="O108:O110" si="1037">M108*N108</f>
        <v>8125.3139999999994</v>
      </c>
      <c r="P108" s="14">
        <v>0.312</v>
      </c>
      <c r="Q108" s="25">
        <f t="shared" ref="Q108:Q110" si="1038">M108*P108</f>
        <v>4393.5839999999998</v>
      </c>
      <c r="R108" s="16">
        <v>0.111</v>
      </c>
      <c r="S108" s="150"/>
      <c r="T108" s="25">
        <f t="shared" ref="T108:T110" si="1039">M108*R108</f>
        <v>1563.1020000000001</v>
      </c>
      <c r="U108" s="26">
        <v>0.254</v>
      </c>
      <c r="V108" s="25">
        <f t="shared" ref="V108:V110" si="1040">M108*U108</f>
        <v>3576.828</v>
      </c>
      <c r="W108" s="16">
        <v>0.497</v>
      </c>
      <c r="X108" s="25">
        <f t="shared" ref="X108:X110" si="1041">M108*W108</f>
        <v>6998.7539999999999</v>
      </c>
      <c r="Y108" s="16">
        <v>0.38</v>
      </c>
      <c r="Z108" s="25">
        <f t="shared" ref="Z108:Z110" si="1042">Y108*M108</f>
        <v>5351.16</v>
      </c>
      <c r="AA108" s="17">
        <v>3.0799999999999998E-3</v>
      </c>
      <c r="AB108" s="18">
        <f t="shared" ref="AB108:AB110" si="1043">M108*AA108</f>
        <v>43.37256</v>
      </c>
      <c r="AC108" s="27">
        <f>IF(M108&gt;0,(AE108+AN108)/M108,0)</f>
        <v>3.3008054537707718E-3</v>
      </c>
      <c r="AD108" s="17">
        <v>5.8E-4</v>
      </c>
      <c r="AE108" s="24">
        <f t="shared" ref="AE108:AE110" si="1044">AD108*M108</f>
        <v>8.1675599999999999</v>
      </c>
      <c r="AF108" s="117">
        <v>0.20880000000000001</v>
      </c>
      <c r="AG108" s="30">
        <f t="shared" ref="AG108:AG110" si="1045">AJ108*(1-AK108)*AF108</f>
        <v>38.910715200000006</v>
      </c>
      <c r="AH108" s="28">
        <f t="shared" ref="AH108:AH110" si="1046">IF(AND(AF108&gt;0,AD108&gt;0,AA108&gt;0),((AA108-AD108)*AF108)/((AF108-AD108)*AA108),0)</f>
        <v>0.81394928191585569</v>
      </c>
      <c r="AI108" s="60">
        <f t="shared" si="635"/>
        <v>0.82661720893439494</v>
      </c>
      <c r="AJ108" s="12">
        <v>203</v>
      </c>
      <c r="AK108" s="14">
        <v>8.2000000000000003E-2</v>
      </c>
      <c r="AL108" s="15">
        <v>0.2056</v>
      </c>
      <c r="AM108" s="135">
        <v>0.21340000000000001</v>
      </c>
      <c r="AN108" s="30">
        <f>AJ108*(1-AK108)*AL108</f>
        <v>38.314382400000007</v>
      </c>
      <c r="AO108" s="136">
        <f t="shared" ref="AO108" si="1047">AJ108*(1-AK108)*AM108</f>
        <v>39.767943600000002</v>
      </c>
      <c r="AP108" s="19">
        <v>1.6</v>
      </c>
      <c r="AQ108" s="19"/>
      <c r="AR108" s="101">
        <f>AR106+AJ108-AQ108</f>
        <v>2317.4600000000005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9"/>
      <c r="B109" s="33">
        <v>2</v>
      </c>
      <c r="C109" s="11" t="s">
        <v>53</v>
      </c>
      <c r="D109" s="34">
        <v>19305</v>
      </c>
      <c r="E109" s="34">
        <v>4</v>
      </c>
      <c r="F109" s="34">
        <v>17971</v>
      </c>
      <c r="G109" s="35">
        <v>0.5</v>
      </c>
      <c r="H109" s="35">
        <v>3.3</v>
      </c>
      <c r="I109" s="34">
        <v>18192</v>
      </c>
      <c r="J109" s="35">
        <v>2</v>
      </c>
      <c r="K109" s="34">
        <v>15121</v>
      </c>
      <c r="L109" s="36">
        <v>8.5999999999999993E-2</v>
      </c>
      <c r="M109" s="37">
        <f>ROUND(K109*(1-L109),0)</f>
        <v>13821</v>
      </c>
      <c r="N109" s="38">
        <v>0.56899999999999995</v>
      </c>
      <c r="O109" s="25">
        <f t="shared" si="1037"/>
        <v>7864.1489999999994</v>
      </c>
      <c r="P109" s="36">
        <v>0.317</v>
      </c>
      <c r="Q109" s="25">
        <f t="shared" si="1038"/>
        <v>4381.2569999999996</v>
      </c>
      <c r="R109" s="39">
        <v>0.114</v>
      </c>
      <c r="S109" s="139"/>
      <c r="T109" s="25">
        <f t="shared" si="1039"/>
        <v>1575.5940000000001</v>
      </c>
      <c r="U109" s="28">
        <v>0.25800000000000001</v>
      </c>
      <c r="V109" s="25">
        <f t="shared" si="1040"/>
        <v>3565.8180000000002</v>
      </c>
      <c r="W109" s="39">
        <v>0.50800000000000001</v>
      </c>
      <c r="X109" s="25">
        <f t="shared" si="1041"/>
        <v>7021.0680000000002</v>
      </c>
      <c r="Y109" s="39">
        <v>0.38</v>
      </c>
      <c r="Z109" s="25">
        <f t="shared" si="1042"/>
        <v>5251.9800000000005</v>
      </c>
      <c r="AA109" s="40">
        <v>3.0100000000000001E-3</v>
      </c>
      <c r="AB109" s="18">
        <f t="shared" si="1043"/>
        <v>41.601210000000002</v>
      </c>
      <c r="AC109" s="27">
        <f>IF(M109&gt;0,(AE109+AN109)/M109,0)</f>
        <v>3.2077907532016498E-3</v>
      </c>
      <c r="AD109" s="40">
        <v>5.5999999999999995E-4</v>
      </c>
      <c r="AE109" s="37">
        <f t="shared" si="1044"/>
        <v>7.7397599999999995</v>
      </c>
      <c r="AF109" s="28">
        <v>0.20680000000000001</v>
      </c>
      <c r="AG109" s="41">
        <f t="shared" si="1045"/>
        <v>36.719408000000001</v>
      </c>
      <c r="AH109" s="28">
        <f t="shared" si="1046"/>
        <v>0.81616360257636167</v>
      </c>
      <c r="AI109" s="29">
        <f t="shared" si="635"/>
        <v>0.82767391770479826</v>
      </c>
      <c r="AJ109" s="34">
        <v>193</v>
      </c>
      <c r="AK109" s="36">
        <v>0.08</v>
      </c>
      <c r="AL109" s="38">
        <v>0.20610000000000001</v>
      </c>
      <c r="AM109" s="137">
        <v>0.21329999999999999</v>
      </c>
      <c r="AN109" s="41">
        <f>AJ109*(1-AK109)*AL109</f>
        <v>36.595116000000004</v>
      </c>
      <c r="AO109" s="138">
        <f t="shared" si="677"/>
        <v>37.873548</v>
      </c>
      <c r="AP109" s="42">
        <v>1.55</v>
      </c>
      <c r="AQ109" s="42"/>
      <c r="AR109" s="121">
        <f>AR108+AJ109-AQ109</f>
        <v>2510.4600000000005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9"/>
      <c r="B110" s="33">
        <v>3</v>
      </c>
      <c r="C110" s="11" t="s">
        <v>56</v>
      </c>
      <c r="D110" s="43">
        <v>17200</v>
      </c>
      <c r="E110" s="43">
        <v>3</v>
      </c>
      <c r="F110" s="43">
        <v>17069</v>
      </c>
      <c r="G110" s="37">
        <v>0.3</v>
      </c>
      <c r="H110" s="37">
        <v>3.5</v>
      </c>
      <c r="I110" s="43">
        <v>18048</v>
      </c>
      <c r="J110" s="37">
        <v>1.5</v>
      </c>
      <c r="K110" s="43">
        <v>15770</v>
      </c>
      <c r="L110" s="39">
        <v>8.5999999999999993E-2</v>
      </c>
      <c r="M110" s="37">
        <f>ROUND(K110*(1-L110),0)</f>
        <v>14414</v>
      </c>
      <c r="N110" s="28">
        <v>0.45</v>
      </c>
      <c r="O110" s="25">
        <f t="shared" si="1037"/>
        <v>6486.3</v>
      </c>
      <c r="P110" s="39">
        <v>0.47799999999999998</v>
      </c>
      <c r="Q110" s="25">
        <f t="shared" si="1038"/>
        <v>6889.8919999999998</v>
      </c>
      <c r="R110" s="39">
        <v>7.1999999999999995E-2</v>
      </c>
      <c r="S110" s="139"/>
      <c r="T110" s="25">
        <f t="shared" si="1039"/>
        <v>1037.808</v>
      </c>
      <c r="U110" s="28">
        <v>0.25700000000000001</v>
      </c>
      <c r="V110" s="25">
        <f t="shared" si="1040"/>
        <v>3704.3980000000001</v>
      </c>
      <c r="W110" s="39">
        <v>0.50600000000000001</v>
      </c>
      <c r="X110" s="25">
        <f t="shared" si="1041"/>
        <v>7293.4840000000004</v>
      </c>
      <c r="Y110" s="39">
        <v>0.39</v>
      </c>
      <c r="Z110" s="25">
        <f t="shared" si="1042"/>
        <v>5621.46</v>
      </c>
      <c r="AA110" s="47">
        <v>3.0000000000000001E-3</v>
      </c>
      <c r="AB110" s="18">
        <f t="shared" si="1043"/>
        <v>43.242000000000004</v>
      </c>
      <c r="AC110" s="27">
        <f>IF(M110&gt;0,(AE110+AN110)/M110,0)</f>
        <v>2.9421132232551688E-3</v>
      </c>
      <c r="AD110" s="47">
        <v>5.5999999999999995E-4</v>
      </c>
      <c r="AE110" s="37">
        <f t="shared" si="1044"/>
        <v>8.0718399999999999</v>
      </c>
      <c r="AF110" s="28">
        <v>0.21379999999999999</v>
      </c>
      <c r="AG110" s="41">
        <f t="shared" si="1045"/>
        <v>35.208584000000002</v>
      </c>
      <c r="AH110" s="28">
        <f t="shared" si="1046"/>
        <v>0.81546926780466467</v>
      </c>
      <c r="AI110" s="29">
        <f t="shared" si="635"/>
        <v>0.81184110682021482</v>
      </c>
      <c r="AJ110" s="43">
        <v>179</v>
      </c>
      <c r="AK110" s="39">
        <v>0.08</v>
      </c>
      <c r="AL110" s="28">
        <v>0.20849999999999999</v>
      </c>
      <c r="AM110" s="139">
        <v>0.22209999999999999</v>
      </c>
      <c r="AN110" s="41">
        <f>AJ110*(1-AK110)*AL110</f>
        <v>34.33578</v>
      </c>
      <c r="AO110" s="140">
        <f t="shared" si="677"/>
        <v>36.575428000000002</v>
      </c>
      <c r="AP110" s="18">
        <v>1.58</v>
      </c>
      <c r="AQ110" s="18"/>
      <c r="AR110" s="121">
        <f>AR109+AJ110-AQ110</f>
        <v>2689.4600000000005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70"/>
      <c r="B111" s="49" t="s">
        <v>38</v>
      </c>
      <c r="C111" s="50"/>
      <c r="D111" s="51">
        <f t="shared" ref="D111" si="1048">SUM(D108:D110)</f>
        <v>51005</v>
      </c>
      <c r="E111" s="51"/>
      <c r="F111" s="51">
        <f t="shared" ref="F111" si="1049">SUM(F108:F110)</f>
        <v>54183</v>
      </c>
      <c r="G111" s="52"/>
      <c r="H111" s="52"/>
      <c r="I111" s="51">
        <f t="shared" ref="I111:K111" si="1050">SUM(I108:I110)</f>
        <v>55560</v>
      </c>
      <c r="J111" s="52"/>
      <c r="K111" s="51">
        <f t="shared" si="1050"/>
        <v>46131</v>
      </c>
      <c r="L111" s="21">
        <f t="shared" ref="L111" si="1051">IF(K111&gt;0,(K108*L108+K109*L109+K110*L110)/K111,0)</f>
        <v>8.2696364700526756E-2</v>
      </c>
      <c r="M111" s="52">
        <f t="shared" ref="M111" si="1052">M108+M109+M110</f>
        <v>42317</v>
      </c>
      <c r="N111" s="53">
        <f t="shared" ref="N111" si="1053">IF(M111&gt;0,O111/M111,0)</f>
        <v>0.53112845901174466</v>
      </c>
      <c r="O111" s="54">
        <f t="shared" ref="O111" si="1054">O108+O109+O110</f>
        <v>22475.762999999999</v>
      </c>
      <c r="P111" s="21">
        <f t="shared" ref="P111" si="1055">IF(M111&gt;0,Q111/M111,0)</f>
        <v>0.37017588675945839</v>
      </c>
      <c r="Q111" s="54">
        <f t="shared" ref="Q111" si="1056">Q108+Q109+Q110</f>
        <v>15664.733</v>
      </c>
      <c r="R111" s="21">
        <f t="shared" ref="R111" si="1057">IF(M111&gt;0,T111/M111,0)</f>
        <v>9.8695654228796934E-2</v>
      </c>
      <c r="S111" s="141"/>
      <c r="T111" s="54">
        <f t="shared" ref="T111" si="1058">T108+T109+T110</f>
        <v>4176.5039999999999</v>
      </c>
      <c r="U111" s="21">
        <f t="shared" ref="U111" si="1059">IF(M111&gt;0,V111/M111,0)</f>
        <v>0.25632828414112535</v>
      </c>
      <c r="V111" s="54">
        <f t="shared" ref="V111" si="1060">V108+V109+V110</f>
        <v>10847.044000000002</v>
      </c>
      <c r="W111" s="21">
        <f t="shared" ref="W111" si="1061">IF(M111&gt;0,X111/M111,0)</f>
        <v>0.50365824609495002</v>
      </c>
      <c r="X111" s="54">
        <f t="shared" ref="X111" si="1062">X108+X109+X110</f>
        <v>21313.306</v>
      </c>
      <c r="Y111" s="21">
        <f t="shared" ref="Y111" si="1063">IF(M111&gt;0,Z111/M111,0)</f>
        <v>0.3834061960914053</v>
      </c>
      <c r="Z111" s="54">
        <f t="shared" ref="Z111" si="1064">Z108+Z109+Z110</f>
        <v>16224.599999999999</v>
      </c>
      <c r="AA111" s="55">
        <f t="shared" ref="AA111" si="1065">IF(M111&gt;0,AB111/M111,0)</f>
        <v>3.0298879882789428E-3</v>
      </c>
      <c r="AB111" s="56">
        <f t="shared" ref="AB111" si="1066">SUM(AB108:AB110)</f>
        <v>128.21577000000002</v>
      </c>
      <c r="AC111" s="55">
        <f t="shared" ref="AC111" si="1067">IF(M111&gt;0,(AC108*M108+AC109*M109+AC110*M110)/M111,0)</f>
        <v>3.148248656568283E-3</v>
      </c>
      <c r="AD111" s="55">
        <f t="shared" ref="AD111" si="1068">IF(K111&gt;0,(K108*AD108+K109*AD109+K110*AD110)/K111,0)</f>
        <v>5.6660727059894636E-4</v>
      </c>
      <c r="AE111" s="52">
        <f t="shared" ref="AE111" si="1069">SUM(AE108:AE110)</f>
        <v>23.97916</v>
      </c>
      <c r="AF111" s="53">
        <f t="shared" ref="AF111" si="1070">IF(K111&gt;0,(K108*AF108+K109*AF109+K110*AF110)/K111,0)</f>
        <v>0.20985369491231493</v>
      </c>
      <c r="AG111" s="58">
        <f t="shared" ref="AG111" si="1071">SUM(AG108:AG110)</f>
        <v>110.83870720000002</v>
      </c>
      <c r="AH111" s="53">
        <f t="shared" ref="AH111" si="1072">IF(AND(AB111&gt;0),((AB108*AH108+AB109*AH109+AB110*AH110)/AB111),0)</f>
        <v>0.81518037578682745</v>
      </c>
      <c r="AI111" s="57">
        <f t="shared" si="635"/>
        <v>0.82227804389786774</v>
      </c>
      <c r="AJ111" s="51">
        <f t="shared" ref="AJ111" si="1073">SUM(AJ108:AJ110)</f>
        <v>575</v>
      </c>
      <c r="AK111" s="21">
        <f t="shared" ref="AK111" si="1074">IF(AJ111&gt;0,(AK108*AJ108+AK109*AJ109+AK110*AJ110)/AJ111,0)</f>
        <v>8.0706086956521733E-2</v>
      </c>
      <c r="AL111" s="53">
        <f>IF(K111&gt;0,(AL108*K108+AL109*K109+AL110*K110)/K111,0)</f>
        <v>0.20675526435585614</v>
      </c>
      <c r="AM111" s="141">
        <f>IF(L111&gt;0,(AM108*K108+AM109*K109+AM110*K110)/K111,0)</f>
        <v>0.21634133879603734</v>
      </c>
      <c r="AN111" s="58">
        <f t="shared" ref="AN111" si="1075">SUM(AN108:AN110)</f>
        <v>109.24527840000002</v>
      </c>
      <c r="AO111" s="142">
        <f t="shared" si="706"/>
        <v>114.2169196</v>
      </c>
      <c r="AP111" s="56"/>
      <c r="AQ111" s="56">
        <f t="shared" ref="AQ111" si="1076">SUM(AQ108:AQ110)</f>
        <v>0</v>
      </c>
      <c r="AR111" s="105"/>
      <c r="AS111" s="106">
        <f>AR110</f>
        <v>2689.4600000000005</v>
      </c>
      <c r="AT111" s="51">
        <f t="shared" ref="AT111" si="1077">SUM(AT108:AT110)</f>
        <v>0</v>
      </c>
      <c r="AU111" s="59"/>
      <c r="AV111" s="58"/>
      <c r="AW111" s="58"/>
      <c r="AX111" s="58"/>
      <c r="AY111" s="58"/>
    </row>
    <row r="112" spans="1:51" x14ac:dyDescent="0.2">
      <c r="A112" s="168">
        <v>28</v>
      </c>
      <c r="B112" s="23">
        <v>1</v>
      </c>
      <c r="C112" s="46" t="s">
        <v>58</v>
      </c>
      <c r="D112" s="12">
        <v>13500</v>
      </c>
      <c r="E112" s="12">
        <v>1</v>
      </c>
      <c r="F112" s="12">
        <v>15192</v>
      </c>
      <c r="G112" s="13">
        <v>0.5</v>
      </c>
      <c r="H112" s="13">
        <v>3.1</v>
      </c>
      <c r="I112" s="12">
        <v>15853</v>
      </c>
      <c r="J112" s="13">
        <v>1.7</v>
      </c>
      <c r="K112" s="12">
        <v>16263</v>
      </c>
      <c r="L112" s="14">
        <v>7.9000000000000001E-2</v>
      </c>
      <c r="M112" s="24">
        <f>ROUND(K112*(1-L112),0)</f>
        <v>14978</v>
      </c>
      <c r="N112" s="15">
        <v>0.41599999999999998</v>
      </c>
      <c r="O112" s="25">
        <f t="shared" ref="O112:O114" si="1078">M112*N112</f>
        <v>6230.848</v>
      </c>
      <c r="P112" s="14">
        <v>0.49299999999999999</v>
      </c>
      <c r="Q112" s="25">
        <f t="shared" ref="Q112:Q114" si="1079">M112*P112</f>
        <v>7384.1539999999995</v>
      </c>
      <c r="R112" s="16">
        <v>9.0999999999999998E-2</v>
      </c>
      <c r="S112" s="150"/>
      <c r="T112" s="25">
        <f t="shared" ref="T112:T114" si="1080">M112*R112</f>
        <v>1362.998</v>
      </c>
      <c r="U112" s="26">
        <v>0.253</v>
      </c>
      <c r="V112" s="25">
        <f t="shared" ref="V112:V114" si="1081">M112*U112</f>
        <v>3789.4340000000002</v>
      </c>
      <c r="W112" s="16">
        <v>0.505</v>
      </c>
      <c r="X112" s="25">
        <f t="shared" ref="X112:X114" si="1082">M112*W112</f>
        <v>7563.89</v>
      </c>
      <c r="Y112" s="16">
        <v>0.39</v>
      </c>
      <c r="Z112" s="25">
        <f t="shared" ref="Z112:Z114" si="1083">Y112*M112</f>
        <v>5841.42</v>
      </c>
      <c r="AA112" s="17">
        <v>3.0400000000000002E-3</v>
      </c>
      <c r="AB112" s="18">
        <f t="shared" ref="AB112:AB114" si="1084">M112*AA112</f>
        <v>45.533120000000004</v>
      </c>
      <c r="AC112" s="27">
        <f>IF(M112&gt;0,(AE112+AN112)/M112,0)</f>
        <v>3.1122406930164243E-3</v>
      </c>
      <c r="AD112" s="17">
        <v>5.5000000000000003E-4</v>
      </c>
      <c r="AE112" s="24">
        <f t="shared" ref="AE112:AE114" si="1085">AD112*M112</f>
        <v>8.2378999999999998</v>
      </c>
      <c r="AF112" s="117">
        <v>0.20280000000000001</v>
      </c>
      <c r="AG112" s="30">
        <f t="shared" ref="AG112:AG114" si="1086">AJ112*(1-AK112)*AF112</f>
        <v>38.663211600000004</v>
      </c>
      <c r="AH112" s="28">
        <f t="shared" ref="AH112:AH114" si="1087">IF(AND(AF112&gt;0,AD112&gt;0,AA112&gt;0),((AA112-AD112)*AF112)/((AF112-AD112)*AA112),0)</f>
        <v>0.82130635612517067</v>
      </c>
      <c r="AI112" s="60">
        <f t="shared" si="635"/>
        <v>0.82553400715334047</v>
      </c>
      <c r="AJ112" s="12">
        <v>207</v>
      </c>
      <c r="AK112" s="14">
        <v>7.9000000000000001E-2</v>
      </c>
      <c r="AL112" s="15">
        <v>0.20130000000000001</v>
      </c>
      <c r="AM112" s="135">
        <v>0.2049</v>
      </c>
      <c r="AN112" s="30">
        <f>AJ112*(1-AK112)*AL112</f>
        <v>38.377241100000006</v>
      </c>
      <c r="AO112" s="136">
        <f t="shared" ref="AO112" si="1088">AJ112*(1-AK112)*AM112</f>
        <v>39.063570300000002</v>
      </c>
      <c r="AP112" s="19">
        <v>1.6</v>
      </c>
      <c r="AQ112" s="19"/>
      <c r="AR112" s="101">
        <f>AR110+AJ112-AQ112</f>
        <v>2896.4600000000005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9"/>
      <c r="B113" s="33">
        <v>2</v>
      </c>
      <c r="C113" s="11" t="s">
        <v>53</v>
      </c>
      <c r="D113" s="34">
        <v>19325</v>
      </c>
      <c r="E113" s="34">
        <v>4</v>
      </c>
      <c r="F113" s="34">
        <v>18133</v>
      </c>
      <c r="G113" s="35">
        <v>0.5</v>
      </c>
      <c r="H113" s="35">
        <v>4.5</v>
      </c>
      <c r="I113" s="34">
        <v>18343</v>
      </c>
      <c r="J113" s="35">
        <v>1</v>
      </c>
      <c r="K113" s="34">
        <v>16216</v>
      </c>
      <c r="L113" s="36">
        <v>8.3000000000000004E-2</v>
      </c>
      <c r="M113" s="37">
        <f>ROUND(K113*(1-L113),0)</f>
        <v>14870</v>
      </c>
      <c r="N113" s="38">
        <v>0.41899999999999998</v>
      </c>
      <c r="O113" s="25">
        <f t="shared" si="1078"/>
        <v>6230.53</v>
      </c>
      <c r="P113" s="36">
        <v>0.438</v>
      </c>
      <c r="Q113" s="25">
        <f t="shared" si="1079"/>
        <v>6513.06</v>
      </c>
      <c r="R113" s="39">
        <v>0.14299999999999999</v>
      </c>
      <c r="S113" s="139"/>
      <c r="T113" s="25">
        <f t="shared" si="1080"/>
        <v>2126.41</v>
      </c>
      <c r="U113" s="28">
        <v>0.26300000000000001</v>
      </c>
      <c r="V113" s="25">
        <f t="shared" si="1081"/>
        <v>3910.81</v>
      </c>
      <c r="W113" s="39">
        <v>0.497</v>
      </c>
      <c r="X113" s="25">
        <f t="shared" si="1082"/>
        <v>7390.39</v>
      </c>
      <c r="Y113" s="39">
        <v>0.38</v>
      </c>
      <c r="Z113" s="25">
        <f t="shared" si="1083"/>
        <v>5650.6</v>
      </c>
      <c r="AA113" s="40">
        <v>2.97E-3</v>
      </c>
      <c r="AB113" s="18">
        <f t="shared" si="1084"/>
        <v>44.163899999999998</v>
      </c>
      <c r="AC113" s="27">
        <f>IF(M113&gt;0,(AE113+AN113)/M113,0)</f>
        <v>3.1175578614660395E-3</v>
      </c>
      <c r="AD113" s="40">
        <v>5.2999999999999998E-4</v>
      </c>
      <c r="AE113" s="37">
        <f t="shared" si="1085"/>
        <v>7.8811</v>
      </c>
      <c r="AF113" s="28">
        <v>0.20580000000000001</v>
      </c>
      <c r="AG113" s="41">
        <f t="shared" si="1086"/>
        <v>38.476985400000004</v>
      </c>
      <c r="AH113" s="28">
        <f t="shared" si="1087"/>
        <v>0.82367003202975331</v>
      </c>
      <c r="AI113" s="29">
        <f t="shared" si="635"/>
        <v>0.83213815465166452</v>
      </c>
      <c r="AJ113" s="34">
        <v>203</v>
      </c>
      <c r="AK113" s="36">
        <v>7.9000000000000001E-2</v>
      </c>
      <c r="AL113" s="38">
        <v>0.20580000000000001</v>
      </c>
      <c r="AM113" s="137">
        <v>0.2155</v>
      </c>
      <c r="AN113" s="41">
        <f>AJ113*(1-AK113)*AL113</f>
        <v>38.476985400000004</v>
      </c>
      <c r="AO113" s="138">
        <f t="shared" si="677"/>
        <v>40.290526500000006</v>
      </c>
      <c r="AP113" s="42">
        <v>1.6</v>
      </c>
      <c r="AQ113" s="42"/>
      <c r="AR113" s="121">
        <f>AR112+AJ113-AQ113</f>
        <v>3099.4600000000005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9"/>
      <c r="B114" s="33">
        <v>3</v>
      </c>
      <c r="C114" s="11" t="s">
        <v>56</v>
      </c>
      <c r="D114" s="43">
        <v>16360</v>
      </c>
      <c r="E114" s="43">
        <v>2</v>
      </c>
      <c r="F114" s="43">
        <v>15090</v>
      </c>
      <c r="G114" s="37">
        <v>0.6</v>
      </c>
      <c r="H114" s="37">
        <v>4.0999999999999996</v>
      </c>
      <c r="I114" s="43">
        <v>17110</v>
      </c>
      <c r="J114" s="37">
        <v>1</v>
      </c>
      <c r="K114" s="43">
        <v>16065</v>
      </c>
      <c r="L114" s="39">
        <v>7.8E-2</v>
      </c>
      <c r="M114" s="37">
        <f>ROUND(K114*(1-L114),0)</f>
        <v>14812</v>
      </c>
      <c r="N114" s="28">
        <v>0.42699999999999999</v>
      </c>
      <c r="O114" s="25">
        <f t="shared" si="1078"/>
        <v>6324.7240000000002</v>
      </c>
      <c r="P114" s="39">
        <v>0.46800000000000003</v>
      </c>
      <c r="Q114" s="25">
        <f t="shared" si="1079"/>
        <v>6932.0160000000005</v>
      </c>
      <c r="R114" s="39">
        <v>0.105</v>
      </c>
      <c r="S114" s="139"/>
      <c r="T114" s="25">
        <f t="shared" si="1080"/>
        <v>1555.26</v>
      </c>
      <c r="U114" s="28">
        <v>0.27</v>
      </c>
      <c r="V114" s="25">
        <f t="shared" si="1081"/>
        <v>3999.2400000000002</v>
      </c>
      <c r="W114" s="39">
        <v>0.498</v>
      </c>
      <c r="X114" s="25">
        <f t="shared" si="1082"/>
        <v>7376.3760000000002</v>
      </c>
      <c r="Y114" s="39">
        <v>0.39</v>
      </c>
      <c r="Z114" s="25">
        <f t="shared" si="1083"/>
        <v>5776.68</v>
      </c>
      <c r="AA114" s="47">
        <v>2.8700000000000002E-3</v>
      </c>
      <c r="AB114" s="18">
        <f t="shared" si="1084"/>
        <v>42.510440000000003</v>
      </c>
      <c r="AC114" s="27">
        <f>IF(M114&gt;0,(AE114+AN114)/M114,0)</f>
        <v>2.8409217391304345E-3</v>
      </c>
      <c r="AD114" s="47">
        <v>5.1000000000000004E-4</v>
      </c>
      <c r="AE114" s="37">
        <f t="shared" si="1085"/>
        <v>7.5541200000000002</v>
      </c>
      <c r="AF114" s="28">
        <v>0.2084</v>
      </c>
      <c r="AG114" s="41">
        <f t="shared" si="1086"/>
        <v>35.2012608</v>
      </c>
      <c r="AH114" s="28">
        <f t="shared" si="1087"/>
        <v>0.82431693389176774</v>
      </c>
      <c r="AI114" s="29">
        <f t="shared" si="635"/>
        <v>0.82253310788583833</v>
      </c>
      <c r="AJ114" s="43">
        <v>184</v>
      </c>
      <c r="AK114" s="39">
        <v>8.2000000000000003E-2</v>
      </c>
      <c r="AL114" s="28">
        <v>0.2044</v>
      </c>
      <c r="AM114" s="139">
        <v>0.21340000000000001</v>
      </c>
      <c r="AN114" s="41">
        <f>AJ114*(1-AK114)*AL114</f>
        <v>34.525612799999998</v>
      </c>
      <c r="AO114" s="140">
        <f t="shared" si="677"/>
        <v>36.045820800000001</v>
      </c>
      <c r="AP114" s="18">
        <v>1.58</v>
      </c>
      <c r="AQ114" s="18"/>
      <c r="AR114" s="121">
        <f>AR113+AJ114-AQ114</f>
        <v>3283.4600000000005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70"/>
      <c r="B115" s="49" t="s">
        <v>38</v>
      </c>
      <c r="C115" s="50"/>
      <c r="D115" s="51">
        <f t="shared" ref="D115" si="1089">SUM(D112:D114)</f>
        <v>49185</v>
      </c>
      <c r="E115" s="51"/>
      <c r="F115" s="51">
        <f t="shared" ref="F115" si="1090">SUM(F112:F114)</f>
        <v>48415</v>
      </c>
      <c r="G115" s="52"/>
      <c r="H115" s="52"/>
      <c r="I115" s="51">
        <f t="shared" ref="I115:K115" si="1091">SUM(I112:I114)</f>
        <v>51306</v>
      </c>
      <c r="J115" s="52"/>
      <c r="K115" s="51">
        <f t="shared" si="1091"/>
        <v>48544</v>
      </c>
      <c r="L115" s="21">
        <f t="shared" ref="L115" si="1092">IF(K115&gt;0,(K112*L112+K113*L113+K114*L114)/K115,0)</f>
        <v>8.0005252966381002E-2</v>
      </c>
      <c r="M115" s="52">
        <f t="shared" ref="M115" si="1093">M112+M113+M114</f>
        <v>44660</v>
      </c>
      <c r="N115" s="53">
        <f t="shared" ref="N115" si="1094">IF(M115&gt;0,O115/M115,0)</f>
        <v>0.42064715629198385</v>
      </c>
      <c r="O115" s="54">
        <f t="shared" ref="O115" si="1095">O112+O113+O114</f>
        <v>18786.101999999999</v>
      </c>
      <c r="P115" s="21">
        <f t="shared" ref="P115" si="1096">IF(M115&gt;0,Q115/M115,0)</f>
        <v>0.46639565606806987</v>
      </c>
      <c r="Q115" s="54">
        <f t="shared" ref="Q115" si="1097">Q112+Q113+Q114</f>
        <v>20829.23</v>
      </c>
      <c r="R115" s="21">
        <f t="shared" ref="R115" si="1098">IF(M115&gt;0,T115/M115,0)</f>
        <v>0.11295718763994625</v>
      </c>
      <c r="S115" s="141"/>
      <c r="T115" s="54">
        <f t="shared" ref="T115" si="1099">T112+T113+T114</f>
        <v>5044.6679999999997</v>
      </c>
      <c r="U115" s="21">
        <f t="shared" ref="U115" si="1100">IF(M115&gt;0,V115/M115,0)</f>
        <v>0.26196784594715627</v>
      </c>
      <c r="V115" s="54">
        <f t="shared" ref="V115" si="1101">V112+V113+V114</f>
        <v>11699.484</v>
      </c>
      <c r="W115" s="21">
        <f t="shared" ref="W115" si="1102">IF(M115&gt;0,X115/M115,0)</f>
        <v>0.50001468875951638</v>
      </c>
      <c r="X115" s="54">
        <f t="shared" ref="X115" si="1103">X112+X113+X114</f>
        <v>22330.656000000003</v>
      </c>
      <c r="Y115" s="21">
        <f t="shared" ref="Y115" si="1104">IF(M115&gt;0,Z115/M115,0)</f>
        <v>0.38667039856695029</v>
      </c>
      <c r="Z115" s="54">
        <f t="shared" ref="Z115" si="1105">Z112+Z113+Z114</f>
        <v>17268.7</v>
      </c>
      <c r="AA115" s="55">
        <f t="shared" ref="AA115" si="1106">IF(M115&gt;0,AB115/M115,0)</f>
        <v>2.9603103448275869E-3</v>
      </c>
      <c r="AB115" s="56">
        <f t="shared" ref="AB115" si="1107">SUM(AB112:AB114)</f>
        <v>132.20746000000003</v>
      </c>
      <c r="AC115" s="55">
        <f t="shared" ref="AC115" si="1108">IF(M115&gt;0,(AC112*M112+AC113*M113+AC114*M114)/M115,0)</f>
        <v>3.0240250626959249E-3</v>
      </c>
      <c r="AD115" s="55">
        <f t="shared" ref="AD115" si="1109">IF(K115&gt;0,(K112*AD112+K113*AD113+K114*AD114)/K115,0)</f>
        <v>5.3008157547791701E-4</v>
      </c>
      <c r="AE115" s="52">
        <f t="shared" ref="AE115" si="1110">SUM(AE112:AE114)</f>
        <v>23.673120000000001</v>
      </c>
      <c r="AF115" s="53">
        <f t="shared" ref="AF115" si="1111">IF(K115&gt;0,(K112*AF112+K113*AF113+K114*AF114)/K115,0)</f>
        <v>0.20565538892551091</v>
      </c>
      <c r="AG115" s="58">
        <f t="shared" ref="AG115" si="1112">SUM(AG112:AG114)</f>
        <v>112.3414578</v>
      </c>
      <c r="AH115" s="53">
        <f t="shared" ref="AH115" si="1113">IF(AND(AB115&gt;0),((AB112*AH112+AB113*AH113+AB114*AH114)/AB115),0)</f>
        <v>0.82306397352281713</v>
      </c>
      <c r="AI115" s="57">
        <f t="shared" si="635"/>
        <v>0.82686027382532801</v>
      </c>
      <c r="AJ115" s="51">
        <f t="shared" ref="AJ115" si="1114">SUM(AJ112:AJ114)</f>
        <v>594</v>
      </c>
      <c r="AK115" s="21">
        <f t="shared" ref="AK115" si="1115">IF(AJ115&gt;0,(AK112*AJ112+AK113*AJ113+AK114*AJ114)/AJ115,0)</f>
        <v>7.9929292929292933E-2</v>
      </c>
      <c r="AL115" s="53">
        <f>IF(K115&gt;0,(AL112*K112+AL113*K113+AL114*K114)/K115,0)</f>
        <v>0.20382911791364536</v>
      </c>
      <c r="AM115" s="141">
        <f>IF(L115&gt;0,(AM112*K112+AM113*K113+AM114*K114)/K115,0)</f>
        <v>0.2112538665952538</v>
      </c>
      <c r="AN115" s="58">
        <f t="shared" ref="AN115" si="1116">SUM(AN112:AN114)</f>
        <v>111.37983930000001</v>
      </c>
      <c r="AO115" s="142">
        <f t="shared" si="706"/>
        <v>115.39991760000001</v>
      </c>
      <c r="AP115" s="56"/>
      <c r="AQ115" s="56">
        <f t="shared" ref="AQ115" si="1117">SUM(AQ112:AQ114)</f>
        <v>0</v>
      </c>
      <c r="AR115" s="105"/>
      <c r="AS115" s="106">
        <f>AR114</f>
        <v>3283.4600000000005</v>
      </c>
      <c r="AT115" s="51">
        <f t="shared" ref="AT115" si="1118">SUM(AT112:AT114)</f>
        <v>0</v>
      </c>
      <c r="AU115" s="59"/>
      <c r="AV115" s="58"/>
      <c r="AW115" s="58"/>
      <c r="AX115" s="58"/>
      <c r="AY115" s="58"/>
    </row>
    <row r="116" spans="1:51" x14ac:dyDescent="0.2">
      <c r="A116" s="169">
        <v>29</v>
      </c>
      <c r="B116" s="33">
        <v>1</v>
      </c>
      <c r="C116" s="46" t="s">
        <v>58</v>
      </c>
      <c r="D116" s="12">
        <v>6200</v>
      </c>
      <c r="E116" s="12">
        <v>1</v>
      </c>
      <c r="F116" s="12">
        <v>10751</v>
      </c>
      <c r="G116" s="13">
        <v>0.6</v>
      </c>
      <c r="H116" s="13">
        <v>4.9000000000000004</v>
      </c>
      <c r="I116" s="12">
        <v>10468</v>
      </c>
      <c r="J116" s="13">
        <v>3.4</v>
      </c>
      <c r="K116" s="12">
        <v>15801</v>
      </c>
      <c r="L116" s="14">
        <v>7.6999999999999999E-2</v>
      </c>
      <c r="M116" s="24">
        <f>ROUND(K116*(1-L116),0)</f>
        <v>14584</v>
      </c>
      <c r="N116" s="15">
        <v>0.42699999999999999</v>
      </c>
      <c r="O116" s="25">
        <f t="shared" ref="O116:O118" si="1119">M116*N116</f>
        <v>6227.3679999999995</v>
      </c>
      <c r="P116" s="14">
        <v>0.46500000000000002</v>
      </c>
      <c r="Q116" s="25">
        <f t="shared" ref="Q116:Q118" si="1120">M116*P116</f>
        <v>6781.56</v>
      </c>
      <c r="R116" s="16">
        <v>0.108</v>
      </c>
      <c r="S116" s="150"/>
      <c r="T116" s="25">
        <f t="shared" ref="T116:T118" si="1121">M116*R116</f>
        <v>1575.0719999999999</v>
      </c>
      <c r="U116" s="26">
        <v>0.248</v>
      </c>
      <c r="V116" s="25">
        <f t="shared" ref="V116:V118" si="1122">M116*U116</f>
        <v>3616.8319999999999</v>
      </c>
      <c r="W116" s="16">
        <v>0.501</v>
      </c>
      <c r="X116" s="25">
        <f t="shared" ref="X116:X118" si="1123">M116*W116</f>
        <v>7306.5839999999998</v>
      </c>
      <c r="Y116" s="16">
        <v>0.38</v>
      </c>
      <c r="Z116" s="25">
        <f t="shared" ref="Z116:Z118" si="1124">Y116*M116</f>
        <v>5541.92</v>
      </c>
      <c r="AA116" s="17">
        <v>2.8900000000000002E-3</v>
      </c>
      <c r="AB116" s="18">
        <f t="shared" ref="AB116:AB118" si="1125">M116*AA116</f>
        <v>42.147760000000005</v>
      </c>
      <c r="AC116" s="27">
        <f>IF(M116&gt;0,(AE116+AN116)/M116,0)</f>
        <v>2.8780637342292921E-3</v>
      </c>
      <c r="AD116" s="17">
        <v>5.0000000000000001E-4</v>
      </c>
      <c r="AE116" s="24">
        <f t="shared" ref="AE116:AE118" si="1126">AD116*M116</f>
        <v>7.2919999999999998</v>
      </c>
      <c r="AF116" s="117">
        <v>0.215</v>
      </c>
      <c r="AG116" s="30">
        <f t="shared" ref="AG116:AG118" si="1127">AJ116*(1-AK116)*AF116</f>
        <v>35.762884999999997</v>
      </c>
      <c r="AH116" s="28">
        <f t="shared" ref="AH116:AH118" si="1128">IF(AND(AF116&gt;0,AD116&gt;0,AA116&gt;0),((AA116-AD116)*AF116)/((AF116-AD116)*AA116),0)</f>
        <v>0.82891733410764556</v>
      </c>
      <c r="AI116" s="60">
        <f t="shared" si="635"/>
        <v>0.8282583200780872</v>
      </c>
      <c r="AJ116" s="12">
        <v>181</v>
      </c>
      <c r="AK116" s="14">
        <v>8.1000000000000003E-2</v>
      </c>
      <c r="AL116" s="15">
        <v>0.20849999999999999</v>
      </c>
      <c r="AM116" s="135">
        <v>0.22020000000000001</v>
      </c>
      <c r="AN116" s="30">
        <f>AJ116*(1-AK116)*AL116</f>
        <v>34.681681499999996</v>
      </c>
      <c r="AO116" s="136">
        <f t="shared" ref="AO116" si="1129">AJ116*(1-AK116)*AM116</f>
        <v>36.627847799999998</v>
      </c>
      <c r="AP116" s="19">
        <v>1.6</v>
      </c>
      <c r="AQ116" s="19">
        <v>527.62</v>
      </c>
      <c r="AR116" s="101">
        <f>AR114+AJ116-AQ116</f>
        <v>2936.8400000000006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9"/>
      <c r="B117" s="33">
        <v>2</v>
      </c>
      <c r="C117" s="46" t="s">
        <v>54</v>
      </c>
      <c r="D117" s="34">
        <v>19200</v>
      </c>
      <c r="E117" s="34">
        <v>5</v>
      </c>
      <c r="F117" s="34">
        <v>17621</v>
      </c>
      <c r="G117" s="35">
        <v>0.4</v>
      </c>
      <c r="H117" s="35">
        <v>4.3</v>
      </c>
      <c r="I117" s="34">
        <v>17782</v>
      </c>
      <c r="J117" s="35">
        <v>1.9</v>
      </c>
      <c r="K117" s="34">
        <v>15908</v>
      </c>
      <c r="L117" s="36">
        <v>8.2000000000000003E-2</v>
      </c>
      <c r="M117" s="37">
        <f>ROUND(K117*(1-L117),0)</f>
        <v>14604</v>
      </c>
      <c r="N117" s="38">
        <v>0.49299999999999999</v>
      </c>
      <c r="O117" s="25">
        <f t="shared" si="1119"/>
        <v>7199.7719999999999</v>
      </c>
      <c r="P117" s="36">
        <v>0.34</v>
      </c>
      <c r="Q117" s="25">
        <f t="shared" si="1120"/>
        <v>4965.3600000000006</v>
      </c>
      <c r="R117" s="39">
        <v>0.16700000000000001</v>
      </c>
      <c r="S117" s="139"/>
      <c r="T117" s="25">
        <f t="shared" si="1121"/>
        <v>2438.8679999999999</v>
      </c>
      <c r="U117" s="28">
        <v>0.26</v>
      </c>
      <c r="V117" s="25">
        <f t="shared" si="1122"/>
        <v>3797.04</v>
      </c>
      <c r="W117" s="39">
        <v>0.49299999999999999</v>
      </c>
      <c r="X117" s="25">
        <f t="shared" si="1123"/>
        <v>7199.7719999999999</v>
      </c>
      <c r="Y117" s="39">
        <v>0.39</v>
      </c>
      <c r="Z117" s="25">
        <f t="shared" si="1124"/>
        <v>5695.56</v>
      </c>
      <c r="AA117" s="40">
        <v>2.7499999999999998E-3</v>
      </c>
      <c r="AB117" s="18">
        <f t="shared" si="1125"/>
        <v>40.160999999999994</v>
      </c>
      <c r="AC117" s="27">
        <f>IF(M117&gt;0,(AE117+AN117)/M117,0)</f>
        <v>3.4153832374691864E-3</v>
      </c>
      <c r="AD117" s="40">
        <v>5.0000000000000001E-4</v>
      </c>
      <c r="AE117" s="37">
        <f t="shared" si="1126"/>
        <v>7.3020000000000005</v>
      </c>
      <c r="AF117" s="28">
        <v>0.21060000000000001</v>
      </c>
      <c r="AG117" s="41">
        <f t="shared" si="1127"/>
        <v>40.2810408</v>
      </c>
      <c r="AH117" s="28">
        <f t="shared" si="1128"/>
        <v>0.82012894292761029</v>
      </c>
      <c r="AI117" s="29">
        <f t="shared" si="635"/>
        <v>0.85552520943178201</v>
      </c>
      <c r="AJ117" s="34">
        <v>207</v>
      </c>
      <c r="AK117" s="36">
        <v>7.5999999999999998E-2</v>
      </c>
      <c r="AL117" s="38">
        <v>0.22259999999999999</v>
      </c>
      <c r="AM117" s="137">
        <v>0.23569999999999999</v>
      </c>
      <c r="AN117" s="41">
        <f>AJ117*(1-AK117)*AL117</f>
        <v>42.576256799999996</v>
      </c>
      <c r="AO117" s="138">
        <f t="shared" si="677"/>
        <v>45.081867599999995</v>
      </c>
      <c r="AP117" s="42">
        <v>1.6</v>
      </c>
      <c r="AQ117" s="42"/>
      <c r="AR117" s="121">
        <f>AR116+AJ117-AQ117</f>
        <v>3143.8400000000006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9"/>
      <c r="B118" s="33">
        <v>3</v>
      </c>
      <c r="C118" s="11" t="s">
        <v>56</v>
      </c>
      <c r="D118" s="43">
        <v>20460</v>
      </c>
      <c r="E118" s="43">
        <v>1</v>
      </c>
      <c r="F118" s="43">
        <v>17073</v>
      </c>
      <c r="G118" s="37">
        <v>0.4</v>
      </c>
      <c r="H118" s="37">
        <v>4.3</v>
      </c>
      <c r="I118" s="43">
        <v>17671</v>
      </c>
      <c r="J118" s="37">
        <v>1.5</v>
      </c>
      <c r="K118" s="43">
        <v>15746</v>
      </c>
      <c r="L118" s="39">
        <v>8.1000000000000003E-2</v>
      </c>
      <c r="M118" s="37">
        <f>ROUND(K118*(1-L118),0)</f>
        <v>14471</v>
      </c>
      <c r="N118" s="28">
        <v>0.436</v>
      </c>
      <c r="O118" s="25">
        <f t="shared" si="1119"/>
        <v>6309.3559999999998</v>
      </c>
      <c r="P118" s="39">
        <v>0.38800000000000001</v>
      </c>
      <c r="Q118" s="25">
        <f t="shared" si="1120"/>
        <v>5614.7480000000005</v>
      </c>
      <c r="R118" s="39">
        <v>0.17599999999999999</v>
      </c>
      <c r="S118" s="139"/>
      <c r="T118" s="25">
        <f t="shared" si="1121"/>
        <v>2546.8959999999997</v>
      </c>
      <c r="U118" s="28">
        <v>0.25700000000000001</v>
      </c>
      <c r="V118" s="25">
        <f t="shared" si="1122"/>
        <v>3719.047</v>
      </c>
      <c r="W118" s="39">
        <v>0.5</v>
      </c>
      <c r="X118" s="25">
        <f t="shared" si="1123"/>
        <v>7235.5</v>
      </c>
      <c r="Y118" s="39">
        <v>0.38</v>
      </c>
      <c r="Z118" s="25">
        <f t="shared" si="1124"/>
        <v>5498.9800000000005</v>
      </c>
      <c r="AA118" s="47">
        <v>2.5699999999999998E-3</v>
      </c>
      <c r="AB118" s="18">
        <f t="shared" si="1125"/>
        <v>37.190469999999998</v>
      </c>
      <c r="AC118" s="27">
        <f>IF(M118&gt;0,(AE118+AN118)/M118,0)</f>
        <v>2.6935629604035662E-3</v>
      </c>
      <c r="AD118" s="47">
        <v>4.6000000000000001E-4</v>
      </c>
      <c r="AE118" s="37">
        <f t="shared" si="1126"/>
        <v>6.6566600000000005</v>
      </c>
      <c r="AF118" s="28">
        <v>0.19489999999999999</v>
      </c>
      <c r="AG118" s="41">
        <f t="shared" si="1127"/>
        <v>32.7759432</v>
      </c>
      <c r="AH118" s="28">
        <f t="shared" si="1128"/>
        <v>0.8229539965916286</v>
      </c>
      <c r="AI118" s="29">
        <f t="shared" si="635"/>
        <v>0.83121185367207717</v>
      </c>
      <c r="AJ118" s="43">
        <v>182</v>
      </c>
      <c r="AK118" s="39">
        <v>7.5999999999999998E-2</v>
      </c>
      <c r="AL118" s="28">
        <v>0.19220000000000001</v>
      </c>
      <c r="AM118" s="139">
        <v>0.2014</v>
      </c>
      <c r="AN118" s="41">
        <f>AJ118*(1-AK118)*AL118</f>
        <v>32.321889600000006</v>
      </c>
      <c r="AO118" s="140">
        <f t="shared" si="677"/>
        <v>33.869035199999999</v>
      </c>
      <c r="AP118" s="18">
        <v>1.6</v>
      </c>
      <c r="AQ118" s="18"/>
      <c r="AR118" s="121">
        <f>AR117+AJ118-AQ118</f>
        <v>3325.8400000000006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70"/>
      <c r="B119" s="49" t="s">
        <v>38</v>
      </c>
      <c r="C119" s="50"/>
      <c r="D119" s="51">
        <f t="shared" ref="D119" si="1130">SUM(D116:D118)</f>
        <v>45860</v>
      </c>
      <c r="E119" s="51"/>
      <c r="F119" s="51">
        <f t="shared" ref="F119" si="1131">SUM(F116:F118)</f>
        <v>45445</v>
      </c>
      <c r="G119" s="52"/>
      <c r="H119" s="52"/>
      <c r="I119" s="51">
        <f t="shared" ref="I119:K119" si="1132">SUM(I116:I118)</f>
        <v>45921</v>
      </c>
      <c r="J119" s="52"/>
      <c r="K119" s="51">
        <f t="shared" si="1132"/>
        <v>47455</v>
      </c>
      <c r="L119" s="21">
        <f t="shared" ref="L119" si="1133">IF(K119&gt;0,(K116*L116+K117*L117+K118*L118)/K119,0)</f>
        <v>8.0003350542619311E-2</v>
      </c>
      <c r="M119" s="52">
        <f t="shared" ref="M119" si="1134">M116+M117+M118</f>
        <v>43659</v>
      </c>
      <c r="N119" s="53">
        <f t="shared" ref="N119" si="1135">IF(M119&gt;0,O119/M119,0)</f>
        <v>0.45206019377447948</v>
      </c>
      <c r="O119" s="54">
        <f t="shared" ref="O119" si="1136">O116+O117+O118</f>
        <v>19736.495999999999</v>
      </c>
      <c r="P119" s="21">
        <f t="shared" ref="P119" si="1137">IF(M119&gt;0,Q119/M119,0)</f>
        <v>0.3976652694747933</v>
      </c>
      <c r="Q119" s="54">
        <f t="shared" ref="Q119" si="1138">Q116+Q117+Q118</f>
        <v>17361.668000000001</v>
      </c>
      <c r="R119" s="21">
        <f t="shared" ref="R119" si="1139">IF(M119&gt;0,T119/M119,0)</f>
        <v>0.15027453675072722</v>
      </c>
      <c r="S119" s="141"/>
      <c r="T119" s="54">
        <f t="shared" ref="T119" si="1140">T116+T117+T118</f>
        <v>6560.8359999999993</v>
      </c>
      <c r="U119" s="21">
        <f t="shared" ref="U119" si="1141">IF(M119&gt;0,V119/M119,0)</f>
        <v>0.254997113997114</v>
      </c>
      <c r="V119" s="54">
        <f t="shared" ref="V119" si="1142">V116+V117+V118</f>
        <v>11132.919</v>
      </c>
      <c r="W119" s="21">
        <f t="shared" ref="W119" si="1143">IF(M119&gt;0,X119/M119,0)</f>
        <v>0.49799253304015206</v>
      </c>
      <c r="X119" s="54">
        <f t="shared" ref="X119" si="1144">X116+X117+X118</f>
        <v>21741.856</v>
      </c>
      <c r="Y119" s="21">
        <f t="shared" ref="Y119" si="1145">IF(M119&gt;0,Z119/M119,0)</f>
        <v>0.38334501477358618</v>
      </c>
      <c r="Z119" s="54">
        <f t="shared" ref="Z119" si="1146">Z116+Z117+Z118</f>
        <v>16736.46</v>
      </c>
      <c r="AA119" s="55">
        <f t="shared" ref="AA119" si="1147">IF(M119&gt;0,AB119/M119,0)</f>
        <v>2.7371041480565295E-3</v>
      </c>
      <c r="AB119" s="56">
        <f t="shared" ref="AB119" si="1148">SUM(AB116:AB118)</f>
        <v>119.49923000000001</v>
      </c>
      <c r="AC119" s="55">
        <f t="shared" ref="AC119" si="1149">IF(M119&gt;0,(AC116*M116+AC117*M117+AC118*M118)/M119,0)</f>
        <v>2.9966441718775054E-3</v>
      </c>
      <c r="AD119" s="55">
        <f t="shared" ref="AD119" si="1150">IF(K119&gt;0,(K116*AD116+K117*AD117+K118*AD118)/K119,0)</f>
        <v>4.867276367084607E-4</v>
      </c>
      <c r="AE119" s="52">
        <f t="shared" ref="AE119" si="1151">SUM(AE116:AE118)</f>
        <v>21.250660000000003</v>
      </c>
      <c r="AF119" s="53">
        <f t="shared" ref="AF119" si="1152">IF(K119&gt;0,(K116*AF116+K117*AF117+K118*AF118)/K119,0)</f>
        <v>0.20685565693815192</v>
      </c>
      <c r="AG119" s="58">
        <f t="shared" ref="AG119" si="1153">SUM(AG116:AG118)</f>
        <v>108.819869</v>
      </c>
      <c r="AH119" s="53">
        <f t="shared" ref="AH119" si="1154">IF(AND(AB119&gt;0),((AB116*AH116+AB117*AH117+AB118*AH118)/AB119),0)</f>
        <v>0.82410784786099178</v>
      </c>
      <c r="AI119" s="57">
        <f t="shared" si="635"/>
        <v>0.8395420434014027</v>
      </c>
      <c r="AJ119" s="51">
        <f t="shared" ref="AJ119" si="1155">SUM(AJ116:AJ118)</f>
        <v>570</v>
      </c>
      <c r="AK119" s="21">
        <f t="shared" ref="AK119" si="1156">IF(AJ119&gt;0,(AK116*AJ116+AK117*AJ117+AK118*AJ118)/AJ119,0)</f>
        <v>7.7587719298245622E-2</v>
      </c>
      <c r="AL119" s="53">
        <f>IF(K119&gt;0,(AL116*K116+AL117*K117+AL118*K118)/K119,0)</f>
        <v>0.20781815404067011</v>
      </c>
      <c r="AM119" s="141">
        <f>IF(L119&gt;0,(AM116*K116+AM117*K117+AM118*K118)/K119,0)</f>
        <v>0.21915794331471922</v>
      </c>
      <c r="AN119" s="58">
        <f t="shared" ref="AN119" si="1157">SUM(AN116:AN118)</f>
        <v>109.5798279</v>
      </c>
      <c r="AO119" s="142">
        <f t="shared" si="706"/>
        <v>115.57875059999999</v>
      </c>
      <c r="AP119" s="56"/>
      <c r="AQ119" s="56">
        <f t="shared" ref="AQ119" si="1158">SUM(AQ116:AQ118)</f>
        <v>527.62</v>
      </c>
      <c r="AR119" s="105"/>
      <c r="AS119" s="106">
        <f>AR118</f>
        <v>3325.8400000000006</v>
      </c>
      <c r="AT119" s="51">
        <f t="shared" ref="AT119" si="1159">SUM(AT116:AT118)</f>
        <v>0</v>
      </c>
      <c r="AU119" s="59"/>
      <c r="AV119" s="58"/>
      <c r="AW119" s="58"/>
      <c r="AX119" s="58"/>
      <c r="AY119" s="58"/>
    </row>
    <row r="120" spans="1:51" x14ac:dyDescent="0.2">
      <c r="A120" s="168">
        <v>30</v>
      </c>
      <c r="B120" s="23">
        <v>1</v>
      </c>
      <c r="C120" s="46" t="s">
        <v>58</v>
      </c>
      <c r="D120" s="12">
        <v>9445</v>
      </c>
      <c r="E120" s="12">
        <v>0</v>
      </c>
      <c r="F120" s="12">
        <v>9511</v>
      </c>
      <c r="G120" s="13">
        <v>0.9</v>
      </c>
      <c r="H120" s="13">
        <v>3.6</v>
      </c>
      <c r="I120" s="12">
        <v>10030</v>
      </c>
      <c r="J120" s="13">
        <v>3.6</v>
      </c>
      <c r="K120" s="12">
        <v>15608</v>
      </c>
      <c r="L120" s="14">
        <v>7.4999999999999997E-2</v>
      </c>
      <c r="M120" s="37">
        <f>ROUND(K120*(1-L120),0)</f>
        <v>14437</v>
      </c>
      <c r="N120" s="15">
        <v>0.39600000000000002</v>
      </c>
      <c r="O120" s="25">
        <f t="shared" ref="O120:O122" si="1160">M120*N120</f>
        <v>5717.0520000000006</v>
      </c>
      <c r="P120" s="14">
        <v>0.52700000000000002</v>
      </c>
      <c r="Q120" s="25">
        <f t="shared" ref="Q120:Q122" si="1161">M120*P120</f>
        <v>7608.299</v>
      </c>
      <c r="R120" s="16">
        <v>7.6999999999999999E-2</v>
      </c>
      <c r="S120" s="150"/>
      <c r="T120" s="25">
        <f t="shared" ref="T120:T122" si="1162">M120*R120</f>
        <v>1111.6489999999999</v>
      </c>
      <c r="U120" s="26">
        <v>0.25800000000000001</v>
      </c>
      <c r="V120" s="25">
        <f t="shared" ref="V120:V122" si="1163">M120*U120</f>
        <v>3724.7460000000001</v>
      </c>
      <c r="W120" s="16">
        <v>0.496</v>
      </c>
      <c r="X120" s="25">
        <f t="shared" ref="X120:X122" si="1164">M120*W120</f>
        <v>7160.7519999999995</v>
      </c>
      <c r="Y120" s="16">
        <v>0.39</v>
      </c>
      <c r="Z120" s="25">
        <f t="shared" ref="Z120:Z122" si="1165">Y120*M120</f>
        <v>5630.43</v>
      </c>
      <c r="AA120" s="17">
        <v>2.5200000000000001E-3</v>
      </c>
      <c r="AB120" s="18">
        <f t="shared" ref="AB120:AB122" si="1166">M120*AA120</f>
        <v>36.381239999999998</v>
      </c>
      <c r="AC120" s="27">
        <f>IF(M120&gt;0,(AE120+AN120)/M120,0)</f>
        <v>2.845927478007897E-3</v>
      </c>
      <c r="AD120" s="17">
        <v>4.4999999999999999E-4</v>
      </c>
      <c r="AE120" s="24">
        <f t="shared" ref="AE120:AE122" si="1167">AD120*M120</f>
        <v>6.4966499999999998</v>
      </c>
      <c r="AF120" s="117">
        <v>0.20649999999999999</v>
      </c>
      <c r="AG120" s="30">
        <f t="shared" ref="AG120:AG122" si="1168">AJ120*(1-AK120)*AF120</f>
        <v>34.573262499999998</v>
      </c>
      <c r="AH120" s="28">
        <f t="shared" ref="AH120:AH122" si="1169">IF(AND(AF120&gt;0,AD120&gt;0,AA120&gt;0),((AA120-AD120)*AF120)/((AF120-AD120)*AA120),0)</f>
        <v>0.82322251880611508</v>
      </c>
      <c r="AI120" s="60">
        <f t="shared" si="635"/>
        <v>0.84371703441537371</v>
      </c>
      <c r="AJ120" s="12">
        <v>181</v>
      </c>
      <c r="AK120" s="14">
        <v>7.4999999999999997E-2</v>
      </c>
      <c r="AL120" s="15">
        <v>0.20660000000000001</v>
      </c>
      <c r="AM120" s="135">
        <v>0.2162</v>
      </c>
      <c r="AN120" s="30">
        <f>AJ120*(1-AK120)*AL120</f>
        <v>34.590005000000005</v>
      </c>
      <c r="AO120" s="136">
        <f t="shared" ref="AO120" si="1170">AJ120*(1-AK120)*AM120</f>
        <v>36.197285000000001</v>
      </c>
      <c r="AP120" s="19">
        <v>1.65</v>
      </c>
      <c r="AQ120" s="19">
        <v>549.98</v>
      </c>
      <c r="AR120" s="101">
        <f>AR118+AJ120-AQ120</f>
        <v>2956.8600000000006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9"/>
      <c r="B121" s="33">
        <v>2</v>
      </c>
      <c r="C121" s="46" t="s">
        <v>54</v>
      </c>
      <c r="D121" s="34">
        <v>20500</v>
      </c>
      <c r="E121" s="34">
        <v>2</v>
      </c>
      <c r="F121" s="34">
        <v>18064</v>
      </c>
      <c r="G121" s="35">
        <v>1</v>
      </c>
      <c r="H121" s="35">
        <v>4.9000000000000004</v>
      </c>
      <c r="I121" s="34">
        <v>18292</v>
      </c>
      <c r="J121" s="35">
        <v>2.6</v>
      </c>
      <c r="K121" s="34">
        <v>15902</v>
      </c>
      <c r="L121" s="36">
        <v>7.4999999999999997E-2</v>
      </c>
      <c r="M121" s="37">
        <f>ROUND(K121*(1-L121),0)</f>
        <v>14709</v>
      </c>
      <c r="N121" s="38">
        <v>0.26</v>
      </c>
      <c r="O121" s="25">
        <f t="shared" si="1160"/>
        <v>3824.34</v>
      </c>
      <c r="P121" s="36">
        <v>0.53200000000000003</v>
      </c>
      <c r="Q121" s="25">
        <f t="shared" si="1161"/>
        <v>7825.1880000000001</v>
      </c>
      <c r="R121" s="39">
        <v>0.20799999999999999</v>
      </c>
      <c r="S121" s="139"/>
      <c r="T121" s="25">
        <f t="shared" si="1162"/>
        <v>3059.4719999999998</v>
      </c>
      <c r="U121" s="28">
        <v>0.25900000000000001</v>
      </c>
      <c r="V121" s="25">
        <f t="shared" si="1163"/>
        <v>3809.6310000000003</v>
      </c>
      <c r="W121" s="39">
        <v>0.48899999999999999</v>
      </c>
      <c r="X121" s="25">
        <f t="shared" si="1164"/>
        <v>7192.701</v>
      </c>
      <c r="Y121" s="39">
        <v>0.39</v>
      </c>
      <c r="Z121" s="25">
        <f t="shared" si="1165"/>
        <v>5736.51</v>
      </c>
      <c r="AA121" s="40">
        <v>2.63E-3</v>
      </c>
      <c r="AB121" s="18">
        <f t="shared" si="1166"/>
        <v>38.684669999999997</v>
      </c>
      <c r="AC121" s="27">
        <f>IF(M121&gt;0,(AE121+AN121)/M121,0)</f>
        <v>2.6549896525936501E-3</v>
      </c>
      <c r="AD121" s="40">
        <v>4.6000000000000001E-4</v>
      </c>
      <c r="AE121" s="37">
        <f t="shared" si="1167"/>
        <v>6.76614</v>
      </c>
      <c r="AF121" s="28">
        <v>0.20899999999999999</v>
      </c>
      <c r="AG121" s="41">
        <f t="shared" si="1168"/>
        <v>32.964316000000004</v>
      </c>
      <c r="AH121" s="28">
        <f t="shared" si="1169"/>
        <v>0.826915061475746</v>
      </c>
      <c r="AI121" s="29">
        <f t="shared" si="635"/>
        <v>0.82860335098981164</v>
      </c>
      <c r="AJ121" s="34">
        <v>172</v>
      </c>
      <c r="AK121" s="36">
        <v>8.3000000000000004E-2</v>
      </c>
      <c r="AL121" s="38">
        <v>0.20469999999999999</v>
      </c>
      <c r="AM121" s="137">
        <v>0.21290000000000001</v>
      </c>
      <c r="AN121" s="41">
        <f>AJ121*(1-AK121)*AL121</f>
        <v>32.286102800000002</v>
      </c>
      <c r="AO121" s="138">
        <f t="shared" si="677"/>
        <v>33.579439600000008</v>
      </c>
      <c r="AP121" s="42">
        <v>1.55</v>
      </c>
      <c r="AQ121" s="42"/>
      <c r="AR121" s="121">
        <f>AR120+AJ121-AQ121</f>
        <v>3128.8600000000006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9"/>
      <c r="B122" s="33">
        <v>3</v>
      </c>
      <c r="C122" s="11" t="s">
        <v>55</v>
      </c>
      <c r="D122" s="43">
        <v>16754</v>
      </c>
      <c r="E122" s="43">
        <v>0</v>
      </c>
      <c r="F122" s="43">
        <v>18923</v>
      </c>
      <c r="G122" s="37">
        <v>0.6</v>
      </c>
      <c r="H122" s="37">
        <v>3.9</v>
      </c>
      <c r="I122" s="43">
        <v>19130</v>
      </c>
      <c r="J122" s="37">
        <v>1.5</v>
      </c>
      <c r="K122" s="43">
        <v>15967</v>
      </c>
      <c r="L122" s="39">
        <v>7.4999999999999997E-2</v>
      </c>
      <c r="M122" s="37">
        <f>ROUND(K122*(1-L122),0)</f>
        <v>14769</v>
      </c>
      <c r="N122" s="28">
        <v>0.45900000000000002</v>
      </c>
      <c r="O122" s="25">
        <f t="shared" si="1160"/>
        <v>6778.9710000000005</v>
      </c>
      <c r="P122" s="39">
        <v>0.29799999999999999</v>
      </c>
      <c r="Q122" s="25">
        <f t="shared" si="1161"/>
        <v>4401.1620000000003</v>
      </c>
      <c r="R122" s="39">
        <v>0.24299999999999999</v>
      </c>
      <c r="S122" s="139"/>
      <c r="T122" s="25">
        <f t="shared" si="1162"/>
        <v>3588.8669999999997</v>
      </c>
      <c r="U122" s="28">
        <v>0.25800000000000001</v>
      </c>
      <c r="V122" s="25">
        <f t="shared" si="1163"/>
        <v>3810.402</v>
      </c>
      <c r="W122" s="39">
        <v>0.5</v>
      </c>
      <c r="X122" s="25">
        <f t="shared" si="1164"/>
        <v>7384.5</v>
      </c>
      <c r="Y122" s="39">
        <v>0.39</v>
      </c>
      <c r="Z122" s="25">
        <f t="shared" si="1165"/>
        <v>5759.91</v>
      </c>
      <c r="AA122" s="47">
        <v>2.5400000000000002E-3</v>
      </c>
      <c r="AB122" s="18">
        <f t="shared" si="1166"/>
        <v>37.513260000000002</v>
      </c>
      <c r="AC122" s="27">
        <f>IF(M122&gt;0,(AE122+AN122)/M122,0)</f>
        <v>2.926945521023766E-3</v>
      </c>
      <c r="AD122" s="47">
        <v>4.6000000000000001E-4</v>
      </c>
      <c r="AE122" s="37">
        <f t="shared" si="1167"/>
        <v>6.7937400000000006</v>
      </c>
      <c r="AF122" s="28">
        <v>0.2185</v>
      </c>
      <c r="AG122" s="41">
        <f t="shared" si="1168"/>
        <v>36.907271999999999</v>
      </c>
      <c r="AH122" s="28">
        <f t="shared" si="1169"/>
        <v>0.82062526994252305</v>
      </c>
      <c r="AI122" s="29">
        <f t="shared" si="635"/>
        <v>0.84464084964475838</v>
      </c>
      <c r="AJ122" s="43">
        <v>184</v>
      </c>
      <c r="AK122" s="39">
        <v>8.2000000000000003E-2</v>
      </c>
      <c r="AL122" s="28">
        <v>0.2157</v>
      </c>
      <c r="AM122" s="139">
        <v>0.22720000000000001</v>
      </c>
      <c r="AN122" s="41">
        <f>AJ122*(1-AK122)*AL122</f>
        <v>36.434318400000002</v>
      </c>
      <c r="AO122" s="140">
        <f t="shared" si="677"/>
        <v>38.376806400000007</v>
      </c>
      <c r="AP122" s="18">
        <v>1.55</v>
      </c>
      <c r="AQ122" s="18"/>
      <c r="AR122" s="121">
        <f>AR121+AJ122-AQ122</f>
        <v>3312.8600000000006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70"/>
      <c r="B123" s="49" t="s">
        <v>38</v>
      </c>
      <c r="C123" s="50"/>
      <c r="D123" s="51">
        <f t="shared" ref="D123" si="1171">SUM(D120:D122)</f>
        <v>46699</v>
      </c>
      <c r="E123" s="51"/>
      <c r="F123" s="51">
        <f t="shared" ref="F123" si="1172">SUM(F120:F122)</f>
        <v>46498</v>
      </c>
      <c r="G123" s="52"/>
      <c r="H123" s="52"/>
      <c r="I123" s="51">
        <f t="shared" ref="I123:K123" si="1173">SUM(I120:I122)</f>
        <v>47452</v>
      </c>
      <c r="J123" s="52"/>
      <c r="K123" s="51">
        <f t="shared" si="1173"/>
        <v>47477</v>
      </c>
      <c r="L123" s="21">
        <f t="shared" ref="L123" si="1174">IF(K123&gt;0,(K120*L120+K121*L121+K122*L122)/K123,0)</f>
        <v>7.4999999999999997E-2</v>
      </c>
      <c r="M123" s="52">
        <f t="shared" ref="M123" si="1175">M120+M121+M122</f>
        <v>43915</v>
      </c>
      <c r="N123" s="53">
        <f t="shared" ref="N123" si="1176">IF(M123&gt;0,O123/M123,0)</f>
        <v>0.37163527268587043</v>
      </c>
      <c r="O123" s="54">
        <f t="shared" ref="O123" si="1177">O120+O121+O122</f>
        <v>16320.363000000001</v>
      </c>
      <c r="P123" s="21">
        <f t="shared" ref="P123" si="1178">IF(M123&gt;0,Q123/M123,0)</f>
        <v>0.45166000227712627</v>
      </c>
      <c r="Q123" s="54">
        <f t="shared" ref="Q123" si="1179">Q120+Q121+Q122</f>
        <v>19834.649000000001</v>
      </c>
      <c r="R123" s="21">
        <f t="shared" ref="R123" si="1180">IF(M123&gt;0,T123/M123,0)</f>
        <v>0.1767047250370033</v>
      </c>
      <c r="S123" s="141"/>
      <c r="T123" s="54">
        <f t="shared" ref="T123" si="1181">T120+T121+T122</f>
        <v>7759.9879999999994</v>
      </c>
      <c r="U123" s="21">
        <f t="shared" ref="U123" si="1182">IF(M123&gt;0,V123/M123,0)</f>
        <v>0.25833494250256178</v>
      </c>
      <c r="V123" s="54">
        <f t="shared" ref="V123" si="1183">V120+V121+V122</f>
        <v>11344.779</v>
      </c>
      <c r="W123" s="21">
        <f t="shared" ref="W123" si="1184">IF(M123&gt;0,X123/M123,0)</f>
        <v>0.49500063759535468</v>
      </c>
      <c r="X123" s="54">
        <f t="shared" ref="X123" si="1185">X120+X121+X122</f>
        <v>21737.953000000001</v>
      </c>
      <c r="Y123" s="21">
        <f t="shared" ref="Y123" si="1186">IF(M123&gt;0,Z123/M123,0)</f>
        <v>0.38999999999999996</v>
      </c>
      <c r="Z123" s="54">
        <f t="shared" ref="Z123" si="1187">Z120+Z121+Z122</f>
        <v>17126.849999999999</v>
      </c>
      <c r="AA123" s="55">
        <f t="shared" ref="AA123" si="1188">IF(M123&gt;0,AB123/M123,0)</f>
        <v>2.5635698508482295E-3</v>
      </c>
      <c r="AB123" s="56">
        <f t="shared" ref="AB123" si="1189">SUM(AB120:AB122)</f>
        <v>112.57917</v>
      </c>
      <c r="AC123" s="55">
        <f t="shared" ref="AC123" si="1190">IF(M123&gt;0,(AC120*M120+AC121*M121+AC122*M122)/M123,0)</f>
        <v>2.809221363998634E-3</v>
      </c>
      <c r="AD123" s="55">
        <f t="shared" ref="AD123" si="1191">IF(K123&gt;0,(K120*AD120+K121*AD121+K122*AD122)/K123,0)</f>
        <v>4.5671251342755445E-4</v>
      </c>
      <c r="AE123" s="52">
        <f t="shared" ref="AE123" si="1192">SUM(AE120:AE122)</f>
        <v>20.056529999999999</v>
      </c>
      <c r="AF123" s="53">
        <f t="shared" ref="AF123" si="1193">IF(K123&gt;0,(K120*AF120+K121*AF121+K122*AF122)/K123,0)</f>
        <v>0.21137307538387007</v>
      </c>
      <c r="AG123" s="58">
        <f t="shared" ref="AG123" si="1194">SUM(AG120:AG122)</f>
        <v>104.4448505</v>
      </c>
      <c r="AH123" s="53">
        <f t="shared" ref="AH123" si="1195">IF(AND(AB123&gt;0),((AB120*AH120+AB121*AH121+AB122*AH122)/AB123),0)</f>
        <v>0.82362591068341306</v>
      </c>
      <c r="AI123" s="57">
        <f t="shared" si="635"/>
        <v>0.83925756513002248</v>
      </c>
      <c r="AJ123" s="51">
        <f t="shared" ref="AJ123" si="1196">SUM(AJ120:AJ122)</f>
        <v>537</v>
      </c>
      <c r="AK123" s="21">
        <f t="shared" ref="AK123" si="1197">IF(AJ123&gt;0,(AK120*AJ120+AK121*AJ121+AK122*AJ122)/AJ123,0)</f>
        <v>7.996089385474861E-2</v>
      </c>
      <c r="AL123" s="53">
        <f>IF(K123&gt;0,(AL120*K120+AL121*K121+AL122*K122)/K123,0)</f>
        <v>0.20902403479579587</v>
      </c>
      <c r="AM123" s="141">
        <f>IF(L123&gt;0,(AM120*K120+AM121*K121+AM122*K122)/K123,0)</f>
        <v>0.21879410662004758</v>
      </c>
      <c r="AN123" s="58">
        <f t="shared" ref="AN123" si="1198">SUM(AN120:AN122)</f>
        <v>103.31042619999999</v>
      </c>
      <c r="AO123" s="142">
        <f t="shared" si="706"/>
        <v>108.15353100000002</v>
      </c>
      <c r="AP123" s="56"/>
      <c r="AQ123" s="56">
        <f t="shared" ref="AQ123" si="1199">SUM(AQ120:AQ122)</f>
        <v>549.98</v>
      </c>
      <c r="AR123" s="105"/>
      <c r="AS123" s="106">
        <f>AR122</f>
        <v>3312.8600000000006</v>
      </c>
      <c r="AT123" s="51">
        <f t="shared" ref="AT123" si="1200">SUM(AT120:AT122)</f>
        <v>0</v>
      </c>
      <c r="AU123" s="59"/>
      <c r="AV123" s="58"/>
      <c r="AW123" s="58"/>
      <c r="AX123" s="58"/>
      <c r="AY123" s="58"/>
    </row>
    <row r="124" spans="1:51" x14ac:dyDescent="0.2">
      <c r="A124" s="168">
        <v>31</v>
      </c>
      <c r="B124" s="23">
        <v>1</v>
      </c>
      <c r="C124" s="11" t="s">
        <v>53</v>
      </c>
      <c r="D124" s="12">
        <v>7401</v>
      </c>
      <c r="E124" s="12">
        <v>1</v>
      </c>
      <c r="F124" s="12">
        <v>7604</v>
      </c>
      <c r="G124" s="13">
        <v>0.7</v>
      </c>
      <c r="H124" s="13">
        <v>2.9</v>
      </c>
      <c r="I124" s="12">
        <v>8295</v>
      </c>
      <c r="J124" s="13">
        <v>5</v>
      </c>
      <c r="K124" s="12">
        <v>15796</v>
      </c>
      <c r="L124" s="14">
        <v>8.5000000000000006E-2</v>
      </c>
      <c r="M124" s="24">
        <f>ROUND(K124*(1-L124),0)</f>
        <v>14453</v>
      </c>
      <c r="N124" s="15">
        <v>0.34300000000000003</v>
      </c>
      <c r="O124" s="25">
        <f t="shared" ref="O124:O126" si="1201">M124*N124</f>
        <v>4957.3790000000008</v>
      </c>
      <c r="P124" s="14">
        <v>0.44500000000000001</v>
      </c>
      <c r="Q124" s="25">
        <f t="shared" ref="Q124:Q126" si="1202">M124*P124</f>
        <v>6431.585</v>
      </c>
      <c r="R124" s="16">
        <v>0.21199999999999999</v>
      </c>
      <c r="S124" s="150"/>
      <c r="T124" s="25">
        <f t="shared" ref="T124:T126" si="1203">M124*R124</f>
        <v>3064.0360000000001</v>
      </c>
      <c r="U124" s="26">
        <v>0.25700000000000001</v>
      </c>
      <c r="V124" s="25">
        <f t="shared" ref="V124:V126" si="1204">M124*U124</f>
        <v>3714.4210000000003</v>
      </c>
      <c r="W124" s="16">
        <v>0.499</v>
      </c>
      <c r="X124" s="25">
        <f t="shared" ref="X124:X126" si="1205">M124*W124</f>
        <v>7212.0469999999996</v>
      </c>
      <c r="Y124" s="16">
        <v>0.39</v>
      </c>
      <c r="Z124" s="25">
        <f t="shared" ref="Z124:Z126" si="1206">Y124*M124</f>
        <v>5636.67</v>
      </c>
      <c r="AA124" s="17">
        <v>2.5699999999999998E-3</v>
      </c>
      <c r="AB124" s="18">
        <f t="shared" ref="AB124:AB126" si="1207">M124*AA124</f>
        <v>37.144209999999994</v>
      </c>
      <c r="AC124" s="27">
        <f>IF(M124&gt;0,(AE124+AN124)/M124,0)</f>
        <v>2.7384565695703312E-3</v>
      </c>
      <c r="AD124" s="17">
        <v>4.8999999999999998E-4</v>
      </c>
      <c r="AE124" s="24">
        <f t="shared" ref="AE124:AE126" si="1208">AD124*M124</f>
        <v>7.0819700000000001</v>
      </c>
      <c r="AF124" s="117">
        <v>0.21410000000000001</v>
      </c>
      <c r="AG124" s="30">
        <f t="shared" ref="AG124:AG126" si="1209">AJ124*(1-AK124)*AF124</f>
        <v>34.039116700000001</v>
      </c>
      <c r="AH124" s="28">
        <f t="shared" ref="AH124:AH126" si="1210">IF(AND(AF124&gt;0,AD124&gt;0,AA124&gt;0),((AA124-AD124)*AF124)/((AF124-AD124)*AA124),0)</f>
        <v>0.81119506311458556</v>
      </c>
      <c r="AI124" s="60">
        <f t="shared" si="635"/>
        <v>0.82304013247312435</v>
      </c>
      <c r="AJ124" s="12">
        <v>173</v>
      </c>
      <c r="AK124" s="14">
        <v>8.1000000000000003E-2</v>
      </c>
      <c r="AL124" s="15">
        <v>0.2044</v>
      </c>
      <c r="AM124" s="135">
        <v>0.21820000000000001</v>
      </c>
      <c r="AN124" s="30">
        <f>AJ124*(1-AK124)*AL124</f>
        <v>32.496942799999999</v>
      </c>
      <c r="AO124" s="136">
        <f t="shared" ref="AO124" si="1211">AJ124*(1-AK124)*AM124</f>
        <v>34.690963400000001</v>
      </c>
      <c r="AP124" s="19">
        <v>1.55</v>
      </c>
      <c r="AQ124" s="19">
        <v>751.38</v>
      </c>
      <c r="AR124" s="101">
        <f>AR122+AJ124-AQ124+AS124</f>
        <v>2759.4800000000005</v>
      </c>
      <c r="AS124" s="151">
        <v>25</v>
      </c>
      <c r="AT124" s="12"/>
      <c r="AU124" s="31"/>
      <c r="AV124" s="20"/>
      <c r="AW124" s="20"/>
      <c r="AX124" s="20"/>
      <c r="AY124" s="20"/>
    </row>
    <row r="125" spans="1:51" x14ac:dyDescent="0.2">
      <c r="A125" s="169"/>
      <c r="B125" s="33">
        <v>2</v>
      </c>
      <c r="C125" s="46" t="s">
        <v>54</v>
      </c>
      <c r="D125" s="34">
        <v>21900</v>
      </c>
      <c r="E125" s="34">
        <v>0</v>
      </c>
      <c r="F125" s="34">
        <v>18354</v>
      </c>
      <c r="G125" s="35">
        <v>1.2</v>
      </c>
      <c r="H125" s="35">
        <v>5.0999999999999996</v>
      </c>
      <c r="I125" s="34">
        <v>18930</v>
      </c>
      <c r="J125" s="35">
        <v>3.1</v>
      </c>
      <c r="K125" s="34">
        <v>15800</v>
      </c>
      <c r="L125" s="36">
        <v>7.9000000000000001E-2</v>
      </c>
      <c r="M125" s="37">
        <f>ROUND(K125*(1-L125),0)</f>
        <v>14552</v>
      </c>
      <c r="N125" s="38">
        <v>0.30099999999999999</v>
      </c>
      <c r="O125" s="25">
        <f t="shared" si="1201"/>
        <v>4380.152</v>
      </c>
      <c r="P125" s="36">
        <v>0.40899999999999997</v>
      </c>
      <c r="Q125" s="25">
        <f t="shared" si="1202"/>
        <v>5951.768</v>
      </c>
      <c r="R125" s="39">
        <v>0.28999999999999998</v>
      </c>
      <c r="S125" s="139"/>
      <c r="T125" s="25">
        <f t="shared" si="1203"/>
        <v>4220.08</v>
      </c>
      <c r="U125" s="28">
        <v>0.25</v>
      </c>
      <c r="V125" s="25">
        <f t="shared" si="1204"/>
        <v>3638</v>
      </c>
      <c r="W125" s="39">
        <v>0.504</v>
      </c>
      <c r="X125" s="25">
        <f t="shared" si="1205"/>
        <v>7334.2079999999996</v>
      </c>
      <c r="Y125" s="39">
        <v>0.38</v>
      </c>
      <c r="Z125" s="25">
        <f t="shared" si="1206"/>
        <v>5529.76</v>
      </c>
      <c r="AA125" s="40">
        <v>2.64E-3</v>
      </c>
      <c r="AB125" s="18">
        <f t="shared" si="1207"/>
        <v>38.417279999999998</v>
      </c>
      <c r="AC125" s="27">
        <f>IF(M125&gt;0,(AE125+AN125)/M125,0)</f>
        <v>2.5189266011544803E-3</v>
      </c>
      <c r="AD125" s="40">
        <v>4.6999999999999999E-4</v>
      </c>
      <c r="AE125" s="37">
        <f t="shared" si="1208"/>
        <v>6.8394399999999997</v>
      </c>
      <c r="AF125" s="28">
        <v>0.21590000000000001</v>
      </c>
      <c r="AG125" s="41">
        <f t="shared" si="1209"/>
        <v>31.0829071</v>
      </c>
      <c r="AH125" s="28">
        <f t="shared" si="1210"/>
        <v>0.82376297440355373</v>
      </c>
      <c r="AI125" s="29">
        <f t="shared" si="635"/>
        <v>0.81526277213895038</v>
      </c>
      <c r="AJ125" s="34">
        <v>157</v>
      </c>
      <c r="AK125" s="36">
        <v>8.3000000000000004E-2</v>
      </c>
      <c r="AL125" s="38">
        <v>0.20710000000000001</v>
      </c>
      <c r="AM125" s="137">
        <v>0.21329999999999999</v>
      </c>
      <c r="AN125" s="41">
        <f>AJ125*(1-AK125)*AL125</f>
        <v>29.815979899999999</v>
      </c>
      <c r="AO125" s="138">
        <f t="shared" si="677"/>
        <v>30.708587699999999</v>
      </c>
      <c r="AP125" s="42">
        <v>1.5</v>
      </c>
      <c r="AQ125" s="42"/>
      <c r="AR125" s="121">
        <f>AR124+AJ125-AQ125</f>
        <v>2916.4800000000005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9"/>
      <c r="B126" s="33">
        <v>3</v>
      </c>
      <c r="C126" s="11" t="s">
        <v>57</v>
      </c>
      <c r="D126" s="43">
        <v>18590</v>
      </c>
      <c r="E126" s="43">
        <v>1</v>
      </c>
      <c r="F126" s="43">
        <v>19309</v>
      </c>
      <c r="G126" s="37">
        <v>0.8</v>
      </c>
      <c r="H126" s="37">
        <v>5.3</v>
      </c>
      <c r="I126" s="43">
        <v>19348</v>
      </c>
      <c r="J126" s="37">
        <v>1.7</v>
      </c>
      <c r="K126" s="43">
        <v>15920</v>
      </c>
      <c r="L126" s="39">
        <v>7.2999999999999995E-2</v>
      </c>
      <c r="M126" s="37">
        <f>ROUND(K126*(1-L126),0)</f>
        <v>14758</v>
      </c>
      <c r="N126" s="28">
        <v>0.46600000000000003</v>
      </c>
      <c r="O126" s="25">
        <f t="shared" si="1201"/>
        <v>6877.2280000000001</v>
      </c>
      <c r="P126" s="39">
        <v>0.32</v>
      </c>
      <c r="Q126" s="25">
        <f t="shared" si="1202"/>
        <v>4722.5600000000004</v>
      </c>
      <c r="R126" s="39">
        <v>0.214</v>
      </c>
      <c r="S126" s="139"/>
      <c r="T126" s="25">
        <f t="shared" si="1203"/>
        <v>3158.212</v>
      </c>
      <c r="U126" s="28">
        <v>0.249</v>
      </c>
      <c r="V126" s="25">
        <f t="shared" si="1204"/>
        <v>3674.7420000000002</v>
      </c>
      <c r="W126" s="39">
        <v>0.51900000000000002</v>
      </c>
      <c r="X126" s="25">
        <f t="shared" si="1205"/>
        <v>7659.402</v>
      </c>
      <c r="Y126" s="39">
        <v>0.39</v>
      </c>
      <c r="Z126" s="25">
        <f t="shared" si="1206"/>
        <v>5755.62</v>
      </c>
      <c r="AA126" s="47">
        <v>2.6900000000000001E-3</v>
      </c>
      <c r="AB126" s="18">
        <f t="shared" si="1207"/>
        <v>39.699020000000004</v>
      </c>
      <c r="AC126" s="27">
        <f>IF(M126&gt;0,(AE126+AN126)/M126,0)</f>
        <v>3.0035393007182549E-3</v>
      </c>
      <c r="AD126" s="47">
        <v>5.1000000000000004E-4</v>
      </c>
      <c r="AE126" s="37">
        <f t="shared" si="1208"/>
        <v>7.5265800000000009</v>
      </c>
      <c r="AF126" s="28">
        <v>0.21590000000000001</v>
      </c>
      <c r="AG126" s="41">
        <f t="shared" si="1209"/>
        <v>35.756278500000001</v>
      </c>
      <c r="AH126" s="28">
        <f t="shared" si="1210"/>
        <v>0.81232780651540548</v>
      </c>
      <c r="AI126" s="29">
        <f t="shared" si="635"/>
        <v>0.83211020795400947</v>
      </c>
      <c r="AJ126" s="43">
        <v>181</v>
      </c>
      <c r="AK126" s="39">
        <v>8.5000000000000006E-2</v>
      </c>
      <c r="AL126" s="28">
        <v>0.22220000000000001</v>
      </c>
      <c r="AM126" s="139">
        <v>0.23430000000000001</v>
      </c>
      <c r="AN126" s="41">
        <f>AJ126*(1-AK126)*AL126</f>
        <v>36.799653000000006</v>
      </c>
      <c r="AO126" s="140">
        <f t="shared" si="677"/>
        <v>38.803594500000003</v>
      </c>
      <c r="AP126" s="18">
        <v>1.5</v>
      </c>
      <c r="AQ126" s="18"/>
      <c r="AR126" s="121">
        <f>AR125+AJ126-AQ126</f>
        <v>3097.4800000000005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70"/>
      <c r="B127" s="49" t="s">
        <v>38</v>
      </c>
      <c r="C127" s="50"/>
      <c r="D127" s="51">
        <f>SUM(D124:D126)</f>
        <v>47891</v>
      </c>
      <c r="E127" s="61"/>
      <c r="F127" s="51">
        <f>SUM(F124:F126)</f>
        <v>45267</v>
      </c>
      <c r="G127" s="62"/>
      <c r="H127" s="62"/>
      <c r="I127" s="51">
        <f>SUM(I124:I126)</f>
        <v>46573</v>
      </c>
      <c r="J127" s="52"/>
      <c r="K127" s="51">
        <f>SUM(K124:K126)</f>
        <v>47516</v>
      </c>
      <c r="L127" s="21">
        <f>IF(K127&gt;0,(K124*L124+K125*L125+K126*L126)/K127,0)</f>
        <v>7.8984342116339756E-2</v>
      </c>
      <c r="M127" s="52">
        <f>M124+M125+M126</f>
        <v>43763</v>
      </c>
      <c r="N127" s="53">
        <f>IF(M127&gt;0,O127/M127,0)</f>
        <v>0.37051296757534907</v>
      </c>
      <c r="O127" s="54">
        <f t="shared" ref="O127" si="1212">O124+O125+O126</f>
        <v>16214.759000000002</v>
      </c>
      <c r="P127" s="21">
        <f>IF(M127&gt;0,Q127/M127,0)</f>
        <v>0.39087615108653428</v>
      </c>
      <c r="Q127" s="54">
        <f t="shared" ref="Q127" si="1213">Q124+Q125+Q126</f>
        <v>17105.913</v>
      </c>
      <c r="R127" s="21">
        <f>IF(M127&gt;0,T127/M127,0)</f>
        <v>0.23861088133811667</v>
      </c>
      <c r="S127" s="141"/>
      <c r="T127" s="54">
        <f t="shared" ref="T127" si="1214">T124+T125+T126</f>
        <v>10442.328</v>
      </c>
      <c r="U127" s="21">
        <f>IF(M127&gt;0,V127/M127,0)</f>
        <v>0.25197456755706876</v>
      </c>
      <c r="V127" s="54">
        <f t="shared" ref="V127" si="1215">V124+V125+V126</f>
        <v>11027.163</v>
      </c>
      <c r="W127" s="21">
        <f>IF(M127&gt;0,X127/M127,0)</f>
        <v>0.50740710188972415</v>
      </c>
      <c r="X127" s="54">
        <f t="shared" ref="X127" si="1216">X124+X125+X126</f>
        <v>22205.656999999999</v>
      </c>
      <c r="Y127" s="21">
        <f>IF(M127&gt;0,Z127/M127,0)</f>
        <v>0.38667481662591685</v>
      </c>
      <c r="Z127" s="54">
        <f t="shared" ref="Z127" si="1217">Z124+Z125+Z126</f>
        <v>16922.05</v>
      </c>
      <c r="AA127" s="55">
        <f>IF(M127&gt;0,AB127/M127,0)</f>
        <v>2.6337433448346778E-3</v>
      </c>
      <c r="AB127" s="56">
        <f t="shared" ref="AB127" si="1218">SUM(AB124:AB126)</f>
        <v>115.26051</v>
      </c>
      <c r="AC127" s="55">
        <f t="shared" ref="AC127" si="1219">IF(M127&gt;0,(AC124*M124+AC125*M125+AC126*M126)/M127,0)</f>
        <v>2.7548514887005006E-3</v>
      </c>
      <c r="AD127" s="55">
        <f>IF(K127&gt;0,(K124*AD124+K125*AD125+K126*AD126)/K127,0)</f>
        <v>4.9005050930212989E-4</v>
      </c>
      <c r="AE127" s="52">
        <f t="shared" ref="AE127" si="1220">SUM(AE124:AE126)</f>
        <v>21.447990000000001</v>
      </c>
      <c r="AF127" s="53">
        <f>IF(K127&gt;0,(K124*AF124+K125*AF125+K126*AF126)/K127,0)</f>
        <v>0.21530161629766814</v>
      </c>
      <c r="AG127" s="58">
        <f>SUM(AG124:AG126)</f>
        <v>100.8783023</v>
      </c>
      <c r="AH127" s="53">
        <f>IF(AND(AB127&gt;0),((AB124*AH124+AB125*AH125+AB126*AH126)/AB127),0)</f>
        <v>0.81577420101643483</v>
      </c>
      <c r="AI127" s="57">
        <f t="shared" si="635"/>
        <v>0.82402507808582859</v>
      </c>
      <c r="AJ127" s="51">
        <f>SUM(AJ124:AJ126)</f>
        <v>511</v>
      </c>
      <c r="AK127" s="21">
        <f>IF(AJ127&gt;0,(AK124*AJ124+AK125*AJ125+AK126*AJ126)/AJ127,0)</f>
        <v>8.303131115459883E-2</v>
      </c>
      <c r="AL127" s="53">
        <f>IF(K127&gt;0,(AL124*K124+AL125*K125+AL126*K126)/K127,0)</f>
        <v>0.21126160451216436</v>
      </c>
      <c r="AM127" s="141">
        <f>IF(L127&gt;0,(AM124*K124+AM125*K125+AM126*K126)/K127,0)</f>
        <v>0.22196487919858574</v>
      </c>
      <c r="AN127" s="58">
        <f>SUM(AN124:AN126)</f>
        <v>99.112575700000008</v>
      </c>
      <c r="AO127" s="142">
        <f t="shared" ref="AO127" si="1221">SUM(AO124:AO126)</f>
        <v>104.2031456</v>
      </c>
      <c r="AP127" s="63"/>
      <c r="AQ127" s="56">
        <f>SUM(AQ124:AQ126)</f>
        <v>751.38</v>
      </c>
      <c r="AR127" s="105"/>
      <c r="AS127" s="106">
        <f>AR126</f>
        <v>3097.4800000000005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1428260</v>
      </c>
      <c r="E128" s="69"/>
      <c r="F128" s="69">
        <f>SUM(F127,F123,F119,F115,F111,F107,F103,F99,F95,F91,F87,F83,F79,F75,F71,F67,F63,F59,F55,F51,F47,F43,F39,F35,F31,F27,F23,F19,F15,F11,F7)</f>
        <v>1438576</v>
      </c>
      <c r="G128" s="75"/>
      <c r="H128" s="69"/>
      <c r="I128" s="69">
        <f>SUM(I127,I123,I119,I115,I111,I107,I103,I99,I95,I91,I87,I83,I79,I75,I71,I67,I63,I59,I55,I51,I47,I43,I39,I35,I31,I27,I23,I19,I15,I11,I7)</f>
        <v>1478780</v>
      </c>
      <c r="J128" s="75"/>
      <c r="K128" s="69">
        <f>SUM(K127,K123,K119,K115,K111,K107,K103,K99,K95,K91,K87,K83,K79,K75,K71,K67,K63,K59,K55,K51,K47,K43,K39,K35,K31,K27,K23,K19,K15,K11,K7)</f>
        <v>1431077</v>
      </c>
      <c r="L128" s="70">
        <f>1-M128/K128</f>
        <v>7.8477258735903055E-2</v>
      </c>
      <c r="M128" s="69">
        <f>SUM(M127,M123,M119,M115,M111,M107,M103,M99,M95,M91,M87,M83,M79,M75,M71,M67,M63,M59,M55,M51,M47,M43,M39,M35,M31,M27,M23,M19,M15,M11,M7)</f>
        <v>1318770</v>
      </c>
      <c r="N128" s="71">
        <f>IF(AND(M128&gt;0),(O128/M128),0)</f>
        <v>0.4377300552787825</v>
      </c>
      <c r="O128" s="69">
        <f>SUM(O127,O123,O119,O115,O111,O107,O103,O99,O95,O91,O87,O83,O79,O75,O71,O67,O63,O59,O55,O51,O47,O43,O39,O35,O31,O27,O23,O19,O15,O11,O7)</f>
        <v>577265.26500000001</v>
      </c>
      <c r="P128" s="71">
        <f>Q128/M128</f>
        <v>0.43373269030991002</v>
      </c>
      <c r="Q128" s="69">
        <f>SUM(Q127,Q123,Q119,Q115,Q111,Q107,Q103,Q99,Q95,Q91,Q87,Q83,Q79,Q75,Q71,Q67,Q63,Q59,Q55,Q51,Q47,Q43,Q39,Q35,Q31,Q27,Q23,Q19,Q15,Q11,Q7)</f>
        <v>571993.66</v>
      </c>
      <c r="R128" s="71">
        <f>T128/M128</f>
        <v>0.12855994980170918</v>
      </c>
      <c r="S128" s="143"/>
      <c r="T128" s="69">
        <f>SUM(T127,T123,T119,T115,T111,T107,T103,T99,T95,T91,T87,T83,T79,T75,T71,T67,T63,T59,T55,T51,T47,T43,T39,T35,T31,T27,T23,T19,T15,T11,T7)</f>
        <v>169541.005</v>
      </c>
      <c r="U128" s="71">
        <f>V128/M128</f>
        <v>0.24406650060283444</v>
      </c>
      <c r="V128" s="69">
        <f>SUM(V127,V123,V119,V115,V111,V107,V103,V99,V95,V91,V87,V83,V79,V75,V71,V67,V63,V59,V55,V51,V47,V43,V39,V35,V31,V27,V23,V19,V15,V11,V7)</f>
        <v>321867.57899999997</v>
      </c>
      <c r="W128" s="71">
        <f>X128/M128</f>
        <v>0.50327985319653934</v>
      </c>
      <c r="X128" s="69">
        <f>SUM(X127,X123,X119,X115,X111,X107,X103,X99,X95,X91,X87,X83,X79,X75,X71,X67,X63,X59,X55,X51,X47,X43,X39,X35,X31,X27,X23,X19,X15,X11,X7)</f>
        <v>663710.37200000021</v>
      </c>
      <c r="Y128" s="71">
        <f>IF(AND(M128&gt;0),(Z128/M128),0)</f>
        <v>0.38794805765978907</v>
      </c>
      <c r="Z128" s="69">
        <f>SUM(Z127,Z123,Z119,Z115,Z111,Z107,Z103,Z99,Z95,Z91,Z87,Z83,Z79,Z75,Z71,Z67,Z63,Z59,Z55,Z51,Z47,Z43,Z39,Z35,Z31,Z27,Z23,Z19,Z15,Z11,Z7)</f>
        <v>511614.26000000007</v>
      </c>
      <c r="AA128" s="72">
        <f>IF(AND(M128&gt;0),(AB128/M128),0)</f>
        <v>2.7661091016629134E-3</v>
      </c>
      <c r="AB128" s="69">
        <f>SUM(AB127,AB123,AB119,AB115,AB111,AB107,AB103,AB99,AB95,AB91,AB87,AB83,AB79,AB75,AB71,AB67,AB63,AB59,AB55,AB51,AB47,AB43,AB39,AB35,AB31,AB27,AB23,AB19,AB15,AB11,AB7)</f>
        <v>3647.8617000000004</v>
      </c>
      <c r="AC128" s="73">
        <f>(AE128+AN128)/M128</f>
        <v>2.9354108106796478E-3</v>
      </c>
      <c r="AD128" s="74">
        <f>AE128/(M128-AJ128)</f>
        <v>4.6482031973382412E-4</v>
      </c>
      <c r="AE128" s="75">
        <f>SUM(AE127,AE123,AE119,AE115,AE111,AE107,AE103,AE99,AE95,AE91,AE87,AE83,AE79,AE75,AE71,AE67,AE63,AE59,AE55,AE51,AE47,AE43,AE39,AE35,AE31,AE27,AE23,AE19,AE15,AE11,AE7)</f>
        <v>604.91484000000003</v>
      </c>
      <c r="AF128" s="71">
        <f>AG128/AJ128</f>
        <v>0.1907464624517986</v>
      </c>
      <c r="AG128" s="69">
        <f>SUM(AG127,AG123,AG119,AG115,AG111,AG107,AG103,AG99,AG95,AG91,AG87,AG83,AG79,AG75,AG71,AG67,AG63,AG59,AG55,AG51,AG47,AG43,AG39,AG35,AG31,AG27,AG23,AG19,AG15,AG11,AG7)</f>
        <v>3314.2197851000005</v>
      </c>
      <c r="AH128" s="76">
        <f>((AA128-AD128)*AF128)/((AF128-AD128)*AA128)</f>
        <v>0.83399110060454962</v>
      </c>
      <c r="AI128" s="77">
        <f>((AC128-AD128)*AL128)/((AL128-AD128)*AC128)</f>
        <v>0.84373695224905243</v>
      </c>
      <c r="AJ128" s="69">
        <f>SUM(AJ127,AJ123,AJ119,AJ115,AJ111,AJ107,AJ103,AJ99,AJ95,AJ91,AJ87,AJ83,AJ79,AJ75,AJ71,AJ67,AJ63,AJ59,AJ55,AJ51,AJ47,AJ43,AJ39,AJ35,AJ31,AJ27,AJ23,AJ19,AJ15,AJ11,AJ7)</f>
        <v>17375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8.0684719424460427E-2</v>
      </c>
      <c r="AL128" s="71">
        <f>AN128/AJ128</f>
        <v>0.18798370502446041</v>
      </c>
      <c r="AM128" s="143">
        <f>AO128/AJ128</f>
        <v>0.1972622883510792</v>
      </c>
      <c r="AN128" s="69">
        <f>SUM(AN127,AN123,AN119,AN115,AN111,AN107,AN103,AN99,AN95,AN91,AN87,AN83,AN79,AN75,AN71,AN67,AN63,AN59,AN55,AN51,AN47,AN43,AN39,AN35,AN31,AN27,AN23,AN19,AN15,AN11,AN7)</f>
        <v>3266.2168747999995</v>
      </c>
      <c r="AO128" s="144">
        <f>SUM(AO127,AO123,AO119,AO115,AO111,AO107,AO103,AO99,AO95,AO91,AO87,AO83,AO79,AO75,AO71,AO67,AO63,AO59,AO55,AO51,AO47,AO43,AO39,AO35,AO31,AO27,AO23,AO19,AO15,AO11,AO7)</f>
        <v>3427.4322601000013</v>
      </c>
      <c r="AP128" s="69"/>
      <c r="AQ128" s="107">
        <f>SUM(AQ127,AQ123,AQ119,AQ115,AQ111,AQ107,AQ103,AQ99,AQ95,AQ91,AQ87,AQ83,AQ79,AQ75,AQ71,AQ67,AQ63,AQ59,AQ55,AQ51,AQ47,AQ43,AQ39,AQ35,AQ31,AQ27,AQ23,AQ19,AQ15,AQ11,AQ7)</f>
        <v>16714.5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O1:O3 T1:T3 AE1:AE3 AI1:AI1048576 AB1:AC3 AB128:AC1048576 O128:O1048576 Q128:Q1048576 T128:T1048576 V128:V1048576 X128:X1048576 Z128:Z1048576 AE128:AE1048576 M1:M1048576 AN1:AO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V1:AW1"/>
    <mergeCell ref="A4:A7"/>
    <mergeCell ref="A16:A19"/>
    <mergeCell ref="A20:A23"/>
    <mergeCell ref="A1:A2"/>
    <mergeCell ref="B1:B2"/>
    <mergeCell ref="A60:A63"/>
    <mergeCell ref="A64:A67"/>
    <mergeCell ref="A68:A71"/>
    <mergeCell ref="A72:A75"/>
    <mergeCell ref="C1:C2"/>
    <mergeCell ref="A8:A11"/>
    <mergeCell ref="A12:A15"/>
    <mergeCell ref="A24:A27"/>
    <mergeCell ref="A40:A43"/>
    <mergeCell ref="A44:A47"/>
    <mergeCell ref="A48:A51"/>
    <mergeCell ref="A52:A55"/>
    <mergeCell ref="A56:A59"/>
    <mergeCell ref="A28:A31"/>
    <mergeCell ref="AX1:AY1"/>
    <mergeCell ref="A76:A79"/>
    <mergeCell ref="A32:A35"/>
    <mergeCell ref="A36:A39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2" topLeftCell="D100" activePane="bottomRight" state="frozen"/>
      <selection pane="topRight" activeCell="D1" sqref="D1"/>
      <selection pane="bottomLeft" activeCell="A3" sqref="A3"/>
      <selection pane="bottomRight" activeCell="AS124" sqref="AS124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3.5703125" style="32" customWidth="1"/>
    <col min="4" max="4" width="11.42578125" style="32" customWidth="1"/>
    <col min="5" max="5" width="8.5703125" style="32" customWidth="1"/>
    <col min="6" max="6" width="10" style="32" customWidth="1"/>
    <col min="7" max="7" width="9.28515625" style="81" customWidth="1"/>
    <col min="8" max="8" width="8.28515625" style="32" customWidth="1"/>
    <col min="9" max="9" width="11.5703125" style="32" customWidth="1"/>
    <col min="10" max="10" width="9" style="81" customWidth="1"/>
    <col min="11" max="11" width="11.140625" style="32" customWidth="1"/>
    <col min="12" max="12" width="10" style="32" customWidth="1"/>
    <col min="13" max="13" width="10.5703125" style="32" customWidth="1"/>
    <col min="14" max="14" width="8.5703125" style="32" bestFit="1" customWidth="1"/>
    <col min="15" max="15" width="10.7109375" style="32" hidden="1" customWidth="1"/>
    <col min="16" max="16" width="7.7109375" style="32" customWidth="1"/>
    <col min="17" max="17" width="11.85546875" style="32" hidden="1" customWidth="1"/>
    <col min="18" max="18" width="7.7109375" style="32" customWidth="1"/>
    <col min="19" max="19" width="11.140625" style="32" customWidth="1"/>
    <col min="20" max="20" width="0.1406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2851562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3" style="80" customWidth="1"/>
    <col min="33" max="33" width="15" style="82" hidden="1" customWidth="1"/>
    <col min="34" max="34" width="13.28515625" style="32" customWidth="1"/>
    <col min="35" max="35" width="10" style="32" customWidth="1"/>
    <col min="36" max="36" width="11" style="32" customWidth="1"/>
    <col min="37" max="37" width="11.140625" style="81" customWidth="1"/>
    <col min="38" max="38" width="11.85546875" style="82" customWidth="1"/>
    <col min="39" max="39" width="12.140625" style="82" customWidth="1"/>
    <col min="40" max="40" width="11.28515625" style="32" customWidth="1"/>
    <col min="41" max="41" width="11.42578125" style="145" customWidth="1"/>
    <col min="42" max="42" width="9.5703125" style="32" customWidth="1"/>
    <col min="43" max="43" width="11.28515625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74" t="s">
        <v>47</v>
      </c>
      <c r="B1" s="176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60</v>
      </c>
      <c r="AM1" s="131" t="s">
        <v>50</v>
      </c>
      <c r="AN1" s="162" t="s">
        <v>61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7" t="s">
        <v>28</v>
      </c>
      <c r="AW1" s="167"/>
      <c r="AX1" s="167" t="s">
        <v>29</v>
      </c>
      <c r="AY1" s="167"/>
    </row>
    <row r="2" spans="1:51" s="22" customFormat="1" ht="13.5" thickBot="1" x14ac:dyDescent="0.25">
      <c r="A2" s="175"/>
      <c r="B2" s="177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 t="s">
        <v>31</v>
      </c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 t="s">
        <v>32</v>
      </c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 t="s">
        <v>32</v>
      </c>
      <c r="AN2" s="5" t="s">
        <v>30</v>
      </c>
      <c r="AO2" s="133" t="s">
        <v>30</v>
      </c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Септември!AS127</f>
        <v>2217.6400000000026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8">
        <v>1</v>
      </c>
      <c r="B4" s="23">
        <v>1</v>
      </c>
      <c r="C4" s="11" t="s">
        <v>57</v>
      </c>
      <c r="D4" s="12">
        <v>5500</v>
      </c>
      <c r="E4" s="12">
        <v>0</v>
      </c>
      <c r="F4" s="12">
        <v>15024</v>
      </c>
      <c r="G4" s="13">
        <v>0.8</v>
      </c>
      <c r="H4" s="13">
        <v>4.7</v>
      </c>
      <c r="I4" s="12">
        <v>17210</v>
      </c>
      <c r="J4" s="13">
        <v>6.2</v>
      </c>
      <c r="K4" s="12">
        <v>15120</v>
      </c>
      <c r="L4" s="14">
        <v>7.8E-2</v>
      </c>
      <c r="M4" s="24">
        <f>ROUND(K4*(1-L4),0)</f>
        <v>13941</v>
      </c>
      <c r="N4" s="15">
        <v>0.60899999999999999</v>
      </c>
      <c r="O4" s="25">
        <f t="shared" ref="O4:O6" si="0">M4*N4</f>
        <v>8490.0689999999995</v>
      </c>
      <c r="P4" s="14">
        <v>0.33300000000000002</v>
      </c>
      <c r="Q4" s="25">
        <f t="shared" ref="Q4:Q6" si="1">M4*P4</f>
        <v>4642.3530000000001</v>
      </c>
      <c r="R4" s="16">
        <v>5.8000000000000003E-2</v>
      </c>
      <c r="S4" s="149">
        <v>0.27550000000000002</v>
      </c>
      <c r="T4" s="25">
        <f t="shared" ref="T4:T6" si="2">M4*R4</f>
        <v>808.57800000000009</v>
      </c>
      <c r="U4" s="26">
        <v>0.27100000000000002</v>
      </c>
      <c r="V4" s="25">
        <f t="shared" ref="V4:V6" si="3">M4*U4</f>
        <v>3778.0110000000004</v>
      </c>
      <c r="W4" s="16">
        <v>0.45800000000000002</v>
      </c>
      <c r="X4" s="25">
        <f>M4*W4</f>
        <v>6384.9780000000001</v>
      </c>
      <c r="Y4" s="16">
        <v>0.43</v>
      </c>
      <c r="Z4" s="128">
        <f t="shared" ref="Z4:Z6" si="4">Y4*M4</f>
        <v>5994.63</v>
      </c>
      <c r="AA4" s="17">
        <v>2.9399999999999999E-3</v>
      </c>
      <c r="AB4" s="19">
        <f>M4*AA4</f>
        <v>40.986539999999998</v>
      </c>
      <c r="AC4" s="27">
        <f>IF(M4&gt;0,(AE4+AN4)/M4,0)</f>
        <v>2.9969022308299264E-3</v>
      </c>
      <c r="AD4" s="17">
        <v>3.5E-4</v>
      </c>
      <c r="AE4" s="24">
        <f t="shared" ref="AE4:AE6" si="5">AD4*M4</f>
        <v>4.8793499999999996</v>
      </c>
      <c r="AF4" s="117">
        <v>0.21129999999999999</v>
      </c>
      <c r="AG4" s="30">
        <f>AJ4*(1-AK4)*AF4</f>
        <v>38.296011999999997</v>
      </c>
      <c r="AH4" s="28">
        <f>IF(AND(AF4&gt;0,AD4&gt;0,AA4&gt;0),((AA4-AD4)*AF4)/((AF4-AD4)*AA4),0)</f>
        <v>0.88241402273163339</v>
      </c>
      <c r="AI4" s="60">
        <f t="shared" ref="AI4:AI67" si="6">IF(AND(AC4&gt;0,AL4&gt;0,AD4&gt;0),((AL4*(AC4-AD4))/(AC4*(AL4-AD4))),0)</f>
        <v>0.88473364755621797</v>
      </c>
      <c r="AJ4" s="12">
        <v>197</v>
      </c>
      <c r="AK4" s="14">
        <v>0.08</v>
      </c>
      <c r="AL4" s="15">
        <v>0.2036</v>
      </c>
      <c r="AM4" s="135">
        <v>0.2155</v>
      </c>
      <c r="AN4" s="30">
        <f>AJ4*(1-AK4)*AL4</f>
        <v>36.900463999999999</v>
      </c>
      <c r="AO4" s="136">
        <f>AJ4*(1-AK4)*AM4</f>
        <v>39.057220000000001</v>
      </c>
      <c r="AP4" s="19">
        <v>1.6</v>
      </c>
      <c r="AQ4" s="19">
        <v>1004.26</v>
      </c>
      <c r="AR4" s="113">
        <f>AR3+AJ4-AQ4</f>
        <v>1410.3800000000026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9"/>
      <c r="B5" s="33">
        <v>2</v>
      </c>
      <c r="C5" s="46" t="s">
        <v>55</v>
      </c>
      <c r="D5" s="34">
        <v>19265</v>
      </c>
      <c r="E5" s="34">
        <v>5</v>
      </c>
      <c r="F5" s="34">
        <v>15275</v>
      </c>
      <c r="G5" s="35">
        <v>1</v>
      </c>
      <c r="H5" s="35">
        <v>5.2</v>
      </c>
      <c r="I5" s="34">
        <v>16846</v>
      </c>
      <c r="J5" s="35">
        <v>6.1</v>
      </c>
      <c r="K5" s="34">
        <v>15086</v>
      </c>
      <c r="L5" s="36">
        <v>6.8000000000000005E-2</v>
      </c>
      <c r="M5" s="37">
        <f>ROUND(K5*(1-L5),0)</f>
        <v>14060</v>
      </c>
      <c r="N5" s="38">
        <v>0.57899999999999996</v>
      </c>
      <c r="O5" s="25">
        <f t="shared" si="0"/>
        <v>8140.74</v>
      </c>
      <c r="P5" s="36">
        <v>0.33800000000000002</v>
      </c>
      <c r="Q5" s="25">
        <f t="shared" si="1"/>
        <v>4752.2800000000007</v>
      </c>
      <c r="R5" s="39">
        <v>8.3000000000000004E-2</v>
      </c>
      <c r="S5" s="139">
        <v>0.27189999999999998</v>
      </c>
      <c r="T5" s="25">
        <f t="shared" si="2"/>
        <v>1166.98</v>
      </c>
      <c r="U5" s="28">
        <v>0.26100000000000001</v>
      </c>
      <c r="V5" s="25">
        <f t="shared" si="3"/>
        <v>3669.6600000000003</v>
      </c>
      <c r="W5" s="39">
        <v>0.48399999999999999</v>
      </c>
      <c r="X5" s="25">
        <f>M5*W5</f>
        <v>6805.04</v>
      </c>
      <c r="Y5" s="39">
        <v>0.43</v>
      </c>
      <c r="Z5" s="25">
        <f t="shared" si="4"/>
        <v>6045.8</v>
      </c>
      <c r="AA5" s="40">
        <v>2.8600000000000001E-3</v>
      </c>
      <c r="AB5" s="18">
        <f>M5*AA5</f>
        <v>40.211600000000004</v>
      </c>
      <c r="AC5" s="27">
        <f>IF(M5&gt;0,(AE5+AN5)/M5,0)</f>
        <v>2.7506120270270273E-3</v>
      </c>
      <c r="AD5" s="40">
        <v>3.3E-4</v>
      </c>
      <c r="AE5" s="37">
        <f t="shared" si="5"/>
        <v>4.6398000000000001</v>
      </c>
      <c r="AF5" s="28">
        <v>0.21820000000000001</v>
      </c>
      <c r="AG5" s="41">
        <f>AJ5*(1-AK5)*AF5</f>
        <v>34.364536200000003</v>
      </c>
      <c r="AH5" s="28">
        <f>IF(AND(AF5&gt;0,AD5&gt;0,AA5&gt;0),((AA5-AD5)*AF5)/((AF5-AD5)*AA5),0)</f>
        <v>0.8859552803188917</v>
      </c>
      <c r="AI5" s="29">
        <f t="shared" si="6"/>
        <v>0.8813726190825365</v>
      </c>
      <c r="AJ5" s="34">
        <v>171</v>
      </c>
      <c r="AK5" s="36">
        <v>7.9000000000000001E-2</v>
      </c>
      <c r="AL5" s="38">
        <v>0.21609999999999999</v>
      </c>
      <c r="AM5" s="137">
        <v>0.21529999999999999</v>
      </c>
      <c r="AN5" s="41">
        <f>AJ5*(1-AK5)*AL5</f>
        <v>34.033805100000002</v>
      </c>
      <c r="AO5" s="138">
        <f t="shared" ref="AO5:AO6" si="7">AJ5*(1-AK5)*AM5</f>
        <v>33.907812300000003</v>
      </c>
      <c r="AP5" s="42">
        <v>1.52</v>
      </c>
      <c r="AQ5" s="42"/>
      <c r="AR5" s="113">
        <f>AR4+AJ5-AQ5</f>
        <v>1581.3800000000026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9"/>
      <c r="B6" s="33">
        <v>3</v>
      </c>
      <c r="C6" s="46" t="s">
        <v>58</v>
      </c>
      <c r="D6" s="43">
        <v>22260</v>
      </c>
      <c r="E6" s="43">
        <v>2</v>
      </c>
      <c r="F6" s="43">
        <v>17531</v>
      </c>
      <c r="G6" s="37">
        <v>1.3</v>
      </c>
      <c r="H6" s="37">
        <v>5.0999999999999996</v>
      </c>
      <c r="I6" s="43">
        <v>18986</v>
      </c>
      <c r="J6" s="37">
        <v>4.9000000000000004</v>
      </c>
      <c r="K6" s="43">
        <v>15111</v>
      </c>
      <c r="L6" s="39">
        <v>7.0999999999999994E-2</v>
      </c>
      <c r="M6" s="37">
        <f>ROUND(K6*(1-L6),0)</f>
        <v>14038</v>
      </c>
      <c r="N6" s="28">
        <v>0.53800000000000003</v>
      </c>
      <c r="O6" s="25">
        <f t="shared" si="0"/>
        <v>7552.4440000000004</v>
      </c>
      <c r="P6" s="39">
        <v>0.37</v>
      </c>
      <c r="Q6" s="25">
        <f t="shared" si="1"/>
        <v>5194.0599999999995</v>
      </c>
      <c r="R6" s="39">
        <v>9.1999999999999998E-2</v>
      </c>
      <c r="S6" s="139">
        <v>0.29120000000000001</v>
      </c>
      <c r="T6" s="25">
        <f t="shared" si="2"/>
        <v>1291.4959999999999</v>
      </c>
      <c r="U6" s="28">
        <v>0.27200000000000002</v>
      </c>
      <c r="V6" s="25">
        <f t="shared" si="3"/>
        <v>3818.3360000000002</v>
      </c>
      <c r="W6" s="39">
        <v>0.47299999999999998</v>
      </c>
      <c r="X6" s="25">
        <f>M6*W6</f>
        <v>6639.9739999999993</v>
      </c>
      <c r="Y6" s="39">
        <v>0.43</v>
      </c>
      <c r="Z6" s="25">
        <f t="shared" si="4"/>
        <v>6036.34</v>
      </c>
      <c r="AA6" s="47">
        <v>2.97E-3</v>
      </c>
      <c r="AB6" s="18">
        <f>M6*AA6</f>
        <v>41.692860000000003</v>
      </c>
      <c r="AC6" s="27">
        <f>IF(M6&gt;0,(AE6+AN6)/M6,0)</f>
        <v>2.9705020515742981E-3</v>
      </c>
      <c r="AD6" s="47">
        <v>3.6000000000000002E-4</v>
      </c>
      <c r="AE6" s="37">
        <f t="shared" si="5"/>
        <v>5.0536799999999999</v>
      </c>
      <c r="AF6" s="28">
        <v>0.2145</v>
      </c>
      <c r="AG6" s="41">
        <f>AJ6*(1-AK6)*AF6</f>
        <v>35.876840999999999</v>
      </c>
      <c r="AH6" s="28">
        <f>IF(AND(AF6&gt;0,AD6&gt;0,AA6&gt;0),((AA6-AD6)*AF6)/((AF6-AD6)*AA6),0)</f>
        <v>0.88026524703465014</v>
      </c>
      <c r="AI6" s="29">
        <f t="shared" si="6"/>
        <v>0.88025469873405759</v>
      </c>
      <c r="AJ6" s="43">
        <v>182</v>
      </c>
      <c r="AK6" s="39">
        <v>8.1000000000000003E-2</v>
      </c>
      <c r="AL6" s="28">
        <v>0.21909999999999999</v>
      </c>
      <c r="AM6" s="139">
        <v>0.22650000000000001</v>
      </c>
      <c r="AN6" s="41">
        <f>AJ6*(1-AK6)*AL6</f>
        <v>36.646227799999998</v>
      </c>
      <c r="AO6" s="140">
        <f t="shared" si="7"/>
        <v>37.883937000000003</v>
      </c>
      <c r="AP6" s="18">
        <v>1.6</v>
      </c>
      <c r="AQ6" s="18"/>
      <c r="AR6" s="113">
        <f>AR5+AJ6-AQ6</f>
        <v>1763.3800000000026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70"/>
      <c r="B7" s="49" t="s">
        <v>38</v>
      </c>
      <c r="C7" s="50"/>
      <c r="D7" s="51">
        <f>SUM(D4:D6)</f>
        <v>47025</v>
      </c>
      <c r="E7" s="51"/>
      <c r="F7" s="51">
        <f>SUM(F4:F6)</f>
        <v>47830</v>
      </c>
      <c r="G7" s="52"/>
      <c r="H7" s="52"/>
      <c r="I7" s="51">
        <f>SUM(I4:I6)</f>
        <v>53042</v>
      </c>
      <c r="J7" s="52"/>
      <c r="K7" s="51">
        <f>SUM(K4:K6)</f>
        <v>45317</v>
      </c>
      <c r="L7" s="21">
        <f>IF(K7&gt;0,(K4*L4+K5*L5+K6*L6)/K7,0)</f>
        <v>7.2336849305999956E-2</v>
      </c>
      <c r="M7" s="52">
        <f>M4+M5+M6</f>
        <v>42039</v>
      </c>
      <c r="N7" s="53">
        <f>IF(M7&gt;0,O7/M7,0)</f>
        <v>0.5752575703513404</v>
      </c>
      <c r="O7" s="54">
        <f>O4+O5+O6</f>
        <v>24183.253000000001</v>
      </c>
      <c r="P7" s="21">
        <f>IF(M7&gt;0,Q7/M7,0)</f>
        <v>0.34702759342515288</v>
      </c>
      <c r="Q7" s="54">
        <f>Q4+Q5+Q6</f>
        <v>14588.693000000001</v>
      </c>
      <c r="R7" s="21">
        <f>IF(M7&gt;0,T7/M7,0)</f>
        <v>7.771483622350675E-2</v>
      </c>
      <c r="S7" s="141"/>
      <c r="T7" s="54">
        <f>T4+T5+T6</f>
        <v>3267.0540000000001</v>
      </c>
      <c r="U7" s="21">
        <f>IF(M7&gt;0,V7/M7,0)</f>
        <v>0.26798941459121295</v>
      </c>
      <c r="V7" s="54">
        <f>V4+V5+V6</f>
        <v>11266.007000000001</v>
      </c>
      <c r="W7" s="21">
        <f>IF(M7&gt;0,X7/M7,0)</f>
        <v>0.4717046552011227</v>
      </c>
      <c r="X7" s="54">
        <f>X4+X5+X6</f>
        <v>19829.991999999998</v>
      </c>
      <c r="Y7" s="21">
        <f>IF(M7&gt;0,Z7/M7,0)</f>
        <v>0.43</v>
      </c>
      <c r="Z7" s="54">
        <f>Z4+Z5+Z6</f>
        <v>18076.77</v>
      </c>
      <c r="AA7" s="55">
        <f>IF(M7&gt;0,AB7/M7,0)</f>
        <v>2.9232617331525486E-3</v>
      </c>
      <c r="AB7" s="56">
        <f>SUM(AB4:AB6)</f>
        <v>122.89099999999999</v>
      </c>
      <c r="AC7" s="55">
        <f>IF(M7&gt;0,(AC4*M4+AC5*M5+AC6*M6)/M7,0)</f>
        <v>2.905714381883489E-3</v>
      </c>
      <c r="AD7" s="55">
        <f>IF(K7&gt;0,(K4*AD4+K5*AD5+K6*AD6)/K7,0)</f>
        <v>3.4667652315907934E-4</v>
      </c>
      <c r="AE7" s="52">
        <f>SUM(AE4:AE6)</f>
        <v>14.57283</v>
      </c>
      <c r="AF7" s="53">
        <f>IF(K7&gt;0,(K4*AF4+K5*AF5+K6*AF6)/K7,0)</f>
        <v>0.2146640488117042</v>
      </c>
      <c r="AG7" s="58">
        <f>SUM(AG4:AG6)</f>
        <v>108.53738919999999</v>
      </c>
      <c r="AH7" s="53">
        <f>IF(AND(AB7&gt;0),((AB4*AH4+AB5*AH5+AB6*AH6)/AB7),0)</f>
        <v>0.88284376151877064</v>
      </c>
      <c r="AI7" s="57">
        <f t="shared" si="6"/>
        <v>0.88212768137067477</v>
      </c>
      <c r="AJ7" s="51">
        <f>SUM(AJ4:AJ6)</f>
        <v>550</v>
      </c>
      <c r="AK7" s="21">
        <f>IF(AJ7&gt;0,(AK4*AJ4+AK5*AJ5+AK6*AJ6)/AJ7,0)</f>
        <v>8.0019999999999994E-2</v>
      </c>
      <c r="AL7" s="53">
        <f>IF(K7&gt;0,(AL4*K4+AL5*K5+AL6*K6)/K7,0)</f>
        <v>0.21292973277136615</v>
      </c>
      <c r="AM7" s="141">
        <f>IF(K7&gt;0,(AM4*K4+AM5*K5+AM6*K6)/K7,0)</f>
        <v>0.21910138138005603</v>
      </c>
      <c r="AN7" s="58">
        <f>SUM(AN4:AN6)</f>
        <v>107.58049689999999</v>
      </c>
      <c r="AO7" s="142">
        <f t="shared" ref="AO7" si="8">SUM(AO4:AO6)</f>
        <v>110.84896930000001</v>
      </c>
      <c r="AP7" s="56"/>
      <c r="AQ7" s="56">
        <f>SUM(AQ4:AQ6)</f>
        <v>1004.26</v>
      </c>
      <c r="AR7" s="105"/>
      <c r="AS7" s="106">
        <f>AR6</f>
        <v>1763.3800000000026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8">
        <v>2</v>
      </c>
      <c r="B8" s="23">
        <v>1</v>
      </c>
      <c r="C8" s="11" t="s">
        <v>57</v>
      </c>
      <c r="D8" s="12">
        <v>6500</v>
      </c>
      <c r="E8" s="12">
        <v>1</v>
      </c>
      <c r="F8" s="12">
        <v>8261</v>
      </c>
      <c r="G8" s="13">
        <v>1.9</v>
      </c>
      <c r="H8" s="13">
        <v>5.5</v>
      </c>
      <c r="I8" s="12">
        <v>8989</v>
      </c>
      <c r="J8" s="13">
        <v>7.7</v>
      </c>
      <c r="K8" s="12">
        <v>15185</v>
      </c>
      <c r="L8" s="14">
        <v>7.1999999999999995E-2</v>
      </c>
      <c r="M8" s="24">
        <f>ROUND(K8*(1-L8),0)</f>
        <v>14092</v>
      </c>
      <c r="N8" s="15">
        <v>0.505</v>
      </c>
      <c r="O8" s="25">
        <f t="shared" ref="O8:O10" si="9">M8*N8</f>
        <v>7116.46</v>
      </c>
      <c r="P8" s="14">
        <v>0.436</v>
      </c>
      <c r="Q8" s="25">
        <f t="shared" ref="Q8:Q10" si="10">M8*P8</f>
        <v>6144.1120000000001</v>
      </c>
      <c r="R8" s="16">
        <v>5.8999999999999997E-2</v>
      </c>
      <c r="S8" s="150">
        <v>0.28760000000000002</v>
      </c>
      <c r="T8" s="25">
        <f t="shared" ref="T8:T10" si="11">M8*R8</f>
        <v>831.428</v>
      </c>
      <c r="U8" s="26">
        <v>0.28199999999999997</v>
      </c>
      <c r="V8" s="25">
        <f t="shared" ref="V8:V10" si="12">M8*U8</f>
        <v>3973.9439999999995</v>
      </c>
      <c r="W8" s="16">
        <v>0.45200000000000001</v>
      </c>
      <c r="X8" s="25">
        <f t="shared" ref="X8:X10" si="13">M8*W8</f>
        <v>6369.5839999999998</v>
      </c>
      <c r="Y8" s="16">
        <v>0.43</v>
      </c>
      <c r="Z8" s="25">
        <f t="shared" ref="Z8:Z10" si="14">Y8*M8</f>
        <v>6059.5599999999995</v>
      </c>
      <c r="AA8" s="17">
        <v>3.0000000000000001E-3</v>
      </c>
      <c r="AB8" s="18">
        <f t="shared" ref="AB8:AB10" si="15">M8*AA8</f>
        <v>42.276000000000003</v>
      </c>
      <c r="AC8" s="27">
        <f>IF(M8&gt;0,(AE8+AN8)/M8,0)</f>
        <v>2.9717885892705082E-3</v>
      </c>
      <c r="AD8" s="17">
        <v>3.8000000000000002E-4</v>
      </c>
      <c r="AE8" s="24">
        <f t="shared" ref="AE8:AE10" si="16">AD8*M8</f>
        <v>5.3549600000000002</v>
      </c>
      <c r="AF8" s="117">
        <v>0.20280000000000001</v>
      </c>
      <c r="AG8" s="30">
        <f t="shared" ref="AG8:AG10" si="17">AJ8*(1-AK8)*AF8</f>
        <v>34.180723200000003</v>
      </c>
      <c r="AH8" s="28">
        <f t="shared" ref="AH8:AH10" si="18">IF(AND(AF8&gt;0,AD8&gt;0,AA8&gt;0),((AA8-AD8)*AF8)/((AF8-AD8)*AA8),0)</f>
        <v>0.87497282877186033</v>
      </c>
      <c r="AI8" s="60">
        <f t="shared" si="6"/>
        <v>0.87366291185928924</v>
      </c>
      <c r="AJ8" s="12">
        <v>184</v>
      </c>
      <c r="AK8" s="14">
        <v>8.4000000000000005E-2</v>
      </c>
      <c r="AL8" s="15">
        <v>0.2167</v>
      </c>
      <c r="AM8" s="135">
        <v>0.22309999999999999</v>
      </c>
      <c r="AN8" s="30">
        <f>AJ8*(1-AK8)*AL8</f>
        <v>36.523484800000006</v>
      </c>
      <c r="AO8" s="136">
        <f t="shared" ref="AO8:AO70" si="19">AJ8*(1-AK8)*AM8</f>
        <v>37.602166400000002</v>
      </c>
      <c r="AP8" s="19">
        <v>1.55</v>
      </c>
      <c r="AQ8" s="19">
        <v>1003.3</v>
      </c>
      <c r="AR8" s="101">
        <f>AR6+AJ8-AQ8</f>
        <v>944.08000000000266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9"/>
      <c r="B9" s="33">
        <v>2</v>
      </c>
      <c r="C9" s="46" t="s">
        <v>55</v>
      </c>
      <c r="D9" s="34">
        <v>21235</v>
      </c>
      <c r="E9" s="34">
        <v>2</v>
      </c>
      <c r="F9" s="34">
        <v>17063</v>
      </c>
      <c r="G9" s="35">
        <v>0.7</v>
      </c>
      <c r="H9" s="35">
        <v>4.5999999999999996</v>
      </c>
      <c r="I9" s="34">
        <v>18479</v>
      </c>
      <c r="J9" s="35">
        <v>6.3</v>
      </c>
      <c r="K9" s="34">
        <v>14980</v>
      </c>
      <c r="L9" s="36">
        <v>7.3999999999999996E-2</v>
      </c>
      <c r="M9" s="37">
        <f>ROUND(K9*(1-L9),0)</f>
        <v>13871</v>
      </c>
      <c r="N9" s="38">
        <v>0.54700000000000004</v>
      </c>
      <c r="O9" s="25">
        <f t="shared" si="9"/>
        <v>7587.4370000000008</v>
      </c>
      <c r="P9" s="36">
        <v>0.36799999999999999</v>
      </c>
      <c r="Q9" s="25">
        <f t="shared" si="10"/>
        <v>5104.5280000000002</v>
      </c>
      <c r="R9" s="39">
        <v>8.5000000000000006E-2</v>
      </c>
      <c r="S9" s="139">
        <v>0.28689999999999999</v>
      </c>
      <c r="T9" s="25">
        <f t="shared" si="11"/>
        <v>1179.0350000000001</v>
      </c>
      <c r="U9" s="28">
        <v>0.28000000000000003</v>
      </c>
      <c r="V9" s="25">
        <f t="shared" si="12"/>
        <v>3883.8800000000006</v>
      </c>
      <c r="W9" s="39">
        <v>0.45200000000000001</v>
      </c>
      <c r="X9" s="25">
        <f t="shared" si="13"/>
        <v>6269.692</v>
      </c>
      <c r="Y9" s="39">
        <v>0.43</v>
      </c>
      <c r="Z9" s="25">
        <f t="shared" si="14"/>
        <v>5964.53</v>
      </c>
      <c r="AA9" s="40">
        <v>2.8500000000000001E-3</v>
      </c>
      <c r="AB9" s="18">
        <f t="shared" si="15"/>
        <v>39.532350000000001</v>
      </c>
      <c r="AC9" s="27">
        <f>IF(M9&gt;0,(AE9+AN9)/M9,0)</f>
        <v>2.7410388292120258E-3</v>
      </c>
      <c r="AD9" s="40">
        <v>3.6000000000000002E-4</v>
      </c>
      <c r="AE9" s="37">
        <f t="shared" si="16"/>
        <v>4.9935600000000004</v>
      </c>
      <c r="AF9" s="28">
        <v>0.2024</v>
      </c>
      <c r="AG9" s="41">
        <f t="shared" si="17"/>
        <v>31.062935200000002</v>
      </c>
      <c r="AH9" s="28">
        <f t="shared" si="18"/>
        <v>0.87524096322770883</v>
      </c>
      <c r="AI9" s="29">
        <f t="shared" si="6"/>
        <v>0.870118521737138</v>
      </c>
      <c r="AJ9" s="34">
        <v>167</v>
      </c>
      <c r="AK9" s="36">
        <v>8.1000000000000003E-2</v>
      </c>
      <c r="AL9" s="38">
        <v>0.2152</v>
      </c>
      <c r="AM9" s="137">
        <v>0.22739999999999999</v>
      </c>
      <c r="AN9" s="41">
        <f>AJ9*(1-AK9)*AL9</f>
        <v>33.027389600000006</v>
      </c>
      <c r="AO9" s="138">
        <f t="shared" si="19"/>
        <v>34.899760200000003</v>
      </c>
      <c r="AP9" s="42">
        <v>1.55</v>
      </c>
      <c r="AQ9" s="42"/>
      <c r="AR9" s="113">
        <f>AR8+AJ9-AQ9</f>
        <v>1111.0800000000027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9"/>
      <c r="B10" s="33">
        <v>3</v>
      </c>
      <c r="C10" s="11" t="s">
        <v>53</v>
      </c>
      <c r="D10" s="43">
        <v>19840</v>
      </c>
      <c r="E10" s="43">
        <v>0</v>
      </c>
      <c r="F10" s="43">
        <v>17973</v>
      </c>
      <c r="G10" s="37">
        <v>1.1000000000000001</v>
      </c>
      <c r="H10" s="37">
        <v>4</v>
      </c>
      <c r="I10" s="43">
        <v>19306</v>
      </c>
      <c r="J10" s="37">
        <v>4.5</v>
      </c>
      <c r="K10" s="43">
        <v>14253</v>
      </c>
      <c r="L10" s="39">
        <v>7.4999999999999997E-2</v>
      </c>
      <c r="M10" s="37">
        <f>ROUND(K10*(1-L10),0)</f>
        <v>13184</v>
      </c>
      <c r="N10" s="28">
        <v>0.60399999999999998</v>
      </c>
      <c r="O10" s="25">
        <f t="shared" si="9"/>
        <v>7963.1359999999995</v>
      </c>
      <c r="P10" s="39">
        <v>0.33700000000000002</v>
      </c>
      <c r="Q10" s="25">
        <f t="shared" si="10"/>
        <v>4443.0080000000007</v>
      </c>
      <c r="R10" s="39">
        <v>5.8999999999999997E-2</v>
      </c>
      <c r="S10" s="139">
        <v>0.2913</v>
      </c>
      <c r="T10" s="25">
        <f t="shared" si="11"/>
        <v>777.85599999999999</v>
      </c>
      <c r="U10" s="28">
        <v>0.27</v>
      </c>
      <c r="V10" s="25">
        <f t="shared" si="12"/>
        <v>3559.6800000000003</v>
      </c>
      <c r="W10" s="39">
        <v>0.47099999999999997</v>
      </c>
      <c r="X10" s="25">
        <f t="shared" si="13"/>
        <v>6209.6639999999998</v>
      </c>
      <c r="Y10" s="39">
        <v>0.42</v>
      </c>
      <c r="Z10" s="25">
        <f t="shared" si="14"/>
        <v>5537.28</v>
      </c>
      <c r="AA10" s="47">
        <v>2.8300000000000001E-3</v>
      </c>
      <c r="AB10" s="18">
        <f t="shared" si="15"/>
        <v>37.310720000000003</v>
      </c>
      <c r="AC10" s="27">
        <f>IF(M10&gt;0,(AE10+AN10)/M10,0)</f>
        <v>2.8034183479975724E-3</v>
      </c>
      <c r="AD10" s="47">
        <v>3.6999999999999999E-4</v>
      </c>
      <c r="AE10" s="37">
        <f t="shared" si="16"/>
        <v>4.8780799999999997</v>
      </c>
      <c r="AF10" s="28">
        <v>0.20050000000000001</v>
      </c>
      <c r="AG10" s="41">
        <f t="shared" si="17"/>
        <v>30.270487500000002</v>
      </c>
      <c r="AH10" s="28">
        <f t="shared" si="18"/>
        <v>0.87086503313482277</v>
      </c>
      <c r="AI10" s="29">
        <f t="shared" si="6"/>
        <v>0.86953228038925046</v>
      </c>
      <c r="AJ10" s="43">
        <v>165</v>
      </c>
      <c r="AK10" s="39">
        <v>8.5000000000000006E-2</v>
      </c>
      <c r="AL10" s="28">
        <v>0.21249999999999999</v>
      </c>
      <c r="AM10" s="139">
        <v>0.22420000000000001</v>
      </c>
      <c r="AN10" s="41">
        <f>AJ10*(1-AK10)*AL10</f>
        <v>32.082187499999996</v>
      </c>
      <c r="AO10" s="140">
        <f t="shared" si="19"/>
        <v>33.848595000000003</v>
      </c>
      <c r="AP10" s="18">
        <v>1.55</v>
      </c>
      <c r="AQ10" s="18"/>
      <c r="AR10" s="113">
        <f>AR9+AJ10-AQ10</f>
        <v>1276.0800000000027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70"/>
      <c r="B11" s="49" t="s">
        <v>38</v>
      </c>
      <c r="C11" s="50"/>
      <c r="D11" s="51">
        <f t="shared" ref="D11" si="20">SUM(D8:D10)</f>
        <v>47575</v>
      </c>
      <c r="E11" s="51"/>
      <c r="F11" s="51">
        <f t="shared" ref="F11" si="21">SUM(F8:F10)</f>
        <v>43297</v>
      </c>
      <c r="G11" s="52"/>
      <c r="H11" s="52"/>
      <c r="I11" s="51">
        <f t="shared" ref="I11:K11" si="22">SUM(I8:I10)</f>
        <v>46774</v>
      </c>
      <c r="J11" s="52"/>
      <c r="K11" s="51">
        <f t="shared" si="22"/>
        <v>44418</v>
      </c>
      <c r="L11" s="21">
        <f t="shared" ref="L11" si="23">IF(K11&gt;0,(K8*L8+K9*L9+K10*L10)/K11,0)</f>
        <v>7.3637151605205092E-2</v>
      </c>
      <c r="M11" s="52">
        <f t="shared" ref="M11" si="24">M8+M9+M10</f>
        <v>41147</v>
      </c>
      <c r="N11" s="53">
        <f t="shared" ref="N11" si="25">IF(M11&gt;0,O11/M11,0)</f>
        <v>0.55087935937006338</v>
      </c>
      <c r="O11" s="54">
        <f t="shared" ref="O11" si="26">O8+O9+O10</f>
        <v>22667.032999999999</v>
      </c>
      <c r="P11" s="21">
        <f t="shared" ref="P11" si="27">IF(M11&gt;0,Q11/M11,0)</f>
        <v>0.38135582180960947</v>
      </c>
      <c r="Q11" s="54">
        <f t="shared" ref="Q11" si="28">Q8+Q9+Q10</f>
        <v>15691.648000000001</v>
      </c>
      <c r="R11" s="21">
        <f t="shared" ref="R11" si="29">IF(M11&gt;0,T11/M11,0)</f>
        <v>6.776481882032713E-2</v>
      </c>
      <c r="S11" s="141"/>
      <c r="T11" s="54">
        <f t="shared" ref="T11" si="30">T8+T9+T10</f>
        <v>2788.3190000000004</v>
      </c>
      <c r="U11" s="21">
        <f t="shared" ref="U11" si="31">IF(M11&gt;0,V11/M11,0)</f>
        <v>0.27748083699905218</v>
      </c>
      <c r="V11" s="54">
        <f t="shared" ref="V11" si="32">V8+V9+V10</f>
        <v>11417.504000000001</v>
      </c>
      <c r="W11" s="21">
        <f t="shared" ref="W11" si="33">IF(M11&gt;0,X11/M11,0)</f>
        <v>0.45808783143364035</v>
      </c>
      <c r="X11" s="54">
        <f t="shared" ref="X11" si="34">X8+X9+X10</f>
        <v>18848.939999999999</v>
      </c>
      <c r="Y11" s="21">
        <f t="shared" ref="Y11" si="35">IF(M11&gt;0,Z11/M11,0)</f>
        <v>0.42679587819282083</v>
      </c>
      <c r="Z11" s="54">
        <f t="shared" ref="Z11" si="36">Z8+Z9+Z10</f>
        <v>17561.37</v>
      </c>
      <c r="AA11" s="55">
        <f t="shared" ref="AA11" si="37">IF(M11&gt;0,AB11/M11,0)</f>
        <v>2.8949636668529908E-3</v>
      </c>
      <c r="AB11" s="56">
        <f t="shared" ref="AB11" si="38">SUM(AB8:AB10)</f>
        <v>119.11907000000001</v>
      </c>
      <c r="AC11" s="55">
        <f t="shared" ref="AC11" si="39">IF(M11&gt;0,(AC8*M8+AC9*M9+AC10*M10)/M11,0)</f>
        <v>2.840053026952147E-3</v>
      </c>
      <c r="AD11" s="55">
        <f t="shared" ref="AD11" si="40">IF(K11&gt;0,(K8*AD8+K9*AD9+K10*AD10)/K11,0)</f>
        <v>3.700461524607141E-4</v>
      </c>
      <c r="AE11" s="52">
        <f t="shared" ref="AE11" si="41">SUM(AE8:AE10)</f>
        <v>15.226600000000001</v>
      </c>
      <c r="AF11" s="53">
        <f t="shared" ref="AF11" si="42">IF(K11&gt;0,(K8*AF8+K9*AF9+K10*AF10)/K11,0)</f>
        <v>0.20192706785537395</v>
      </c>
      <c r="AG11" s="58">
        <f t="shared" ref="AG11" si="43">SUM(AG8:AG10)</f>
        <v>95.514145900000003</v>
      </c>
      <c r="AH11" s="53">
        <f t="shared" ref="AH11" si="44">IF(AND(AB11&gt;0),((AB8*AH8+AB9*AH9+AB10*AH10)/AB11),0)</f>
        <v>0.87377516304398772</v>
      </c>
      <c r="AI11" s="57">
        <f t="shared" si="6"/>
        <v>0.87120503381704018</v>
      </c>
      <c r="AJ11" s="51">
        <f t="shared" ref="AJ11" si="45">SUM(AJ8:AJ10)</f>
        <v>516</v>
      </c>
      <c r="AK11" s="21">
        <f t="shared" ref="AK11" si="46">IF(AJ11&gt;0,(AK8*AJ8+AK9*AJ9+AK10*AJ10)/AJ11,0)</f>
        <v>8.3348837209302334E-2</v>
      </c>
      <c r="AL11" s="53">
        <f>IF(K11&gt;0,(AL8*K8+AL9*K9+AL10*K10)/K11,0)</f>
        <v>0.21484641361610154</v>
      </c>
      <c r="AM11" s="141">
        <f>IF(K11&gt;0,(AM8*K8+AM9*K9+AM10*K10)/K11,0)</f>
        <v>0.2249031496240263</v>
      </c>
      <c r="AN11" s="58">
        <f t="shared" ref="AN11" si="47">SUM(AN8:AN10)</f>
        <v>101.6330619</v>
      </c>
      <c r="AO11" s="142">
        <f t="shared" ref="AO11:AO71" si="48">SUM(AO8:AO10)</f>
        <v>106.35052160000001</v>
      </c>
      <c r="AP11" s="56"/>
      <c r="AQ11" s="56">
        <f t="shared" ref="AQ11" si="49">SUM(AQ8:AQ10)</f>
        <v>1003.3</v>
      </c>
      <c r="AR11" s="105"/>
      <c r="AS11" s="106">
        <f>AR10</f>
        <v>1276.0800000000027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8">
        <v>3</v>
      </c>
      <c r="B12" s="23">
        <v>1</v>
      </c>
      <c r="C12" s="11" t="s">
        <v>56</v>
      </c>
      <c r="D12" s="12">
        <v>6300</v>
      </c>
      <c r="E12" s="12">
        <v>0</v>
      </c>
      <c r="F12" s="12">
        <v>12697</v>
      </c>
      <c r="G12" s="13">
        <v>0.8</v>
      </c>
      <c r="H12" s="13">
        <v>4.8</v>
      </c>
      <c r="I12" s="12">
        <v>14102</v>
      </c>
      <c r="J12" s="13">
        <v>5.6</v>
      </c>
      <c r="K12" s="12">
        <v>13618</v>
      </c>
      <c r="L12" s="14">
        <v>7.5999999999999998E-2</v>
      </c>
      <c r="M12" s="24">
        <f>ROUND(K12*(1-L12),0)</f>
        <v>12583</v>
      </c>
      <c r="N12" s="15">
        <v>0.54800000000000004</v>
      </c>
      <c r="O12" s="25">
        <f t="shared" ref="O12:O14" si="51">M12*N12</f>
        <v>6895.4840000000004</v>
      </c>
      <c r="P12" s="14">
        <v>0.39</v>
      </c>
      <c r="Q12" s="25">
        <f t="shared" ref="Q12:Q14" si="52">M12*P12</f>
        <v>4907.37</v>
      </c>
      <c r="R12" s="16">
        <v>6.2E-2</v>
      </c>
      <c r="S12" s="150">
        <v>0.26129999999999998</v>
      </c>
      <c r="T12" s="25">
        <f t="shared" ref="T12:T14" si="53">M12*R12</f>
        <v>780.14599999999996</v>
      </c>
      <c r="U12" s="26">
        <v>0.217</v>
      </c>
      <c r="V12" s="25">
        <f t="shared" ref="V12:V14" si="54">M12*U12</f>
        <v>2730.511</v>
      </c>
      <c r="W12" s="16">
        <v>0.496</v>
      </c>
      <c r="X12" s="25">
        <f t="shared" ref="X12:X14" si="55">M12*W12</f>
        <v>6241.1679999999997</v>
      </c>
      <c r="Y12" s="16">
        <v>0.41</v>
      </c>
      <c r="Z12" s="25">
        <f t="shared" ref="Z12:Z14" si="56">Y12*M12</f>
        <v>5159.03</v>
      </c>
      <c r="AA12" s="17">
        <v>2.5999999999999999E-3</v>
      </c>
      <c r="AB12" s="18">
        <f t="shared" ref="AB12:AB14" si="57">M12*AA12</f>
        <v>32.715800000000002</v>
      </c>
      <c r="AC12" s="27">
        <f>IF(M12&gt;0,(AE12+AN12)/M12,0)</f>
        <v>2.8297975363585789E-3</v>
      </c>
      <c r="AD12" s="17">
        <v>3.6000000000000002E-4</v>
      </c>
      <c r="AE12" s="24">
        <f t="shared" ref="AE12:AE14" si="58">AD12*M12</f>
        <v>4.5298800000000004</v>
      </c>
      <c r="AF12" s="117">
        <v>0.2102</v>
      </c>
      <c r="AG12" s="30">
        <f t="shared" ref="AG12:AG14" si="59">AJ12*(1-AK12)*AF12</f>
        <v>30.355402400000003</v>
      </c>
      <c r="AH12" s="28">
        <f t="shared" ref="AH12:AH14" si="60">IF(AND(AF12&gt;0,AD12&gt;0,AA12&gt;0),((AA12-AD12)*AF12)/((AF12-AD12)*AA12),0)</f>
        <v>0.86301651074811569</v>
      </c>
      <c r="AI12" s="60">
        <f t="shared" si="6"/>
        <v>0.87424490952854783</v>
      </c>
      <c r="AJ12" s="12">
        <v>158</v>
      </c>
      <c r="AK12" s="14">
        <v>8.5999999999999993E-2</v>
      </c>
      <c r="AL12" s="15">
        <v>0.2152</v>
      </c>
      <c r="AM12" s="135">
        <v>0.21920000000000001</v>
      </c>
      <c r="AN12" s="30">
        <f>AJ12*(1-AK12)*AL12</f>
        <v>31.077462400000002</v>
      </c>
      <c r="AO12" s="136">
        <f t="shared" ref="AO12" si="61">AJ12*(1-AK12)*AM12</f>
        <v>31.655110400000002</v>
      </c>
      <c r="AP12" s="19">
        <v>1.56</v>
      </c>
      <c r="AQ12" s="19">
        <v>1000.02</v>
      </c>
      <c r="AR12" s="101">
        <f>AR10+AJ12-AQ12</f>
        <v>434.06000000000267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9"/>
      <c r="B13" s="33">
        <v>2</v>
      </c>
      <c r="C13" s="46" t="s">
        <v>55</v>
      </c>
      <c r="D13" s="34">
        <v>19655</v>
      </c>
      <c r="E13" s="34">
        <v>5</v>
      </c>
      <c r="F13" s="34">
        <v>14327</v>
      </c>
      <c r="G13" s="35">
        <v>0.3</v>
      </c>
      <c r="H13" s="35">
        <v>3.9</v>
      </c>
      <c r="I13" s="34">
        <v>16618</v>
      </c>
      <c r="J13" s="35">
        <v>5</v>
      </c>
      <c r="K13" s="34">
        <v>16219</v>
      </c>
      <c r="L13" s="36">
        <v>7.2999999999999995E-2</v>
      </c>
      <c r="M13" s="37">
        <f>ROUND(K13*(1-L13),0)</f>
        <v>15035</v>
      </c>
      <c r="N13" s="38">
        <v>0.55800000000000005</v>
      </c>
      <c r="O13" s="25">
        <f t="shared" si="51"/>
        <v>8389.5300000000007</v>
      </c>
      <c r="P13" s="36">
        <v>0.379</v>
      </c>
      <c r="Q13" s="25">
        <f t="shared" si="52"/>
        <v>5698.2650000000003</v>
      </c>
      <c r="R13" s="39">
        <v>6.3E-2</v>
      </c>
      <c r="S13" s="139">
        <v>0.30109999999999998</v>
      </c>
      <c r="T13" s="25">
        <f t="shared" si="53"/>
        <v>947.20500000000004</v>
      </c>
      <c r="U13" s="28">
        <v>0.28399999999999997</v>
      </c>
      <c r="V13" s="25">
        <f t="shared" si="54"/>
        <v>4269.9399999999996</v>
      </c>
      <c r="W13" s="39">
        <v>0.45600000000000002</v>
      </c>
      <c r="X13" s="25">
        <f t="shared" si="55"/>
        <v>6855.96</v>
      </c>
      <c r="Y13" s="39">
        <v>0.42</v>
      </c>
      <c r="Z13" s="25">
        <f t="shared" si="56"/>
        <v>6314.7</v>
      </c>
      <c r="AA13" s="40">
        <v>2.5999999999999999E-3</v>
      </c>
      <c r="AB13" s="18">
        <f t="shared" si="57"/>
        <v>39.091000000000001</v>
      </c>
      <c r="AC13" s="27">
        <f>IF(M13&gt;0,(AE13+AN13)/M13,0)</f>
        <v>2.3323001662786829E-3</v>
      </c>
      <c r="AD13" s="40">
        <v>3.6000000000000002E-4</v>
      </c>
      <c r="AE13" s="37">
        <f t="shared" si="58"/>
        <v>5.4126000000000003</v>
      </c>
      <c r="AF13" s="28">
        <v>0.21410000000000001</v>
      </c>
      <c r="AG13" s="41">
        <f t="shared" si="59"/>
        <v>29.029819000000003</v>
      </c>
      <c r="AH13" s="28">
        <f t="shared" si="60"/>
        <v>0.8629895415709955</v>
      </c>
      <c r="AI13" s="29">
        <f t="shared" si="6"/>
        <v>0.84704024484565976</v>
      </c>
      <c r="AJ13" s="34">
        <v>149</v>
      </c>
      <c r="AK13" s="36">
        <v>0.09</v>
      </c>
      <c r="AL13" s="38">
        <v>0.21870000000000001</v>
      </c>
      <c r="AM13" s="137">
        <v>0.23180000000000001</v>
      </c>
      <c r="AN13" s="41">
        <f>AJ13*(1-AK13)*AL13</f>
        <v>29.653533000000003</v>
      </c>
      <c r="AO13" s="138">
        <f t="shared" si="19"/>
        <v>31.429762</v>
      </c>
      <c r="AP13" s="42">
        <v>1.53</v>
      </c>
      <c r="AQ13" s="42"/>
      <c r="AR13" s="113">
        <f>AR12+AJ13-AQ13</f>
        <v>583.06000000000267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9"/>
      <c r="B14" s="33">
        <v>3</v>
      </c>
      <c r="C14" s="46" t="s">
        <v>54</v>
      </c>
      <c r="D14" s="43">
        <v>21145</v>
      </c>
      <c r="E14" s="43">
        <v>1</v>
      </c>
      <c r="F14" s="43">
        <v>16986</v>
      </c>
      <c r="G14" s="37">
        <v>1</v>
      </c>
      <c r="H14" s="37">
        <v>6</v>
      </c>
      <c r="I14" s="43">
        <v>18390</v>
      </c>
      <c r="J14" s="37">
        <v>5.0999999999999996</v>
      </c>
      <c r="K14" s="43">
        <v>16719</v>
      </c>
      <c r="L14" s="39">
        <v>7.3999999999999996E-2</v>
      </c>
      <c r="M14" s="37">
        <f>ROUND(K14*(1-L14),0)</f>
        <v>15482</v>
      </c>
      <c r="N14" s="28">
        <v>0.50900000000000001</v>
      </c>
      <c r="O14" s="25">
        <f t="shared" si="51"/>
        <v>7880.3379999999997</v>
      </c>
      <c r="P14" s="39">
        <v>0.41799999999999998</v>
      </c>
      <c r="Q14" s="25">
        <f t="shared" si="52"/>
        <v>6471.4759999999997</v>
      </c>
      <c r="R14" s="39">
        <v>7.2999999999999995E-2</v>
      </c>
      <c r="S14" s="139">
        <v>0.26279999999999998</v>
      </c>
      <c r="T14" s="25">
        <f t="shared" si="53"/>
        <v>1130.1859999999999</v>
      </c>
      <c r="U14" s="28">
        <v>0.28699999999999998</v>
      </c>
      <c r="V14" s="25">
        <f t="shared" si="54"/>
        <v>4443.3339999999998</v>
      </c>
      <c r="W14" s="39">
        <v>0.46700000000000003</v>
      </c>
      <c r="X14" s="25">
        <f t="shared" si="55"/>
        <v>7230.0940000000001</v>
      </c>
      <c r="Y14" s="39">
        <v>0.42</v>
      </c>
      <c r="Z14" s="25">
        <f t="shared" si="56"/>
        <v>6502.44</v>
      </c>
      <c r="AA14" s="47">
        <v>2.7000000000000001E-3</v>
      </c>
      <c r="AB14" s="18">
        <f t="shared" si="57"/>
        <v>41.801400000000001</v>
      </c>
      <c r="AC14" s="27">
        <f>IF(M14&gt;0,(AE14+AN14)/M14,0)</f>
        <v>2.5768588037721222E-3</v>
      </c>
      <c r="AD14" s="47">
        <v>3.8000000000000002E-4</v>
      </c>
      <c r="AE14" s="37">
        <f t="shared" si="58"/>
        <v>5.8831600000000002</v>
      </c>
      <c r="AF14" s="28">
        <v>0.20780000000000001</v>
      </c>
      <c r="AG14" s="41">
        <f t="shared" si="59"/>
        <v>31.908105599999999</v>
      </c>
      <c r="AH14" s="28">
        <f t="shared" si="60"/>
        <v>0.86083344939771511</v>
      </c>
      <c r="AI14" s="29">
        <f t="shared" si="6"/>
        <v>0.85399873476287158</v>
      </c>
      <c r="AJ14" s="43">
        <v>168</v>
      </c>
      <c r="AK14" s="39">
        <v>8.5999999999999993E-2</v>
      </c>
      <c r="AL14" s="28">
        <v>0.2215</v>
      </c>
      <c r="AM14" s="139">
        <v>0.23480000000000001</v>
      </c>
      <c r="AN14" s="41">
        <f>AJ14*(1-AK14)*AL14</f>
        <v>34.011767999999996</v>
      </c>
      <c r="AO14" s="140">
        <f t="shared" si="19"/>
        <v>36.054009600000001</v>
      </c>
      <c r="AP14" s="18">
        <v>1.6</v>
      </c>
      <c r="AQ14" s="18"/>
      <c r="AR14" s="113">
        <f>AR13+AJ14-AQ14</f>
        <v>751.06000000000267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70"/>
      <c r="B15" s="49" t="s">
        <v>38</v>
      </c>
      <c r="C15" s="50"/>
      <c r="D15" s="51">
        <f t="shared" ref="D15" si="62">SUM(D12:D14)</f>
        <v>47100</v>
      </c>
      <c r="E15" s="51"/>
      <c r="F15" s="51">
        <f t="shared" ref="F15" si="63">SUM(F12:F14)</f>
        <v>44010</v>
      </c>
      <c r="G15" s="52"/>
      <c r="H15" s="52"/>
      <c r="I15" s="51">
        <f t="shared" ref="I15:K15" si="64">SUM(I12:I14)</f>
        <v>49110</v>
      </c>
      <c r="J15" s="52"/>
      <c r="K15" s="51">
        <f t="shared" si="64"/>
        <v>46556</v>
      </c>
      <c r="L15" s="21">
        <f t="shared" ref="L15" si="65">IF(K15&gt;0,(K12*L12+K13*L13+K14*L14)/K15,0)</f>
        <v>7.423663974568262E-2</v>
      </c>
      <c r="M15" s="52">
        <f t="shared" ref="M15" si="66">M12+M13+M14</f>
        <v>43100</v>
      </c>
      <c r="N15" s="53">
        <f t="shared" ref="N15" si="67">IF(M15&gt;0,O15/M15,0)</f>
        <v>0.53747916473317858</v>
      </c>
      <c r="O15" s="54">
        <f t="shared" ref="O15" si="68">O12+O13+O14</f>
        <v>23165.351999999999</v>
      </c>
      <c r="P15" s="21">
        <f t="shared" ref="P15" si="69">IF(M15&gt;0,Q15/M15,0)</f>
        <v>0.39622067285382834</v>
      </c>
      <c r="Q15" s="54">
        <f t="shared" ref="Q15" si="70">Q12+Q13+Q14</f>
        <v>17077.111000000001</v>
      </c>
      <c r="R15" s="21">
        <f t="shared" ref="R15" si="71">IF(M15&gt;0,T15/M15,0)</f>
        <v>6.6300162412993052E-2</v>
      </c>
      <c r="S15" s="141"/>
      <c r="T15" s="54">
        <f t="shared" ref="T15" si="72">T12+T13+T14</f>
        <v>2857.5370000000003</v>
      </c>
      <c r="U15" s="21">
        <f t="shared" ref="U15" si="73">IF(M15&gt;0,V15/M15,0)</f>
        <v>0.26551705336426912</v>
      </c>
      <c r="V15" s="54">
        <f t="shared" ref="V15" si="74">V12+V13+V14</f>
        <v>11443.785</v>
      </c>
      <c r="W15" s="21">
        <f t="shared" ref="W15" si="75">IF(M15&gt;0,X15/M15,0)</f>
        <v>0.47162928074245941</v>
      </c>
      <c r="X15" s="54">
        <f t="shared" ref="X15" si="76">X12+X13+X14</f>
        <v>20327.222000000002</v>
      </c>
      <c r="Y15" s="21">
        <f t="shared" ref="Y15" si="77">IF(M15&gt;0,Z15/M15,0)</f>
        <v>0.41708051044083522</v>
      </c>
      <c r="Z15" s="54">
        <f t="shared" ref="Z15" si="78">Z12+Z13+Z14</f>
        <v>17976.169999999998</v>
      </c>
      <c r="AA15" s="55">
        <f t="shared" ref="AA15" si="79">IF(M15&gt;0,AB15/M15,0)</f>
        <v>2.6359211136890953E-3</v>
      </c>
      <c r="AB15" s="56">
        <f t="shared" ref="AB15" si="80">SUM(AB12:AB14)</f>
        <v>113.60820000000001</v>
      </c>
      <c r="AC15" s="55">
        <f t="shared" ref="AC15" si="81">IF(M15&gt;0,(AC12*M12+AC13*M13+AC14*M14)/M15,0)</f>
        <v>2.5653921902552201E-3</v>
      </c>
      <c r="AD15" s="55">
        <f t="shared" ref="AD15" si="82">IF(K15&gt;0,(K12*AD12+K13*AD13+K14*AD14)/K15,0)</f>
        <v>3.6718231806856261E-4</v>
      </c>
      <c r="AE15" s="52">
        <f t="shared" ref="AE15" si="83">SUM(AE12:AE14)</f>
        <v>15.82564</v>
      </c>
      <c r="AF15" s="53">
        <f t="shared" ref="AF15" si="84">IF(K15&gt;0,(K12*AF12+K13*AF13+K14*AF14)/K15,0)</f>
        <v>0.21069678881347198</v>
      </c>
      <c r="AG15" s="58">
        <f t="shared" ref="AG15" si="85">SUM(AG12:AG14)</f>
        <v>91.293327000000005</v>
      </c>
      <c r="AH15" s="53">
        <f t="shared" ref="AH15" si="86">IF(AND(AB15&gt;0),((AB12*AH12+AB13*AH13+AB14*AH14)/AB15),0)</f>
        <v>0.86220398777146923</v>
      </c>
      <c r="AI15" s="57">
        <f t="shared" si="6"/>
        <v>0.85831205076224493</v>
      </c>
      <c r="AJ15" s="51">
        <f t="shared" ref="AJ15" si="87">SUM(AJ12:AJ14)</f>
        <v>475</v>
      </c>
      <c r="AK15" s="21">
        <f t="shared" ref="AK15" si="88">IF(AJ15&gt;0,(AK12*AJ12+AK13*AJ13+AK14*AJ14)/AJ15,0)</f>
        <v>8.725473684210526E-2</v>
      </c>
      <c r="AL15" s="53">
        <f>IF(K15&gt;0,(AL12*K12+AL13*K13+AL14*K14)/K15,0)</f>
        <v>0.21868174671363522</v>
      </c>
      <c r="AM15" s="141">
        <f>IF(K15&gt;0,(AM12*K12+AM13*K13+AM14*K14)/K15,0)</f>
        <v>0.22919174757281555</v>
      </c>
      <c r="AN15" s="58">
        <f t="shared" ref="AN15" si="89">SUM(AN12:AN14)</f>
        <v>94.742763400000001</v>
      </c>
      <c r="AO15" s="142">
        <f t="shared" si="48"/>
        <v>99.138881999999995</v>
      </c>
      <c r="AP15" s="56"/>
      <c r="AQ15" s="56">
        <f t="shared" ref="AQ15" si="90">SUM(AQ12:AQ14)</f>
        <v>1000.02</v>
      </c>
      <c r="AR15" s="105"/>
      <c r="AS15" s="106">
        <f>AR14</f>
        <v>751.06000000000267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8">
        <v>4</v>
      </c>
      <c r="B16" s="23">
        <v>1</v>
      </c>
      <c r="C16" s="11" t="s">
        <v>56</v>
      </c>
      <c r="D16" s="12">
        <v>5834</v>
      </c>
      <c r="E16" s="12">
        <v>0</v>
      </c>
      <c r="F16" s="12">
        <v>14388</v>
      </c>
      <c r="G16" s="13">
        <v>1.1000000000000001</v>
      </c>
      <c r="H16" s="13">
        <v>5</v>
      </c>
      <c r="I16" s="12">
        <v>15631</v>
      </c>
      <c r="J16" s="13">
        <v>5.5</v>
      </c>
      <c r="K16" s="12">
        <v>16714</v>
      </c>
      <c r="L16" s="14">
        <v>7.6999999999999999E-2</v>
      </c>
      <c r="M16" s="24">
        <f>ROUND(K16*(1-L16),0)</f>
        <v>15427</v>
      </c>
      <c r="N16" s="15">
        <v>0.54400000000000004</v>
      </c>
      <c r="O16" s="25">
        <f t="shared" ref="O16:O18" si="92">M16*N16</f>
        <v>8392.2880000000005</v>
      </c>
      <c r="P16" s="14">
        <v>0.42499999999999999</v>
      </c>
      <c r="Q16" s="25">
        <f t="shared" ref="Q16:Q18" si="93">M16*P16</f>
        <v>6556.4749999999995</v>
      </c>
      <c r="R16" s="16">
        <v>3.1E-2</v>
      </c>
      <c r="S16" s="150">
        <v>0.26719999999999999</v>
      </c>
      <c r="T16" s="25">
        <f t="shared" ref="T16:T18" si="94">M16*R16</f>
        <v>478.23700000000002</v>
      </c>
      <c r="U16" s="26">
        <v>0.28000000000000003</v>
      </c>
      <c r="V16" s="25">
        <f t="shared" ref="V16:V18" si="95">M16*U16</f>
        <v>4319.5600000000004</v>
      </c>
      <c r="W16" s="16">
        <v>0.48</v>
      </c>
      <c r="X16" s="25">
        <f t="shared" ref="X16:X18" si="96">M16*W16</f>
        <v>7404.96</v>
      </c>
      <c r="Y16" s="16">
        <v>0.42</v>
      </c>
      <c r="Z16" s="25">
        <f t="shared" ref="Z16:Z18" si="97">Y16*M16</f>
        <v>6479.34</v>
      </c>
      <c r="AA16" s="17">
        <v>2.82E-3</v>
      </c>
      <c r="AB16" s="18">
        <f t="shared" ref="AB16:AB18" si="98">M16*AA16</f>
        <v>43.50414</v>
      </c>
      <c r="AC16" s="27">
        <f>IF(M16&gt;0,(AE16+AN16)/M16,0)</f>
        <v>2.7480806054320352E-3</v>
      </c>
      <c r="AD16" s="17">
        <v>3.6000000000000002E-4</v>
      </c>
      <c r="AE16" s="24">
        <f t="shared" ref="AE16:AE18" si="99">AD16*M16</f>
        <v>5.5537200000000002</v>
      </c>
      <c r="AF16" s="117">
        <v>0.21229999999999999</v>
      </c>
      <c r="AG16" s="30">
        <f t="shared" ref="AG16:AG18" si="100">AJ16*(1-AK16)*AF16</f>
        <v>35.470871699999996</v>
      </c>
      <c r="AH16" s="28">
        <f t="shared" ref="AH16:AH18" si="101">IF(AND(AF16&gt;0,AD16&gt;0,AA16&gt;0),((AA16-AD16)*AF16)/((AF16-AD16)*AA16),0)</f>
        <v>0.87382217769380732</v>
      </c>
      <c r="AI16" s="60">
        <f t="shared" si="6"/>
        <v>0.87042057055647137</v>
      </c>
      <c r="AJ16" s="12">
        <v>183</v>
      </c>
      <c r="AK16" s="14">
        <v>8.6999999999999994E-2</v>
      </c>
      <c r="AL16" s="15">
        <v>0.2205</v>
      </c>
      <c r="AM16" s="135">
        <v>0.23630000000000001</v>
      </c>
      <c r="AN16" s="30">
        <f>AJ16*(1-AK16)*AL16</f>
        <v>36.840919500000005</v>
      </c>
      <c r="AO16" s="136">
        <f t="shared" ref="AO16" si="102">AJ16*(1-AK16)*AM16</f>
        <v>39.480767700000001</v>
      </c>
      <c r="AP16" s="19">
        <v>1.65</v>
      </c>
      <c r="AQ16" s="19">
        <v>501.84</v>
      </c>
      <c r="AR16" s="101">
        <f>AR14+AJ16-AQ16</f>
        <v>432.2200000000027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9"/>
      <c r="B17" s="33">
        <v>2</v>
      </c>
      <c r="C17" s="46" t="s">
        <v>58</v>
      </c>
      <c r="D17" s="34">
        <v>19821</v>
      </c>
      <c r="E17" s="34">
        <v>5</v>
      </c>
      <c r="F17" s="34">
        <v>17059</v>
      </c>
      <c r="G17" s="35">
        <v>1.3</v>
      </c>
      <c r="H17" s="35">
        <v>5.5</v>
      </c>
      <c r="I17" s="34">
        <v>18435</v>
      </c>
      <c r="J17" s="35">
        <v>5</v>
      </c>
      <c r="K17" s="34">
        <v>16614</v>
      </c>
      <c r="L17" s="36">
        <v>7.3999999999999996E-2</v>
      </c>
      <c r="M17" s="37">
        <f>ROUND(K17*(1-L17),0)</f>
        <v>15385</v>
      </c>
      <c r="N17" s="38">
        <v>0.55400000000000005</v>
      </c>
      <c r="O17" s="25">
        <f t="shared" si="92"/>
        <v>8523.2900000000009</v>
      </c>
      <c r="P17" s="36">
        <v>0.38100000000000001</v>
      </c>
      <c r="Q17" s="25">
        <f t="shared" si="93"/>
        <v>5861.6850000000004</v>
      </c>
      <c r="R17" s="39">
        <v>6.5000000000000002E-2</v>
      </c>
      <c r="S17" s="139">
        <v>0.26769999999999999</v>
      </c>
      <c r="T17" s="25">
        <f t="shared" si="94"/>
        <v>1000.0250000000001</v>
      </c>
      <c r="U17" s="28">
        <v>0.28299999999999997</v>
      </c>
      <c r="V17" s="25">
        <f t="shared" si="95"/>
        <v>4353.9549999999999</v>
      </c>
      <c r="W17" s="39">
        <v>0.46100000000000002</v>
      </c>
      <c r="X17" s="25">
        <f t="shared" si="96"/>
        <v>7092.4850000000006</v>
      </c>
      <c r="Y17" s="39">
        <v>0.42</v>
      </c>
      <c r="Z17" s="25">
        <f t="shared" si="97"/>
        <v>6461.7</v>
      </c>
      <c r="AA17" s="40">
        <v>2.8400000000000001E-3</v>
      </c>
      <c r="AB17" s="18">
        <f t="shared" si="98"/>
        <v>43.693400000000004</v>
      </c>
      <c r="AC17" s="27">
        <f>IF(M17&gt;0,(AE17+AN17)/M17,0)</f>
        <v>2.763109808254794E-3</v>
      </c>
      <c r="AD17" s="40">
        <v>3.4000000000000002E-4</v>
      </c>
      <c r="AE17" s="37">
        <f t="shared" si="99"/>
        <v>5.2309000000000001</v>
      </c>
      <c r="AF17" s="28">
        <v>0.20080000000000001</v>
      </c>
      <c r="AG17" s="41">
        <f t="shared" si="100"/>
        <v>35.293411200000001</v>
      </c>
      <c r="AH17" s="28">
        <f t="shared" si="101"/>
        <v>0.88177473501088344</v>
      </c>
      <c r="AI17" s="29">
        <f t="shared" si="6"/>
        <v>0.87835826316948318</v>
      </c>
      <c r="AJ17" s="34">
        <v>194</v>
      </c>
      <c r="AK17" s="36">
        <v>9.4E-2</v>
      </c>
      <c r="AL17" s="38">
        <v>0.21210000000000001</v>
      </c>
      <c r="AM17" s="137">
        <v>0.22559999999999999</v>
      </c>
      <c r="AN17" s="41">
        <f>AJ17*(1-AK17)*AL17</f>
        <v>37.279544400000006</v>
      </c>
      <c r="AO17" s="138">
        <f t="shared" si="19"/>
        <v>39.652358400000004</v>
      </c>
      <c r="AP17" s="42">
        <v>1.6</v>
      </c>
      <c r="AQ17" s="42"/>
      <c r="AR17" s="113">
        <f>AR16+AJ17-AQ17</f>
        <v>626.22000000000276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9"/>
      <c r="B18" s="33">
        <v>3</v>
      </c>
      <c r="C18" s="46" t="s">
        <v>54</v>
      </c>
      <c r="D18" s="43">
        <v>18145</v>
      </c>
      <c r="E18" s="43">
        <v>4</v>
      </c>
      <c r="F18" s="43">
        <v>16542</v>
      </c>
      <c r="G18" s="37">
        <v>1.7</v>
      </c>
      <c r="H18" s="37">
        <v>4.7</v>
      </c>
      <c r="I18" s="43">
        <v>18428</v>
      </c>
      <c r="J18" s="37">
        <v>4.5</v>
      </c>
      <c r="K18" s="43">
        <v>16801</v>
      </c>
      <c r="L18" s="39">
        <v>7.1999999999999995E-2</v>
      </c>
      <c r="M18" s="37">
        <f>ROUND(K18*(1-L18),0)</f>
        <v>15591</v>
      </c>
      <c r="N18" s="28">
        <v>0.54600000000000004</v>
      </c>
      <c r="O18" s="25">
        <f t="shared" si="92"/>
        <v>8512.6860000000015</v>
      </c>
      <c r="P18" s="39">
        <v>0.373</v>
      </c>
      <c r="Q18" s="25">
        <f t="shared" si="93"/>
        <v>5815.4430000000002</v>
      </c>
      <c r="R18" s="39">
        <v>8.1000000000000003E-2</v>
      </c>
      <c r="S18" s="139">
        <v>0.25569999999999998</v>
      </c>
      <c r="T18" s="25">
        <f t="shared" si="94"/>
        <v>1262.8710000000001</v>
      </c>
      <c r="U18" s="28">
        <v>0.28499999999999998</v>
      </c>
      <c r="V18" s="25">
        <f t="shared" si="95"/>
        <v>4443.4349999999995</v>
      </c>
      <c r="W18" s="39">
        <v>0.46200000000000002</v>
      </c>
      <c r="X18" s="25">
        <f t="shared" si="96"/>
        <v>7203.0420000000004</v>
      </c>
      <c r="Y18" s="39">
        <v>0.43</v>
      </c>
      <c r="Z18" s="25">
        <f t="shared" si="97"/>
        <v>6704.13</v>
      </c>
      <c r="AA18" s="47">
        <v>2.7899999999999999E-3</v>
      </c>
      <c r="AB18" s="18">
        <f t="shared" si="98"/>
        <v>43.498889999999996</v>
      </c>
      <c r="AC18" s="27">
        <f>IF(M18&gt;0,(AE18+AN18)/M18,0)</f>
        <v>2.6002956192675264E-3</v>
      </c>
      <c r="AD18" s="47">
        <v>3.3E-4</v>
      </c>
      <c r="AE18" s="37">
        <f t="shared" si="99"/>
        <v>5.1450300000000002</v>
      </c>
      <c r="AF18" s="28">
        <v>0.20219999999999999</v>
      </c>
      <c r="AG18" s="41">
        <f t="shared" si="100"/>
        <v>33.304361999999998</v>
      </c>
      <c r="AH18" s="28">
        <f t="shared" si="101"/>
        <v>0.88316179208273604</v>
      </c>
      <c r="AI18" s="29">
        <f t="shared" si="6"/>
        <v>0.87443413181683038</v>
      </c>
      <c r="AJ18" s="43">
        <v>182</v>
      </c>
      <c r="AK18" s="39">
        <v>9.5000000000000001E-2</v>
      </c>
      <c r="AL18" s="28">
        <v>0.21490000000000001</v>
      </c>
      <c r="AM18" s="139">
        <v>0.22770000000000001</v>
      </c>
      <c r="AN18" s="41">
        <f>AJ18*(1-AK18)*AL18</f>
        <v>35.396179000000004</v>
      </c>
      <c r="AO18" s="140">
        <f t="shared" si="19"/>
        <v>37.504467000000005</v>
      </c>
      <c r="AP18" s="18">
        <v>1.55</v>
      </c>
      <c r="AQ18" s="18"/>
      <c r="AR18" s="113">
        <f>AR17+AJ18-AQ18</f>
        <v>808.22000000000276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70"/>
      <c r="B19" s="49" t="s">
        <v>38</v>
      </c>
      <c r="C19" s="50"/>
      <c r="D19" s="51">
        <f t="shared" ref="D19" si="103">SUM(D16:D18)</f>
        <v>43800</v>
      </c>
      <c r="E19" s="51"/>
      <c r="F19" s="51">
        <f>SUM(F16:F18)</f>
        <v>47989</v>
      </c>
      <c r="G19" s="52"/>
      <c r="H19" s="52"/>
      <c r="I19" s="51">
        <f t="shared" ref="I19:K19" si="104">SUM(I16:I18)</f>
        <v>52494</v>
      </c>
      <c r="J19" s="52"/>
      <c r="K19" s="51">
        <f t="shared" si="104"/>
        <v>50129</v>
      </c>
      <c r="L19" s="21">
        <f t="shared" ref="L19" si="105">IF(K19&gt;0,(K16*L16+K17*L17+K18*L18)/K19,0)</f>
        <v>7.4329948732270723E-2</v>
      </c>
      <c r="M19" s="52">
        <f t="shared" ref="M19" si="106">M16+M17+M18</f>
        <v>46403</v>
      </c>
      <c r="N19" s="53">
        <f t="shared" ref="N19" si="107">IF(M19&gt;0,O19/M19,0)</f>
        <v>0.54798750080813752</v>
      </c>
      <c r="O19" s="54">
        <f t="shared" ref="O19" si="108">O16+O17+O18</f>
        <v>25428.264000000003</v>
      </c>
      <c r="P19" s="21">
        <f t="shared" ref="P19" si="109">IF(M19&gt;0,Q19/M19,0)</f>
        <v>0.39294017628170591</v>
      </c>
      <c r="Q19" s="54">
        <f t="shared" ref="Q19" si="110">Q16+Q17+Q18</f>
        <v>18233.602999999999</v>
      </c>
      <c r="R19" s="21">
        <f t="shared" ref="R19" si="111">IF(M19&gt;0,T19/M19,0)</f>
        <v>5.9072322910156676E-2</v>
      </c>
      <c r="S19" s="141"/>
      <c r="T19" s="54">
        <f t="shared" ref="T19" si="112">T16+T17+T18</f>
        <v>2741.1330000000003</v>
      </c>
      <c r="U19" s="21">
        <f t="shared" ref="U19" si="113">IF(M19&gt;0,V19/M19,0)</f>
        <v>0.28267461155528734</v>
      </c>
      <c r="V19" s="54">
        <f t="shared" ref="V19" si="114">V16+V17+V18</f>
        <v>13116.949999999999</v>
      </c>
      <c r="W19" s="21">
        <f t="shared" ref="W19" si="115">IF(M19&gt;0,X19/M19,0)</f>
        <v>0.46765267331853544</v>
      </c>
      <c r="X19" s="54">
        <f t="shared" ref="X19" si="116">X16+X17+X18</f>
        <v>21700.487000000001</v>
      </c>
      <c r="Y19" s="21">
        <f t="shared" ref="Y19" si="117">IF(M19&gt;0,Z19/M19,0)</f>
        <v>0.4233599120746504</v>
      </c>
      <c r="Z19" s="54">
        <f t="shared" ref="Z19" si="118">Z16+Z17+Z18</f>
        <v>19645.170000000002</v>
      </c>
      <c r="AA19" s="55">
        <f t="shared" ref="AA19" si="119">IF(M19&gt;0,AB19/M19,0)</f>
        <v>2.8165513005624634E-3</v>
      </c>
      <c r="AB19" s="56">
        <f t="shared" ref="AB19" si="120">SUM(AB16:AB18)</f>
        <v>130.69642999999999</v>
      </c>
      <c r="AC19" s="55">
        <f t="shared" ref="AC19" si="121">IF(M19&gt;0,(AC16*M16+AC17*M17+AC18*M18)/M19,0)</f>
        <v>2.7034091093248282E-3</v>
      </c>
      <c r="AD19" s="55">
        <f t="shared" ref="AD19" si="122">IF(K19&gt;0,(K16*AD16+K17*AD17+K18*AD18)/K19,0)</f>
        <v>3.4331684254623073E-4</v>
      </c>
      <c r="AE19" s="52">
        <f t="shared" ref="AE19" si="123">SUM(AE16:AE18)</f>
        <v>15.929650000000001</v>
      </c>
      <c r="AF19" s="53">
        <f t="shared" ref="AF19" si="124">IF(K19&gt;0,(K16*AF16+K17*AF17+K18*AF18)/K19,0)</f>
        <v>0.20510354485427601</v>
      </c>
      <c r="AG19" s="58">
        <f t="shared" ref="AG19" si="125">SUM(AG16:AG18)</f>
        <v>104.0686449</v>
      </c>
      <c r="AH19" s="53">
        <f t="shared" ref="AH19" si="126">IF(AND(AB19&gt;0),((AB16*AH16+AB17*AH17+AB18*AH18)/AB19),0)</f>
        <v>0.87958926044292574</v>
      </c>
      <c r="AI19" s="57">
        <f t="shared" si="6"/>
        <v>0.87439678872890991</v>
      </c>
      <c r="AJ19" s="51">
        <f t="shared" ref="AJ19" si="127">SUM(AJ16:AJ18)</f>
        <v>559</v>
      </c>
      <c r="AK19" s="21">
        <f t="shared" ref="AK19" si="128">IF(AJ19&gt;0,(AK16*AJ16+AK17*AJ17+AK18*AJ18)/AJ19,0)</f>
        <v>9.2033989266547392E-2</v>
      </c>
      <c r="AL19" s="53">
        <f>IF(K19&gt;0,(AL16*K16+AL17*K17+AL18*K18)/K19,0)</f>
        <v>0.21583916096471106</v>
      </c>
      <c r="AM19" s="141">
        <f>IF(K19&gt;0,(AM16*K16+AM17*K17+AM18*K18)/K19,0)</f>
        <v>0.22987141774222505</v>
      </c>
      <c r="AN19" s="58">
        <f t="shared" ref="AN19" si="129">SUM(AN16:AN18)</f>
        <v>109.51664290000001</v>
      </c>
      <c r="AO19" s="142">
        <f t="shared" si="48"/>
        <v>116.6375931</v>
      </c>
      <c r="AP19" s="56"/>
      <c r="AQ19" s="56">
        <f t="shared" ref="AQ19" si="130">SUM(AQ16:AQ18)</f>
        <v>501.84</v>
      </c>
      <c r="AR19" s="105"/>
      <c r="AS19" s="106">
        <f>AR18</f>
        <v>808.22000000000276</v>
      </c>
      <c r="AT19" s="51">
        <f t="shared" ref="AT19" si="131">SUM(AT16:AT18)</f>
        <v>0</v>
      </c>
      <c r="AU19" s="59"/>
      <c r="AV19" s="58"/>
      <c r="AW19" s="58"/>
      <c r="AX19" s="58"/>
      <c r="AY19" s="58"/>
    </row>
    <row r="20" spans="1:51" x14ac:dyDescent="0.2">
      <c r="A20" s="168">
        <v>5</v>
      </c>
      <c r="B20" s="23">
        <v>1</v>
      </c>
      <c r="C20" s="11" t="s">
        <v>56</v>
      </c>
      <c r="D20" s="12">
        <v>18050</v>
      </c>
      <c r="E20" s="12">
        <v>0</v>
      </c>
      <c r="F20" s="12">
        <v>13934</v>
      </c>
      <c r="G20" s="13">
        <v>2.2999999999999998</v>
      </c>
      <c r="H20" s="13">
        <v>5.5</v>
      </c>
      <c r="I20" s="12">
        <v>15915</v>
      </c>
      <c r="J20" s="13">
        <v>5</v>
      </c>
      <c r="K20" s="12">
        <v>16578</v>
      </c>
      <c r="L20" s="14">
        <v>6.9000000000000006E-2</v>
      </c>
      <c r="M20" s="24">
        <f>ROUND(K20*(1-L20),0)</f>
        <v>15434</v>
      </c>
      <c r="N20" s="15">
        <v>0.54900000000000004</v>
      </c>
      <c r="O20" s="25">
        <f t="shared" ref="O20:O22" si="132">M20*N20</f>
        <v>8473.2660000000014</v>
      </c>
      <c r="P20" s="14">
        <v>0.38900000000000001</v>
      </c>
      <c r="Q20" s="25">
        <f t="shared" ref="Q20:Q22" si="133">M20*P20</f>
        <v>6003.826</v>
      </c>
      <c r="R20" s="16">
        <v>6.2E-2</v>
      </c>
      <c r="S20" s="150">
        <v>0.2626</v>
      </c>
      <c r="T20" s="25">
        <f t="shared" ref="T20:T22" si="134">M20*R20</f>
        <v>956.90800000000002</v>
      </c>
      <c r="U20" s="26">
        <v>0.29699999999999999</v>
      </c>
      <c r="V20" s="25">
        <f t="shared" ref="V20:V22" si="135">M20*U20</f>
        <v>4583.8980000000001</v>
      </c>
      <c r="W20" s="16">
        <v>0.46500000000000002</v>
      </c>
      <c r="X20" s="25">
        <f t="shared" ref="X20:X22" si="136">M20*W20</f>
        <v>7176.81</v>
      </c>
      <c r="Y20" s="16">
        <v>0.42</v>
      </c>
      <c r="Z20" s="25">
        <f t="shared" ref="Z20:Z22" si="137">Y20*M20</f>
        <v>6482.28</v>
      </c>
      <c r="AA20" s="17">
        <v>2.7599999999999999E-3</v>
      </c>
      <c r="AB20" s="18">
        <f t="shared" ref="AB20:AB22" si="138">M20*AA20</f>
        <v>42.597839999999998</v>
      </c>
      <c r="AC20" s="27">
        <f>IF(M20&gt;0,(AE20+AN20)/M20,0)</f>
        <v>2.6424135998444993E-3</v>
      </c>
      <c r="AD20" s="17">
        <v>3.3E-4</v>
      </c>
      <c r="AE20" s="24">
        <f t="shared" ref="AE20:AE22" si="139">AD20*M20</f>
        <v>5.0932199999999996</v>
      </c>
      <c r="AF20" s="117">
        <v>0.2009</v>
      </c>
      <c r="AG20" s="30">
        <f t="shared" ref="AG20:AG22" si="140">AJ20*(1-AK20)*AF20</f>
        <v>34.224721299999999</v>
      </c>
      <c r="AH20" s="28">
        <f t="shared" ref="AH20:AH22" si="141">IF(AND(AF20&gt;0,AD20&gt;0,AA20&gt;0),((AA20-AD20)*AF20)/((AF20-AD20)*AA20),0)</f>
        <v>0.88188337152159813</v>
      </c>
      <c r="AI20" s="60">
        <f t="shared" si="6"/>
        <v>0.87649481213079805</v>
      </c>
      <c r="AJ20" s="12">
        <v>187</v>
      </c>
      <c r="AK20" s="14">
        <v>8.8999999999999996E-2</v>
      </c>
      <c r="AL20" s="15">
        <v>0.20949999999999999</v>
      </c>
      <c r="AM20" s="135">
        <v>0.2334</v>
      </c>
      <c r="AN20" s="30">
        <f>AJ20*(1-AK20)*AL20</f>
        <v>35.689791499999998</v>
      </c>
      <c r="AO20" s="136">
        <f t="shared" ref="AO20" si="142">AJ20*(1-AK20)*AM20</f>
        <v>39.7613238</v>
      </c>
      <c r="AP20" s="19">
        <v>1.58</v>
      </c>
      <c r="AQ20" s="19"/>
      <c r="AR20" s="101">
        <f>AR18+AJ20-AQ20</f>
        <v>995.22000000000276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9"/>
      <c r="B21" s="33">
        <v>2</v>
      </c>
      <c r="C21" s="46" t="s">
        <v>58</v>
      </c>
      <c r="D21" s="34">
        <v>19975</v>
      </c>
      <c r="E21" s="34">
        <v>1</v>
      </c>
      <c r="F21" s="34">
        <v>15249</v>
      </c>
      <c r="G21" s="35">
        <v>2.4</v>
      </c>
      <c r="H21" s="35">
        <v>6.8</v>
      </c>
      <c r="I21" s="34">
        <v>17876</v>
      </c>
      <c r="J21" s="35">
        <v>4.8</v>
      </c>
      <c r="K21" s="34">
        <v>16713</v>
      </c>
      <c r="L21" s="36">
        <v>7.0999999999999994E-2</v>
      </c>
      <c r="M21" s="37">
        <f>ROUND(K21*(1-L21),0)</f>
        <v>15526</v>
      </c>
      <c r="N21" s="38">
        <v>0.52800000000000002</v>
      </c>
      <c r="O21" s="25">
        <f t="shared" si="132"/>
        <v>8197.728000000001</v>
      </c>
      <c r="P21" s="36">
        <v>0.41099999999999998</v>
      </c>
      <c r="Q21" s="25">
        <f t="shared" si="133"/>
        <v>6381.1859999999997</v>
      </c>
      <c r="R21" s="39">
        <v>6.0999999999999999E-2</v>
      </c>
      <c r="S21" s="139">
        <v>0.25059999999999999</v>
      </c>
      <c r="T21" s="25">
        <f t="shared" si="134"/>
        <v>947.08600000000001</v>
      </c>
      <c r="U21" s="28">
        <v>0.28399999999999997</v>
      </c>
      <c r="V21" s="25">
        <f t="shared" si="135"/>
        <v>4409.384</v>
      </c>
      <c r="W21" s="39">
        <v>0.46600000000000003</v>
      </c>
      <c r="X21" s="25">
        <f t="shared" si="136"/>
        <v>7235.116</v>
      </c>
      <c r="Y21" s="39">
        <v>0.43</v>
      </c>
      <c r="Z21" s="25">
        <f t="shared" si="137"/>
        <v>6676.18</v>
      </c>
      <c r="AA21" s="40">
        <v>2.8700000000000002E-3</v>
      </c>
      <c r="AB21" s="18">
        <f t="shared" si="138"/>
        <v>44.559620000000002</v>
      </c>
      <c r="AC21" s="27">
        <f>IF(M21&gt;0,(AE21+AN21)/M21,0)</f>
        <v>2.7566997294860233E-3</v>
      </c>
      <c r="AD21" s="40">
        <v>3.5E-4</v>
      </c>
      <c r="AE21" s="37">
        <f t="shared" si="139"/>
        <v>5.4340999999999999</v>
      </c>
      <c r="AF21" s="28">
        <v>0.1946</v>
      </c>
      <c r="AG21" s="41">
        <f t="shared" si="140"/>
        <v>34.708856000000004</v>
      </c>
      <c r="AH21" s="28">
        <f t="shared" si="141"/>
        <v>0.8796308503625575</v>
      </c>
      <c r="AI21" s="29">
        <f t="shared" si="6"/>
        <v>0.87449756372522125</v>
      </c>
      <c r="AJ21" s="34">
        <v>196</v>
      </c>
      <c r="AK21" s="36">
        <v>0.09</v>
      </c>
      <c r="AL21" s="38">
        <v>0.20949999999999999</v>
      </c>
      <c r="AM21" s="137">
        <v>0.21779999999999999</v>
      </c>
      <c r="AN21" s="41">
        <f>AJ21*(1-AK21)*AL21</f>
        <v>37.366419999999998</v>
      </c>
      <c r="AO21" s="138">
        <f t="shared" si="19"/>
        <v>38.846808000000003</v>
      </c>
      <c r="AP21" s="42">
        <v>1.6</v>
      </c>
      <c r="AQ21" s="42"/>
      <c r="AR21" s="121">
        <f>AR20+AJ21-AQ21</f>
        <v>1191.2200000000028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9"/>
      <c r="B22" s="33">
        <v>3</v>
      </c>
      <c r="C22" s="11" t="s">
        <v>57</v>
      </c>
      <c r="D22" s="43">
        <v>16675</v>
      </c>
      <c r="E22" s="43">
        <v>1</v>
      </c>
      <c r="F22" s="43">
        <v>15653</v>
      </c>
      <c r="G22" s="37">
        <v>1.7</v>
      </c>
      <c r="H22" s="37">
        <v>6.1</v>
      </c>
      <c r="I22" s="43">
        <v>16766</v>
      </c>
      <c r="J22" s="37">
        <v>5.2</v>
      </c>
      <c r="K22" s="43">
        <v>16628</v>
      </c>
      <c r="L22" s="39">
        <v>6.9000000000000006E-2</v>
      </c>
      <c r="M22" s="37">
        <f>ROUND(K22*(1-L22),0)</f>
        <v>15481</v>
      </c>
      <c r="N22" s="28">
        <v>0.54</v>
      </c>
      <c r="O22" s="25">
        <f t="shared" si="132"/>
        <v>8359.74</v>
      </c>
      <c r="P22" s="39">
        <v>0.38700000000000001</v>
      </c>
      <c r="Q22" s="25">
        <f t="shared" si="133"/>
        <v>5991.1469999999999</v>
      </c>
      <c r="R22" s="39">
        <v>7.2999999999999995E-2</v>
      </c>
      <c r="S22" s="139">
        <v>0.2384</v>
      </c>
      <c r="T22" s="25">
        <f t="shared" si="134"/>
        <v>1130.1129999999998</v>
      </c>
      <c r="U22" s="28">
        <v>0.28100000000000003</v>
      </c>
      <c r="V22" s="25">
        <f t="shared" si="135"/>
        <v>4350.1610000000001</v>
      </c>
      <c r="W22" s="39">
        <v>0.46500000000000002</v>
      </c>
      <c r="X22" s="25">
        <f t="shared" si="136"/>
        <v>7198.665</v>
      </c>
      <c r="Y22" s="39">
        <v>0.43</v>
      </c>
      <c r="Z22" s="25">
        <f t="shared" si="137"/>
        <v>6656.83</v>
      </c>
      <c r="AA22" s="47">
        <v>2.8700000000000002E-3</v>
      </c>
      <c r="AB22" s="18">
        <f t="shared" si="138"/>
        <v>44.43047</v>
      </c>
      <c r="AC22" s="27">
        <f>IF(M22&gt;0,(AE22+AN22)/M22,0)</f>
        <v>2.7185451715005487E-3</v>
      </c>
      <c r="AD22" s="47">
        <v>3.6999999999999999E-4</v>
      </c>
      <c r="AE22" s="37">
        <f t="shared" si="139"/>
        <v>5.72797</v>
      </c>
      <c r="AF22" s="28">
        <v>0.20050000000000001</v>
      </c>
      <c r="AG22" s="41">
        <f t="shared" si="140"/>
        <v>37.079066500000003</v>
      </c>
      <c r="AH22" s="28">
        <f t="shared" si="141"/>
        <v>0.87269059083721023</v>
      </c>
      <c r="AI22" s="29">
        <f t="shared" si="6"/>
        <v>0.86552670812479793</v>
      </c>
      <c r="AJ22" s="43">
        <v>203</v>
      </c>
      <c r="AK22" s="39">
        <v>8.8999999999999996E-2</v>
      </c>
      <c r="AL22" s="28">
        <v>0.1966</v>
      </c>
      <c r="AM22" s="139">
        <v>0.21970000000000001</v>
      </c>
      <c r="AN22" s="41">
        <f>AJ22*(1-AK22)*AL22</f>
        <v>36.357827799999995</v>
      </c>
      <c r="AO22" s="140">
        <f t="shared" si="19"/>
        <v>40.629780099999998</v>
      </c>
      <c r="AP22" s="18">
        <v>1.6</v>
      </c>
      <c r="AQ22" s="18"/>
      <c r="AR22" s="121">
        <f>AR21+AJ22-AQ22</f>
        <v>1394.2200000000028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70"/>
      <c r="B23" s="49" t="s">
        <v>38</v>
      </c>
      <c r="C23" s="50"/>
      <c r="D23" s="51">
        <f t="shared" ref="D23" si="143">SUM(D20:D22)</f>
        <v>54700</v>
      </c>
      <c r="E23" s="51"/>
      <c r="F23" s="51">
        <f t="shared" ref="F23" si="144">SUM(F20:F22)</f>
        <v>44836</v>
      </c>
      <c r="G23" s="52"/>
      <c r="H23" s="52"/>
      <c r="I23" s="51">
        <f t="shared" ref="I23:K23" si="145">SUM(I20:I22)</f>
        <v>50557</v>
      </c>
      <c r="J23" s="52"/>
      <c r="K23" s="51">
        <f t="shared" si="145"/>
        <v>49919</v>
      </c>
      <c r="L23" s="21">
        <f t="shared" ref="L23" si="146">IF(K23&gt;0,(K20*L20+K21*L21+K22*L22)/K23,0)</f>
        <v>6.9669604759710735E-2</v>
      </c>
      <c r="M23" s="52">
        <f t="shared" ref="M23" si="147">M20+M21+M22</f>
        <v>46441</v>
      </c>
      <c r="N23" s="53">
        <f t="shared" ref="N23" si="148">IF(M23&gt;0,O23/M23,0)</f>
        <v>0.53897922094700812</v>
      </c>
      <c r="O23" s="54">
        <f t="shared" ref="O23" si="149">O20+O21+O22</f>
        <v>25030.734000000004</v>
      </c>
      <c r="P23" s="21">
        <f t="shared" ref="P23" si="150">IF(M23&gt;0,Q23/M23,0)</f>
        <v>0.39568827113972566</v>
      </c>
      <c r="Q23" s="54">
        <f t="shared" ref="Q23" si="151">Q20+Q21+Q22</f>
        <v>18376.159</v>
      </c>
      <c r="R23" s="21">
        <f t="shared" ref="R23" si="152">IF(M23&gt;0,T23/M23,0)</f>
        <v>6.5332507913266294E-2</v>
      </c>
      <c r="S23" s="141"/>
      <c r="T23" s="54">
        <f t="shared" ref="T23" si="153">T20+T21+T22</f>
        <v>3034.107</v>
      </c>
      <c r="U23" s="21">
        <f t="shared" ref="U23" si="154">IF(M23&gt;0,V23/M23,0)</f>
        <v>0.28732032040653732</v>
      </c>
      <c r="V23" s="54">
        <f t="shared" ref="V23" si="155">V20+V21+V22</f>
        <v>13343.442999999999</v>
      </c>
      <c r="W23" s="21">
        <f t="shared" ref="W23" si="156">IF(M23&gt;0,X23/M23,0)</f>
        <v>0.46533431665984798</v>
      </c>
      <c r="X23" s="54">
        <f t="shared" ref="X23" si="157">X20+X21+X22</f>
        <v>21610.591</v>
      </c>
      <c r="Y23" s="21">
        <f t="shared" ref="Y23" si="158">IF(M23&gt;0,Z23/M23,0)</f>
        <v>0.42667664348312917</v>
      </c>
      <c r="Z23" s="54">
        <f t="shared" ref="Z23" si="159">Z20+Z21+Z22</f>
        <v>19815.29</v>
      </c>
      <c r="AA23" s="55">
        <f t="shared" ref="AA23" si="160">IF(M23&gt;0,AB23/M23,0)</f>
        <v>2.8334430783144206E-3</v>
      </c>
      <c r="AB23" s="56">
        <f t="shared" ref="AB23" si="161">SUM(AB20:AB22)</f>
        <v>131.58793</v>
      </c>
      <c r="AC23" s="55">
        <f t="shared" ref="AC23" si="162">IF(M23&gt;0,(AC20*M20+AC21*M21+AC22*M22)/M23,0)</f>
        <v>2.7059996404039531E-3</v>
      </c>
      <c r="AD23" s="55">
        <f t="shared" ref="AD23" si="163">IF(K23&gt;0,(K20*AD20+K21*AD21+K22*AD22)/K23,0)</f>
        <v>3.5002003245257322E-4</v>
      </c>
      <c r="AE23" s="52">
        <f t="shared" ref="AE23" si="164">SUM(AE20:AE22)</f>
        <v>16.255289999999999</v>
      </c>
      <c r="AF23" s="53">
        <f t="shared" ref="AF23" si="165">IF(K23&gt;0,(K20*AF20+K21*AF21+K22*AF22)/K23,0)</f>
        <v>0.19865750515835653</v>
      </c>
      <c r="AG23" s="58">
        <f t="shared" ref="AG23" si="166">SUM(AG20:AG22)</f>
        <v>106.01264380000001</v>
      </c>
      <c r="AH23" s="53">
        <f t="shared" ref="AH23" si="167">IF(AND(AB23&gt;0),((AB20*AH20+AB21*AH21+AB22*AH22)/AB23),0)</f>
        <v>0.87801667148837248</v>
      </c>
      <c r="AI23" s="57">
        <f t="shared" si="6"/>
        <v>0.87213800543103637</v>
      </c>
      <c r="AJ23" s="51">
        <f t="shared" ref="AJ23" si="168">SUM(AJ20:AJ22)</f>
        <v>586</v>
      </c>
      <c r="AK23" s="21">
        <f t="shared" ref="AK23" si="169">IF(AJ23&gt;0,(AK20*AJ20+AK21*AJ21+AK22*AJ22)/AJ23,0)</f>
        <v>8.9334470989761092E-2</v>
      </c>
      <c r="AL23" s="53">
        <f>IF(K23&gt;0,(AL20*K20+AL21*K21+AL22*K22)/K23,0)</f>
        <v>0.20520301488411227</v>
      </c>
      <c r="AM23" s="141">
        <f>IF(K23&gt;0,(AM20*K20+AM21*K21+AM22*K22)/K23,0)</f>
        <v>0.22361361806125923</v>
      </c>
      <c r="AN23" s="58">
        <f t="shared" ref="AN23" si="170">SUM(AN20:AN22)</f>
        <v>109.41403929999998</v>
      </c>
      <c r="AO23" s="142">
        <f t="shared" si="48"/>
        <v>119.2379119</v>
      </c>
      <c r="AP23" s="56"/>
      <c r="AQ23" s="56">
        <f t="shared" ref="AQ23" si="171">SUM(AQ20:AQ22)</f>
        <v>0</v>
      </c>
      <c r="AR23" s="105"/>
      <c r="AS23" s="106">
        <f>AR22</f>
        <v>1394.2200000000028</v>
      </c>
      <c r="AT23" s="51">
        <f t="shared" ref="AT23" si="172">SUM(AT20:AT22)</f>
        <v>0</v>
      </c>
      <c r="AU23" s="59"/>
      <c r="AV23" s="58"/>
      <c r="AW23" s="58"/>
      <c r="AX23" s="58"/>
      <c r="AY23" s="58"/>
    </row>
    <row r="24" spans="1:51" x14ac:dyDescent="0.2">
      <c r="A24" s="168">
        <v>6</v>
      </c>
      <c r="B24" s="23">
        <v>1</v>
      </c>
      <c r="C24" s="46" t="s">
        <v>55</v>
      </c>
      <c r="D24" s="12">
        <v>9409</v>
      </c>
      <c r="E24" s="12">
        <v>0</v>
      </c>
      <c r="F24" s="12">
        <v>10889</v>
      </c>
      <c r="G24" s="13">
        <v>1.5</v>
      </c>
      <c r="H24" s="13">
        <v>4</v>
      </c>
      <c r="I24" s="12">
        <v>13491</v>
      </c>
      <c r="J24" s="13">
        <v>6</v>
      </c>
      <c r="K24" s="12">
        <v>16419</v>
      </c>
      <c r="L24" s="14">
        <v>6.6000000000000003E-2</v>
      </c>
      <c r="M24" s="24">
        <f>ROUND(K24*(1-L24),0)</f>
        <v>15335</v>
      </c>
      <c r="N24" s="15">
        <v>0.53500000000000003</v>
      </c>
      <c r="O24" s="25">
        <f t="shared" ref="O24:O26" si="173">M24*N24</f>
        <v>8204.2250000000004</v>
      </c>
      <c r="P24" s="14">
        <v>0.27500000000000002</v>
      </c>
      <c r="Q24" s="25">
        <f t="shared" ref="Q24:Q26" si="174">M24*P24</f>
        <v>4217.125</v>
      </c>
      <c r="R24" s="16">
        <v>0.19</v>
      </c>
      <c r="S24" s="150">
        <v>0.23730000000000001</v>
      </c>
      <c r="T24" s="25">
        <f t="shared" ref="T24:T26" si="175">M24*R24</f>
        <v>2913.65</v>
      </c>
      <c r="U24" s="26">
        <v>0.27300000000000002</v>
      </c>
      <c r="V24" s="25">
        <f t="shared" ref="V24:V26" si="176">M24*U24</f>
        <v>4186.4549999999999</v>
      </c>
      <c r="W24" s="16">
        <v>0.48399999999999999</v>
      </c>
      <c r="X24" s="25">
        <f t="shared" ref="X24:X26" si="177">M24*W24</f>
        <v>7422.1399999999994</v>
      </c>
      <c r="Y24" s="16">
        <v>0.42</v>
      </c>
      <c r="Z24" s="25">
        <f t="shared" ref="Z24:Z26" si="178">Y24*M24</f>
        <v>6440.7</v>
      </c>
      <c r="AA24" s="17">
        <v>2.81E-3</v>
      </c>
      <c r="AB24" s="18">
        <f t="shared" ref="AB24:AB26" si="179">M24*AA24</f>
        <v>43.091349999999998</v>
      </c>
      <c r="AC24" s="27">
        <f>IF(M24&gt;0,(AE24+AN24)/M24,0)</f>
        <v>2.340221323769156E-3</v>
      </c>
      <c r="AD24" s="17">
        <v>3.6999999999999999E-4</v>
      </c>
      <c r="AE24" s="24">
        <f t="shared" ref="AE24:AE26" si="180">AD24*M24</f>
        <v>5.6739499999999996</v>
      </c>
      <c r="AF24" s="117">
        <v>0.20749999999999999</v>
      </c>
      <c r="AG24" s="30">
        <f t="shared" ref="AG24:AG26" si="181">AJ24*(1-AK24)*AF24</f>
        <v>29.460850000000001</v>
      </c>
      <c r="AH24" s="28">
        <f t="shared" ref="AH24:AH26" si="182">IF(AND(AF24&gt;0,AD24&gt;0,AA24&gt;0),((AA24-AD24)*AF24)/((AF24-AD24)*AA24),0)</f>
        <v>0.8698785108051007</v>
      </c>
      <c r="AI24" s="60">
        <f t="shared" si="6"/>
        <v>0.84336166718693795</v>
      </c>
      <c r="AJ24" s="12">
        <v>155</v>
      </c>
      <c r="AK24" s="14">
        <v>8.4000000000000005E-2</v>
      </c>
      <c r="AL24" s="15">
        <v>0.21279999999999999</v>
      </c>
      <c r="AM24" s="135">
        <v>0.2261</v>
      </c>
      <c r="AN24" s="30">
        <f>AJ24*(1-AK24)*AL24</f>
        <v>30.213344000000003</v>
      </c>
      <c r="AO24" s="136">
        <f t="shared" ref="AO24" si="183">AJ24*(1-AK24)*AM24</f>
        <v>32.101678000000007</v>
      </c>
      <c r="AP24" s="19">
        <v>1.55</v>
      </c>
      <c r="AQ24" s="19"/>
      <c r="AR24" s="101">
        <f>AR22+AJ24-AQ24</f>
        <v>1549.2200000000028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9"/>
      <c r="B25" s="33">
        <v>2</v>
      </c>
      <c r="C25" s="46" t="s">
        <v>58</v>
      </c>
      <c r="D25" s="34">
        <v>18946</v>
      </c>
      <c r="E25" s="34">
        <v>1</v>
      </c>
      <c r="F25" s="34">
        <v>14304</v>
      </c>
      <c r="G25" s="35">
        <v>1.6</v>
      </c>
      <c r="H25" s="35">
        <v>4.9000000000000004</v>
      </c>
      <c r="I25" s="34">
        <v>15953</v>
      </c>
      <c r="J25" s="35">
        <v>6.5</v>
      </c>
      <c r="K25" s="34">
        <v>16429</v>
      </c>
      <c r="L25" s="36">
        <v>6.9000000000000006E-2</v>
      </c>
      <c r="M25" s="37">
        <f>ROUND(K25*(1-L25),0)</f>
        <v>15295</v>
      </c>
      <c r="N25" s="38">
        <v>0.54800000000000004</v>
      </c>
      <c r="O25" s="25">
        <f t="shared" si="173"/>
        <v>8381.66</v>
      </c>
      <c r="P25" s="36">
        <v>0.35899999999999999</v>
      </c>
      <c r="Q25" s="25">
        <f t="shared" si="174"/>
        <v>5490.9049999999997</v>
      </c>
      <c r="R25" s="39">
        <v>9.2999999999999999E-2</v>
      </c>
      <c r="S25" s="139">
        <v>0.24490000000000001</v>
      </c>
      <c r="T25" s="25">
        <f t="shared" si="175"/>
        <v>1422.4349999999999</v>
      </c>
      <c r="U25" s="28">
        <v>0.27100000000000002</v>
      </c>
      <c r="V25" s="25">
        <f t="shared" si="176"/>
        <v>4144.9450000000006</v>
      </c>
      <c r="W25" s="39">
        <v>0.46600000000000003</v>
      </c>
      <c r="X25" s="25">
        <f t="shared" si="177"/>
        <v>7127.47</v>
      </c>
      <c r="Y25" s="39">
        <v>0.45</v>
      </c>
      <c r="Z25" s="25">
        <f t="shared" si="178"/>
        <v>6882.75</v>
      </c>
      <c r="AA25" s="40">
        <v>2.65E-3</v>
      </c>
      <c r="AB25" s="18">
        <f t="shared" si="179"/>
        <v>40.531750000000002</v>
      </c>
      <c r="AC25" s="27">
        <f>IF(M25&gt;0,(AE25+AN25)/M25,0)</f>
        <v>2.7368297809741743E-3</v>
      </c>
      <c r="AD25" s="40">
        <v>3.8999999999999999E-4</v>
      </c>
      <c r="AE25" s="37">
        <f t="shared" si="180"/>
        <v>5.9650499999999997</v>
      </c>
      <c r="AF25" s="28">
        <v>0.20019999999999999</v>
      </c>
      <c r="AG25" s="41">
        <f t="shared" si="181"/>
        <v>35.876840999999999</v>
      </c>
      <c r="AH25" s="28">
        <f t="shared" si="182"/>
        <v>0.85449478891739594</v>
      </c>
      <c r="AI25" s="29">
        <f t="shared" si="6"/>
        <v>0.859172234847702</v>
      </c>
      <c r="AJ25" s="34">
        <v>195</v>
      </c>
      <c r="AK25" s="36">
        <v>8.1000000000000003E-2</v>
      </c>
      <c r="AL25" s="38">
        <v>0.20030000000000001</v>
      </c>
      <c r="AM25" s="137">
        <v>0.1966</v>
      </c>
      <c r="AN25" s="41">
        <f>AJ25*(1-AK25)*AL25</f>
        <v>35.894761500000001</v>
      </c>
      <c r="AO25" s="138">
        <f t="shared" si="19"/>
        <v>35.231703000000003</v>
      </c>
      <c r="AP25" s="42">
        <v>1.6</v>
      </c>
      <c r="AQ25" s="42"/>
      <c r="AR25" s="121">
        <f>AR24+AJ25-AQ25</f>
        <v>1744.2200000000028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9"/>
      <c r="B26" s="33">
        <v>3</v>
      </c>
      <c r="C26" s="11" t="s">
        <v>57</v>
      </c>
      <c r="D26" s="43">
        <v>14500</v>
      </c>
      <c r="E26" s="43">
        <v>0</v>
      </c>
      <c r="F26" s="43">
        <v>15094</v>
      </c>
      <c r="G26" s="37">
        <v>3.8</v>
      </c>
      <c r="H26" s="37">
        <v>6.6</v>
      </c>
      <c r="I26" s="43">
        <v>16437</v>
      </c>
      <c r="J26" s="37">
        <v>6.5</v>
      </c>
      <c r="K26" s="43">
        <v>16093</v>
      </c>
      <c r="L26" s="39">
        <v>0.06</v>
      </c>
      <c r="M26" s="37">
        <f>ROUND(K26*(1-L26),0)</f>
        <v>15127</v>
      </c>
      <c r="N26" s="28">
        <v>0.41799999999999998</v>
      </c>
      <c r="O26" s="25">
        <f t="shared" si="173"/>
        <v>6323.0859999999993</v>
      </c>
      <c r="P26" s="39">
        <v>0.42599999999999999</v>
      </c>
      <c r="Q26" s="25">
        <f t="shared" si="174"/>
        <v>6444.1019999999999</v>
      </c>
      <c r="R26" s="39">
        <v>0.156</v>
      </c>
      <c r="S26" s="139">
        <v>0.23469999999999999</v>
      </c>
      <c r="T26" s="25">
        <f t="shared" si="175"/>
        <v>2359.8119999999999</v>
      </c>
      <c r="U26" s="28">
        <v>0.26300000000000001</v>
      </c>
      <c r="V26" s="25">
        <f t="shared" si="176"/>
        <v>3978.4010000000003</v>
      </c>
      <c r="W26" s="39">
        <v>0.46899999999999997</v>
      </c>
      <c r="X26" s="25">
        <f t="shared" si="177"/>
        <v>7094.5629999999992</v>
      </c>
      <c r="Y26" s="39">
        <v>0.45</v>
      </c>
      <c r="Z26" s="25">
        <f t="shared" si="178"/>
        <v>6807.1500000000005</v>
      </c>
      <c r="AA26" s="47">
        <v>2.5699999999999998E-3</v>
      </c>
      <c r="AB26" s="18">
        <f t="shared" si="179"/>
        <v>38.876389999999994</v>
      </c>
      <c r="AC26" s="27">
        <f>IF(M26&gt;0,(AE26+AN26)/M26,0)</f>
        <v>2.484975368546308E-3</v>
      </c>
      <c r="AD26" s="47">
        <v>4.2000000000000002E-4</v>
      </c>
      <c r="AE26" s="37">
        <f t="shared" si="180"/>
        <v>6.3533400000000002</v>
      </c>
      <c r="AF26" s="28">
        <v>0.1956</v>
      </c>
      <c r="AG26" s="41">
        <f t="shared" si="181"/>
        <v>29.9213232</v>
      </c>
      <c r="AH26" s="28">
        <f t="shared" si="182"/>
        <v>0.83837606950064669</v>
      </c>
      <c r="AI26" s="29">
        <f t="shared" si="6"/>
        <v>0.83269693713205062</v>
      </c>
      <c r="AJ26" s="43">
        <v>167</v>
      </c>
      <c r="AK26" s="39">
        <v>8.4000000000000005E-2</v>
      </c>
      <c r="AL26" s="28">
        <v>0.20419999999999999</v>
      </c>
      <c r="AM26" s="139">
        <v>0.20380000000000001</v>
      </c>
      <c r="AN26" s="41">
        <f>AJ26*(1-AK26)*AL26</f>
        <v>31.236882399999999</v>
      </c>
      <c r="AO26" s="140">
        <f t="shared" si="19"/>
        <v>31.175693600000002</v>
      </c>
      <c r="AP26" s="18">
        <v>1.52</v>
      </c>
      <c r="AQ26" s="18"/>
      <c r="AR26" s="121">
        <f>AR25+AJ26-AQ26</f>
        <v>1911.2200000000028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70"/>
      <c r="B27" s="49" t="s">
        <v>38</v>
      </c>
      <c r="C27" s="50"/>
      <c r="D27" s="51">
        <f t="shared" ref="D27" si="184">SUM(D24:D26)</f>
        <v>42855</v>
      </c>
      <c r="E27" s="51"/>
      <c r="F27" s="51">
        <f t="shared" ref="F27" si="185">SUM(F24:F26)</f>
        <v>40287</v>
      </c>
      <c r="G27" s="52"/>
      <c r="H27" s="52"/>
      <c r="I27" s="51">
        <f t="shared" ref="I27:K27" si="186">SUM(I24:I26)</f>
        <v>45881</v>
      </c>
      <c r="J27" s="52"/>
      <c r="K27" s="51">
        <f t="shared" si="186"/>
        <v>48941</v>
      </c>
      <c r="L27" s="21">
        <f t="shared" ref="L27" si="187">IF(K27&gt;0,(K24*L24+K25*L25+K26*L26)/K27,0)</f>
        <v>6.5034122719192497E-2</v>
      </c>
      <c r="M27" s="52">
        <f t="shared" ref="M27" si="188">M24+M25+M26</f>
        <v>45757</v>
      </c>
      <c r="N27" s="53">
        <f t="shared" ref="N27" si="189">IF(M27&gt;0,O27/M27,0)</f>
        <v>0.50066593089581923</v>
      </c>
      <c r="O27" s="54">
        <f t="shared" ref="O27" si="190">O24+O25+O26</f>
        <v>22908.971000000001</v>
      </c>
      <c r="P27" s="21">
        <f t="shared" ref="P27" si="191">IF(M27&gt;0,Q27/M27,0)</f>
        <v>0.35299805494241315</v>
      </c>
      <c r="Q27" s="54">
        <f t="shared" ref="Q27" si="192">Q24+Q25+Q26</f>
        <v>16152.131999999998</v>
      </c>
      <c r="R27" s="21">
        <f t="shared" ref="R27" si="193">IF(M27&gt;0,T27/M27,0)</f>
        <v>0.14633601416176759</v>
      </c>
      <c r="S27" s="141"/>
      <c r="T27" s="54">
        <f t="shared" ref="T27" si="194">T24+T25+T26</f>
        <v>6695.8969999999999</v>
      </c>
      <c r="U27" s="21">
        <f t="shared" ref="U27" si="195">IF(M27&gt;0,V27/M27,0)</f>
        <v>0.26902552614900455</v>
      </c>
      <c r="V27" s="54">
        <f t="shared" ref="V27" si="196">V24+V25+V26</f>
        <v>12309.801000000001</v>
      </c>
      <c r="W27" s="21">
        <f t="shared" ref="W27" si="197">IF(M27&gt;0,X27/M27,0)</f>
        <v>0.47302430229254538</v>
      </c>
      <c r="X27" s="54">
        <f t="shared" ref="X27" si="198">X24+X25+X26</f>
        <v>21644.172999999999</v>
      </c>
      <c r="Y27" s="21">
        <f t="shared" ref="Y27" si="199">IF(M27&gt;0,Z27/M27,0)</f>
        <v>0.4399458006425247</v>
      </c>
      <c r="Z27" s="54">
        <f t="shared" ref="Z27" si="200">Z24+Z25+Z26</f>
        <v>20130.600000000002</v>
      </c>
      <c r="AA27" s="55">
        <f t="shared" ref="AA27" si="201">IF(M27&gt;0,AB27/M27,0)</f>
        <v>2.6771748584915964E-3</v>
      </c>
      <c r="AB27" s="56">
        <f t="shared" ref="AB27" si="202">SUM(AB24:AB26)</f>
        <v>122.49948999999998</v>
      </c>
      <c r="AC27" s="55">
        <f t="shared" ref="AC27" si="203">IF(M27&gt;0,(AC24*M24+AC25*M25+AC26*M26)/M27,0)</f>
        <v>2.5206488165745132E-3</v>
      </c>
      <c r="AD27" s="55">
        <f t="shared" ref="AD27" si="204">IF(K27&gt;0,(K24*AD24+K25*AD25+K26*AD26)/K27,0)</f>
        <v>3.9315502339551704E-4</v>
      </c>
      <c r="AE27" s="52">
        <f t="shared" ref="AE27" si="205">SUM(AE24:AE26)</f>
        <v>17.992339999999999</v>
      </c>
      <c r="AF27" s="53">
        <f t="shared" ref="AF27" si="206">IF(K27&gt;0,(K24*AF24+K25*AF25+K26*AF26)/K27,0)</f>
        <v>0.20113645205451464</v>
      </c>
      <c r="AG27" s="58">
        <f t="shared" ref="AG27" si="207">SUM(AG24:AG26)</f>
        <v>95.25901420000001</v>
      </c>
      <c r="AH27" s="53">
        <f t="shared" ref="AH27" si="208">IF(AND(AB27&gt;0),((AB24*AH24+AB25*AH25+AB26*AH26)/AB27),0)</f>
        <v>0.85479085318525228</v>
      </c>
      <c r="AI27" s="57">
        <f t="shared" si="6"/>
        <v>0.845641941034319</v>
      </c>
      <c r="AJ27" s="51">
        <f t="shared" ref="AJ27" si="209">SUM(AJ24:AJ26)</f>
        <v>517</v>
      </c>
      <c r="AK27" s="21">
        <f t="shared" ref="AK27" si="210">IF(AJ27&gt;0,(AK24*AJ24+AK25*AJ25+AK26*AJ26)/AJ27,0)</f>
        <v>8.286847195357834E-2</v>
      </c>
      <c r="AL27" s="53">
        <f>IF(K27&gt;0,(AL24*K24+AL25*K25+AL26*K26)/K27,0)</f>
        <v>0.20577598537013955</v>
      </c>
      <c r="AM27" s="141">
        <f>IF(K27&gt;0,(AM24*K24+AM25*K25+AM26*K26)/K27,0)</f>
        <v>0.20886436116957152</v>
      </c>
      <c r="AN27" s="58">
        <f t="shared" ref="AN27" si="211">SUM(AN24:AN26)</f>
        <v>97.344987900000007</v>
      </c>
      <c r="AO27" s="142">
        <f t="shared" si="48"/>
        <v>98.509074600000005</v>
      </c>
      <c r="AP27" s="56"/>
      <c r="AQ27" s="56">
        <f t="shared" ref="AQ27" si="212">SUM(AQ24:AQ26)</f>
        <v>0</v>
      </c>
      <c r="AR27" s="105"/>
      <c r="AS27" s="106">
        <f>AR26</f>
        <v>1911.2200000000028</v>
      </c>
      <c r="AT27" s="51">
        <f t="shared" ref="AT27" si="213">SUM(AT24:AT26)</f>
        <v>0</v>
      </c>
      <c r="AU27" s="59"/>
      <c r="AV27" s="58"/>
      <c r="AW27" s="58"/>
      <c r="AX27" s="58"/>
      <c r="AY27" s="58"/>
    </row>
    <row r="28" spans="1:51" x14ac:dyDescent="0.2">
      <c r="A28" s="168">
        <v>7</v>
      </c>
      <c r="B28" s="23">
        <v>1</v>
      </c>
      <c r="C28" s="46" t="s">
        <v>55</v>
      </c>
      <c r="D28" s="12">
        <v>5655</v>
      </c>
      <c r="E28" s="12">
        <v>0</v>
      </c>
      <c r="F28" s="12">
        <v>9691</v>
      </c>
      <c r="G28" s="13">
        <v>2.6</v>
      </c>
      <c r="H28" s="13">
        <v>5.8</v>
      </c>
      <c r="I28" s="12">
        <v>14294</v>
      </c>
      <c r="J28" s="13">
        <v>6.8</v>
      </c>
      <c r="K28" s="12">
        <v>15020</v>
      </c>
      <c r="L28" s="14">
        <v>0.06</v>
      </c>
      <c r="M28" s="24">
        <f>ROUND(K28*(1-L28),0)</f>
        <v>14119</v>
      </c>
      <c r="N28" s="15">
        <v>0.40500000000000003</v>
      </c>
      <c r="O28" s="25">
        <f t="shared" ref="O28:O30" si="214">M28*N28</f>
        <v>5718.1950000000006</v>
      </c>
      <c r="P28" s="14">
        <v>0.40300000000000002</v>
      </c>
      <c r="Q28" s="25">
        <f t="shared" ref="Q28:Q30" si="215">M28*P28</f>
        <v>5689.9570000000003</v>
      </c>
      <c r="R28" s="16">
        <v>0.192</v>
      </c>
      <c r="S28" s="150">
        <v>0.2336</v>
      </c>
      <c r="T28" s="25">
        <f t="shared" ref="T28:T30" si="216">M28*R28</f>
        <v>2710.848</v>
      </c>
      <c r="U28" s="26">
        <v>0.26300000000000001</v>
      </c>
      <c r="V28" s="25">
        <f t="shared" ref="V28:V30" si="217">M28*U28</f>
        <v>3713.297</v>
      </c>
      <c r="W28" s="16">
        <v>0.47299999999999998</v>
      </c>
      <c r="X28" s="25">
        <f t="shared" ref="X28:X30" si="218">M28*W28</f>
        <v>6678.2869999999994</v>
      </c>
      <c r="Y28" s="16">
        <v>0.44</v>
      </c>
      <c r="Z28" s="25">
        <f t="shared" ref="Z28:Z30" si="219">Y28*M28</f>
        <v>6212.36</v>
      </c>
      <c r="AA28" s="17">
        <v>2.63E-3</v>
      </c>
      <c r="AB28" s="18">
        <f t="shared" ref="AB28:AB30" si="220">M28*AA28</f>
        <v>37.13297</v>
      </c>
      <c r="AC28" s="27">
        <f>IF(M28&gt;0,(AE28+AN28)/M28,0)</f>
        <v>2.6346427933989659E-3</v>
      </c>
      <c r="AD28" s="17">
        <v>4.0999999999999999E-4</v>
      </c>
      <c r="AE28" s="24">
        <f t="shared" ref="AE28:AE30" si="221">AD28*M28</f>
        <v>5.7887899999999997</v>
      </c>
      <c r="AF28" s="117">
        <v>0.19919999999999999</v>
      </c>
      <c r="AG28" s="30">
        <f t="shared" ref="AG28:AG30" si="222">AJ28*(1-AK28)*AF28</f>
        <v>30.836956799999999</v>
      </c>
      <c r="AH28" s="28">
        <f t="shared" ref="AH28:AH30" si="223">IF(AND(AF28&gt;0,AD28&gt;0,AA28&gt;0),((AA28-AD28)*AF28)/((AF28-AD28)*AA28),0)</f>
        <v>0.84584741488285475</v>
      </c>
      <c r="AI28" s="60">
        <f t="shared" si="6"/>
        <v>0.84609087670779692</v>
      </c>
      <c r="AJ28" s="12">
        <v>169</v>
      </c>
      <c r="AK28" s="14">
        <v>8.4000000000000005E-2</v>
      </c>
      <c r="AL28" s="15">
        <v>0.2029</v>
      </c>
      <c r="AM28" s="135">
        <v>0.2014</v>
      </c>
      <c r="AN28" s="30">
        <f>AJ28*(1-AK28)*AL28</f>
        <v>31.409731600000001</v>
      </c>
      <c r="AO28" s="136">
        <f t="shared" ref="AO28" si="224">AJ28*(1-AK28)*AM28</f>
        <v>31.177525599999999</v>
      </c>
      <c r="AP28" s="19">
        <v>1.53</v>
      </c>
      <c r="AQ28" s="19">
        <v>1004.06</v>
      </c>
      <c r="AR28" s="101">
        <f>AR26+AJ28-AQ28</f>
        <v>1076.160000000003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9"/>
      <c r="B29" s="33">
        <v>2</v>
      </c>
      <c r="C29" s="46" t="s">
        <v>54</v>
      </c>
      <c r="D29" s="34">
        <v>19090</v>
      </c>
      <c r="E29" s="34">
        <v>4</v>
      </c>
      <c r="F29" s="34">
        <v>14860</v>
      </c>
      <c r="G29" s="35">
        <v>3.3</v>
      </c>
      <c r="H29" s="35">
        <v>6.9</v>
      </c>
      <c r="I29" s="34">
        <v>15795</v>
      </c>
      <c r="J29" s="35">
        <v>6.6</v>
      </c>
      <c r="K29" s="34">
        <v>15034</v>
      </c>
      <c r="L29" s="36">
        <v>6.5000000000000002E-2</v>
      </c>
      <c r="M29" s="37">
        <f>ROUND(K29*(1-L29),0)</f>
        <v>14057</v>
      </c>
      <c r="N29" s="38">
        <v>0.47499999999999998</v>
      </c>
      <c r="O29" s="25">
        <f t="shared" si="214"/>
        <v>6677.0749999999998</v>
      </c>
      <c r="P29" s="36">
        <v>0.33500000000000002</v>
      </c>
      <c r="Q29" s="25">
        <f t="shared" si="215"/>
        <v>4709.0950000000003</v>
      </c>
      <c r="R29" s="39">
        <v>0.19</v>
      </c>
      <c r="S29" s="139">
        <v>0.2492</v>
      </c>
      <c r="T29" s="25">
        <f t="shared" si="216"/>
        <v>2670.83</v>
      </c>
      <c r="U29" s="28">
        <v>0.28100000000000003</v>
      </c>
      <c r="V29" s="25">
        <f t="shared" si="217"/>
        <v>3950.0170000000003</v>
      </c>
      <c r="W29" s="39">
        <v>0.46600000000000003</v>
      </c>
      <c r="X29" s="25">
        <f t="shared" si="218"/>
        <v>6550.5620000000008</v>
      </c>
      <c r="Y29" s="39">
        <v>0.43</v>
      </c>
      <c r="Z29" s="25">
        <f t="shared" si="219"/>
        <v>6044.51</v>
      </c>
      <c r="AA29" s="40">
        <v>2.5400000000000002E-3</v>
      </c>
      <c r="AB29" s="18">
        <f t="shared" si="220"/>
        <v>35.70478</v>
      </c>
      <c r="AC29" s="27">
        <f>IF(M29&gt;0,(AE29+AN29)/M29,0)</f>
        <v>2.3717746318560147E-3</v>
      </c>
      <c r="AD29" s="40">
        <v>3.8999999999999999E-4</v>
      </c>
      <c r="AE29" s="37">
        <f t="shared" si="221"/>
        <v>5.4822299999999995</v>
      </c>
      <c r="AF29" s="28">
        <v>0.20699999999999999</v>
      </c>
      <c r="AG29" s="41">
        <f t="shared" si="222"/>
        <v>27.433709999999998</v>
      </c>
      <c r="AH29" s="28">
        <f t="shared" si="223"/>
        <v>0.84805447671008594</v>
      </c>
      <c r="AI29" s="29">
        <f t="shared" si="6"/>
        <v>0.83711933533941241</v>
      </c>
      <c r="AJ29" s="34">
        <v>145</v>
      </c>
      <c r="AK29" s="36">
        <v>8.5999999999999993E-2</v>
      </c>
      <c r="AL29" s="38">
        <v>0.2102</v>
      </c>
      <c r="AM29" s="137">
        <v>0.21310000000000001</v>
      </c>
      <c r="AN29" s="41">
        <f>AJ29*(1-AK29)*AL29</f>
        <v>27.857806</v>
      </c>
      <c r="AO29" s="138">
        <f t="shared" si="19"/>
        <v>28.242143000000002</v>
      </c>
      <c r="AP29" s="42">
        <v>1.5</v>
      </c>
      <c r="AQ29" s="42"/>
      <c r="AR29" s="121">
        <f>AR28+AJ29-AQ29</f>
        <v>1221.160000000003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9"/>
      <c r="B30" s="33">
        <v>3</v>
      </c>
      <c r="C30" s="11" t="s">
        <v>57</v>
      </c>
      <c r="D30" s="43">
        <v>17700</v>
      </c>
      <c r="E30" s="43">
        <v>1</v>
      </c>
      <c r="F30" s="43">
        <v>13480</v>
      </c>
      <c r="G30" s="37">
        <v>3.6</v>
      </c>
      <c r="H30" s="37">
        <v>8.9</v>
      </c>
      <c r="I30" s="43">
        <v>15630</v>
      </c>
      <c r="J30" s="37">
        <v>6.5</v>
      </c>
      <c r="K30" s="43">
        <v>15042</v>
      </c>
      <c r="L30" s="39">
        <v>7.3999999999999996E-2</v>
      </c>
      <c r="M30" s="37">
        <f>ROUND(K30*(1-L30),0)</f>
        <v>13929</v>
      </c>
      <c r="N30" s="28">
        <v>0.38200000000000001</v>
      </c>
      <c r="O30" s="25">
        <f t="shared" si="214"/>
        <v>5320.8779999999997</v>
      </c>
      <c r="P30" s="39">
        <v>0.36399999999999999</v>
      </c>
      <c r="Q30" s="25">
        <f t="shared" si="215"/>
        <v>5070.1559999999999</v>
      </c>
      <c r="R30" s="39">
        <v>0.254</v>
      </c>
      <c r="S30" s="139">
        <v>0.22289999999999999</v>
      </c>
      <c r="T30" s="25">
        <f t="shared" si="216"/>
        <v>3537.9659999999999</v>
      </c>
      <c r="U30" s="28">
        <v>0.27500000000000002</v>
      </c>
      <c r="V30" s="25">
        <f t="shared" si="217"/>
        <v>3830.4750000000004</v>
      </c>
      <c r="W30" s="39">
        <v>0.47</v>
      </c>
      <c r="X30" s="25">
        <f t="shared" si="218"/>
        <v>6546.6299999999992</v>
      </c>
      <c r="Y30" s="39">
        <v>0.44</v>
      </c>
      <c r="Z30" s="25">
        <f t="shared" si="219"/>
        <v>6128.76</v>
      </c>
      <c r="AA30" s="47">
        <v>2.5200000000000001E-3</v>
      </c>
      <c r="AB30" s="18">
        <f t="shared" si="220"/>
        <v>35.101080000000003</v>
      </c>
      <c r="AC30" s="27">
        <f>IF(M30&gt;0,(AE30+AN30)/M30,0)</f>
        <v>2.5127083566659492E-3</v>
      </c>
      <c r="AD30" s="47">
        <v>3.6000000000000002E-4</v>
      </c>
      <c r="AE30" s="37">
        <f t="shared" si="221"/>
        <v>5.0144400000000005</v>
      </c>
      <c r="AF30" s="28">
        <v>0.2079</v>
      </c>
      <c r="AG30" s="41">
        <f t="shared" si="222"/>
        <v>30.693732300000001</v>
      </c>
      <c r="AH30" s="28">
        <f t="shared" si="223"/>
        <v>0.85862966175195143</v>
      </c>
      <c r="AI30" s="29">
        <f t="shared" si="6"/>
        <v>0.85824956869551017</v>
      </c>
      <c r="AJ30" s="43">
        <v>161</v>
      </c>
      <c r="AK30" s="39">
        <v>8.3000000000000004E-2</v>
      </c>
      <c r="AL30" s="28">
        <v>0.2031</v>
      </c>
      <c r="AM30" s="139">
        <v>0.2155</v>
      </c>
      <c r="AN30" s="41">
        <f>AJ30*(1-AK30)*AL30</f>
        <v>29.985074700000002</v>
      </c>
      <c r="AO30" s="140">
        <f t="shared" si="19"/>
        <v>31.815773499999999</v>
      </c>
      <c r="AP30" s="18">
        <v>1.5</v>
      </c>
      <c r="AQ30" s="18"/>
      <c r="AR30" s="121">
        <f>AR29+AJ30-AQ30</f>
        <v>1382.160000000003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70"/>
      <c r="B31" s="49" t="s">
        <v>38</v>
      </c>
      <c r="C31" s="50"/>
      <c r="D31" s="51">
        <f t="shared" ref="D31" si="225">SUM(D28:D30)</f>
        <v>42445</v>
      </c>
      <c r="E31" s="51"/>
      <c r="F31" s="51">
        <f t="shared" ref="F31" si="226">SUM(F28:F30)</f>
        <v>38031</v>
      </c>
      <c r="G31" s="52"/>
      <c r="H31" s="52"/>
      <c r="I31" s="51">
        <f t="shared" ref="I31:K31" si="227">SUM(I28:I30)</f>
        <v>45719</v>
      </c>
      <c r="J31" s="52"/>
      <c r="K31" s="51">
        <f t="shared" si="227"/>
        <v>45096</v>
      </c>
      <c r="L31" s="21">
        <f t="shared" ref="L31" si="228">IF(K31&gt;0,(K28*L28+K29*L29+K30*L30)/K31,0)</f>
        <v>6.6336659570693637E-2</v>
      </c>
      <c r="M31" s="52">
        <f t="shared" ref="M31" si="229">M28+M29+M30</f>
        <v>42105</v>
      </c>
      <c r="N31" s="53">
        <f t="shared" ref="N31" si="230">IF(M31&gt;0,O31/M31,0)</f>
        <v>0.42076114475715476</v>
      </c>
      <c r="O31" s="54">
        <f t="shared" ref="O31" si="231">O28+O29+O30</f>
        <v>17716.148000000001</v>
      </c>
      <c r="P31" s="21">
        <f t="shared" ref="P31" si="232">IF(M31&gt;0,Q31/M31,0)</f>
        <v>0.36739598622491387</v>
      </c>
      <c r="Q31" s="54">
        <f t="shared" ref="Q31" si="233">Q28+Q29+Q30</f>
        <v>15469.207999999999</v>
      </c>
      <c r="R31" s="21">
        <f t="shared" ref="R31" si="234">IF(M31&gt;0,T31/M31,0)</f>
        <v>0.21184286901793137</v>
      </c>
      <c r="S31" s="141"/>
      <c r="T31" s="54">
        <f t="shared" ref="T31" si="235">T28+T29+T30</f>
        <v>8919.6440000000002</v>
      </c>
      <c r="U31" s="21">
        <f t="shared" ref="U31" si="236">IF(M31&gt;0,V31/M31,0)</f>
        <v>0.27297919486996797</v>
      </c>
      <c r="V31" s="54">
        <f t="shared" ref="V31" si="237">V28+V29+V30</f>
        <v>11493.789000000001</v>
      </c>
      <c r="W31" s="21">
        <f t="shared" ref="W31" si="238">IF(M31&gt;0,X31/M31,0)</f>
        <v>0.46967056169101057</v>
      </c>
      <c r="X31" s="54">
        <f t="shared" ref="X31" si="239">X28+X29+X30</f>
        <v>19775.478999999999</v>
      </c>
      <c r="Y31" s="21">
        <f t="shared" ref="Y31" si="240">IF(M31&gt;0,Z31/M31,0)</f>
        <v>0.43666144163401016</v>
      </c>
      <c r="Z31" s="54">
        <f t="shared" ref="Z31" si="241">Z28+Z29+Z30</f>
        <v>18385.629999999997</v>
      </c>
      <c r="AA31" s="55">
        <f t="shared" ref="AA31" si="242">IF(M31&gt;0,AB31/M31,0)</f>
        <v>2.5635632347702172E-3</v>
      </c>
      <c r="AB31" s="56">
        <f t="shared" ref="AB31" si="243">SUM(AB28:AB30)</f>
        <v>107.93883</v>
      </c>
      <c r="AC31" s="55">
        <f t="shared" ref="AC31" si="244">IF(M31&gt;0,(AC28*M28+AC29*M29+AC30*M30)/M31,0)</f>
        <v>2.5065448830305188E-3</v>
      </c>
      <c r="AD31" s="55">
        <f t="shared" ref="AD31" si="245">IF(K31&gt;0,(K28*AD28+K29*AD29+K30*AD30)/K31,0)</f>
        <v>3.8665469221216958E-4</v>
      </c>
      <c r="AE31" s="52">
        <f t="shared" ref="AE31" si="246">SUM(AE28:AE30)</f>
        <v>16.28546</v>
      </c>
      <c r="AF31" s="53">
        <f t="shared" ref="AF31" si="247">IF(K31&gt;0,(K28*AF28+K29*AF29+K30*AF30)/K31,0)</f>
        <v>0.20470227514635445</v>
      </c>
      <c r="AG31" s="58">
        <f t="shared" ref="AG31" si="248">SUM(AG28:AG30)</f>
        <v>88.964399100000009</v>
      </c>
      <c r="AH31" s="53">
        <f t="shared" ref="AH31" si="249">IF(AND(AB31&gt;0),((AB28*AH28+AB29*AH29+AB30*AH30)/AB31),0)</f>
        <v>0.85073419498710101</v>
      </c>
      <c r="AI31" s="57">
        <f t="shared" si="6"/>
        <v>0.84733702794862076</v>
      </c>
      <c r="AJ31" s="51">
        <f t="shared" ref="AJ31" si="250">SUM(AJ28:AJ30)</f>
        <v>475</v>
      </c>
      <c r="AK31" s="21">
        <f t="shared" ref="AK31" si="251">IF(AJ31&gt;0,(AK28*AJ28+AK29*AJ29+AK30*AJ30)/AJ31,0)</f>
        <v>8.4271578947368433E-2</v>
      </c>
      <c r="AL31" s="53">
        <f>IF(K31&gt;0,(AL28*K28+AL29*K29+AL30*K30)/K31,0)</f>
        <v>0.20540036810360121</v>
      </c>
      <c r="AM31" s="141">
        <f>IF(L31&gt;0,(AM28*K28+AM29*K29+AM30*K30)/K31,0)</f>
        <v>0.21000364555614687</v>
      </c>
      <c r="AN31" s="58">
        <f t="shared" ref="AN31" si="252">SUM(AN28:AN30)</f>
        <v>89.252612299999996</v>
      </c>
      <c r="AO31" s="142">
        <f t="shared" si="48"/>
        <v>91.2354421</v>
      </c>
      <c r="AP31" s="56"/>
      <c r="AQ31" s="56">
        <f t="shared" ref="AQ31" si="253">SUM(AQ28:AQ30)</f>
        <v>1004.06</v>
      </c>
      <c r="AR31" s="105"/>
      <c r="AS31" s="106">
        <f>AR30</f>
        <v>1382.160000000003</v>
      </c>
      <c r="AT31" s="51">
        <f t="shared" ref="AT31" si="254">SUM(AT28:AT30)</f>
        <v>0</v>
      </c>
      <c r="AU31" s="59"/>
      <c r="AV31" s="58"/>
      <c r="AW31" s="58"/>
      <c r="AX31" s="58"/>
      <c r="AY31" s="58"/>
    </row>
    <row r="32" spans="1:51" x14ac:dyDescent="0.2">
      <c r="A32" s="168">
        <v>8</v>
      </c>
      <c r="B32" s="23">
        <v>1</v>
      </c>
      <c r="C32" s="46" t="s">
        <v>55</v>
      </c>
      <c r="D32" s="12">
        <v>3020</v>
      </c>
      <c r="E32" s="12">
        <v>0</v>
      </c>
      <c r="F32" s="12">
        <v>9673</v>
      </c>
      <c r="G32" s="13">
        <v>2.7</v>
      </c>
      <c r="H32" s="13">
        <v>5.4</v>
      </c>
      <c r="I32" s="12">
        <v>12234</v>
      </c>
      <c r="J32" s="13">
        <v>7.2</v>
      </c>
      <c r="K32" s="12">
        <v>14886</v>
      </c>
      <c r="L32" s="14">
        <v>6.6000000000000003E-2</v>
      </c>
      <c r="M32" s="24">
        <f>ROUND(K32*(1-L32),0)</f>
        <v>13904</v>
      </c>
      <c r="N32" s="15">
        <v>0.434</v>
      </c>
      <c r="O32" s="25">
        <f t="shared" ref="O32:O34" si="255">M32*N32</f>
        <v>6034.3360000000002</v>
      </c>
      <c r="P32" s="14">
        <v>0.38</v>
      </c>
      <c r="Q32" s="25">
        <f t="shared" ref="Q32:Q34" si="256">M32*P32</f>
        <v>5283.52</v>
      </c>
      <c r="R32" s="16">
        <v>0.186</v>
      </c>
      <c r="S32" s="150">
        <v>0.22450000000000001</v>
      </c>
      <c r="T32" s="25">
        <f t="shared" ref="T32:T34" si="257">M32*R32</f>
        <v>2586.1439999999998</v>
      </c>
      <c r="U32" s="26">
        <v>0.27900000000000003</v>
      </c>
      <c r="V32" s="25">
        <f t="shared" ref="V32:V34" si="258">M32*U32</f>
        <v>3879.2160000000003</v>
      </c>
      <c r="W32" s="16">
        <v>0.46300000000000002</v>
      </c>
      <c r="X32" s="25">
        <f t="shared" ref="X32:X34" si="259">M32*W32</f>
        <v>6437.5520000000006</v>
      </c>
      <c r="Y32" s="16">
        <v>0.44</v>
      </c>
      <c r="Z32" s="25">
        <f t="shared" ref="Z32:Z34" si="260">Y32*M32</f>
        <v>6117.76</v>
      </c>
      <c r="AA32" s="17">
        <v>2.5000000000000001E-3</v>
      </c>
      <c r="AB32" s="18">
        <f t="shared" ref="AB32:AB34" si="261">M32*AA32</f>
        <v>34.76</v>
      </c>
      <c r="AC32" s="27">
        <f>IF(M32&gt;0,(AE32+AN32)/M32,0)</f>
        <v>2.4735979430379751E-3</v>
      </c>
      <c r="AD32" s="17">
        <v>3.6000000000000002E-4</v>
      </c>
      <c r="AE32" s="24">
        <f t="shared" ref="AE32:AE34" si="262">AD32*M32</f>
        <v>5.0054400000000001</v>
      </c>
      <c r="AF32" s="117">
        <v>0.19889999999999999</v>
      </c>
      <c r="AG32" s="30">
        <f t="shared" ref="AG32:AG34" si="263">AJ32*(1-AK32)*AF32</f>
        <v>28.088260200000004</v>
      </c>
      <c r="AH32" s="28">
        <f t="shared" ref="AH32:AH34" si="264">IF(AND(AF32&gt;0,AD32&gt;0,AA32&gt;0),((AA32-AD32)*AF32)/((AF32-AD32)*AA32),0)</f>
        <v>0.85755213055303703</v>
      </c>
      <c r="AI32" s="60">
        <f t="shared" si="6"/>
        <v>0.85594373883353814</v>
      </c>
      <c r="AJ32" s="12">
        <v>154</v>
      </c>
      <c r="AK32" s="14">
        <v>8.3000000000000004E-2</v>
      </c>
      <c r="AL32" s="15">
        <v>0.20810000000000001</v>
      </c>
      <c r="AM32" s="135">
        <v>0.2082</v>
      </c>
      <c r="AN32" s="30">
        <f>AJ32*(1-AK32)*AL32</f>
        <v>29.387465800000005</v>
      </c>
      <c r="AO32" s="136">
        <f t="shared" ref="AO32" si="265">AJ32*(1-AK32)*AM32</f>
        <v>29.401587600000003</v>
      </c>
      <c r="AP32" s="19">
        <v>1.52</v>
      </c>
      <c r="AQ32" s="19">
        <v>1003</v>
      </c>
      <c r="AR32" s="101">
        <f>AR30+AJ32-AQ32</f>
        <v>533.16000000000304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9"/>
      <c r="B33" s="33">
        <v>2</v>
      </c>
      <c r="C33" s="46" t="s">
        <v>54</v>
      </c>
      <c r="D33" s="34">
        <v>20380</v>
      </c>
      <c r="E33" s="34">
        <v>3</v>
      </c>
      <c r="F33" s="34">
        <v>13892</v>
      </c>
      <c r="G33" s="35">
        <v>1.9</v>
      </c>
      <c r="H33" s="35">
        <v>5.6</v>
      </c>
      <c r="I33" s="34">
        <v>15939</v>
      </c>
      <c r="J33" s="35">
        <v>6.8</v>
      </c>
      <c r="K33" s="34">
        <v>14807</v>
      </c>
      <c r="L33" s="36">
        <v>6.4000000000000001E-2</v>
      </c>
      <c r="M33" s="37">
        <f>ROUND(K33*(1-L33),0)</f>
        <v>13859</v>
      </c>
      <c r="N33" s="38">
        <v>0.45300000000000001</v>
      </c>
      <c r="O33" s="25">
        <f t="shared" si="255"/>
        <v>6278.1270000000004</v>
      </c>
      <c r="P33" s="36">
        <v>0.37</v>
      </c>
      <c r="Q33" s="25">
        <f t="shared" si="256"/>
        <v>5127.83</v>
      </c>
      <c r="R33" s="39">
        <v>0.17699999999999999</v>
      </c>
      <c r="S33" s="139">
        <v>0.2336</v>
      </c>
      <c r="T33" s="25">
        <f t="shared" si="257"/>
        <v>2453.0429999999997</v>
      </c>
      <c r="U33" s="28">
        <v>0.27300000000000002</v>
      </c>
      <c r="V33" s="25">
        <f t="shared" si="258"/>
        <v>3783.5070000000001</v>
      </c>
      <c r="W33" s="39">
        <v>0.48199999999999998</v>
      </c>
      <c r="X33" s="25">
        <f t="shared" si="259"/>
        <v>6680.0379999999996</v>
      </c>
      <c r="Y33" s="39">
        <v>0.43</v>
      </c>
      <c r="Z33" s="25">
        <f t="shared" si="260"/>
        <v>5959.37</v>
      </c>
      <c r="AA33" s="40">
        <v>2.6199999999999999E-3</v>
      </c>
      <c r="AB33" s="18">
        <f t="shared" si="261"/>
        <v>36.310580000000002</v>
      </c>
      <c r="AC33" s="27">
        <f>IF(M33&gt;0,(AE33+AN33)/M33,0)</f>
        <v>2.670715376289776E-3</v>
      </c>
      <c r="AD33" s="40">
        <v>3.5E-4</v>
      </c>
      <c r="AE33" s="37">
        <f t="shared" si="262"/>
        <v>4.8506499999999999</v>
      </c>
      <c r="AF33" s="28">
        <v>0.2122</v>
      </c>
      <c r="AG33" s="41">
        <f t="shared" si="263"/>
        <v>31.981935200000002</v>
      </c>
      <c r="AH33" s="28">
        <f t="shared" si="264"/>
        <v>0.86784362405345838</v>
      </c>
      <c r="AI33" s="29">
        <f t="shared" si="6"/>
        <v>0.87037648566009096</v>
      </c>
      <c r="AJ33" s="34">
        <v>164</v>
      </c>
      <c r="AK33" s="36">
        <v>8.1000000000000003E-2</v>
      </c>
      <c r="AL33" s="38">
        <v>0.21340000000000001</v>
      </c>
      <c r="AM33" s="137">
        <v>0.21920000000000001</v>
      </c>
      <c r="AN33" s="41">
        <f>AJ33*(1-AK33)*AL33</f>
        <v>32.162794400000003</v>
      </c>
      <c r="AO33" s="138">
        <f t="shared" si="19"/>
        <v>33.0369472</v>
      </c>
      <c r="AP33" s="42">
        <v>1.52</v>
      </c>
      <c r="AQ33" s="42"/>
      <c r="AR33" s="121">
        <f>AR32+AJ33-AQ33</f>
        <v>697.16000000000304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9"/>
      <c r="B34" s="33">
        <v>3</v>
      </c>
      <c r="C34" s="11" t="s">
        <v>56</v>
      </c>
      <c r="D34" s="43">
        <v>19300</v>
      </c>
      <c r="E34" s="43">
        <v>0</v>
      </c>
      <c r="F34" s="43">
        <v>14909</v>
      </c>
      <c r="G34" s="37">
        <v>2.9</v>
      </c>
      <c r="H34" s="37">
        <v>6.2</v>
      </c>
      <c r="I34" s="43">
        <v>16663</v>
      </c>
      <c r="J34" s="37">
        <v>6</v>
      </c>
      <c r="K34" s="43">
        <v>14610</v>
      </c>
      <c r="L34" s="39">
        <v>6.8000000000000005E-2</v>
      </c>
      <c r="M34" s="37">
        <f>ROUND(K34*(1-L34),0)</f>
        <v>13617</v>
      </c>
      <c r="N34" s="28">
        <v>0.45100000000000001</v>
      </c>
      <c r="O34" s="25">
        <f t="shared" si="255"/>
        <v>6141.2669999999998</v>
      </c>
      <c r="P34" s="39">
        <v>0.35</v>
      </c>
      <c r="Q34" s="25">
        <f t="shared" si="256"/>
        <v>4765.95</v>
      </c>
      <c r="R34" s="39">
        <v>0.19900000000000001</v>
      </c>
      <c r="S34" s="139">
        <v>0.25180000000000002</v>
      </c>
      <c r="T34" s="25">
        <f t="shared" si="257"/>
        <v>2709.7830000000004</v>
      </c>
      <c r="U34" s="28">
        <v>0.27600000000000002</v>
      </c>
      <c r="V34" s="25">
        <f t="shared" si="258"/>
        <v>3758.2920000000004</v>
      </c>
      <c r="W34" s="39">
        <v>0.47899999999999998</v>
      </c>
      <c r="X34" s="25">
        <f t="shared" si="259"/>
        <v>6522.5429999999997</v>
      </c>
      <c r="Y34" s="39">
        <v>0.43</v>
      </c>
      <c r="Z34" s="25">
        <f t="shared" si="260"/>
        <v>5855.3099999999995</v>
      </c>
      <c r="AA34" s="47">
        <v>2.65E-3</v>
      </c>
      <c r="AB34" s="18">
        <f t="shared" si="261"/>
        <v>36.085050000000003</v>
      </c>
      <c r="AC34" s="27">
        <f>IF(M34&gt;0,(AE34+AN34)/M34,0)</f>
        <v>2.7201640449438201E-3</v>
      </c>
      <c r="AD34" s="47">
        <v>3.3E-4</v>
      </c>
      <c r="AE34" s="37">
        <f t="shared" si="262"/>
        <v>4.4936100000000003</v>
      </c>
      <c r="AF34" s="28">
        <v>0.20930000000000001</v>
      </c>
      <c r="AG34" s="41">
        <f t="shared" si="263"/>
        <v>32.086945800000002</v>
      </c>
      <c r="AH34" s="28">
        <f t="shared" si="264"/>
        <v>0.87685422029523064</v>
      </c>
      <c r="AI34" s="29">
        <f t="shared" si="6"/>
        <v>0.88005174332451008</v>
      </c>
      <c r="AJ34" s="43">
        <v>167</v>
      </c>
      <c r="AK34" s="39">
        <v>8.2000000000000003E-2</v>
      </c>
      <c r="AL34" s="28">
        <v>0.21229999999999999</v>
      </c>
      <c r="AM34" s="139">
        <v>0.21460000000000001</v>
      </c>
      <c r="AN34" s="41">
        <f>AJ34*(1-AK34)*AL34</f>
        <v>32.546863800000004</v>
      </c>
      <c r="AO34" s="140">
        <f t="shared" si="19"/>
        <v>32.899467600000001</v>
      </c>
      <c r="AP34" s="18">
        <v>1.55</v>
      </c>
      <c r="AQ34" s="18"/>
      <c r="AR34" s="121">
        <f>AR33+AJ34-AQ34</f>
        <v>864.16000000000304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70"/>
      <c r="B35" s="49" t="s">
        <v>38</v>
      </c>
      <c r="C35" s="50"/>
      <c r="D35" s="51">
        <f t="shared" ref="D35" si="266">SUM(D32:D34)</f>
        <v>42700</v>
      </c>
      <c r="E35" s="51"/>
      <c r="F35" s="51">
        <f t="shared" ref="F35" si="267">SUM(F32:F34)</f>
        <v>38474</v>
      </c>
      <c r="G35" s="52"/>
      <c r="H35" s="52"/>
      <c r="I35" s="51">
        <f t="shared" ref="I35:K35" si="268">SUM(I32:I34)</f>
        <v>44836</v>
      </c>
      <c r="J35" s="52"/>
      <c r="K35" s="51">
        <f t="shared" si="268"/>
        <v>44303</v>
      </c>
      <c r="L35" s="21">
        <f t="shared" ref="L35" si="269">IF(K35&gt;0,(K32*L32+K33*L33+K34*L34)/K35,0)</f>
        <v>6.5991106697063415E-2</v>
      </c>
      <c r="M35" s="52">
        <f t="shared" ref="M35" si="270">M32+M33+M34</f>
        <v>41380</v>
      </c>
      <c r="N35" s="53">
        <f t="shared" ref="N35" si="271">IF(M35&gt;0,O35/M35,0)</f>
        <v>0.44595770903818266</v>
      </c>
      <c r="O35" s="54">
        <f t="shared" ref="O35" si="272">O32+O33+O34</f>
        <v>18453.73</v>
      </c>
      <c r="P35" s="21">
        <f t="shared" ref="P35" si="273">IF(M35&gt;0,Q35/M35,0)</f>
        <v>0.36677863702271629</v>
      </c>
      <c r="Q35" s="54">
        <f t="shared" ref="Q35" si="274">Q32+Q33+Q34</f>
        <v>15177.3</v>
      </c>
      <c r="R35" s="21">
        <f t="shared" ref="R35" si="275">IF(M35&gt;0,T35/M35,0)</f>
        <v>0.18726365393910102</v>
      </c>
      <c r="S35" s="141"/>
      <c r="T35" s="54">
        <f t="shared" ref="T35" si="276">T32+T33+T34</f>
        <v>7748.97</v>
      </c>
      <c r="U35" s="21">
        <f t="shared" ref="U35" si="277">IF(M35&gt;0,V35/M35,0)</f>
        <v>0.2760032624456259</v>
      </c>
      <c r="V35" s="54">
        <f t="shared" ref="V35" si="278">V32+V33+V34</f>
        <v>11421.014999999999</v>
      </c>
      <c r="W35" s="21">
        <f t="shared" ref="W35" si="279">IF(M35&gt;0,X35/M35,0)</f>
        <v>0.47462863702271635</v>
      </c>
      <c r="X35" s="54">
        <f t="shared" ref="X35" si="280">X32+X33+X34</f>
        <v>19640.133000000002</v>
      </c>
      <c r="Y35" s="21">
        <f t="shared" ref="Y35" si="281">IF(M35&gt;0,Z35/M35,0)</f>
        <v>0.43336007733204451</v>
      </c>
      <c r="Z35" s="54">
        <f t="shared" ref="Z35" si="282">Z32+Z33+Z34</f>
        <v>17932.440000000002</v>
      </c>
      <c r="AA35" s="55">
        <f t="shared" ref="AA35" si="283">IF(M35&gt;0,AB35/M35,0)</f>
        <v>2.5895512324794587E-3</v>
      </c>
      <c r="AB35" s="56">
        <f t="shared" ref="AB35" si="284">SUM(AB32:AB34)</f>
        <v>107.15563</v>
      </c>
      <c r="AC35" s="55">
        <f t="shared" ref="AC35" si="285">IF(M35&gt;0,(AC32*M32+AC33*M33+AC34*M34)/M35,0)</f>
        <v>2.6207545674238769E-3</v>
      </c>
      <c r="AD35" s="55">
        <f t="shared" ref="AD35" si="286">IF(K35&gt;0,(K32*AD32+K33*AD33+K34*AD34)/K35,0)</f>
        <v>3.4676455319052887E-4</v>
      </c>
      <c r="AE35" s="52">
        <f t="shared" ref="AE35" si="287">SUM(AE32:AE34)</f>
        <v>14.3497</v>
      </c>
      <c r="AF35" s="53">
        <f t="shared" ref="AF35" si="288">IF(K35&gt;0,(K32*AF32+K33*AF33+K34*AF34)/K35,0)</f>
        <v>0.20677479628919035</v>
      </c>
      <c r="AG35" s="58">
        <f t="shared" ref="AG35" si="289">SUM(AG32:AG34)</f>
        <v>92.157141200000012</v>
      </c>
      <c r="AH35" s="53">
        <f t="shared" ref="AH35" si="290">IF(AND(AB35&gt;0),((AB32*AH32+AB33*AH33+AB34*AH34)/AB35),0)</f>
        <v>0.86753953832170094</v>
      </c>
      <c r="AI35" s="57">
        <f t="shared" si="6"/>
        <v>0.8691118182414056</v>
      </c>
      <c r="AJ35" s="51">
        <f t="shared" ref="AJ35" si="291">SUM(AJ32:AJ34)</f>
        <v>485</v>
      </c>
      <c r="AK35" s="21">
        <f t="shared" ref="AK35" si="292">IF(AJ35&gt;0,(AK32*AJ32+AK33*AJ33+AK34*AJ34)/AJ35,0)</f>
        <v>8.1979381443298985E-2</v>
      </c>
      <c r="AL35" s="53">
        <f>IF(K35&gt;0,(AL32*K32+AL33*K33+AL34*K34)/K35,0)</f>
        <v>0.21125642507279419</v>
      </c>
      <c r="AM35" s="141">
        <f>IF(L35&gt;0,(AM32*K32+AM33*K33+AM34*K34)/K35,0)</f>
        <v>0.21398698959438414</v>
      </c>
      <c r="AN35" s="58">
        <f t="shared" ref="AN35" si="293">SUM(AN32:AN34)</f>
        <v>94.097124000000008</v>
      </c>
      <c r="AO35" s="142">
        <f t="shared" si="48"/>
        <v>95.338002399999993</v>
      </c>
      <c r="AP35" s="56"/>
      <c r="AQ35" s="56">
        <f t="shared" ref="AQ35" si="294">SUM(AQ32:AQ34)</f>
        <v>1003</v>
      </c>
      <c r="AR35" s="105"/>
      <c r="AS35" s="106">
        <f>AR34</f>
        <v>864.16000000000304</v>
      </c>
      <c r="AT35" s="51">
        <f t="shared" ref="AT35" si="295">SUM(AT32:AT34)</f>
        <v>0</v>
      </c>
      <c r="AU35" s="59"/>
      <c r="AV35" s="58"/>
      <c r="AW35" s="58"/>
      <c r="AX35" s="58"/>
      <c r="AY35" s="58"/>
    </row>
    <row r="36" spans="1:51" x14ac:dyDescent="0.2">
      <c r="A36" s="168">
        <v>9</v>
      </c>
      <c r="B36" s="23">
        <v>1</v>
      </c>
      <c r="C36" s="46" t="s">
        <v>58</v>
      </c>
      <c r="D36" s="12">
        <v>4100</v>
      </c>
      <c r="E36" s="12">
        <v>0</v>
      </c>
      <c r="F36" s="12">
        <v>11725</v>
      </c>
      <c r="G36" s="13">
        <v>1.4</v>
      </c>
      <c r="H36" s="13">
        <v>4.8</v>
      </c>
      <c r="I36" s="12">
        <v>13751</v>
      </c>
      <c r="J36" s="13">
        <v>5.2</v>
      </c>
      <c r="K36" s="12">
        <v>9968</v>
      </c>
      <c r="L36" s="14">
        <v>7.6999999999999999E-2</v>
      </c>
      <c r="M36" s="24">
        <f>ROUND(K36*(1-L36),0)</f>
        <v>9200</v>
      </c>
      <c r="N36" s="15">
        <v>0.53100000000000003</v>
      </c>
      <c r="O36" s="25">
        <f t="shared" ref="O36:O38" si="296">M36*N36</f>
        <v>4885.2</v>
      </c>
      <c r="P36" s="14">
        <v>0.36199999999999999</v>
      </c>
      <c r="Q36" s="25">
        <f t="shared" ref="Q36:Q38" si="297">M36*P36</f>
        <v>3330.4</v>
      </c>
      <c r="R36" s="16">
        <v>0.107</v>
      </c>
      <c r="S36" s="150">
        <v>0.21029999999999999</v>
      </c>
      <c r="T36" s="25">
        <f t="shared" ref="T36:T38" si="298">M36*R36</f>
        <v>984.4</v>
      </c>
      <c r="U36" s="26">
        <v>0.27</v>
      </c>
      <c r="V36" s="25">
        <f t="shared" ref="V36:V38" si="299">M36*U36</f>
        <v>2484</v>
      </c>
      <c r="W36" s="16">
        <v>0.46</v>
      </c>
      <c r="X36" s="25">
        <f t="shared" ref="X36:X38" si="300">M36*W36</f>
        <v>4232</v>
      </c>
      <c r="Y36" s="16">
        <v>0.43</v>
      </c>
      <c r="Z36" s="25">
        <f t="shared" ref="Z36:Z38" si="301">Y36*M36</f>
        <v>3956</v>
      </c>
      <c r="AA36" s="17">
        <v>2.5300000000000001E-3</v>
      </c>
      <c r="AB36" s="18">
        <f t="shared" ref="AB36:AB38" si="302">M36*AA36</f>
        <v>23.276</v>
      </c>
      <c r="AC36" s="27">
        <f>IF(M36&gt;0,(AE36+AN36)/M36,0)</f>
        <v>2.93078E-3</v>
      </c>
      <c r="AD36" s="17">
        <v>3.6999999999999999E-4</v>
      </c>
      <c r="AE36" s="24">
        <f t="shared" ref="AE36:AE38" si="303">AD36*M36</f>
        <v>3.4039999999999999</v>
      </c>
      <c r="AF36" s="117">
        <v>0.2009</v>
      </c>
      <c r="AG36" s="30">
        <f t="shared" ref="AG36:AG38" si="304">AJ36*(1-AK36)*AF36</f>
        <v>22.549016000000002</v>
      </c>
      <c r="AH36" s="28">
        <f t="shared" ref="AH36:AH38" si="305">IF(AND(AF36&gt;0,AD36&gt;0,AA36&gt;0),((AA36-AD36)*AF36)/((AF36-AD36)*AA36),0)</f>
        <v>0.85533021288053068</v>
      </c>
      <c r="AI36" s="60">
        <f t="shared" si="6"/>
        <v>0.87529666883154889</v>
      </c>
      <c r="AJ36" s="163">
        <v>122</v>
      </c>
      <c r="AK36" s="16">
        <v>0.08</v>
      </c>
      <c r="AL36" s="15">
        <v>0.2099</v>
      </c>
      <c r="AM36" s="135">
        <v>0.21010000000000001</v>
      </c>
      <c r="AN36" s="30">
        <f>AJ36*(1-AK36)*AL36</f>
        <v>23.559176000000001</v>
      </c>
      <c r="AO36" s="136">
        <f t="shared" ref="AO36" si="306">AJ36*(1-AK36)*AM36</f>
        <v>23.581624000000001</v>
      </c>
      <c r="AP36" s="19">
        <v>1.6</v>
      </c>
      <c r="AQ36" s="19">
        <v>519.17999999999995</v>
      </c>
      <c r="AR36" s="101">
        <f>AR34+AJ36-AQ36+AS36</f>
        <v>474.98000000000309</v>
      </c>
      <c r="AS36" s="102">
        <v>8</v>
      </c>
      <c r="AT36" s="12"/>
      <c r="AU36" s="31"/>
      <c r="AV36" s="20"/>
      <c r="AW36" s="20"/>
      <c r="AX36" s="20"/>
      <c r="AY36" s="20"/>
    </row>
    <row r="37" spans="1:51" x14ac:dyDescent="0.2">
      <c r="A37" s="169"/>
      <c r="B37" s="33">
        <v>2</v>
      </c>
      <c r="C37" s="46" t="s">
        <v>54</v>
      </c>
      <c r="D37" s="34">
        <v>24400</v>
      </c>
      <c r="E37" s="34">
        <v>1</v>
      </c>
      <c r="F37" s="34">
        <v>14761</v>
      </c>
      <c r="G37" s="35">
        <v>1.5</v>
      </c>
      <c r="H37" s="35">
        <v>4.5999999999999996</v>
      </c>
      <c r="I37" s="34">
        <v>16426</v>
      </c>
      <c r="J37" s="35">
        <v>4.7</v>
      </c>
      <c r="K37" s="34">
        <v>14630</v>
      </c>
      <c r="L37" s="36">
        <v>7.0999999999999994E-2</v>
      </c>
      <c r="M37" s="37">
        <f>ROUND(K37*(1-L37),0)</f>
        <v>13591</v>
      </c>
      <c r="N37" s="38">
        <v>0.55500000000000005</v>
      </c>
      <c r="O37" s="25">
        <f t="shared" si="296"/>
        <v>7543.005000000001</v>
      </c>
      <c r="P37" s="36">
        <v>0.33</v>
      </c>
      <c r="Q37" s="25">
        <f t="shared" si="297"/>
        <v>4485.0300000000007</v>
      </c>
      <c r="R37" s="39">
        <v>0.115</v>
      </c>
      <c r="S37" s="139">
        <v>0.26829999999999998</v>
      </c>
      <c r="T37" s="25">
        <f t="shared" si="298"/>
        <v>1562.9650000000001</v>
      </c>
      <c r="U37" s="28">
        <v>0.28699999999999998</v>
      </c>
      <c r="V37" s="25">
        <f t="shared" si="299"/>
        <v>3900.6169999999997</v>
      </c>
      <c r="W37" s="39">
        <v>0.46500000000000002</v>
      </c>
      <c r="X37" s="25">
        <f t="shared" si="300"/>
        <v>6319.8150000000005</v>
      </c>
      <c r="Y37" s="39">
        <v>0.43</v>
      </c>
      <c r="Z37" s="25">
        <f t="shared" si="301"/>
        <v>5844.13</v>
      </c>
      <c r="AA37" s="40">
        <v>2.64E-3</v>
      </c>
      <c r="AB37" s="18">
        <f t="shared" si="302"/>
        <v>35.880240000000001</v>
      </c>
      <c r="AC37" s="27">
        <f>IF(M37&gt;0,(AE37+AN37)/M37,0)</f>
        <v>2.3323815171804874E-3</v>
      </c>
      <c r="AD37" s="40">
        <v>3.1E-4</v>
      </c>
      <c r="AE37" s="37">
        <f t="shared" si="303"/>
        <v>4.2132100000000001</v>
      </c>
      <c r="AF37" s="28">
        <v>0.2117</v>
      </c>
      <c r="AG37" s="41">
        <f t="shared" si="304"/>
        <v>28.015531200000002</v>
      </c>
      <c r="AH37" s="28">
        <f t="shared" si="305"/>
        <v>0.88387004058275176</v>
      </c>
      <c r="AI37" s="29">
        <f t="shared" si="6"/>
        <v>0.86838473640168623</v>
      </c>
      <c r="AJ37" s="43">
        <v>144</v>
      </c>
      <c r="AK37" s="39">
        <v>8.1000000000000003E-2</v>
      </c>
      <c r="AL37" s="38">
        <v>0.2077</v>
      </c>
      <c r="AM37" s="137">
        <v>0.2107</v>
      </c>
      <c r="AN37" s="41">
        <f>AJ37*(1-AK37)*AL37</f>
        <v>27.486187200000003</v>
      </c>
      <c r="AO37" s="138">
        <f t="shared" si="19"/>
        <v>27.883195200000003</v>
      </c>
      <c r="AP37" s="42">
        <v>1.5</v>
      </c>
      <c r="AQ37" s="42"/>
      <c r="AR37" s="121">
        <f>AR36+AJ37-AQ37</f>
        <v>618.98000000000309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9"/>
      <c r="B38" s="33">
        <v>3</v>
      </c>
      <c r="C38" s="11" t="s">
        <v>56</v>
      </c>
      <c r="D38" s="43">
        <v>16800</v>
      </c>
      <c r="E38" s="43">
        <v>0</v>
      </c>
      <c r="F38" s="43">
        <v>15710</v>
      </c>
      <c r="G38" s="37">
        <v>1.6</v>
      </c>
      <c r="H38" s="37">
        <v>5.0999999999999996</v>
      </c>
      <c r="I38" s="43">
        <v>16953</v>
      </c>
      <c r="J38" s="37">
        <v>4</v>
      </c>
      <c r="K38" s="43">
        <v>14578</v>
      </c>
      <c r="L38" s="39">
        <v>7.1999999999999995E-2</v>
      </c>
      <c r="M38" s="37">
        <f>ROUND(K38*(1-L38),0)</f>
        <v>13528</v>
      </c>
      <c r="N38" s="28">
        <v>0.498</v>
      </c>
      <c r="O38" s="25">
        <f t="shared" si="296"/>
        <v>6736.9440000000004</v>
      </c>
      <c r="P38" s="39">
        <v>0.28899999999999998</v>
      </c>
      <c r="Q38" s="25">
        <f t="shared" si="297"/>
        <v>3909.5919999999996</v>
      </c>
      <c r="R38" s="39">
        <v>0.21299999999999999</v>
      </c>
      <c r="S38" s="139">
        <v>0.26150000000000001</v>
      </c>
      <c r="T38" s="25">
        <f t="shared" si="298"/>
        <v>2881.4639999999999</v>
      </c>
      <c r="U38" s="28">
        <v>0.29199999999999998</v>
      </c>
      <c r="V38" s="25">
        <f t="shared" si="299"/>
        <v>3950.1759999999999</v>
      </c>
      <c r="W38" s="39">
        <v>0.45400000000000001</v>
      </c>
      <c r="X38" s="25">
        <f t="shared" si="300"/>
        <v>6141.7120000000004</v>
      </c>
      <c r="Y38" s="39">
        <v>0.43</v>
      </c>
      <c r="Z38" s="25">
        <f t="shared" si="301"/>
        <v>5817.04</v>
      </c>
      <c r="AA38" s="47">
        <v>2.7200000000000002E-3</v>
      </c>
      <c r="AB38" s="18">
        <f t="shared" si="302"/>
        <v>36.79616</v>
      </c>
      <c r="AC38" s="27">
        <f>IF(M38&gt;0,(AE38+AN38)/M38,0)</f>
        <v>2.8965154346540507E-3</v>
      </c>
      <c r="AD38" s="47">
        <v>3.3E-4</v>
      </c>
      <c r="AE38" s="37">
        <f t="shared" si="303"/>
        <v>4.4642400000000002</v>
      </c>
      <c r="AF38" s="28">
        <v>0.21310000000000001</v>
      </c>
      <c r="AG38" s="41">
        <f t="shared" si="304"/>
        <v>34.001809800000004</v>
      </c>
      <c r="AH38" s="28">
        <f t="shared" si="305"/>
        <v>0.88003927190089282</v>
      </c>
      <c r="AI38" s="29">
        <f t="shared" si="6"/>
        <v>0.88741580641917028</v>
      </c>
      <c r="AJ38" s="43">
        <v>174</v>
      </c>
      <c r="AK38" s="39">
        <v>8.3000000000000004E-2</v>
      </c>
      <c r="AL38" s="28">
        <v>0.21759999999999999</v>
      </c>
      <c r="AM38" s="139">
        <v>0.2223</v>
      </c>
      <c r="AN38" s="41">
        <f>AJ38*(1-AK38)*AL38</f>
        <v>34.719820799999994</v>
      </c>
      <c r="AO38" s="140">
        <f t="shared" si="19"/>
        <v>35.469743399999999</v>
      </c>
      <c r="AP38" s="18">
        <v>1.55</v>
      </c>
      <c r="AQ38" s="18"/>
      <c r="AR38" s="121">
        <f>AR37+AJ38-AQ38</f>
        <v>792.98000000000309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70"/>
      <c r="B39" s="49" t="s">
        <v>38</v>
      </c>
      <c r="C39" s="50"/>
      <c r="D39" s="51">
        <f t="shared" ref="D39" si="307">SUM(D36:D38)</f>
        <v>45300</v>
      </c>
      <c r="E39" s="51"/>
      <c r="F39" s="51">
        <f t="shared" ref="F39" si="308">SUM(F36:F38)</f>
        <v>42196</v>
      </c>
      <c r="G39" s="52"/>
      <c r="H39" s="52"/>
      <c r="I39" s="51">
        <f t="shared" ref="I39:K39" si="309">SUM(I36:I38)</f>
        <v>47130</v>
      </c>
      <c r="J39" s="52"/>
      <c r="K39" s="51">
        <f t="shared" si="309"/>
        <v>39176</v>
      </c>
      <c r="L39" s="21">
        <f t="shared" ref="L39" si="310">IF(K39&gt;0,(K36*L36+K37*L37+K38*L38)/K39,0)</f>
        <v>7.2898764549724326E-2</v>
      </c>
      <c r="M39" s="52">
        <f t="shared" ref="M39" si="311">M36+M37+M38</f>
        <v>36319</v>
      </c>
      <c r="N39" s="53">
        <f t="shared" ref="N39" si="312">IF(M39&gt;0,O39/M39,0)</f>
        <v>0.52768933616013658</v>
      </c>
      <c r="O39" s="54">
        <f t="shared" ref="O39" si="313">O36+O37+O38</f>
        <v>19165.149000000001</v>
      </c>
      <c r="P39" s="21">
        <f t="shared" ref="P39" si="314">IF(M39&gt;0,Q39/M39,0)</f>
        <v>0.32283438420661364</v>
      </c>
      <c r="Q39" s="54">
        <f t="shared" ref="Q39" si="315">Q36+Q37+Q38</f>
        <v>11725.022000000001</v>
      </c>
      <c r="R39" s="21">
        <f t="shared" ref="R39" si="316">IF(M39&gt;0,T39/M39,0)</f>
        <v>0.1494762796332498</v>
      </c>
      <c r="S39" s="141"/>
      <c r="T39" s="54">
        <f t="shared" ref="T39" si="317">T36+T37+T38</f>
        <v>5428.8289999999997</v>
      </c>
      <c r="U39" s="21">
        <f t="shared" ref="U39" si="318">IF(M39&gt;0,V39/M39,0)</f>
        <v>0.28455610011288857</v>
      </c>
      <c r="V39" s="54">
        <f t="shared" ref="V39" si="319">V36+V37+V38</f>
        <v>10334.793</v>
      </c>
      <c r="W39" s="21">
        <f t="shared" ref="W39" si="320">IF(M39&gt;0,X39/M39,0)</f>
        <v>0.45963619593050475</v>
      </c>
      <c r="X39" s="54">
        <f t="shared" ref="X39" si="321">X36+X37+X38</f>
        <v>16693.527000000002</v>
      </c>
      <c r="Y39" s="21">
        <f t="shared" ref="Y39" si="322">IF(M39&gt;0,Z39/M39,0)</f>
        <v>0.43000000000000005</v>
      </c>
      <c r="Z39" s="54">
        <f t="shared" ref="Z39" si="323">Z36+Z37+Z38</f>
        <v>15617.170000000002</v>
      </c>
      <c r="AA39" s="55">
        <f t="shared" ref="AA39" si="324">IF(M39&gt;0,AB39/M39,0)</f>
        <v>2.6419339739530271E-3</v>
      </c>
      <c r="AB39" s="56">
        <f t="shared" ref="AB39" si="325">SUM(AB36:AB38)</f>
        <v>95.952399999999997</v>
      </c>
      <c r="AC39" s="55">
        <f t="shared" ref="AC39" si="326">IF(M39&gt;0,(AC36*M36+AC37*M37+AC38*M38)/M39,0)</f>
        <v>2.6940894297750487E-3</v>
      </c>
      <c r="AD39" s="55">
        <f t="shared" ref="AD39" si="327">IF(K39&gt;0,(K36*AD36+K37*AD37+K38*AD38)/K39,0)</f>
        <v>3.3270880130692259E-4</v>
      </c>
      <c r="AE39" s="52">
        <f t="shared" ref="AE39" si="328">SUM(AE36:AE38)</f>
        <v>12.08145</v>
      </c>
      <c r="AF39" s="53">
        <f t="shared" ref="AF39" si="329">IF(K39&gt;0,(K36*AF36+K37*AF37+K38*AF38)/K39,0)</f>
        <v>0.20947299366959363</v>
      </c>
      <c r="AG39" s="58">
        <f t="shared" ref="AG39" si="330">SUM(AG36:AG38)</f>
        <v>84.566357000000011</v>
      </c>
      <c r="AH39" s="53">
        <f t="shared" ref="AH39" si="331">IF(AND(AB39&gt;0),((AB36*AH36+AB37*AH37+AB38*AH38)/AB39),0)</f>
        <v>0.87547785230046216</v>
      </c>
      <c r="AI39" s="57">
        <f t="shared" si="6"/>
        <v>0.8778822710627201</v>
      </c>
      <c r="AJ39" s="51">
        <f t="shared" ref="AJ39" si="332">SUM(AJ36:AJ38)</f>
        <v>440</v>
      </c>
      <c r="AK39" s="21">
        <f t="shared" ref="AK39" si="333">IF(AJ39&gt;0,(AK36*AJ36+AK37*AJ37+AK38*AJ38)/AJ39,0)</f>
        <v>8.1513636363636358E-2</v>
      </c>
      <c r="AL39" s="53">
        <f>IF(K39&gt;0,(AL36*K36+AL37*K37+AL38*K38)/K39,0)</f>
        <v>0.21194371554012661</v>
      </c>
      <c r="AM39" s="141">
        <f>IF(L39&gt;0,(AM36*K36+AM37*K37+AM38*K38)/K39,0)</f>
        <v>0.21486387584235245</v>
      </c>
      <c r="AN39" s="58">
        <f t="shared" ref="AN39" si="334">SUM(AN36:AN38)</f>
        <v>85.765184000000005</v>
      </c>
      <c r="AO39" s="142">
        <f t="shared" si="48"/>
        <v>86.934562600000007</v>
      </c>
      <c r="AP39" s="56"/>
      <c r="AQ39" s="56">
        <f t="shared" ref="AQ39" si="335">SUM(AQ36:AQ38)</f>
        <v>519.17999999999995</v>
      </c>
      <c r="AR39" s="105"/>
      <c r="AS39" s="106">
        <f>AR38</f>
        <v>792.98000000000309</v>
      </c>
      <c r="AT39" s="51">
        <f t="shared" ref="AT39" si="336">SUM(AT36:AT38)</f>
        <v>0</v>
      </c>
      <c r="AU39" s="59"/>
      <c r="AV39" s="58"/>
      <c r="AW39" s="58"/>
      <c r="AX39" s="58"/>
      <c r="AY39" s="58"/>
    </row>
    <row r="40" spans="1:51" x14ac:dyDescent="0.2">
      <c r="A40" s="168">
        <v>10</v>
      </c>
      <c r="B40" s="23">
        <v>1</v>
      </c>
      <c r="C40" s="46" t="s">
        <v>58</v>
      </c>
      <c r="D40" s="12">
        <v>4800</v>
      </c>
      <c r="E40" s="12">
        <v>0</v>
      </c>
      <c r="F40" s="12">
        <v>13580</v>
      </c>
      <c r="G40" s="13">
        <v>2</v>
      </c>
      <c r="H40" s="13">
        <v>4.9000000000000004</v>
      </c>
      <c r="I40" s="12">
        <v>15153</v>
      </c>
      <c r="J40" s="13">
        <v>4.2</v>
      </c>
      <c r="K40" s="12">
        <v>14598</v>
      </c>
      <c r="L40" s="14">
        <v>7.0999999999999994E-2</v>
      </c>
      <c r="M40" s="24">
        <f>ROUND(K40*(1-L40),0)</f>
        <v>13562</v>
      </c>
      <c r="N40" s="15">
        <v>0.57999999999999996</v>
      </c>
      <c r="O40" s="25">
        <f t="shared" ref="O40:O42" si="337">M40*N40</f>
        <v>7865.9599999999991</v>
      </c>
      <c r="P40" s="14">
        <v>0.36499999999999999</v>
      </c>
      <c r="Q40" s="25">
        <f t="shared" ref="Q40:Q42" si="338">M40*P40</f>
        <v>4950.13</v>
      </c>
      <c r="R40" s="16">
        <v>5.5E-2</v>
      </c>
      <c r="S40" s="150">
        <v>0.26419999999999999</v>
      </c>
      <c r="T40" s="25">
        <f t="shared" ref="T40:T42" si="339">M40*R40</f>
        <v>745.91</v>
      </c>
      <c r="U40" s="26">
        <v>0.28799999999999998</v>
      </c>
      <c r="V40" s="25">
        <f t="shared" ref="V40:V42" si="340">M40*U40</f>
        <v>3905.8559999999998</v>
      </c>
      <c r="W40" s="16">
        <v>0.46300000000000002</v>
      </c>
      <c r="X40" s="25">
        <f t="shared" ref="X40:X42" si="341">M40*W40</f>
        <v>6279.2060000000001</v>
      </c>
      <c r="Y40" s="16">
        <v>0.47</v>
      </c>
      <c r="Z40" s="25">
        <f t="shared" ref="Z40:Z42" si="342">Y40*M40</f>
        <v>6374.1399999999994</v>
      </c>
      <c r="AA40" s="17">
        <v>2.6800000000000001E-3</v>
      </c>
      <c r="AB40" s="18">
        <f t="shared" ref="AB40:AB42" si="343">M40*AA40</f>
        <v>36.346160000000005</v>
      </c>
      <c r="AC40" s="27">
        <f>IF(M40&gt;0,(AE40+AN40)/M40,0)</f>
        <v>2.7223414245686477E-3</v>
      </c>
      <c r="AD40" s="17">
        <v>3.2000000000000003E-4</v>
      </c>
      <c r="AE40" s="24">
        <f t="shared" ref="AE40:AE42" si="344">AD40*M40</f>
        <v>4.3398400000000006</v>
      </c>
      <c r="AF40" s="117">
        <v>0.21249999999999999</v>
      </c>
      <c r="AG40" s="30">
        <f t="shared" ref="AG40:AG42" si="345">AJ40*(1-AK40)*AF40</f>
        <v>32.382449999999999</v>
      </c>
      <c r="AH40" s="28">
        <f t="shared" ref="AH40:AH42" si="346">IF(AND(AF40&gt;0,AD40&gt;0,AA40&gt;0),((AA40-AD40)*AF40)/((AF40-AD40)*AA40),0)</f>
        <v>0.88192509035555544</v>
      </c>
      <c r="AI40" s="60">
        <f t="shared" si="6"/>
        <v>0.88377689854760899</v>
      </c>
      <c r="AJ40" s="12">
        <v>166</v>
      </c>
      <c r="AK40" s="14">
        <v>8.2000000000000003E-2</v>
      </c>
      <c r="AL40" s="15">
        <v>0.21379999999999999</v>
      </c>
      <c r="AM40" s="135">
        <v>0.2157</v>
      </c>
      <c r="AN40" s="30">
        <f>AJ40*(1-AK40)*AL40</f>
        <v>32.580554399999997</v>
      </c>
      <c r="AO40" s="136">
        <f t="shared" ref="AO40" si="347">AJ40*(1-AK40)*AM40</f>
        <v>32.870091600000002</v>
      </c>
      <c r="AP40" s="19">
        <v>1.6</v>
      </c>
      <c r="AQ40" s="19">
        <v>501.74</v>
      </c>
      <c r="AR40" s="101">
        <f>AR38+AJ40-AQ40+AS40</f>
        <v>467.24000000000308</v>
      </c>
      <c r="AS40" s="102">
        <v>10</v>
      </c>
      <c r="AT40" s="12"/>
      <c r="AU40" s="31"/>
      <c r="AV40" s="20"/>
      <c r="AW40" s="20"/>
      <c r="AX40" s="20"/>
      <c r="AY40" s="20"/>
    </row>
    <row r="41" spans="1:51" x14ac:dyDescent="0.2">
      <c r="A41" s="169"/>
      <c r="B41" s="33">
        <v>2</v>
      </c>
      <c r="C41" s="11" t="s">
        <v>57</v>
      </c>
      <c r="D41" s="34">
        <v>20700</v>
      </c>
      <c r="E41" s="34">
        <v>4</v>
      </c>
      <c r="F41" s="34">
        <v>14497</v>
      </c>
      <c r="G41" s="35">
        <v>1.8</v>
      </c>
      <c r="H41" s="35">
        <v>4.9000000000000004</v>
      </c>
      <c r="I41" s="34">
        <v>16008</v>
      </c>
      <c r="J41" s="35">
        <v>4</v>
      </c>
      <c r="K41" s="34">
        <v>14981</v>
      </c>
      <c r="L41" s="36">
        <v>7.4999999999999997E-2</v>
      </c>
      <c r="M41" s="37">
        <f>ROUND(K41*(1-L41),0)</f>
        <v>13857</v>
      </c>
      <c r="N41" s="38">
        <v>0.55600000000000005</v>
      </c>
      <c r="O41" s="25">
        <f t="shared" si="337"/>
        <v>7704.4920000000011</v>
      </c>
      <c r="P41" s="36">
        <v>0.28999999999999998</v>
      </c>
      <c r="Q41" s="25">
        <f t="shared" si="338"/>
        <v>4018.5299999999997</v>
      </c>
      <c r="R41" s="39">
        <v>0.154</v>
      </c>
      <c r="S41" s="139">
        <v>0.26490000000000002</v>
      </c>
      <c r="T41" s="25">
        <f t="shared" si="339"/>
        <v>2133.9780000000001</v>
      </c>
      <c r="U41" s="28">
        <v>0.28799999999999998</v>
      </c>
      <c r="V41" s="25">
        <f t="shared" si="340"/>
        <v>3990.8159999999998</v>
      </c>
      <c r="W41" s="39">
        <v>0.45600000000000002</v>
      </c>
      <c r="X41" s="25">
        <f t="shared" si="341"/>
        <v>6318.7920000000004</v>
      </c>
      <c r="Y41" s="39">
        <v>0.44</v>
      </c>
      <c r="Z41" s="25">
        <f t="shared" si="342"/>
        <v>6097.08</v>
      </c>
      <c r="AA41" s="40">
        <v>2.5699999999999998E-3</v>
      </c>
      <c r="AB41" s="18">
        <f t="shared" si="343"/>
        <v>35.612489999999994</v>
      </c>
      <c r="AC41" s="27">
        <f>IF(M41&gt;0,(AE41+AN41)/M41,0)</f>
        <v>2.524948257198528E-3</v>
      </c>
      <c r="AD41" s="40">
        <v>2.9999999999999997E-4</v>
      </c>
      <c r="AE41" s="37">
        <f t="shared" si="344"/>
        <v>4.1570999999999998</v>
      </c>
      <c r="AF41" s="28">
        <v>0.2112</v>
      </c>
      <c r="AG41" s="41">
        <f t="shared" si="345"/>
        <v>29.760192</v>
      </c>
      <c r="AH41" s="28">
        <f t="shared" si="346"/>
        <v>0.88452490991913491</v>
      </c>
      <c r="AI41" s="29">
        <f t="shared" si="6"/>
        <v>0.88239554997307279</v>
      </c>
      <c r="AJ41" s="34">
        <v>154</v>
      </c>
      <c r="AK41" s="36">
        <v>8.5000000000000006E-2</v>
      </c>
      <c r="AL41" s="38">
        <v>0.21879999999999999</v>
      </c>
      <c r="AM41" s="137">
        <v>0.22509999999999999</v>
      </c>
      <c r="AN41" s="41">
        <f>AJ41*(1-AK41)*AL41</f>
        <v>30.831107999999997</v>
      </c>
      <c r="AO41" s="138">
        <f t="shared" si="19"/>
        <v>31.718840999999998</v>
      </c>
      <c r="AP41" s="42">
        <v>1.55</v>
      </c>
      <c r="AQ41" s="42"/>
      <c r="AR41" s="121">
        <f>AR40+AJ41-AQ41</f>
        <v>621.24000000000308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9"/>
      <c r="B42" s="33">
        <v>3</v>
      </c>
      <c r="C42" s="11" t="s">
        <v>56</v>
      </c>
      <c r="D42" s="43">
        <v>19610</v>
      </c>
      <c r="E42" s="43">
        <v>1</v>
      </c>
      <c r="F42" s="43">
        <v>16200</v>
      </c>
      <c r="G42" s="37">
        <v>2.7</v>
      </c>
      <c r="H42" s="37">
        <v>5.8</v>
      </c>
      <c r="I42" s="43">
        <v>17659</v>
      </c>
      <c r="J42" s="37">
        <v>3.4</v>
      </c>
      <c r="K42" s="43">
        <v>15031</v>
      </c>
      <c r="L42" s="39">
        <v>6.8000000000000005E-2</v>
      </c>
      <c r="M42" s="37">
        <f>ROUND(K42*(1-L42),0)</f>
        <v>14009</v>
      </c>
      <c r="N42" s="28">
        <v>0.58299999999999996</v>
      </c>
      <c r="O42" s="25">
        <f t="shared" si="337"/>
        <v>8167.2469999999994</v>
      </c>
      <c r="P42" s="39">
        <v>0.311</v>
      </c>
      <c r="Q42" s="25">
        <f t="shared" si="338"/>
        <v>4356.799</v>
      </c>
      <c r="R42" s="39">
        <v>0.106</v>
      </c>
      <c r="S42" s="139">
        <v>0.2409</v>
      </c>
      <c r="T42" s="25">
        <f t="shared" si="339"/>
        <v>1484.954</v>
      </c>
      <c r="U42" s="28">
        <v>0.28000000000000003</v>
      </c>
      <c r="V42" s="25">
        <f t="shared" si="340"/>
        <v>3922.5200000000004</v>
      </c>
      <c r="W42" s="39">
        <v>0.46800000000000003</v>
      </c>
      <c r="X42" s="25">
        <f t="shared" si="341"/>
        <v>6556.2120000000004</v>
      </c>
      <c r="Y42" s="39">
        <v>0.42</v>
      </c>
      <c r="Z42" s="25">
        <f t="shared" si="342"/>
        <v>5883.78</v>
      </c>
      <c r="AA42" s="47">
        <v>2.5600000000000002E-3</v>
      </c>
      <c r="AB42" s="18">
        <f t="shared" si="343"/>
        <v>35.863040000000005</v>
      </c>
      <c r="AC42" s="27">
        <f>IF(M42&gt;0,(AE42+AN42)/M42,0)</f>
        <v>2.5629719323292167E-3</v>
      </c>
      <c r="AD42" s="47">
        <v>2.9999999999999997E-4</v>
      </c>
      <c r="AE42" s="37">
        <f t="shared" si="344"/>
        <v>4.2026999999999992</v>
      </c>
      <c r="AF42" s="28">
        <v>0.21299999999999999</v>
      </c>
      <c r="AG42" s="41">
        <f t="shared" si="345"/>
        <v>30.665396999999999</v>
      </c>
      <c r="AH42" s="28">
        <f t="shared" si="346"/>
        <v>0.88405765162200289</v>
      </c>
      <c r="AI42" s="29">
        <f t="shared" si="6"/>
        <v>0.88415295457140064</v>
      </c>
      <c r="AJ42" s="43">
        <v>157</v>
      </c>
      <c r="AK42" s="39">
        <v>8.3000000000000004E-2</v>
      </c>
      <c r="AL42" s="28">
        <v>0.22020000000000001</v>
      </c>
      <c r="AM42" s="139">
        <v>0.22900000000000001</v>
      </c>
      <c r="AN42" s="41">
        <f>AJ42*(1-AK42)*AL42</f>
        <v>31.701973800000001</v>
      </c>
      <c r="AO42" s="140">
        <f t="shared" si="19"/>
        <v>32.968901000000002</v>
      </c>
      <c r="AP42" s="18">
        <v>1.58</v>
      </c>
      <c r="AQ42" s="18"/>
      <c r="AR42" s="121">
        <f>AR41+AJ42-AQ42</f>
        <v>778.24000000000308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70"/>
      <c r="B43" s="49" t="s">
        <v>38</v>
      </c>
      <c r="C43" s="50"/>
      <c r="D43" s="51">
        <f t="shared" ref="D43" si="348">SUM(D40:D42)</f>
        <v>45110</v>
      </c>
      <c r="E43" s="51"/>
      <c r="F43" s="51">
        <f t="shared" ref="F43" si="349">SUM(F40:F42)</f>
        <v>44277</v>
      </c>
      <c r="G43" s="52"/>
      <c r="H43" s="52"/>
      <c r="I43" s="51">
        <f t="shared" ref="I43:K43" si="350">SUM(I40:I42)</f>
        <v>48820</v>
      </c>
      <c r="J43" s="52"/>
      <c r="K43" s="51">
        <f t="shared" si="350"/>
        <v>44610</v>
      </c>
      <c r="L43" s="21">
        <f t="shared" ref="L43" si="351">IF(K43&gt;0,(K40*L40+K41*L41+K42*L42)/K43,0)</f>
        <v>7.1332459089890166E-2</v>
      </c>
      <c r="M43" s="52">
        <f t="shared" ref="M43" si="352">M40+M41+M42</f>
        <v>41428</v>
      </c>
      <c r="N43" s="53">
        <f t="shared" ref="N43" si="353">IF(M43&gt;0,O43/M43,0)</f>
        <v>0.57298684464613303</v>
      </c>
      <c r="O43" s="54">
        <f t="shared" ref="O43" si="354">O40+O41+O42</f>
        <v>23737.699000000001</v>
      </c>
      <c r="P43" s="21">
        <f t="shared" ref="P43" si="355">IF(M43&gt;0,Q43/M43,0)</f>
        <v>0.32165344694409576</v>
      </c>
      <c r="Q43" s="54">
        <f t="shared" ref="Q43" si="356">Q40+Q41+Q42</f>
        <v>13325.458999999999</v>
      </c>
      <c r="R43" s="21">
        <f t="shared" ref="R43" si="357">IF(M43&gt;0,T43/M43,0)</f>
        <v>0.10535970840977116</v>
      </c>
      <c r="S43" s="141"/>
      <c r="T43" s="54">
        <f t="shared" ref="T43" si="358">T40+T41+T42</f>
        <v>4364.8419999999996</v>
      </c>
      <c r="U43" s="21">
        <f t="shared" ref="U43" si="359">IF(M43&gt;0,V43/M43,0)</f>
        <v>0.28529477647967555</v>
      </c>
      <c r="V43" s="54">
        <f t="shared" ref="V43" si="360">V40+V41+V42</f>
        <v>11819.191999999999</v>
      </c>
      <c r="W43" s="21">
        <f t="shared" ref="W43" si="361">IF(M43&gt;0,X43/M43,0)</f>
        <v>0.4623493772327894</v>
      </c>
      <c r="X43" s="54">
        <f t="shared" ref="X43" si="362">X40+X41+X42</f>
        <v>19154.21</v>
      </c>
      <c r="Y43" s="21">
        <f t="shared" ref="Y43" si="363">IF(M43&gt;0,Z43/M43,0)</f>
        <v>0.44305783528048664</v>
      </c>
      <c r="Z43" s="54">
        <f t="shared" ref="Z43" si="364">Z40+Z41+Z42</f>
        <v>18355</v>
      </c>
      <c r="AA43" s="55">
        <f t="shared" ref="AA43" si="365">IF(M43&gt;0,AB43/M43,0)</f>
        <v>2.602628415564353E-3</v>
      </c>
      <c r="AB43" s="56">
        <f t="shared" ref="AB43" si="366">SUM(AB40:AB42)</f>
        <v>107.82169000000002</v>
      </c>
      <c r="AC43" s="55">
        <f t="shared" ref="AC43" si="367">IF(M43&gt;0,(AC40*M40+AC41*M41+AC42*M42)/M43,0)</f>
        <v>2.602425321038911E-3</v>
      </c>
      <c r="AD43" s="55">
        <f t="shared" ref="AD43" si="368">IF(K43&gt;0,(K40*AD40+K41*AD41+K42*AD42)/K43,0)</f>
        <v>3.0654472091459312E-4</v>
      </c>
      <c r="AE43" s="52">
        <f t="shared" ref="AE43" si="369">SUM(AE40:AE42)</f>
        <v>12.699639999999999</v>
      </c>
      <c r="AF43" s="53">
        <f t="shared" ref="AF43" si="370">IF(K43&gt;0,(K40*AF40+K41*AF41+K42*AF42)/K43,0)</f>
        <v>0.21223190316072629</v>
      </c>
      <c r="AG43" s="58">
        <f t="shared" ref="AG43" si="371">SUM(AG40:AG42)</f>
        <v>92.808038999999994</v>
      </c>
      <c r="AH43" s="53">
        <f t="shared" ref="AH43" si="372">IF(AND(AB43&gt;0),((AB40*AH40+AB41*AH41+AB42*AH42)/AB43),0)</f>
        <v>0.88349310675569559</v>
      </c>
      <c r="AI43" s="57">
        <f t="shared" si="6"/>
        <v>0.8834524257405566</v>
      </c>
      <c r="AJ43" s="51">
        <f t="shared" ref="AJ43" si="373">SUM(AJ40:AJ42)</f>
        <v>477</v>
      </c>
      <c r="AK43" s="21">
        <f t="shared" ref="AK43" si="374">IF(AJ43&gt;0,(AK40*AJ40+AK41*AJ41+AK42*AJ42)/AJ43,0)</f>
        <v>8.3297693920335439E-2</v>
      </c>
      <c r="AL43" s="53">
        <f>IF(K43&gt;0,(AL40*K40+AL41*K41+AL42*K42)/K43,0)</f>
        <v>0.21763553911678996</v>
      </c>
      <c r="AM43" s="141">
        <f>IF(L43&gt;0,(AM40*K40+AM41*K41+AM42*K42)/K43,0)</f>
        <v>0.2233380564895763</v>
      </c>
      <c r="AN43" s="58">
        <f t="shared" ref="AN43" si="375">SUM(AN40:AN42)</f>
        <v>95.113636200000002</v>
      </c>
      <c r="AO43" s="142">
        <f t="shared" si="48"/>
        <v>97.557833599999995</v>
      </c>
      <c r="AP43" s="56"/>
      <c r="AQ43" s="56">
        <f t="shared" ref="AQ43" si="376">SUM(AQ40:AQ42)</f>
        <v>501.74</v>
      </c>
      <c r="AR43" s="105"/>
      <c r="AS43" s="106">
        <f>AR42</f>
        <v>778.24000000000308</v>
      </c>
      <c r="AT43" s="51">
        <f t="shared" ref="AT43" si="377">SUM(AT40:AT42)</f>
        <v>0</v>
      </c>
      <c r="AU43" s="59"/>
      <c r="AV43" s="58"/>
      <c r="AW43" s="58"/>
      <c r="AX43" s="58"/>
      <c r="AY43" s="58"/>
    </row>
    <row r="44" spans="1:51" x14ac:dyDescent="0.2">
      <c r="A44" s="168">
        <v>11</v>
      </c>
      <c r="B44" s="23">
        <v>1</v>
      </c>
      <c r="C44" s="46" t="s">
        <v>58</v>
      </c>
      <c r="D44" s="12">
        <v>5300</v>
      </c>
      <c r="E44" s="12">
        <v>0</v>
      </c>
      <c r="F44" s="12">
        <v>8742</v>
      </c>
      <c r="G44" s="13">
        <v>1.6</v>
      </c>
      <c r="H44" s="13">
        <v>5.7</v>
      </c>
      <c r="I44" s="12">
        <v>9901</v>
      </c>
      <c r="J44" s="13">
        <v>5.2</v>
      </c>
      <c r="K44" s="12">
        <v>15115</v>
      </c>
      <c r="L44" s="14">
        <v>7.1999999999999995E-2</v>
      </c>
      <c r="M44" s="24">
        <f>ROUND(K44*(1-L44),0)</f>
        <v>14027</v>
      </c>
      <c r="N44" s="15">
        <v>0.59399999999999997</v>
      </c>
      <c r="O44" s="25">
        <f t="shared" ref="O44:O46" si="378">M44*N44</f>
        <v>8332.0380000000005</v>
      </c>
      <c r="P44" s="14">
        <v>0.318</v>
      </c>
      <c r="Q44" s="25">
        <f t="shared" ref="Q44:Q46" si="379">M44*P44</f>
        <v>4460.5860000000002</v>
      </c>
      <c r="R44" s="16">
        <v>8.7999999999999995E-2</v>
      </c>
      <c r="S44" s="150">
        <v>0.2445</v>
      </c>
      <c r="T44" s="25">
        <f t="shared" ref="T44:T46" si="380">M44*R44</f>
        <v>1234.376</v>
      </c>
      <c r="U44" s="26">
        <v>0.27700000000000002</v>
      </c>
      <c r="V44" s="25">
        <f t="shared" ref="V44:V46" si="381">M44*U44</f>
        <v>3885.4790000000003</v>
      </c>
      <c r="W44" s="16">
        <v>0.47299999999999998</v>
      </c>
      <c r="X44" s="25">
        <f t="shared" ref="X44:X46" si="382">M44*W44</f>
        <v>6634.7709999999997</v>
      </c>
      <c r="Y44" s="16">
        <v>0.46</v>
      </c>
      <c r="Z44" s="25">
        <f t="shared" ref="Z44:Z46" si="383">Y44*M44</f>
        <v>6452.42</v>
      </c>
      <c r="AA44" s="17">
        <v>2.6800000000000001E-3</v>
      </c>
      <c r="AB44" s="18">
        <f t="shared" ref="AB44:AB46" si="384">M44*AA44</f>
        <v>37.592359999999999</v>
      </c>
      <c r="AC44" s="27">
        <f>IF(M44&gt;0,(AE44+AN44)/M44,0)</f>
        <v>2.7484785912882301E-3</v>
      </c>
      <c r="AD44" s="17">
        <v>3.1E-4</v>
      </c>
      <c r="AE44" s="24">
        <f t="shared" ref="AE44:AE46" si="385">AD44*M44</f>
        <v>4.3483700000000001</v>
      </c>
      <c r="AF44" s="117">
        <v>0.2087</v>
      </c>
      <c r="AG44" s="30">
        <f t="shared" ref="AG44:AG46" si="386">AJ44*(1-AK44)*AF44</f>
        <v>32.881102399999996</v>
      </c>
      <c r="AH44" s="28">
        <f t="shared" ref="AH44:AH46" si="387">IF(AND(AF44&gt;0,AD44&gt;0,AA44&gt;0),((AA44-AD44)*AF44)/((AF44-AD44)*AA44),0)</f>
        <v>0.88564388098377544</v>
      </c>
      <c r="AI44" s="60">
        <f t="shared" si="6"/>
        <v>0.88847899863848057</v>
      </c>
      <c r="AJ44" s="12">
        <v>172</v>
      </c>
      <c r="AK44" s="14">
        <v>8.4000000000000005E-2</v>
      </c>
      <c r="AL44" s="15">
        <v>0.21709999999999999</v>
      </c>
      <c r="AM44" s="135">
        <v>0.2215</v>
      </c>
      <c r="AN44" s="30">
        <f>AJ44*(1-AK44)*AL44</f>
        <v>34.204539199999999</v>
      </c>
      <c r="AO44" s="136">
        <f t="shared" ref="AO44" si="388">AJ44*(1-AK44)*AM44</f>
        <v>34.897767999999999</v>
      </c>
      <c r="AP44" s="19">
        <v>1.6</v>
      </c>
      <c r="AQ44" s="19">
        <v>504.88</v>
      </c>
      <c r="AR44" s="101">
        <f>AR42+AJ44-AQ44+AS44</f>
        <v>448.36000000000308</v>
      </c>
      <c r="AS44" s="102">
        <v>3</v>
      </c>
      <c r="AT44" s="12"/>
      <c r="AU44" s="31"/>
      <c r="AV44" s="20"/>
      <c r="AW44" s="20"/>
      <c r="AX44" s="20"/>
      <c r="AY44" s="20"/>
    </row>
    <row r="45" spans="1:51" x14ac:dyDescent="0.2">
      <c r="A45" s="169"/>
      <c r="B45" s="33">
        <v>2</v>
      </c>
      <c r="C45" s="11" t="s">
        <v>57</v>
      </c>
      <c r="D45" s="34">
        <v>20200</v>
      </c>
      <c r="E45" s="34">
        <v>2</v>
      </c>
      <c r="F45" s="34">
        <v>13530</v>
      </c>
      <c r="G45" s="35">
        <v>1.8</v>
      </c>
      <c r="H45" s="35">
        <v>6.8</v>
      </c>
      <c r="I45" s="34">
        <v>15727</v>
      </c>
      <c r="J45" s="35">
        <v>4.8</v>
      </c>
      <c r="K45" s="34">
        <v>15069</v>
      </c>
      <c r="L45" s="36">
        <v>7.0999999999999994E-2</v>
      </c>
      <c r="M45" s="37">
        <f>ROUND(K45*(1-L45),0)</f>
        <v>13999</v>
      </c>
      <c r="N45" s="38">
        <v>0.54500000000000004</v>
      </c>
      <c r="O45" s="25">
        <f t="shared" si="378"/>
        <v>7629.4550000000008</v>
      </c>
      <c r="P45" s="36">
        <v>0.34</v>
      </c>
      <c r="Q45" s="25">
        <f t="shared" si="379"/>
        <v>4759.6600000000008</v>
      </c>
      <c r="R45" s="39">
        <v>0.115</v>
      </c>
      <c r="S45" s="139">
        <v>0.25090000000000001</v>
      </c>
      <c r="T45" s="25">
        <f t="shared" si="380"/>
        <v>1609.885</v>
      </c>
      <c r="U45" s="28">
        <v>0.27300000000000002</v>
      </c>
      <c r="V45" s="25">
        <f t="shared" si="381"/>
        <v>3821.7270000000003</v>
      </c>
      <c r="W45" s="39">
        <v>0.45</v>
      </c>
      <c r="X45" s="25">
        <f t="shared" si="382"/>
        <v>6299.55</v>
      </c>
      <c r="Y45" s="39">
        <v>0.44</v>
      </c>
      <c r="Z45" s="25">
        <f t="shared" si="383"/>
        <v>6159.56</v>
      </c>
      <c r="AA45" s="40">
        <v>2.5999999999999999E-3</v>
      </c>
      <c r="AB45" s="18">
        <f t="shared" si="384"/>
        <v>36.397399999999998</v>
      </c>
      <c r="AC45" s="27">
        <f>IF(M45&gt;0,(AE45+AN45)/M45,0)</f>
        <v>2.7543791485106083E-3</v>
      </c>
      <c r="AD45" s="40">
        <v>3.1E-4</v>
      </c>
      <c r="AE45" s="37">
        <f t="shared" si="385"/>
        <v>4.33969</v>
      </c>
      <c r="AF45" s="28">
        <v>0.20699999999999999</v>
      </c>
      <c r="AG45" s="41">
        <f t="shared" si="386"/>
        <v>32.838687</v>
      </c>
      <c r="AH45" s="28">
        <f t="shared" si="387"/>
        <v>0.88209023546969267</v>
      </c>
      <c r="AI45" s="29">
        <f t="shared" si="6"/>
        <v>0.88872921575492703</v>
      </c>
      <c r="AJ45" s="34">
        <v>173</v>
      </c>
      <c r="AK45" s="36">
        <v>8.3000000000000004E-2</v>
      </c>
      <c r="AL45" s="38">
        <v>0.2157</v>
      </c>
      <c r="AM45" s="137">
        <v>0.2235</v>
      </c>
      <c r="AN45" s="41">
        <f>AJ45*(1-AK45)*AL45</f>
        <v>34.218863700000007</v>
      </c>
      <c r="AO45" s="138">
        <f t="shared" si="19"/>
        <v>35.456263500000006</v>
      </c>
      <c r="AP45" s="42">
        <v>1.55</v>
      </c>
      <c r="AQ45" s="42"/>
      <c r="AR45" s="121">
        <f>AR44+AJ45-AQ45</f>
        <v>621.36000000000308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9"/>
      <c r="B46" s="33">
        <v>3</v>
      </c>
      <c r="C46" s="46" t="s">
        <v>55</v>
      </c>
      <c r="D46" s="43">
        <v>15705</v>
      </c>
      <c r="E46" s="43">
        <v>1</v>
      </c>
      <c r="F46" s="43">
        <v>15968</v>
      </c>
      <c r="G46" s="37">
        <v>1.3</v>
      </c>
      <c r="H46" s="37">
        <v>4.4000000000000004</v>
      </c>
      <c r="I46" s="43">
        <v>17067</v>
      </c>
      <c r="J46" s="37">
        <v>4.2</v>
      </c>
      <c r="K46" s="43">
        <v>15069</v>
      </c>
      <c r="L46" s="39">
        <v>6.3E-2</v>
      </c>
      <c r="M46" s="37">
        <f>ROUND(K46*(1-L46),0)</f>
        <v>14120</v>
      </c>
      <c r="N46" s="28">
        <v>0.58299999999999996</v>
      </c>
      <c r="O46" s="25">
        <f t="shared" si="378"/>
        <v>8231.9599999999991</v>
      </c>
      <c r="P46" s="39">
        <v>0.28000000000000003</v>
      </c>
      <c r="Q46" s="25">
        <f t="shared" si="379"/>
        <v>3953.6000000000004</v>
      </c>
      <c r="R46" s="39">
        <v>0.13700000000000001</v>
      </c>
      <c r="S46" s="139">
        <v>0.254</v>
      </c>
      <c r="T46" s="25">
        <f t="shared" si="380"/>
        <v>1934.44</v>
      </c>
      <c r="U46" s="28">
        <v>0.27800000000000002</v>
      </c>
      <c r="V46" s="25">
        <f t="shared" si="381"/>
        <v>3925.36</v>
      </c>
      <c r="W46" s="39">
        <v>0.45700000000000002</v>
      </c>
      <c r="X46" s="25">
        <f t="shared" si="382"/>
        <v>6452.84</v>
      </c>
      <c r="Y46" s="39">
        <v>0.46</v>
      </c>
      <c r="Z46" s="25">
        <f t="shared" si="383"/>
        <v>6495.2000000000007</v>
      </c>
      <c r="AA46" s="47">
        <v>2.5999999999999999E-3</v>
      </c>
      <c r="AB46" s="18">
        <f t="shared" si="384"/>
        <v>36.711999999999996</v>
      </c>
      <c r="AC46" s="27">
        <f>IF(M46&gt;0,(AE46+AN46)/M46,0)</f>
        <v>2.5800453257790366E-3</v>
      </c>
      <c r="AD46" s="47">
        <v>2.9999999999999997E-4</v>
      </c>
      <c r="AE46" s="37">
        <f t="shared" si="385"/>
        <v>4.2359999999999998</v>
      </c>
      <c r="AF46" s="28">
        <v>0.2117</v>
      </c>
      <c r="AG46" s="41">
        <f t="shared" si="386"/>
        <v>31.263856000000001</v>
      </c>
      <c r="AH46" s="28">
        <f t="shared" si="387"/>
        <v>0.88587075176479146</v>
      </c>
      <c r="AI46" s="29">
        <f t="shared" si="6"/>
        <v>0.88494078141744292</v>
      </c>
      <c r="AJ46" s="43">
        <v>160</v>
      </c>
      <c r="AK46" s="39">
        <v>7.6999999999999999E-2</v>
      </c>
      <c r="AL46" s="28">
        <v>0.218</v>
      </c>
      <c r="AM46" s="139">
        <v>0.22739999999999999</v>
      </c>
      <c r="AN46" s="41">
        <f>AJ46*(1-AK46)*AL46</f>
        <v>32.194240000000001</v>
      </c>
      <c r="AO46" s="140">
        <f t="shared" si="19"/>
        <v>33.582431999999997</v>
      </c>
      <c r="AP46" s="18">
        <v>1.51</v>
      </c>
      <c r="AQ46" s="18"/>
      <c r="AR46" s="121">
        <f>AR45+AJ46-AQ46</f>
        <v>781.36000000000308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70"/>
      <c r="B47" s="49" t="s">
        <v>38</v>
      </c>
      <c r="C47" s="50"/>
      <c r="D47" s="51">
        <f t="shared" ref="D47" si="389">SUM(D44:D46)</f>
        <v>41205</v>
      </c>
      <c r="E47" s="51"/>
      <c r="F47" s="51">
        <f t="shared" ref="F47" si="390">SUM(F44:F46)</f>
        <v>38240</v>
      </c>
      <c r="G47" s="52"/>
      <c r="H47" s="52"/>
      <c r="I47" s="51">
        <f t="shared" ref="I47:K47" si="391">SUM(I44:I46)</f>
        <v>42695</v>
      </c>
      <c r="J47" s="52"/>
      <c r="K47" s="51">
        <f t="shared" si="391"/>
        <v>45253</v>
      </c>
      <c r="L47" s="21">
        <f t="shared" ref="L47" si="392">IF(K47&gt;0,(K44*L44+K45*L45+K46*L46)/K47,0)</f>
        <v>6.8670055023976301E-2</v>
      </c>
      <c r="M47" s="52">
        <f t="shared" ref="M47" si="393">M44+M45+M46</f>
        <v>42146</v>
      </c>
      <c r="N47" s="53">
        <f t="shared" ref="N47" si="394">IF(M47&gt;0,O47/M47,0)</f>
        <v>0.57403912589569595</v>
      </c>
      <c r="O47" s="54">
        <f t="shared" ref="O47" si="395">O44+O45+O46</f>
        <v>24193.453000000001</v>
      </c>
      <c r="P47" s="21">
        <f t="shared" ref="P47" si="396">IF(M47&gt;0,Q47/M47,0)</f>
        <v>0.31257642480899733</v>
      </c>
      <c r="Q47" s="54">
        <f t="shared" ref="Q47" si="397">Q44+Q45+Q46</f>
        <v>13173.846000000001</v>
      </c>
      <c r="R47" s="21">
        <f t="shared" ref="R47" si="398">IF(M47&gt;0,T47/M47,0)</f>
        <v>0.11338444929530679</v>
      </c>
      <c r="S47" s="141"/>
      <c r="T47" s="54">
        <f t="shared" ref="T47" si="399">T44+T45+T46</f>
        <v>4778.701</v>
      </c>
      <c r="U47" s="21">
        <f t="shared" ref="U47" si="400">IF(M47&gt;0,V47/M47,0)</f>
        <v>0.27600640630190293</v>
      </c>
      <c r="V47" s="54">
        <f t="shared" ref="V47" si="401">V44+V45+V46</f>
        <v>11632.566000000001</v>
      </c>
      <c r="W47" s="21">
        <f t="shared" ref="W47" si="402">IF(M47&gt;0,X47/M47,0)</f>
        <v>0.46000002372704407</v>
      </c>
      <c r="X47" s="54">
        <f t="shared" ref="X47" si="403">X44+X45+X46</f>
        <v>19387.161</v>
      </c>
      <c r="Y47" s="21">
        <f t="shared" ref="Y47" si="404">IF(M47&gt;0,Z47/M47,0)</f>
        <v>0.45335690219712427</v>
      </c>
      <c r="Z47" s="54">
        <f t="shared" ref="Z47" si="405">Z44+Z45+Z46</f>
        <v>19107.18</v>
      </c>
      <c r="AA47" s="55">
        <f t="shared" ref="AA47" si="406">IF(M47&gt;0,AB47/M47,0)</f>
        <v>2.6266255397902525E-3</v>
      </c>
      <c r="AB47" s="56">
        <f t="shared" ref="AB47" si="407">SUM(AB44:AB46)</f>
        <v>110.70175999999998</v>
      </c>
      <c r="AC47" s="55">
        <f t="shared" ref="AC47" si="408">IF(M47&gt;0,(AC44*M44+AC45*M45+AC46*M46)/M47,0)</f>
        <v>2.6940089901770037E-3</v>
      </c>
      <c r="AD47" s="55">
        <f t="shared" ref="AD47" si="409">IF(K47&gt;0,(K44*AD44+K45*AD45+K46*AD46)/K47,0)</f>
        <v>3.066700550239763E-4</v>
      </c>
      <c r="AE47" s="52">
        <f t="shared" ref="AE47" si="410">SUM(AE44:AE46)</f>
        <v>12.924060000000001</v>
      </c>
      <c r="AF47" s="53">
        <f t="shared" ref="AF47" si="411">IF(K47&gt;0,(K44*AF44+K45*AF45+K46*AF46)/K47,0)</f>
        <v>0.20913289284688305</v>
      </c>
      <c r="AG47" s="58">
        <f t="shared" ref="AG47" si="412">SUM(AG44:AG46)</f>
        <v>96.9836454</v>
      </c>
      <c r="AH47" s="53">
        <f t="shared" ref="AH47" si="413">IF(AND(AB47&gt;0),((AB44*AH44+AB45*AH45+AB46*AH46)/AB47),0)</f>
        <v>0.88455072241862165</v>
      </c>
      <c r="AI47" s="57">
        <f t="shared" si="6"/>
        <v>0.88742042263145926</v>
      </c>
      <c r="AJ47" s="51">
        <f t="shared" ref="AJ47" si="414">SUM(AJ44:AJ46)</f>
        <v>505</v>
      </c>
      <c r="AK47" s="21">
        <f t="shared" ref="AK47" si="415">IF(AJ47&gt;0,(AK44*AJ44+AK45*AJ45+AK46*AJ46)/AJ47,0)</f>
        <v>8.143960396039604E-2</v>
      </c>
      <c r="AL47" s="53">
        <f>IF(K47&gt;0,(AL44*K44+AL45*K45+AL46*K46)/K47,0)</f>
        <v>0.2169335027511988</v>
      </c>
      <c r="AM47" s="141">
        <f>IF(L47&gt;0,(AM44*K44+AM45*K45+AM46*K46)/K47,0)</f>
        <v>0.22413065653105871</v>
      </c>
      <c r="AN47" s="58">
        <f t="shared" ref="AN47" si="416">SUM(AN44:AN46)</f>
        <v>100.61764290000002</v>
      </c>
      <c r="AO47" s="142">
        <f t="shared" si="48"/>
        <v>103.9364635</v>
      </c>
      <c r="AP47" s="56"/>
      <c r="AQ47" s="56">
        <f t="shared" ref="AQ47" si="417">SUM(AQ44:AQ46)</f>
        <v>504.88</v>
      </c>
      <c r="AR47" s="105"/>
      <c r="AS47" s="106">
        <f>AR46</f>
        <v>781.36000000000308</v>
      </c>
      <c r="AT47" s="51">
        <f t="shared" ref="AT47" si="418">SUM(AT44:AT46)</f>
        <v>0</v>
      </c>
      <c r="AU47" s="59"/>
      <c r="AV47" s="58"/>
      <c r="AW47" s="58"/>
      <c r="AX47" s="58"/>
      <c r="AY47" s="58"/>
    </row>
    <row r="48" spans="1:51" x14ac:dyDescent="0.2">
      <c r="A48" s="168">
        <v>12</v>
      </c>
      <c r="B48" s="23">
        <v>1</v>
      </c>
      <c r="C48" s="46" t="s">
        <v>54</v>
      </c>
      <c r="D48" s="12">
        <v>13791</v>
      </c>
      <c r="E48" s="12">
        <v>0</v>
      </c>
      <c r="F48" s="12">
        <v>15690</v>
      </c>
      <c r="G48" s="13">
        <v>1.3</v>
      </c>
      <c r="H48" s="13">
        <v>8</v>
      </c>
      <c r="I48" s="12">
        <v>16957</v>
      </c>
      <c r="J48" s="13">
        <v>4</v>
      </c>
      <c r="K48" s="12">
        <v>15206</v>
      </c>
      <c r="L48" s="14">
        <v>6.6000000000000003E-2</v>
      </c>
      <c r="M48" s="24">
        <f>ROUND(K48*(1-L48),0)</f>
        <v>14202</v>
      </c>
      <c r="N48" s="15">
        <v>0.59499999999999997</v>
      </c>
      <c r="O48" s="25">
        <f t="shared" ref="O48:O50" si="419">M48*N48</f>
        <v>8450.19</v>
      </c>
      <c r="P48" s="14">
        <v>0.29899999999999999</v>
      </c>
      <c r="Q48" s="25">
        <f t="shared" ref="Q48:Q50" si="420">M48*P48</f>
        <v>4246.3980000000001</v>
      </c>
      <c r="R48" s="16">
        <v>0.106</v>
      </c>
      <c r="S48" s="150">
        <v>0.25829999999999997</v>
      </c>
      <c r="T48" s="25">
        <f t="shared" ref="T48:T50" si="421">M48*R48</f>
        <v>1505.412</v>
      </c>
      <c r="U48" s="26">
        <v>0.26800000000000002</v>
      </c>
      <c r="V48" s="25">
        <f t="shared" ref="V48:V50" si="422">M48*U48</f>
        <v>3806.1360000000004</v>
      </c>
      <c r="W48" s="16">
        <v>0.47599999999999998</v>
      </c>
      <c r="X48" s="25">
        <f t="shared" ref="X48:X50" si="423">M48*W48</f>
        <v>6760.152</v>
      </c>
      <c r="Y48" s="16">
        <v>0.44</v>
      </c>
      <c r="Z48" s="25">
        <f t="shared" ref="Z48:Z50" si="424">Y48*M48</f>
        <v>6248.88</v>
      </c>
      <c r="AA48" s="17">
        <v>2.7899999999999999E-3</v>
      </c>
      <c r="AB48" s="18">
        <f t="shared" ref="AB48:AB50" si="425">M48*AA48</f>
        <v>39.623579999999997</v>
      </c>
      <c r="AC48" s="27">
        <f>IF(M48&gt;0,(AE48+AN48)/M48,0)</f>
        <v>2.8052961977186315E-3</v>
      </c>
      <c r="AD48" s="17">
        <v>3.1E-4</v>
      </c>
      <c r="AE48" s="24">
        <f t="shared" ref="AE48:AE50" si="426">AD48*M48</f>
        <v>4.4026199999999998</v>
      </c>
      <c r="AF48" s="117">
        <v>0.2102</v>
      </c>
      <c r="AG48" s="30">
        <f t="shared" ref="AG48:AG50" si="427">AJ48*(1-AK48)*AF48</f>
        <v>34.154557200000006</v>
      </c>
      <c r="AH48" s="28">
        <f t="shared" ref="AH48:AH50" si="428">IF(AND(AF48&gt;0,AD48&gt;0,AA48&gt;0),((AA48-AD48)*AF48)/((AF48-AD48)*AA48),0)</f>
        <v>0.89020174588805778</v>
      </c>
      <c r="AI48" s="60">
        <f t="shared" si="6"/>
        <v>0.89076083237382075</v>
      </c>
      <c r="AJ48" s="12">
        <v>177</v>
      </c>
      <c r="AK48" s="14">
        <v>8.2000000000000003E-2</v>
      </c>
      <c r="AL48" s="15">
        <v>0.21809999999999999</v>
      </c>
      <c r="AM48" s="135">
        <v>0.22720000000000001</v>
      </c>
      <c r="AN48" s="30">
        <f>AJ48*(1-AK48)*AL48</f>
        <v>35.438196600000005</v>
      </c>
      <c r="AO48" s="136">
        <f t="shared" ref="AO48" si="429">AJ48*(1-AK48)*AM48</f>
        <v>36.916819200000006</v>
      </c>
      <c r="AP48" s="19">
        <v>1.55</v>
      </c>
      <c r="AQ48" s="19"/>
      <c r="AR48" s="101">
        <f>AR46+AJ48-AQ48</f>
        <v>958.36000000000308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9"/>
      <c r="B49" s="33">
        <v>2</v>
      </c>
      <c r="C49" s="11" t="s">
        <v>57</v>
      </c>
      <c r="D49" s="34">
        <v>21200</v>
      </c>
      <c r="E49" s="34">
        <v>2</v>
      </c>
      <c r="F49" s="34">
        <v>15644</v>
      </c>
      <c r="G49" s="35">
        <v>2.1</v>
      </c>
      <c r="H49" s="35">
        <v>6.4</v>
      </c>
      <c r="I49" s="34">
        <v>17859</v>
      </c>
      <c r="J49" s="35">
        <v>3.1</v>
      </c>
      <c r="K49" s="34">
        <v>15236</v>
      </c>
      <c r="L49" s="36">
        <v>6.7000000000000004E-2</v>
      </c>
      <c r="M49" s="37">
        <f>ROUND(K49*(1-L49),0)</f>
        <v>14215</v>
      </c>
      <c r="N49" s="38">
        <v>0.55000000000000004</v>
      </c>
      <c r="O49" s="25">
        <f t="shared" si="419"/>
        <v>7818.2500000000009</v>
      </c>
      <c r="P49" s="36">
        <v>0.36199999999999999</v>
      </c>
      <c r="Q49" s="25">
        <f t="shared" si="420"/>
        <v>5145.83</v>
      </c>
      <c r="R49" s="39">
        <v>8.7999999999999995E-2</v>
      </c>
      <c r="S49" s="139">
        <v>0.24709999999999999</v>
      </c>
      <c r="T49" s="25">
        <f t="shared" si="421"/>
        <v>1250.9199999999998</v>
      </c>
      <c r="U49" s="28">
        <v>0.27700000000000002</v>
      </c>
      <c r="V49" s="25">
        <f t="shared" si="422"/>
        <v>3937.5550000000003</v>
      </c>
      <c r="W49" s="39">
        <v>0.46600000000000003</v>
      </c>
      <c r="X49" s="25">
        <f t="shared" si="423"/>
        <v>6624.1900000000005</v>
      </c>
      <c r="Y49" s="39">
        <v>0.44</v>
      </c>
      <c r="Z49" s="25">
        <f t="shared" si="424"/>
        <v>6254.6</v>
      </c>
      <c r="AA49" s="40">
        <v>2.6900000000000001E-3</v>
      </c>
      <c r="AB49" s="18">
        <f t="shared" si="425"/>
        <v>38.238350000000004</v>
      </c>
      <c r="AC49" s="27">
        <f>IF(M49&gt;0,(AE49+AN49)/M49,0)</f>
        <v>2.8300986000703481E-3</v>
      </c>
      <c r="AD49" s="40">
        <v>2.9999999999999997E-4</v>
      </c>
      <c r="AE49" s="37">
        <f t="shared" si="426"/>
        <v>4.2645</v>
      </c>
      <c r="AF49" s="28">
        <v>0.20780000000000001</v>
      </c>
      <c r="AG49" s="41">
        <f t="shared" si="427"/>
        <v>34.3771852</v>
      </c>
      <c r="AH49" s="28">
        <f t="shared" si="428"/>
        <v>0.88976037980919964</v>
      </c>
      <c r="AI49" s="29">
        <f t="shared" si="6"/>
        <v>0.89523199686809962</v>
      </c>
      <c r="AJ49" s="34">
        <v>181</v>
      </c>
      <c r="AK49" s="36">
        <v>8.5999999999999993E-2</v>
      </c>
      <c r="AL49" s="38">
        <v>0.21740000000000001</v>
      </c>
      <c r="AM49" s="137">
        <v>0.22839999999999999</v>
      </c>
      <c r="AN49" s="41">
        <f>AJ49*(1-AK49)*AL49</f>
        <v>35.965351599999998</v>
      </c>
      <c r="AO49" s="138">
        <f t="shared" si="19"/>
        <v>37.785125600000001</v>
      </c>
      <c r="AP49" s="42">
        <v>1.52</v>
      </c>
      <c r="AQ49" s="42"/>
      <c r="AR49" s="121">
        <f>AR48+AJ49-AQ49</f>
        <v>1139.3600000000031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9"/>
      <c r="B50" s="33">
        <v>3</v>
      </c>
      <c r="C50" s="46" t="s">
        <v>55</v>
      </c>
      <c r="D50" s="43">
        <v>16784</v>
      </c>
      <c r="E50" s="43">
        <v>1</v>
      </c>
      <c r="F50" s="43">
        <v>16987</v>
      </c>
      <c r="G50" s="37">
        <v>2.6</v>
      </c>
      <c r="H50" s="37">
        <v>5.5</v>
      </c>
      <c r="I50" s="43">
        <v>18190</v>
      </c>
      <c r="J50" s="37">
        <v>2.8</v>
      </c>
      <c r="K50" s="43">
        <v>15020</v>
      </c>
      <c r="L50" s="39">
        <v>6.7000000000000004E-2</v>
      </c>
      <c r="M50" s="37">
        <f>ROUND(K50*(1-L50),0)</f>
        <v>14014</v>
      </c>
      <c r="N50" s="28">
        <v>0.60299999999999998</v>
      </c>
      <c r="O50" s="25">
        <f t="shared" si="419"/>
        <v>8450.4419999999991</v>
      </c>
      <c r="P50" s="39">
        <v>0.33200000000000002</v>
      </c>
      <c r="Q50" s="25">
        <f t="shared" si="420"/>
        <v>4652.6480000000001</v>
      </c>
      <c r="R50" s="39">
        <v>6.5000000000000002E-2</v>
      </c>
      <c r="S50" s="139">
        <v>0.24809999999999999</v>
      </c>
      <c r="T50" s="25">
        <f t="shared" si="421"/>
        <v>910.91000000000008</v>
      </c>
      <c r="U50" s="28">
        <v>0.27700000000000002</v>
      </c>
      <c r="V50" s="25">
        <f t="shared" si="422"/>
        <v>3881.8780000000002</v>
      </c>
      <c r="W50" s="39">
        <v>0.46300000000000002</v>
      </c>
      <c r="X50" s="25">
        <f t="shared" si="423"/>
        <v>6488.482</v>
      </c>
      <c r="Y50" s="39">
        <v>0.43</v>
      </c>
      <c r="Z50" s="25">
        <f t="shared" si="424"/>
        <v>6026.0199999999995</v>
      </c>
      <c r="AA50" s="47">
        <v>2.6099999999999999E-3</v>
      </c>
      <c r="AB50" s="18">
        <f t="shared" si="425"/>
        <v>36.576540000000001</v>
      </c>
      <c r="AC50" s="27">
        <f>IF(M50&gt;0,(AE50+AN50)/M50,0)</f>
        <v>2.637975481661196E-3</v>
      </c>
      <c r="AD50" s="47">
        <v>3.2000000000000003E-4</v>
      </c>
      <c r="AE50" s="37">
        <f t="shared" si="426"/>
        <v>4.4844800000000005</v>
      </c>
      <c r="AF50" s="28">
        <v>0.2059</v>
      </c>
      <c r="AG50" s="41">
        <f t="shared" si="427"/>
        <v>31.239971600000004</v>
      </c>
      <c r="AH50" s="28">
        <f t="shared" si="428"/>
        <v>0.87876036363243282</v>
      </c>
      <c r="AI50" s="29">
        <f t="shared" si="6"/>
        <v>0.88001014275557166</v>
      </c>
      <c r="AJ50" s="43">
        <v>166</v>
      </c>
      <c r="AK50" s="39">
        <v>8.5999999999999993E-2</v>
      </c>
      <c r="AL50" s="28">
        <v>0.21410000000000001</v>
      </c>
      <c r="AM50" s="139">
        <v>0.21990000000000001</v>
      </c>
      <c r="AN50" s="41">
        <f>AJ50*(1-AK50)*AL50</f>
        <v>32.484108400000004</v>
      </c>
      <c r="AO50" s="140">
        <f t="shared" si="19"/>
        <v>33.364107600000004</v>
      </c>
      <c r="AP50" s="18">
        <v>1.52</v>
      </c>
      <c r="AQ50" s="18"/>
      <c r="AR50" s="121">
        <f>AR49+AJ50-AQ50</f>
        <v>1305.3600000000031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70"/>
      <c r="B51" s="49" t="s">
        <v>38</v>
      </c>
      <c r="C51" s="50"/>
      <c r="D51" s="51">
        <f t="shared" ref="D51" si="430">SUM(D48:D50)</f>
        <v>51775</v>
      </c>
      <c r="E51" s="51"/>
      <c r="F51" s="51">
        <f t="shared" ref="F51" si="431">SUM(F48:F50)</f>
        <v>48321</v>
      </c>
      <c r="G51" s="52"/>
      <c r="H51" s="52"/>
      <c r="I51" s="51">
        <f t="shared" ref="I51:K51" si="432">SUM(I48:I50)</f>
        <v>53006</v>
      </c>
      <c r="J51" s="52"/>
      <c r="K51" s="51">
        <f t="shared" si="432"/>
        <v>45462</v>
      </c>
      <c r="L51" s="21">
        <f t="shared" ref="L51" si="433">IF(K51&gt;0,(K48*L48+K49*L49+K50*L50)/K51,0)</f>
        <v>6.666552285425191E-2</v>
      </c>
      <c r="M51" s="52">
        <f t="shared" ref="M51" si="434">M48+M49+M50</f>
        <v>42431</v>
      </c>
      <c r="N51" s="53">
        <f t="shared" ref="N51" si="435">IF(M51&gt;0,O51/M51,0)</f>
        <v>0.58256656689684427</v>
      </c>
      <c r="O51" s="54">
        <f t="shared" ref="O51" si="436">O48+O49+O50</f>
        <v>24718.882000000001</v>
      </c>
      <c r="P51" s="21">
        <f t="shared" ref="P51" si="437">IF(M51&gt;0,Q51/M51,0)</f>
        <v>0.33100506705003419</v>
      </c>
      <c r="Q51" s="54">
        <f t="shared" ref="Q51" si="438">Q48+Q49+Q50</f>
        <v>14044.876</v>
      </c>
      <c r="R51" s="21">
        <f t="shared" ref="R51" si="439">IF(M51&gt;0,T51/M51,0)</f>
        <v>8.6428366053121541E-2</v>
      </c>
      <c r="S51" s="141"/>
      <c r="T51" s="54">
        <f t="shared" ref="T51" si="440">T48+T49+T50</f>
        <v>3667.2420000000002</v>
      </c>
      <c r="U51" s="21">
        <f t="shared" ref="U51" si="441">IF(M51&gt;0,V51/M51,0)</f>
        <v>0.27398762697084683</v>
      </c>
      <c r="V51" s="54">
        <f t="shared" ref="V51" si="442">V48+V49+V50</f>
        <v>11625.569000000001</v>
      </c>
      <c r="W51" s="21">
        <f t="shared" ref="W51" si="443">IF(M51&gt;0,X51/M51,0)</f>
        <v>0.46835624896891426</v>
      </c>
      <c r="X51" s="54">
        <f t="shared" ref="X51" si="444">X48+X49+X50</f>
        <v>19872.824000000001</v>
      </c>
      <c r="Y51" s="21">
        <f t="shared" ref="Y51" si="445">IF(M51&gt;0,Z51/M51,0)</f>
        <v>0.43669722608470224</v>
      </c>
      <c r="Z51" s="54">
        <f t="shared" ref="Z51" si="446">Z48+Z49+Z50</f>
        <v>18529.5</v>
      </c>
      <c r="AA51" s="55">
        <f t="shared" ref="AA51" si="447">IF(M51&gt;0,AB51/M51,0)</f>
        <v>2.6970486201126536E-3</v>
      </c>
      <c r="AB51" s="56">
        <f t="shared" ref="AB51" si="448">SUM(AB48:AB50)</f>
        <v>114.43847</v>
      </c>
      <c r="AC51" s="55">
        <f t="shared" ref="AC51" si="449">IF(M51&gt;0,(AC48*M48+AC49*M49+AC50*M50)/M51,0)</f>
        <v>2.7583431123471046E-3</v>
      </c>
      <c r="AD51" s="55">
        <f t="shared" ref="AD51" si="450">IF(K51&gt;0,(K48*AD48+K49*AD49+K50*AD50)/K51,0)</f>
        <v>3.0995248779200211E-4</v>
      </c>
      <c r="AE51" s="52">
        <f t="shared" ref="AE51" si="451">SUM(AE48:AE50)</f>
        <v>13.151600000000002</v>
      </c>
      <c r="AF51" s="53">
        <f t="shared" ref="AF51" si="452">IF(K51&gt;0,(K48*AF48+K49*AF49+K50*AF50)/K51,0)</f>
        <v>0.20797501209801594</v>
      </c>
      <c r="AG51" s="58">
        <f t="shared" ref="AG51" si="453">SUM(AG48:AG50)</f>
        <v>99.771714000000017</v>
      </c>
      <c r="AH51" s="53">
        <f t="shared" ref="AH51" si="454">IF(AND(AB51&gt;0),((AB48*AH48+AB49*AH49+AB50*AH50)/AB51),0)</f>
        <v>0.88639740206618001</v>
      </c>
      <c r="AI51" s="57">
        <f t="shared" si="6"/>
        <v>0.88890325806309944</v>
      </c>
      <c r="AJ51" s="51">
        <f t="shared" ref="AJ51" si="455">SUM(AJ48:AJ50)</f>
        <v>524</v>
      </c>
      <c r="AK51" s="21">
        <f t="shared" ref="AK51" si="456">IF(AJ51&gt;0,(AK48*AJ48+AK49*AJ49+AK50*AJ50)/AJ51,0)</f>
        <v>8.4648854961832054E-2</v>
      </c>
      <c r="AL51" s="53">
        <f>IF(K51&gt;0,(AL48*K48+AL49*K49+AL50*K50)/K51,0)</f>
        <v>0.21654386080682766</v>
      </c>
      <c r="AM51" s="141">
        <f>IF(L51&gt;0,(AM48*K48+AM49*K49+AM50*K50)/K51,0)</f>
        <v>0.22519034798293081</v>
      </c>
      <c r="AN51" s="58">
        <f t="shared" ref="AN51" si="457">SUM(AN48:AN50)</f>
        <v>103.88765660000001</v>
      </c>
      <c r="AO51" s="142">
        <f t="shared" si="48"/>
        <v>108.06605240000002</v>
      </c>
      <c r="AP51" s="56"/>
      <c r="AQ51" s="56">
        <f t="shared" ref="AQ51" si="458">SUM(AQ48:AQ50)</f>
        <v>0</v>
      </c>
      <c r="AR51" s="105"/>
      <c r="AS51" s="106">
        <f>AR50</f>
        <v>1305.3600000000031</v>
      </c>
      <c r="AT51" s="51">
        <f t="shared" ref="AT51" si="459">SUM(AT48:AT50)</f>
        <v>0</v>
      </c>
      <c r="AU51" s="59"/>
      <c r="AV51" s="58"/>
      <c r="AW51" s="58"/>
      <c r="AX51" s="58"/>
      <c r="AY51" s="58"/>
    </row>
    <row r="52" spans="1:51" x14ac:dyDescent="0.2">
      <c r="A52" s="168">
        <v>13</v>
      </c>
      <c r="B52" s="23">
        <v>1</v>
      </c>
      <c r="C52" s="46" t="s">
        <v>54</v>
      </c>
      <c r="D52" s="12">
        <v>15501</v>
      </c>
      <c r="E52" s="12">
        <v>0</v>
      </c>
      <c r="F52" s="12">
        <v>17332</v>
      </c>
      <c r="G52" s="13">
        <v>1.8</v>
      </c>
      <c r="H52" s="13">
        <v>4.9000000000000004</v>
      </c>
      <c r="I52" s="12">
        <v>18377</v>
      </c>
      <c r="J52" s="13">
        <v>2.4</v>
      </c>
      <c r="K52" s="12">
        <v>15137</v>
      </c>
      <c r="L52" s="14">
        <v>6.7000000000000004E-2</v>
      </c>
      <c r="M52" s="24">
        <f>ROUND(K52*(1-L52),0)</f>
        <v>14123</v>
      </c>
      <c r="N52" s="15">
        <v>0.504</v>
      </c>
      <c r="O52" s="25">
        <f t="shared" ref="O52:O54" si="460">M52*N52</f>
        <v>7117.9920000000002</v>
      </c>
      <c r="P52" s="14">
        <v>0.36199999999999999</v>
      </c>
      <c r="Q52" s="25">
        <f t="shared" ref="Q52:Q54" si="461">M52*P52</f>
        <v>5112.5259999999998</v>
      </c>
      <c r="R52" s="16">
        <v>0.13400000000000001</v>
      </c>
      <c r="S52" s="150">
        <v>0.2455</v>
      </c>
      <c r="T52" s="25">
        <f t="shared" ref="T52:T54" si="462">M52*R52</f>
        <v>1892.4820000000002</v>
      </c>
      <c r="U52" s="26">
        <v>0.27</v>
      </c>
      <c r="V52" s="25">
        <f t="shared" ref="V52:V54" si="463">M52*U52</f>
        <v>3813.21</v>
      </c>
      <c r="W52" s="16">
        <v>0.47399999999999998</v>
      </c>
      <c r="X52" s="25">
        <f t="shared" ref="X52:X54" si="464">M52*W52</f>
        <v>6694.3019999999997</v>
      </c>
      <c r="Y52" s="16">
        <v>0.43</v>
      </c>
      <c r="Z52" s="25">
        <f t="shared" ref="Z52:Z54" si="465">Y52*M52</f>
        <v>6072.89</v>
      </c>
      <c r="AA52" s="17">
        <v>2.5500000000000002E-3</v>
      </c>
      <c r="AB52" s="18">
        <f t="shared" ref="AB52:AB54" si="466">M52*AA52</f>
        <v>36.013650000000005</v>
      </c>
      <c r="AC52" s="27">
        <f>IF(M52&gt;0,(AE52+AN52)/M52,0)</f>
        <v>2.705695418820364E-3</v>
      </c>
      <c r="AD52" s="17">
        <v>3.5E-4</v>
      </c>
      <c r="AE52" s="24">
        <f t="shared" ref="AE52:AE54" si="467">AD52*M52</f>
        <v>4.9430500000000004</v>
      </c>
      <c r="AF52" s="117">
        <v>0.20469999999999999</v>
      </c>
      <c r="AG52" s="30">
        <f t="shared" ref="AG52:AG54" si="468">AJ52*(1-AK52)*AF52</f>
        <v>32.063389199999996</v>
      </c>
      <c r="AH52" s="28">
        <f t="shared" ref="AH52:AH54" si="469">IF(AND(AF52&gt;0,AD52&gt;0,AA52&gt;0),((AA52-AD52)*AF52)/((AF52-AD52)*AA52),0)</f>
        <v>0.86422276275325394</v>
      </c>
      <c r="AI52" s="60">
        <f t="shared" si="6"/>
        <v>0.8720802811631212</v>
      </c>
      <c r="AJ52" s="12">
        <v>171</v>
      </c>
      <c r="AK52" s="14">
        <v>8.4000000000000005E-2</v>
      </c>
      <c r="AL52" s="15">
        <v>0.21240000000000001</v>
      </c>
      <c r="AM52" s="135">
        <v>0.21149999999999999</v>
      </c>
      <c r="AN52" s="30">
        <f>AJ52*(1-AK52)*AL52</f>
        <v>33.269486399999998</v>
      </c>
      <c r="AO52" s="136">
        <f t="shared" ref="AO52" si="470">AJ52*(1-AK52)*AM52</f>
        <v>33.128513999999996</v>
      </c>
      <c r="AP52" s="19">
        <v>1.55</v>
      </c>
      <c r="AQ52" s="19"/>
      <c r="AR52" s="101">
        <f>AR50+AJ52-AQ52</f>
        <v>1476.3600000000031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9"/>
      <c r="B53" s="33">
        <v>2</v>
      </c>
      <c r="C53" s="11" t="s">
        <v>56</v>
      </c>
      <c r="D53" s="34">
        <v>20700</v>
      </c>
      <c r="E53" s="34">
        <v>2</v>
      </c>
      <c r="F53" s="34">
        <v>15344</v>
      </c>
      <c r="G53" s="35">
        <v>2.4</v>
      </c>
      <c r="H53" s="35">
        <v>3.2</v>
      </c>
      <c r="I53" s="34">
        <v>17358</v>
      </c>
      <c r="J53" s="35">
        <v>1.8</v>
      </c>
      <c r="K53" s="34">
        <v>15229</v>
      </c>
      <c r="L53" s="36">
        <v>6.4000000000000001E-2</v>
      </c>
      <c r="M53" s="37">
        <f>ROUND(K53*(1-L53),0)</f>
        <v>14254</v>
      </c>
      <c r="N53" s="38">
        <v>0.55100000000000005</v>
      </c>
      <c r="O53" s="25">
        <f t="shared" si="460"/>
        <v>7853.9540000000006</v>
      </c>
      <c r="P53" s="36">
        <v>0.38200000000000001</v>
      </c>
      <c r="Q53" s="25">
        <f t="shared" si="461"/>
        <v>5445.0280000000002</v>
      </c>
      <c r="R53" s="39">
        <v>6.7000000000000004E-2</v>
      </c>
      <c r="S53" s="139">
        <v>0.24149999999999999</v>
      </c>
      <c r="T53" s="25">
        <f t="shared" si="462"/>
        <v>955.01800000000003</v>
      </c>
      <c r="U53" s="28">
        <v>0.26</v>
      </c>
      <c r="V53" s="25">
        <f t="shared" si="463"/>
        <v>3706.04</v>
      </c>
      <c r="W53" s="39">
        <v>0.48299999999999998</v>
      </c>
      <c r="X53" s="25">
        <f t="shared" si="464"/>
        <v>6884.6819999999998</v>
      </c>
      <c r="Y53" s="39">
        <v>0.42</v>
      </c>
      <c r="Z53" s="25">
        <f t="shared" si="465"/>
        <v>5986.6799999999994</v>
      </c>
      <c r="AA53" s="40">
        <v>2.5000000000000001E-3</v>
      </c>
      <c r="AB53" s="18">
        <f t="shared" si="466"/>
        <v>35.634999999999998</v>
      </c>
      <c r="AC53" s="27">
        <f>IF(M53&gt;0,(AE53+AN53)/M53,0)</f>
        <v>2.5663382068191382E-3</v>
      </c>
      <c r="AD53" s="40">
        <v>3.5E-4</v>
      </c>
      <c r="AE53" s="37">
        <f t="shared" si="467"/>
        <v>4.9889000000000001</v>
      </c>
      <c r="AF53" s="28">
        <v>0.21379999999999999</v>
      </c>
      <c r="AG53" s="41">
        <f t="shared" si="468"/>
        <v>30.617870399999997</v>
      </c>
      <c r="AH53" s="28">
        <f t="shared" si="469"/>
        <v>0.86141016631529621</v>
      </c>
      <c r="AI53" s="29">
        <f t="shared" si="6"/>
        <v>0.86499129041552303</v>
      </c>
      <c r="AJ53" s="34">
        <v>156</v>
      </c>
      <c r="AK53" s="36">
        <v>8.2000000000000003E-2</v>
      </c>
      <c r="AL53" s="38">
        <v>0.22059999999999999</v>
      </c>
      <c r="AM53" s="137">
        <v>0.2238</v>
      </c>
      <c r="AN53" s="41">
        <f>AJ53*(1-AK53)*AL53</f>
        <v>31.591684799999999</v>
      </c>
      <c r="AO53" s="138">
        <f t="shared" si="19"/>
        <v>32.0499504</v>
      </c>
      <c r="AP53" s="42">
        <v>1.55</v>
      </c>
      <c r="AQ53" s="42"/>
      <c r="AR53" s="121">
        <f>AR52+AJ53-AQ53</f>
        <v>1632.3600000000031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9"/>
      <c r="B54" s="33">
        <v>3</v>
      </c>
      <c r="C54" s="46" t="s">
        <v>55</v>
      </c>
      <c r="D54" s="43">
        <v>11265</v>
      </c>
      <c r="E54" s="43">
        <v>0</v>
      </c>
      <c r="F54" s="43">
        <v>12299</v>
      </c>
      <c r="G54" s="37">
        <v>1.1000000000000001</v>
      </c>
      <c r="H54" s="37">
        <v>3.2</v>
      </c>
      <c r="I54" s="43">
        <v>14060</v>
      </c>
      <c r="J54" s="37">
        <v>2.4</v>
      </c>
      <c r="K54" s="43">
        <v>15321</v>
      </c>
      <c r="L54" s="39">
        <v>7.0999999999999994E-2</v>
      </c>
      <c r="M54" s="37">
        <f>ROUND(K54*(1-L54),0)</f>
        <v>14233</v>
      </c>
      <c r="N54" s="28">
        <v>0.58299999999999996</v>
      </c>
      <c r="O54" s="25">
        <f t="shared" si="460"/>
        <v>8297.8389999999999</v>
      </c>
      <c r="P54" s="39">
        <v>0.33900000000000002</v>
      </c>
      <c r="Q54" s="25">
        <f t="shared" si="461"/>
        <v>4824.9870000000001</v>
      </c>
      <c r="R54" s="39">
        <v>7.8E-2</v>
      </c>
      <c r="S54" s="139">
        <v>0.2525</v>
      </c>
      <c r="T54" s="25">
        <f t="shared" si="462"/>
        <v>1110.174</v>
      </c>
      <c r="U54" s="28">
        <v>0.27200000000000002</v>
      </c>
      <c r="V54" s="25">
        <f t="shared" si="463"/>
        <v>3871.3760000000002</v>
      </c>
      <c r="W54" s="39">
        <v>0.47499999999999998</v>
      </c>
      <c r="X54" s="25">
        <f t="shared" si="464"/>
        <v>6760.6749999999993</v>
      </c>
      <c r="Y54" s="39">
        <v>0.45</v>
      </c>
      <c r="Z54" s="25">
        <f t="shared" si="465"/>
        <v>6404.85</v>
      </c>
      <c r="AA54" s="47">
        <v>2.5000000000000001E-3</v>
      </c>
      <c r="AB54" s="18">
        <f t="shared" si="466"/>
        <v>35.582500000000003</v>
      </c>
      <c r="AC54" s="27">
        <f>IF(M54&gt;0,(AE54+AN54)/M54,0)</f>
        <v>2.5554928265298952E-3</v>
      </c>
      <c r="AD54" s="47">
        <v>3.3E-4</v>
      </c>
      <c r="AE54" s="37">
        <f t="shared" si="467"/>
        <v>4.6968899999999998</v>
      </c>
      <c r="AF54" s="28">
        <v>0.2137</v>
      </c>
      <c r="AG54" s="41">
        <f t="shared" si="468"/>
        <v>31.022187900000002</v>
      </c>
      <c r="AH54" s="28">
        <f t="shared" si="469"/>
        <v>0.86934245676524347</v>
      </c>
      <c r="AI54" s="29">
        <f t="shared" si="6"/>
        <v>0.87218546608069225</v>
      </c>
      <c r="AJ54" s="43">
        <v>159</v>
      </c>
      <c r="AK54" s="39">
        <v>8.6999999999999994E-2</v>
      </c>
      <c r="AL54" s="28">
        <v>0.21820000000000001</v>
      </c>
      <c r="AM54" s="139">
        <v>0.22009999999999999</v>
      </c>
      <c r="AN54" s="41">
        <f>AJ54*(1-AK54)*AL54</f>
        <v>31.675439400000002</v>
      </c>
      <c r="AO54" s="140">
        <f t="shared" si="19"/>
        <v>31.951256699999998</v>
      </c>
      <c r="AP54" s="18">
        <v>1.53</v>
      </c>
      <c r="AQ54" s="18"/>
      <c r="AR54" s="121">
        <f>AR53+AJ54-AQ54</f>
        <v>1791.3600000000031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70"/>
      <c r="B55" s="49" t="s">
        <v>38</v>
      </c>
      <c r="C55" s="50"/>
      <c r="D55" s="51">
        <f t="shared" ref="D55" si="471">SUM(D52:D54)</f>
        <v>47466</v>
      </c>
      <c r="E55" s="51"/>
      <c r="F55" s="51">
        <f t="shared" ref="F55" si="472">SUM(F52:F54)</f>
        <v>44975</v>
      </c>
      <c r="G55" s="52"/>
      <c r="H55" s="52"/>
      <c r="I55" s="51">
        <f t="shared" ref="I55:K55" si="473">SUM(I52:I54)</f>
        <v>49795</v>
      </c>
      <c r="J55" s="52"/>
      <c r="K55" s="51">
        <f t="shared" si="473"/>
        <v>45687</v>
      </c>
      <c r="L55" s="21">
        <f t="shared" ref="L55" si="474">IF(K55&gt;0,(K52*L52+K53*L53+K54*L54)/K55,0)</f>
        <v>6.734138814104669E-2</v>
      </c>
      <c r="M55" s="52">
        <f t="shared" ref="M55" si="475">M52+M53+M54</f>
        <v>42610</v>
      </c>
      <c r="N55" s="53">
        <f t="shared" ref="N55" si="476">IF(M55&gt;0,O55/M55,0)</f>
        <v>0.54611088946256747</v>
      </c>
      <c r="O55" s="54">
        <f t="shared" ref="O55" si="477">O52+O53+O54</f>
        <v>23269.785</v>
      </c>
      <c r="P55" s="21">
        <f t="shared" ref="P55" si="478">IF(M55&gt;0,Q55/M55,0)</f>
        <v>0.3610077681295471</v>
      </c>
      <c r="Q55" s="54">
        <f t="shared" ref="Q55" si="479">Q52+Q53+Q54</f>
        <v>15382.541000000001</v>
      </c>
      <c r="R55" s="21">
        <f t="shared" ref="R55" si="480">IF(M55&gt;0,T55/M55,0)</f>
        <v>9.2881342407885467E-2</v>
      </c>
      <c r="S55" s="141"/>
      <c r="T55" s="54">
        <f t="shared" ref="T55" si="481">T52+T53+T54</f>
        <v>3957.674</v>
      </c>
      <c r="U55" s="21">
        <f t="shared" ref="U55" si="482">IF(M55&gt;0,V55/M55,0)</f>
        <v>0.26732283501525467</v>
      </c>
      <c r="V55" s="54">
        <f t="shared" ref="V55" si="483">V52+V53+V54</f>
        <v>11390.626</v>
      </c>
      <c r="W55" s="21">
        <f t="shared" ref="W55" si="484">IF(M55&gt;0,X55/M55,0)</f>
        <v>0.47734473128373622</v>
      </c>
      <c r="X55" s="54">
        <f t="shared" ref="X55" si="485">X52+X53+X54</f>
        <v>20339.659</v>
      </c>
      <c r="Y55" s="21">
        <f t="shared" ref="Y55" si="486">IF(M55&gt;0,Z55/M55,0)</f>
        <v>0.43333536728467492</v>
      </c>
      <c r="Z55" s="54">
        <f t="shared" ref="Z55" si="487">Z52+Z53+Z54</f>
        <v>18464.419999999998</v>
      </c>
      <c r="AA55" s="55">
        <f t="shared" ref="AA55" si="488">IF(M55&gt;0,AB55/M55,0)</f>
        <v>2.5165724008448724E-3</v>
      </c>
      <c r="AB55" s="56">
        <f t="shared" ref="AB55" si="489">SUM(AB52:AB54)</f>
        <v>107.23115000000001</v>
      </c>
      <c r="AC55" s="55">
        <f t="shared" ref="AC55" si="490">IF(M55&gt;0,(AC52*M52+AC53*M53+AC54*M54)/M55,0)</f>
        <v>2.6089052006571228E-3</v>
      </c>
      <c r="AD55" s="55">
        <f t="shared" ref="AD55" si="491">IF(K55&gt;0,(K52*AD52+K53*AD53+K54*AD54)/K55,0)</f>
        <v>3.4329305929476657E-4</v>
      </c>
      <c r="AE55" s="52">
        <f t="shared" ref="AE55" si="492">SUM(AE52:AE54)</f>
        <v>14.62884</v>
      </c>
      <c r="AF55" s="53">
        <f t="shared" ref="AF55" si="493">IF(K55&gt;0,(K52*AF52+K53*AF53+K54*AF54)/K55,0)</f>
        <v>0.2107514566506884</v>
      </c>
      <c r="AG55" s="58">
        <f t="shared" ref="AG55" si="494">SUM(AG52:AG54)</f>
        <v>93.703447499999996</v>
      </c>
      <c r="AH55" s="53">
        <f t="shared" ref="AH55" si="495">IF(AND(AB55&gt;0),((AB52*AH52+AB53*AH53+AB54*AH54)/AB55),0)</f>
        <v>0.86498694963472433</v>
      </c>
      <c r="AI55" s="57">
        <f t="shared" si="6"/>
        <v>0.86979040513019545</v>
      </c>
      <c r="AJ55" s="51">
        <f t="shared" ref="AJ55" si="496">SUM(AJ52:AJ54)</f>
        <v>486</v>
      </c>
      <c r="AK55" s="21">
        <f t="shared" ref="AK55" si="497">IF(AJ55&gt;0,(AK52*AJ52+AK53*AJ53+AK54*AJ54)/AJ55,0)</f>
        <v>8.4339506172839501E-2</v>
      </c>
      <c r="AL55" s="53">
        <f>IF(K55&gt;0,(AL52*K52+AL53*K53+AL54*K54)/K55,0)</f>
        <v>0.21707834613785104</v>
      </c>
      <c r="AM55" s="141">
        <f>IF(L55&gt;0,(AM52*K52+AM53*K53+AM54*K54)/K55,0)</f>
        <v>0.21848398450325038</v>
      </c>
      <c r="AN55" s="58">
        <f t="shared" ref="AN55" si="498">SUM(AN52:AN54)</f>
        <v>96.536610600000003</v>
      </c>
      <c r="AO55" s="142">
        <f t="shared" si="48"/>
        <v>97.129721099999998</v>
      </c>
      <c r="AP55" s="56"/>
      <c r="AQ55" s="56">
        <f t="shared" ref="AQ55" si="499">SUM(AQ52:AQ54)</f>
        <v>0</v>
      </c>
      <c r="AR55" s="105"/>
      <c r="AS55" s="106">
        <f>AR54</f>
        <v>1791.3600000000031</v>
      </c>
      <c r="AT55" s="51">
        <f t="shared" ref="AT55" si="500">SUM(AT52:AT54)</f>
        <v>0</v>
      </c>
      <c r="AU55" s="59"/>
      <c r="AV55" s="58"/>
      <c r="AW55" s="58"/>
      <c r="AX55" s="58"/>
      <c r="AY55" s="58"/>
    </row>
    <row r="56" spans="1:51" x14ac:dyDescent="0.2">
      <c r="A56" s="168">
        <v>14</v>
      </c>
      <c r="B56" s="23">
        <v>1</v>
      </c>
      <c r="C56" s="46" t="s">
        <v>54</v>
      </c>
      <c r="D56" s="12">
        <v>5694</v>
      </c>
      <c r="E56" s="12">
        <v>0</v>
      </c>
      <c r="F56" s="12">
        <v>6912</v>
      </c>
      <c r="G56" s="13">
        <v>1.1000000000000001</v>
      </c>
      <c r="H56" s="13">
        <v>4.7</v>
      </c>
      <c r="I56" s="12">
        <v>6725</v>
      </c>
      <c r="J56" s="13">
        <v>6.3</v>
      </c>
      <c r="K56" s="12">
        <v>15347</v>
      </c>
      <c r="L56" s="14">
        <v>7.1999999999999995E-2</v>
      </c>
      <c r="M56" s="24">
        <f>ROUND(K56*(1-L56),0)</f>
        <v>14242</v>
      </c>
      <c r="N56" s="15">
        <v>0.54500000000000004</v>
      </c>
      <c r="O56" s="25">
        <f t="shared" ref="O56:O58" si="501">M56*N56</f>
        <v>7761.89</v>
      </c>
      <c r="P56" s="14">
        <v>0.35</v>
      </c>
      <c r="Q56" s="25">
        <f t="shared" ref="Q56:Q58" si="502">M56*P56</f>
        <v>4984.7</v>
      </c>
      <c r="R56" s="16">
        <v>0.105</v>
      </c>
      <c r="S56" s="150">
        <v>0.25569999999999998</v>
      </c>
      <c r="T56" s="25">
        <f t="shared" ref="T56:T58" si="503">M56*R56</f>
        <v>1495.4099999999999</v>
      </c>
      <c r="U56" s="26">
        <v>0.27400000000000002</v>
      </c>
      <c r="V56" s="25">
        <f t="shared" ref="V56:V58" si="504">M56*U56</f>
        <v>3902.3080000000004</v>
      </c>
      <c r="W56" s="16">
        <v>0.47499999999999998</v>
      </c>
      <c r="X56" s="25">
        <f t="shared" ref="X56:X58" si="505">M56*W56</f>
        <v>6764.95</v>
      </c>
      <c r="Y56" s="16">
        <v>0.43</v>
      </c>
      <c r="Z56" s="25">
        <f t="shared" ref="Z56:Z58" si="506">Y56*M56</f>
        <v>6124.0599999999995</v>
      </c>
      <c r="AA56" s="17">
        <v>2.64E-3</v>
      </c>
      <c r="AB56" s="18">
        <f t="shared" ref="AB56:AB58" si="507">M56*AA56</f>
        <v>37.598880000000001</v>
      </c>
      <c r="AC56" s="27">
        <f>IF(M56&gt;0,(AE56+AN56)/M56,0)</f>
        <v>2.7291103075410754E-3</v>
      </c>
      <c r="AD56" s="17">
        <v>3.2000000000000003E-4</v>
      </c>
      <c r="AE56" s="24">
        <f t="shared" ref="AE56:AE58" si="508">AD56*M56</f>
        <v>4.5574400000000006</v>
      </c>
      <c r="AF56" s="117">
        <v>0.2122</v>
      </c>
      <c r="AG56" s="30">
        <f t="shared" ref="AG56:AG58" si="509">AJ56*(1-AK56)*AF56</f>
        <v>32.634237999999996</v>
      </c>
      <c r="AH56" s="28">
        <f t="shared" ref="AH56:AH58" si="510">IF(AND(AF56&gt;0,AD56&gt;0,AA56&gt;0),((AA56-AD56)*AF56)/((AF56-AD56)*AA56),0)</f>
        <v>0.88011510231634826</v>
      </c>
      <c r="AI56" s="60">
        <f t="shared" si="6"/>
        <v>0.88401364137986671</v>
      </c>
      <c r="AJ56" s="12">
        <v>169</v>
      </c>
      <c r="AK56" s="14">
        <v>0.09</v>
      </c>
      <c r="AL56" s="15">
        <v>0.22309999999999999</v>
      </c>
      <c r="AM56" s="135">
        <v>0.2288</v>
      </c>
      <c r="AN56" s="30">
        <f>AJ56*(1-AK56)*AL56</f>
        <v>34.310548999999995</v>
      </c>
      <c r="AO56" s="136">
        <f t="shared" ref="AO56" si="511">AJ56*(1-AK56)*AM56</f>
        <v>35.187151999999998</v>
      </c>
      <c r="AP56" s="19">
        <v>1.5</v>
      </c>
      <c r="AQ56" s="19">
        <v>959.02</v>
      </c>
      <c r="AR56" s="101">
        <f>AR54+AJ56-AQ56+AS56</f>
        <v>994.3400000000031</v>
      </c>
      <c r="AS56" s="151">
        <v>-7</v>
      </c>
      <c r="AT56" s="12"/>
      <c r="AU56" s="31"/>
      <c r="AV56" s="20"/>
      <c r="AW56" s="20"/>
      <c r="AX56" s="20"/>
      <c r="AY56" s="20"/>
    </row>
    <row r="57" spans="1:51" x14ac:dyDescent="0.2">
      <c r="A57" s="169"/>
      <c r="B57" s="33">
        <v>2</v>
      </c>
      <c r="C57" s="11" t="s">
        <v>56</v>
      </c>
      <c r="D57" s="34">
        <v>18300</v>
      </c>
      <c r="E57" s="34">
        <v>0</v>
      </c>
      <c r="F57" s="34">
        <v>13196</v>
      </c>
      <c r="G57" s="35">
        <v>1.7</v>
      </c>
      <c r="H57" s="35">
        <v>5.4</v>
      </c>
      <c r="I57" s="34">
        <v>15114</v>
      </c>
      <c r="J57" s="35">
        <v>5</v>
      </c>
      <c r="K57" s="34">
        <v>15045</v>
      </c>
      <c r="L57" s="36">
        <v>7.1999999999999995E-2</v>
      </c>
      <c r="M57" s="37">
        <f>ROUND(K57*(1-L57),0)</f>
        <v>13962</v>
      </c>
      <c r="N57" s="38">
        <v>0.52</v>
      </c>
      <c r="O57" s="25">
        <f t="shared" si="501"/>
        <v>7260.2400000000007</v>
      </c>
      <c r="P57" s="36">
        <v>0.42299999999999999</v>
      </c>
      <c r="Q57" s="25">
        <f t="shared" si="502"/>
        <v>5905.9259999999995</v>
      </c>
      <c r="R57" s="39">
        <v>5.7000000000000002E-2</v>
      </c>
      <c r="S57" s="139">
        <v>0.2482</v>
      </c>
      <c r="T57" s="25">
        <f t="shared" si="503"/>
        <v>795.83400000000006</v>
      </c>
      <c r="U57" s="28">
        <v>0.28399999999999997</v>
      </c>
      <c r="V57" s="25">
        <f t="shared" si="504"/>
        <v>3965.2079999999996</v>
      </c>
      <c r="W57" s="39">
        <v>0.46400000000000002</v>
      </c>
      <c r="X57" s="25">
        <f t="shared" si="505"/>
        <v>6478.3680000000004</v>
      </c>
      <c r="Y57" s="39">
        <v>0.42</v>
      </c>
      <c r="Z57" s="25">
        <f t="shared" si="506"/>
        <v>5864.04</v>
      </c>
      <c r="AA57" s="40">
        <v>2.6199999999999999E-3</v>
      </c>
      <c r="AB57" s="18">
        <f t="shared" si="507"/>
        <v>36.580439999999996</v>
      </c>
      <c r="AC57" s="27">
        <f>IF(M57&gt;0,(AE57+AN57)/M57,0)</f>
        <v>2.7233252685861624E-3</v>
      </c>
      <c r="AD57" s="40">
        <v>3.2000000000000003E-4</v>
      </c>
      <c r="AE57" s="37">
        <f t="shared" si="508"/>
        <v>4.4678400000000007</v>
      </c>
      <c r="AF57" s="28">
        <v>0.2104</v>
      </c>
      <c r="AG57" s="41">
        <f t="shared" si="509"/>
        <v>32.776322400000005</v>
      </c>
      <c r="AH57" s="28">
        <f t="shared" si="510"/>
        <v>0.87919978139916155</v>
      </c>
      <c r="AI57" s="29">
        <f t="shared" si="6"/>
        <v>0.88380958679920996</v>
      </c>
      <c r="AJ57" s="34">
        <v>171</v>
      </c>
      <c r="AK57" s="36">
        <v>8.8999999999999996E-2</v>
      </c>
      <c r="AL57" s="38">
        <v>0.21540000000000001</v>
      </c>
      <c r="AM57" s="137">
        <v>0.21440000000000001</v>
      </c>
      <c r="AN57" s="41">
        <f>AJ57*(1-AK57)*AL57</f>
        <v>33.5552274</v>
      </c>
      <c r="AO57" s="138">
        <f t="shared" si="19"/>
        <v>33.399446400000002</v>
      </c>
      <c r="AP57" s="42">
        <v>1.58</v>
      </c>
      <c r="AQ57" s="42"/>
      <c r="AR57" s="121">
        <f>AR56+AJ57-AQ57</f>
        <v>1165.3400000000031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9"/>
      <c r="B58" s="33">
        <v>3</v>
      </c>
      <c r="C58" s="46" t="s">
        <v>58</v>
      </c>
      <c r="D58" s="43">
        <v>14500</v>
      </c>
      <c r="E58" s="43">
        <v>1</v>
      </c>
      <c r="F58" s="43">
        <v>14707</v>
      </c>
      <c r="G58" s="37">
        <v>2</v>
      </c>
      <c r="H58" s="37">
        <v>4.8</v>
      </c>
      <c r="I58" s="43">
        <v>16139</v>
      </c>
      <c r="J58" s="37">
        <v>5.2</v>
      </c>
      <c r="K58" s="43">
        <v>15112</v>
      </c>
      <c r="L58" s="39">
        <v>7.0000000000000007E-2</v>
      </c>
      <c r="M58" s="37">
        <f>ROUND(K58*(1-L58),0)</f>
        <v>14054</v>
      </c>
      <c r="N58" s="28">
        <v>0.56200000000000006</v>
      </c>
      <c r="O58" s="25">
        <f t="shared" si="501"/>
        <v>7898.3480000000009</v>
      </c>
      <c r="P58" s="39">
        <v>0.38100000000000001</v>
      </c>
      <c r="Q58" s="25">
        <f t="shared" si="502"/>
        <v>5354.5740000000005</v>
      </c>
      <c r="R58" s="39">
        <v>5.7000000000000002E-2</v>
      </c>
      <c r="S58" s="139">
        <v>0.2429</v>
      </c>
      <c r="T58" s="25">
        <f t="shared" si="503"/>
        <v>801.07799999999997</v>
      </c>
      <c r="U58" s="28">
        <v>0.28499999999999998</v>
      </c>
      <c r="V58" s="25">
        <f t="shared" si="504"/>
        <v>4005.39</v>
      </c>
      <c r="W58" s="39">
        <v>0.45900000000000002</v>
      </c>
      <c r="X58" s="25">
        <f t="shared" si="505"/>
        <v>6450.7860000000001</v>
      </c>
      <c r="Y58" s="39">
        <v>0.44</v>
      </c>
      <c r="Z58" s="25">
        <f t="shared" si="506"/>
        <v>6183.76</v>
      </c>
      <c r="AA58" s="47">
        <v>2.7399999999999998E-3</v>
      </c>
      <c r="AB58" s="18">
        <f t="shared" si="507"/>
        <v>38.507959999999997</v>
      </c>
      <c r="AC58" s="27">
        <f>IF(M58&gt;0,(AE58+AN58)/M58,0)</f>
        <v>2.5626734025900096E-3</v>
      </c>
      <c r="AD58" s="47">
        <v>3.1E-4</v>
      </c>
      <c r="AE58" s="37">
        <f t="shared" si="508"/>
        <v>4.3567400000000003</v>
      </c>
      <c r="AF58" s="28">
        <v>0.20810000000000001</v>
      </c>
      <c r="AG58" s="41">
        <f t="shared" si="509"/>
        <v>30.332656</v>
      </c>
      <c r="AH58" s="28">
        <f t="shared" si="510"/>
        <v>0.88818441414918159</v>
      </c>
      <c r="AI58" s="29">
        <f t="shared" si="6"/>
        <v>0.88028897373174242</v>
      </c>
      <c r="AJ58" s="43">
        <v>160</v>
      </c>
      <c r="AK58" s="39">
        <v>8.8999999999999996E-2</v>
      </c>
      <c r="AL58" s="28">
        <v>0.2172</v>
      </c>
      <c r="AM58" s="139">
        <v>0.22059999999999999</v>
      </c>
      <c r="AN58" s="41">
        <f>AJ58*(1-AK58)*AL58</f>
        <v>31.659071999999998</v>
      </c>
      <c r="AO58" s="140">
        <f t="shared" si="19"/>
        <v>32.154655999999996</v>
      </c>
      <c r="AP58" s="18">
        <v>1.6</v>
      </c>
      <c r="AQ58" s="18"/>
      <c r="AR58" s="121">
        <f>AR57+AJ58-AQ58</f>
        <v>1325.3400000000031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70"/>
      <c r="B59" s="49" t="s">
        <v>38</v>
      </c>
      <c r="C59" s="50"/>
      <c r="D59" s="51">
        <f t="shared" ref="D59" si="512">SUM(D56:D58)</f>
        <v>38494</v>
      </c>
      <c r="E59" s="51"/>
      <c r="F59" s="51">
        <f t="shared" ref="F59" si="513">SUM(F56:F58)</f>
        <v>34815</v>
      </c>
      <c r="G59" s="52"/>
      <c r="H59" s="52"/>
      <c r="I59" s="51">
        <f t="shared" ref="I59:K59" si="514">SUM(I56:I58)</f>
        <v>37978</v>
      </c>
      <c r="J59" s="52"/>
      <c r="K59" s="51">
        <f t="shared" si="514"/>
        <v>45504</v>
      </c>
      <c r="L59" s="21">
        <f t="shared" ref="L59" si="515">IF(K59&gt;0,(K56*L56+K57*L57+K58*L58)/K59,0)</f>
        <v>7.1335794655414911E-2</v>
      </c>
      <c r="M59" s="52">
        <f t="shared" ref="M59" si="516">M56+M57+M58</f>
        <v>42258</v>
      </c>
      <c r="N59" s="53">
        <f t="shared" ref="N59" si="517">IF(M59&gt;0,O59/M59,0)</f>
        <v>0.542393818921861</v>
      </c>
      <c r="O59" s="54">
        <f t="shared" ref="O59" si="518">O56+O57+O58</f>
        <v>22920.478000000003</v>
      </c>
      <c r="P59" s="21">
        <f t="shared" ref="P59" si="519">IF(M59&gt;0,Q59/M59,0)</f>
        <v>0.38442898386104407</v>
      </c>
      <c r="Q59" s="54">
        <f t="shared" ref="Q59" si="520">Q56+Q57+Q58</f>
        <v>16245.2</v>
      </c>
      <c r="R59" s="21">
        <f t="shared" ref="R59" si="521">IF(M59&gt;0,T59/M59,0)</f>
        <v>7.317719721709498E-2</v>
      </c>
      <c r="S59" s="141"/>
      <c r="T59" s="54">
        <f t="shared" ref="T59" si="522">T56+T57+T58</f>
        <v>3092.3219999999997</v>
      </c>
      <c r="U59" s="21">
        <f t="shared" ref="U59" si="523">IF(M59&gt;0,V59/M59,0)</f>
        <v>0.28096232666004067</v>
      </c>
      <c r="V59" s="54">
        <f t="shared" ref="V59" si="524">V56+V57+V58</f>
        <v>11872.905999999999</v>
      </c>
      <c r="W59" s="21">
        <f t="shared" ref="W59" si="525">IF(M59&gt;0,X59/M59,0)</f>
        <v>0.4660443939609068</v>
      </c>
      <c r="X59" s="54">
        <f t="shared" ref="X59" si="526">X56+X57+X58</f>
        <v>19694.103999999999</v>
      </c>
      <c r="Y59" s="21">
        <f t="shared" ref="Y59" si="527">IF(M59&gt;0,Z59/M59,0)</f>
        <v>0.43002177102560463</v>
      </c>
      <c r="Z59" s="54">
        <f t="shared" ref="Z59" si="528">Z56+Z57+Z58</f>
        <v>18171.86</v>
      </c>
      <c r="AA59" s="55">
        <f t="shared" ref="AA59" si="529">IF(M59&gt;0,AB59/M59,0)</f>
        <v>2.6666496284727149E-3</v>
      </c>
      <c r="AB59" s="56">
        <f t="shared" ref="AB59" si="530">SUM(AB56:AB58)</f>
        <v>112.68727999999999</v>
      </c>
      <c r="AC59" s="55">
        <f t="shared" ref="AC59" si="531">IF(M59&gt;0,(AC56*M56+AC57*M57+AC58*M58)/M59,0)</f>
        <v>2.6718460031236687E-3</v>
      </c>
      <c r="AD59" s="55">
        <f t="shared" ref="AD59" si="532">IF(K59&gt;0,(K56*AD56+K57*AD57+K58*AD58)/K59,0)</f>
        <v>3.1667897327707458E-4</v>
      </c>
      <c r="AE59" s="52">
        <f t="shared" ref="AE59" si="533">SUM(AE56:AE58)</f>
        <v>13.382020000000002</v>
      </c>
      <c r="AF59" s="53">
        <f t="shared" ref="AF59" si="534">IF(K59&gt;0,(K56*AF56+K57*AF57+K58*AF58)/K59,0)</f>
        <v>0.21024324454992965</v>
      </c>
      <c r="AG59" s="58">
        <f t="shared" ref="AG59" si="535">SUM(AG56:AG58)</f>
        <v>95.743216400000009</v>
      </c>
      <c r="AH59" s="53">
        <f t="shared" ref="AH59" si="536">IF(AND(AB59&gt;0),((AB56*AH56+AB57*AH57+AB58*AH58)/AB59),0)</f>
        <v>0.88257545006273441</v>
      </c>
      <c r="AI59" s="57">
        <f t="shared" si="6"/>
        <v>0.88275443866894443</v>
      </c>
      <c r="AJ59" s="51">
        <f t="shared" ref="AJ59" si="537">SUM(AJ56:AJ58)</f>
        <v>500</v>
      </c>
      <c r="AK59" s="21">
        <f t="shared" ref="AK59" si="538">IF(AJ59&gt;0,(AK56*AJ56+AK57*AJ57+AK58*AJ58)/AJ59,0)</f>
        <v>8.9338000000000001E-2</v>
      </c>
      <c r="AL59" s="53">
        <f>IF(K59&gt;0,(AL56*K56+AL57*K57+AL58*K58)/K59,0)</f>
        <v>0.21859474112165964</v>
      </c>
      <c r="AM59" s="141">
        <f>IF(L59&gt;0,(AM56*K56+AM57*K57+AM58*K58)/K59,0)</f>
        <v>0.22131568213783406</v>
      </c>
      <c r="AN59" s="58">
        <f t="shared" ref="AN59" si="539">SUM(AN56:AN58)</f>
        <v>99.524848399999982</v>
      </c>
      <c r="AO59" s="142">
        <f t="shared" si="48"/>
        <v>100.7412544</v>
      </c>
      <c r="AP59" s="56"/>
      <c r="AQ59" s="56">
        <f t="shared" ref="AQ59" si="540">SUM(AQ56:AQ58)</f>
        <v>959.02</v>
      </c>
      <c r="AR59" s="105"/>
      <c r="AS59" s="106">
        <f>AR58</f>
        <v>1325.3400000000031</v>
      </c>
      <c r="AT59" s="51">
        <f t="shared" ref="AT59" si="541">SUM(AT56:AT58)</f>
        <v>0</v>
      </c>
      <c r="AU59" s="59"/>
      <c r="AV59" s="58"/>
      <c r="AW59" s="58"/>
      <c r="AX59" s="58"/>
      <c r="AY59" s="58"/>
    </row>
    <row r="60" spans="1:51" x14ac:dyDescent="0.2">
      <c r="A60" s="168">
        <v>15</v>
      </c>
      <c r="B60" s="23">
        <v>1</v>
      </c>
      <c r="C60" s="46" t="s">
        <v>55</v>
      </c>
      <c r="D60" s="12">
        <v>2544</v>
      </c>
      <c r="E60" s="12">
        <v>0</v>
      </c>
      <c r="F60" s="12">
        <v>10011</v>
      </c>
      <c r="G60" s="13">
        <v>1.7</v>
      </c>
      <c r="H60" s="13">
        <v>5.8</v>
      </c>
      <c r="I60" s="12">
        <v>11177</v>
      </c>
      <c r="J60" s="13">
        <v>5.8</v>
      </c>
      <c r="K60" s="12">
        <v>14829</v>
      </c>
      <c r="L60" s="14">
        <v>6.2E-2</v>
      </c>
      <c r="M60" s="24">
        <f>ROUND(K60*(1-L60),0)</f>
        <v>13910</v>
      </c>
      <c r="N60" s="15">
        <v>0.64400000000000002</v>
      </c>
      <c r="O60" s="25">
        <f t="shared" ref="O60:O62" si="542">M60*N60</f>
        <v>8958.0400000000009</v>
      </c>
      <c r="P60" s="14">
        <v>0.3</v>
      </c>
      <c r="Q60" s="25">
        <f t="shared" ref="Q60:Q62" si="543">M60*P60</f>
        <v>4173</v>
      </c>
      <c r="R60" s="16">
        <v>5.6000000000000001E-2</v>
      </c>
      <c r="S60" s="150"/>
      <c r="T60" s="25">
        <f t="shared" ref="T60:T62" si="544">M60*R60</f>
        <v>778.96</v>
      </c>
      <c r="U60" s="26">
        <v>0.26700000000000002</v>
      </c>
      <c r="V60" s="25">
        <f t="shared" ref="V60:V62" si="545">M60*U60</f>
        <v>3713.9700000000003</v>
      </c>
      <c r="W60" s="16">
        <v>0.47299999999999998</v>
      </c>
      <c r="X60" s="25">
        <f t="shared" ref="X60:X62" si="546">M60*W60</f>
        <v>6579.4299999999994</v>
      </c>
      <c r="Y60" s="16">
        <v>0.45</v>
      </c>
      <c r="Z60" s="25">
        <f t="shared" ref="Z60:Z62" si="547">Y60*M60</f>
        <v>6259.5</v>
      </c>
      <c r="AA60" s="17">
        <v>2.7000000000000001E-3</v>
      </c>
      <c r="AB60" s="18">
        <f t="shared" ref="AB60:AB62" si="548">M60*AA60</f>
        <v>37.557000000000002</v>
      </c>
      <c r="AC60" s="27">
        <f>IF(M60&gt;0,(AE60+AN60)/M60,0)</f>
        <v>2.6636394823867727E-3</v>
      </c>
      <c r="AD60" s="17">
        <v>2.9999999999999997E-4</v>
      </c>
      <c r="AE60" s="24">
        <f t="shared" ref="AE60:AE62" si="549">AD60*M60</f>
        <v>4.173</v>
      </c>
      <c r="AF60" s="117">
        <v>0.20569999999999999</v>
      </c>
      <c r="AG60" s="30">
        <f t="shared" ref="AG60:AG62" si="550">AJ60*(1-AK60)*AF60</f>
        <v>31.397636599999998</v>
      </c>
      <c r="AH60" s="28">
        <f t="shared" ref="AH60:AH62" si="551">IF(AND(AF60&gt;0,AD60&gt;0,AA60&gt;0),((AA60-AD60)*AF60)/((AF60-AD60)*AA60),0)</f>
        <v>0.89018716866818126</v>
      </c>
      <c r="AI60" s="60">
        <f t="shared" si="6"/>
        <v>0.8886097635786675</v>
      </c>
      <c r="AJ60" s="12">
        <v>167</v>
      </c>
      <c r="AK60" s="14">
        <v>8.5999999999999993E-2</v>
      </c>
      <c r="AL60" s="15">
        <v>0.21540000000000001</v>
      </c>
      <c r="AM60" s="135">
        <v>0.21790000000000001</v>
      </c>
      <c r="AN60" s="30">
        <f>AJ60*(1-AK60)*AL60</f>
        <v>32.878225200000003</v>
      </c>
      <c r="AO60" s="136">
        <f t="shared" ref="AO60" si="552">AJ60*(1-AK60)*AM60</f>
        <v>33.2598202</v>
      </c>
      <c r="AP60" s="19">
        <v>1.6</v>
      </c>
      <c r="AQ60" s="19">
        <v>1066.3599999999999</v>
      </c>
      <c r="AR60" s="101">
        <f>AR58+AJ60-AQ60</f>
        <v>425.9800000000032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9"/>
      <c r="B61" s="33">
        <v>2</v>
      </c>
      <c r="C61" s="11" t="s">
        <v>56</v>
      </c>
      <c r="D61" s="34">
        <v>19835</v>
      </c>
      <c r="E61" s="34">
        <v>2</v>
      </c>
      <c r="F61" s="34">
        <v>14256</v>
      </c>
      <c r="G61" s="35">
        <v>4</v>
      </c>
      <c r="H61" s="35">
        <v>7.5</v>
      </c>
      <c r="I61" s="34">
        <v>15661</v>
      </c>
      <c r="J61" s="35">
        <v>6</v>
      </c>
      <c r="K61" s="34">
        <v>14874</v>
      </c>
      <c r="L61" s="36">
        <v>6.9000000000000006E-2</v>
      </c>
      <c r="M61" s="37">
        <f>ROUND(K61*(1-L61),0)</f>
        <v>13848</v>
      </c>
      <c r="N61" s="38">
        <v>0.61499999999999999</v>
      </c>
      <c r="O61" s="25">
        <f t="shared" si="542"/>
        <v>8516.52</v>
      </c>
      <c r="P61" s="36">
        <v>0.33900000000000002</v>
      </c>
      <c r="Q61" s="25">
        <f t="shared" si="543"/>
        <v>4694.4720000000007</v>
      </c>
      <c r="R61" s="39">
        <v>4.5999999999999999E-2</v>
      </c>
      <c r="S61" s="139"/>
      <c r="T61" s="25">
        <f t="shared" si="544"/>
        <v>637.00800000000004</v>
      </c>
      <c r="U61" s="28">
        <v>0.28299999999999997</v>
      </c>
      <c r="V61" s="25">
        <f t="shared" si="545"/>
        <v>3918.9839999999995</v>
      </c>
      <c r="W61" s="39">
        <v>0.46700000000000003</v>
      </c>
      <c r="X61" s="25">
        <f t="shared" si="546"/>
        <v>6467.0160000000005</v>
      </c>
      <c r="Y61" s="39">
        <v>0.43</v>
      </c>
      <c r="Z61" s="25">
        <f t="shared" si="547"/>
        <v>5954.64</v>
      </c>
      <c r="AA61" s="40">
        <v>2.6099999999999999E-3</v>
      </c>
      <c r="AB61" s="18">
        <f t="shared" si="548"/>
        <v>36.143279999999997</v>
      </c>
      <c r="AC61" s="27">
        <f>IF(M61&gt;0,(AE61+AN61)/M61,0)</f>
        <v>2.6195636842865399E-3</v>
      </c>
      <c r="AD61" s="40">
        <v>2.9999999999999997E-4</v>
      </c>
      <c r="AE61" s="37">
        <f t="shared" si="549"/>
        <v>4.1543999999999999</v>
      </c>
      <c r="AF61" s="28">
        <v>0.20630000000000001</v>
      </c>
      <c r="AG61" s="41">
        <f t="shared" si="550"/>
        <v>30.835867300000004</v>
      </c>
      <c r="AH61" s="28">
        <f t="shared" si="551"/>
        <v>0.88634638991184012</v>
      </c>
      <c r="AI61" s="29">
        <f t="shared" si="6"/>
        <v>0.88671496383757875</v>
      </c>
      <c r="AJ61" s="34">
        <v>163</v>
      </c>
      <c r="AK61" s="36">
        <v>8.3000000000000004E-2</v>
      </c>
      <c r="AL61" s="38">
        <v>0.21490000000000001</v>
      </c>
      <c r="AM61" s="137">
        <v>0.219</v>
      </c>
      <c r="AN61" s="41">
        <f>AJ61*(1-AK61)*AL61</f>
        <v>32.121317900000001</v>
      </c>
      <c r="AO61" s="138">
        <f t="shared" si="19"/>
        <v>32.734149000000002</v>
      </c>
      <c r="AP61" s="42">
        <v>1.58</v>
      </c>
      <c r="AQ61" s="42"/>
      <c r="AR61" s="121">
        <f>AR60+AJ61-AQ61</f>
        <v>588.9800000000032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9"/>
      <c r="B62" s="33">
        <v>3</v>
      </c>
      <c r="C62" s="46" t="s">
        <v>58</v>
      </c>
      <c r="D62" s="43">
        <v>16400</v>
      </c>
      <c r="E62" s="43">
        <v>0</v>
      </c>
      <c r="F62" s="43">
        <v>14692</v>
      </c>
      <c r="G62" s="37">
        <v>3</v>
      </c>
      <c r="H62" s="37">
        <v>5.5</v>
      </c>
      <c r="I62" s="43">
        <v>16682</v>
      </c>
      <c r="J62" s="37">
        <v>5.2</v>
      </c>
      <c r="K62" s="43">
        <v>14568</v>
      </c>
      <c r="L62" s="39">
        <v>6.9000000000000006E-2</v>
      </c>
      <c r="M62" s="37">
        <f>ROUND(K62*(1-L62),0)</f>
        <v>13563</v>
      </c>
      <c r="N62" s="28">
        <v>0.55400000000000005</v>
      </c>
      <c r="O62" s="25">
        <f t="shared" si="542"/>
        <v>7513.902000000001</v>
      </c>
      <c r="P62" s="39">
        <v>0.35299999999999998</v>
      </c>
      <c r="Q62" s="25">
        <f t="shared" si="543"/>
        <v>4787.7389999999996</v>
      </c>
      <c r="R62" s="39">
        <v>9.2999999999999999E-2</v>
      </c>
      <c r="S62" s="139"/>
      <c r="T62" s="25">
        <f t="shared" si="544"/>
        <v>1261.3589999999999</v>
      </c>
      <c r="U62" s="28">
        <v>0.26400000000000001</v>
      </c>
      <c r="V62" s="25">
        <f t="shared" si="545"/>
        <v>3580.6320000000001</v>
      </c>
      <c r="W62" s="39">
        <v>0.48199999999999998</v>
      </c>
      <c r="X62" s="25">
        <f t="shared" si="546"/>
        <v>6537.366</v>
      </c>
      <c r="Y62" s="39">
        <v>0.43</v>
      </c>
      <c r="Z62" s="25">
        <f t="shared" si="547"/>
        <v>5832.09</v>
      </c>
      <c r="AA62" s="47">
        <v>2.5100000000000001E-3</v>
      </c>
      <c r="AB62" s="18">
        <f t="shared" si="548"/>
        <v>34.043129999999998</v>
      </c>
      <c r="AC62" s="27">
        <f>IF(M62&gt;0,(AE62+AN62)/M62,0)</f>
        <v>2.5288593673965937E-3</v>
      </c>
      <c r="AD62" s="47">
        <v>2.9E-4</v>
      </c>
      <c r="AE62" s="37">
        <f t="shared" si="549"/>
        <v>3.9332699999999998</v>
      </c>
      <c r="AF62" s="28">
        <v>0.20419999999999999</v>
      </c>
      <c r="AG62" s="41">
        <f t="shared" si="550"/>
        <v>29.083797599999997</v>
      </c>
      <c r="AH62" s="28">
        <f t="shared" si="551"/>
        <v>0.88572002998745047</v>
      </c>
      <c r="AI62" s="29">
        <f t="shared" si="6"/>
        <v>0.88652967306375252</v>
      </c>
      <c r="AJ62" s="43">
        <v>156</v>
      </c>
      <c r="AK62" s="39">
        <v>8.6999999999999994E-2</v>
      </c>
      <c r="AL62" s="28">
        <v>0.2132</v>
      </c>
      <c r="AM62" s="139">
        <v>0.216</v>
      </c>
      <c r="AN62" s="41">
        <f>AJ62*(1-AK62)*AL62</f>
        <v>30.365649600000001</v>
      </c>
      <c r="AO62" s="140">
        <f t="shared" si="19"/>
        <v>30.764447999999998</v>
      </c>
      <c r="AP62" s="18">
        <v>1.55</v>
      </c>
      <c r="AQ62" s="18"/>
      <c r="AR62" s="121">
        <f>AR61+AJ62-AQ62</f>
        <v>744.9800000000032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70"/>
      <c r="B63" s="49" t="s">
        <v>38</v>
      </c>
      <c r="C63" s="50"/>
      <c r="D63" s="51">
        <f t="shared" ref="D63" si="553">SUM(D60:D62)</f>
        <v>38779</v>
      </c>
      <c r="E63" s="51"/>
      <c r="F63" s="51">
        <f t="shared" ref="F63" si="554">SUM(F60:F62)</f>
        <v>38959</v>
      </c>
      <c r="G63" s="52"/>
      <c r="H63" s="52"/>
      <c r="I63" s="51">
        <f t="shared" ref="I63:K63" si="555">SUM(I60:I62)</f>
        <v>43520</v>
      </c>
      <c r="J63" s="52"/>
      <c r="K63" s="51">
        <f t="shared" si="555"/>
        <v>44271</v>
      </c>
      <c r="L63" s="21">
        <f t="shared" ref="L63" si="556">IF(K63&gt;0,(K60*L60+K61*L61+K62*L62)/K63,0)</f>
        <v>6.6655282238937463E-2</v>
      </c>
      <c r="M63" s="52">
        <f t="shared" ref="M63" si="557">M60+M61+M62</f>
        <v>41321</v>
      </c>
      <c r="N63" s="53">
        <f t="shared" ref="N63" si="558">IF(M63&gt;0,O63/M63,0)</f>
        <v>0.60474001113235409</v>
      </c>
      <c r="O63" s="54">
        <f t="shared" ref="O63" si="559">O60+O61+O62</f>
        <v>24988.462000000003</v>
      </c>
      <c r="P63" s="21">
        <f t="shared" ref="P63" si="560">IF(M63&gt;0,Q63/M63,0)</f>
        <v>0.33046661503835822</v>
      </c>
      <c r="Q63" s="54">
        <f t="shared" ref="Q63" si="561">Q60+Q61+Q62</f>
        <v>13655.211000000001</v>
      </c>
      <c r="R63" s="21">
        <f t="shared" ref="R63" si="562">IF(M63&gt;0,T63/M63,0)</f>
        <v>6.4793373829287779E-2</v>
      </c>
      <c r="S63" s="141"/>
      <c r="T63" s="54">
        <f t="shared" ref="T63" si="563">T60+T61+T62</f>
        <v>2677.3270000000002</v>
      </c>
      <c r="U63" s="21">
        <f t="shared" ref="U63" si="564">IF(M63&gt;0,V63/M63,0)</f>
        <v>0.27137741100166984</v>
      </c>
      <c r="V63" s="54">
        <f t="shared" ref="V63" si="565">V60+V61+V62</f>
        <v>11213.585999999999</v>
      </c>
      <c r="W63" s="21">
        <f t="shared" ref="W63" si="566">IF(M63&gt;0,X63/M63,0)</f>
        <v>0.4739433217976331</v>
      </c>
      <c r="X63" s="54">
        <f t="shared" ref="X63" si="567">X60+X61+X62</f>
        <v>19583.811999999998</v>
      </c>
      <c r="Y63" s="21">
        <f t="shared" ref="Y63" si="568">IF(M63&gt;0,Z63/M63,0)</f>
        <v>0.43673265409840034</v>
      </c>
      <c r="Z63" s="54">
        <f t="shared" ref="Z63" si="569">Z60+Z61+Z62</f>
        <v>18046.23</v>
      </c>
      <c r="AA63" s="55">
        <f t="shared" ref="AA63" si="570">IF(M63&gt;0,AB63/M63,0)</f>
        <v>2.6074734396553806E-3</v>
      </c>
      <c r="AB63" s="56">
        <f t="shared" ref="AB63" si="571">SUM(AB60:AB62)</f>
        <v>107.74340999999998</v>
      </c>
      <c r="AC63" s="55">
        <f t="shared" ref="AC63" si="572">IF(M63&gt;0,(AC60*M60+AC61*M61+AC62*M62)/M63,0)</f>
        <v>2.6046287045328039E-3</v>
      </c>
      <c r="AD63" s="55">
        <f t="shared" ref="AD63" si="573">IF(K63&gt;0,(K60*AD60+K61*AD61+K62*AD62)/K63,0)</f>
        <v>2.9670935827065114E-4</v>
      </c>
      <c r="AE63" s="52">
        <f t="shared" ref="AE63" si="574">SUM(AE60:AE62)</f>
        <v>12.260670000000001</v>
      </c>
      <c r="AF63" s="53">
        <f t="shared" ref="AF63" si="575">IF(K63&gt;0,(K60*AF60+K61*AF61+K62*AF62)/K63,0)</f>
        <v>0.20540798942874566</v>
      </c>
      <c r="AG63" s="58">
        <f t="shared" ref="AG63" si="576">SUM(AG60:AG62)</f>
        <v>91.317301499999999</v>
      </c>
      <c r="AH63" s="53">
        <f t="shared" ref="AH63" si="577">IF(AND(AB63&gt;0),((AB60*AH60+AB61*AH61+AB62*AH62)/AB63),0)</f>
        <v>0.88748729380024616</v>
      </c>
      <c r="AI63" s="57">
        <f t="shared" si="6"/>
        <v>0.88731115393490589</v>
      </c>
      <c r="AJ63" s="51">
        <f t="shared" ref="AJ63" si="578">SUM(AJ60:AJ62)</f>
        <v>486</v>
      </c>
      <c r="AK63" s="21">
        <f t="shared" ref="AK63" si="579">IF(AJ63&gt;0,(AK60*AJ60+AK61*AJ61+AK62*AJ62)/AJ63,0)</f>
        <v>8.5314814814814802E-2</v>
      </c>
      <c r="AL63" s="53">
        <f>IF(K63&gt;0,(AL60*K60+AL61*K61+AL62*K62)/K63,0)</f>
        <v>0.2145080707460866</v>
      </c>
      <c r="AM63" s="141">
        <f>IF(L63&gt;0,(AM60*K60+AM61*K61+AM62*K62)/K63,0)</f>
        <v>0.21764435183302838</v>
      </c>
      <c r="AN63" s="58">
        <f t="shared" ref="AN63" si="580">SUM(AN60:AN62)</f>
        <v>95.365192700000009</v>
      </c>
      <c r="AO63" s="142">
        <f t="shared" si="48"/>
        <v>96.758417200000011</v>
      </c>
      <c r="AP63" s="56"/>
      <c r="AQ63" s="56">
        <f t="shared" ref="AQ63" si="581">SUM(AQ60:AQ62)</f>
        <v>1066.3599999999999</v>
      </c>
      <c r="AR63" s="105"/>
      <c r="AS63" s="106">
        <f>AR62</f>
        <v>744.9800000000032</v>
      </c>
      <c r="AT63" s="51">
        <f t="shared" ref="AT63" si="582">SUM(AT60:AT62)</f>
        <v>0</v>
      </c>
      <c r="AU63" s="59"/>
      <c r="AV63" s="58"/>
      <c r="AW63" s="58"/>
      <c r="AX63" s="58"/>
      <c r="AY63" s="58"/>
    </row>
    <row r="64" spans="1:51" x14ac:dyDescent="0.2">
      <c r="A64" s="168">
        <v>16</v>
      </c>
      <c r="B64" s="23">
        <v>1</v>
      </c>
      <c r="C64" s="11" t="s">
        <v>57</v>
      </c>
      <c r="D64" s="12">
        <v>5100</v>
      </c>
      <c r="E64" s="12">
        <v>0</v>
      </c>
      <c r="F64" s="12">
        <v>9527</v>
      </c>
      <c r="G64" s="13">
        <v>3.3</v>
      </c>
      <c r="H64" s="13">
        <v>7.4</v>
      </c>
      <c r="I64" s="12">
        <v>10693</v>
      </c>
      <c r="J64" s="13">
        <v>6.7</v>
      </c>
      <c r="K64" s="12">
        <v>14474</v>
      </c>
      <c r="L64" s="14">
        <v>5.8999999999999997E-2</v>
      </c>
      <c r="M64" s="24">
        <f>ROUND(K64*(1-L64),0)</f>
        <v>13620</v>
      </c>
      <c r="N64" s="15">
        <v>0.502</v>
      </c>
      <c r="O64" s="25">
        <f t="shared" ref="O64:O66" si="583">M64*N64</f>
        <v>6837.24</v>
      </c>
      <c r="P64" s="14">
        <v>0.25900000000000001</v>
      </c>
      <c r="Q64" s="25">
        <f t="shared" ref="Q64:Q66" si="584">M64*P64</f>
        <v>3527.58</v>
      </c>
      <c r="R64" s="16">
        <v>0.23899999999999999</v>
      </c>
      <c r="S64" s="150"/>
      <c r="T64" s="25">
        <f t="shared" ref="T64:T66" si="585">M64*R64</f>
        <v>3255.18</v>
      </c>
      <c r="U64" s="26">
        <v>0.26400000000000001</v>
      </c>
      <c r="V64" s="25">
        <f t="shared" ref="V64:V66" si="586">M64*U64</f>
        <v>3595.6800000000003</v>
      </c>
      <c r="W64" s="16">
        <v>0.47199999999999998</v>
      </c>
      <c r="X64" s="25">
        <f t="shared" ref="X64:X66" si="587">M64*W64</f>
        <v>6428.6399999999994</v>
      </c>
      <c r="Y64" s="16">
        <v>0.44</v>
      </c>
      <c r="Z64" s="25">
        <f t="shared" ref="Z64:Z66" si="588">Y64*M64</f>
        <v>5992.8</v>
      </c>
      <c r="AA64" s="17">
        <v>2.65E-3</v>
      </c>
      <c r="AB64" s="18">
        <f t="shared" ref="AB64:AB66" si="589">M64*AA64</f>
        <v>36.093000000000004</v>
      </c>
      <c r="AC64" s="27">
        <f>IF(M64&gt;0,(AE64+AN64)/M64,0)</f>
        <v>2.4688756240822322E-3</v>
      </c>
      <c r="AD64" s="17">
        <v>2.9999999999999997E-4</v>
      </c>
      <c r="AE64" s="24">
        <f t="shared" ref="AE64:AE66" si="590">AD64*M64</f>
        <v>4.0859999999999994</v>
      </c>
      <c r="AF64" s="117">
        <v>0.2077</v>
      </c>
      <c r="AG64" s="30">
        <f t="shared" ref="AG64:AG66" si="591">AJ64*(1-AK64)*AF64</f>
        <v>29.328278500000003</v>
      </c>
      <c r="AH64" s="28">
        <f t="shared" ref="AH64:AH66" si="592">IF(AND(AF64&gt;0,AD64&gt;0,AA64&gt;0),((AA64-AD64)*AF64)/((AF64-AD64)*AA64),0)</f>
        <v>0.88807518058259505</v>
      </c>
      <c r="AI64" s="60">
        <f t="shared" si="6"/>
        <v>0.87974878596005956</v>
      </c>
      <c r="AJ64" s="12">
        <v>155</v>
      </c>
      <c r="AK64" s="14">
        <v>8.8999999999999996E-2</v>
      </c>
      <c r="AL64" s="15">
        <v>0.2092</v>
      </c>
      <c r="AM64" s="135">
        <v>0.2069</v>
      </c>
      <c r="AN64" s="30">
        <f>AJ64*(1-AK64)*AL64</f>
        <v>29.540086000000002</v>
      </c>
      <c r="AO64" s="136">
        <f t="shared" ref="AO64" si="593">AJ64*(1-AK64)*AM64</f>
        <v>29.215314500000002</v>
      </c>
      <c r="AP64" s="19">
        <v>1.6</v>
      </c>
      <c r="AQ64" s="19">
        <v>533.91999999999996</v>
      </c>
      <c r="AR64" s="101">
        <f>AR62+AJ64-AQ64+AS64</f>
        <v>364.06000000000324</v>
      </c>
      <c r="AS64" s="151">
        <v>-2</v>
      </c>
      <c r="AT64" s="12"/>
      <c r="AU64" s="31"/>
      <c r="AV64" s="20"/>
      <c r="AW64" s="20"/>
      <c r="AX64" s="20"/>
      <c r="AY64" s="20"/>
    </row>
    <row r="65" spans="1:51" x14ac:dyDescent="0.2">
      <c r="A65" s="169"/>
      <c r="B65" s="33">
        <v>2</v>
      </c>
      <c r="C65" s="46" t="s">
        <v>55</v>
      </c>
      <c r="D65" s="34">
        <v>21290</v>
      </c>
      <c r="E65" s="34">
        <v>1</v>
      </c>
      <c r="F65" s="34">
        <v>12353</v>
      </c>
      <c r="G65" s="35">
        <v>2.7</v>
      </c>
      <c r="H65" s="35">
        <v>5.2</v>
      </c>
      <c r="I65" s="34">
        <v>14247</v>
      </c>
      <c r="J65" s="35">
        <v>6</v>
      </c>
      <c r="K65" s="34">
        <v>14086</v>
      </c>
      <c r="L65" s="36">
        <v>6.2E-2</v>
      </c>
      <c r="M65" s="37">
        <f>ROUND(K65*(1-L65),0)</f>
        <v>13213</v>
      </c>
      <c r="N65" s="38">
        <v>0.53</v>
      </c>
      <c r="O65" s="25">
        <f t="shared" si="583"/>
        <v>7002.89</v>
      </c>
      <c r="P65" s="36">
        <v>0.27500000000000002</v>
      </c>
      <c r="Q65" s="25">
        <f t="shared" si="584"/>
        <v>3633.5750000000003</v>
      </c>
      <c r="R65" s="39">
        <v>0.19500000000000001</v>
      </c>
      <c r="S65" s="139"/>
      <c r="T65" s="25">
        <f t="shared" si="585"/>
        <v>2576.5350000000003</v>
      </c>
      <c r="U65" s="28">
        <v>0.25800000000000001</v>
      </c>
      <c r="V65" s="25">
        <f t="shared" si="586"/>
        <v>3408.9540000000002</v>
      </c>
      <c r="W65" s="39">
        <v>0.48499999999999999</v>
      </c>
      <c r="X65" s="25">
        <f t="shared" si="587"/>
        <v>6408.3049999999994</v>
      </c>
      <c r="Y65" s="39">
        <v>0.42</v>
      </c>
      <c r="Z65" s="25">
        <f t="shared" si="588"/>
        <v>5549.46</v>
      </c>
      <c r="AA65" s="40">
        <v>2.66E-3</v>
      </c>
      <c r="AB65" s="18">
        <f t="shared" si="589"/>
        <v>35.14658</v>
      </c>
      <c r="AC65" s="27">
        <f>IF(M65&gt;0,(AE65+AN65)/M65,0)</f>
        <v>2.6903488988117767E-3</v>
      </c>
      <c r="AD65" s="40">
        <v>2.9999999999999997E-4</v>
      </c>
      <c r="AE65" s="37">
        <f t="shared" si="590"/>
        <v>3.9638999999999998</v>
      </c>
      <c r="AF65" s="28">
        <v>0.20780000000000001</v>
      </c>
      <c r="AG65" s="41">
        <f t="shared" si="591"/>
        <v>30.455168000000004</v>
      </c>
      <c r="AH65" s="28">
        <f t="shared" si="592"/>
        <v>0.88850076999728234</v>
      </c>
      <c r="AI65" s="29">
        <f t="shared" si="6"/>
        <v>0.88972890119890857</v>
      </c>
      <c r="AJ65" s="34">
        <v>160</v>
      </c>
      <c r="AK65" s="36">
        <v>8.4000000000000005E-2</v>
      </c>
      <c r="AL65" s="38">
        <v>0.2155</v>
      </c>
      <c r="AM65" s="137">
        <v>0.21870000000000001</v>
      </c>
      <c r="AN65" s="41">
        <f>AJ65*(1-AK65)*AL65</f>
        <v>31.583680000000001</v>
      </c>
      <c r="AO65" s="138">
        <f t="shared" si="19"/>
        <v>32.052672000000001</v>
      </c>
      <c r="AP65" s="42">
        <v>1.55</v>
      </c>
      <c r="AQ65" s="42"/>
      <c r="AR65" s="121">
        <f>AR64+AJ65-AQ65</f>
        <v>524.06000000000324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9"/>
      <c r="B66" s="33">
        <v>3</v>
      </c>
      <c r="C66" s="46" t="s">
        <v>58</v>
      </c>
      <c r="D66" s="43">
        <v>12300</v>
      </c>
      <c r="E66" s="43">
        <v>1</v>
      </c>
      <c r="F66" s="43">
        <v>13146</v>
      </c>
      <c r="G66" s="37">
        <v>2.2999999999999998</v>
      </c>
      <c r="H66" s="37">
        <v>5.5</v>
      </c>
      <c r="I66" s="43">
        <v>14640</v>
      </c>
      <c r="J66" s="37">
        <v>6.6</v>
      </c>
      <c r="K66" s="43">
        <v>13718</v>
      </c>
      <c r="L66" s="39">
        <v>6.3E-2</v>
      </c>
      <c r="M66" s="37">
        <f>ROUND(K66*(1-L66),0)</f>
        <v>12854</v>
      </c>
      <c r="N66" s="28">
        <v>0.57599999999999996</v>
      </c>
      <c r="O66" s="25">
        <f t="shared" si="583"/>
        <v>7403.9039999999995</v>
      </c>
      <c r="P66" s="39">
        <v>0.33700000000000002</v>
      </c>
      <c r="Q66" s="25">
        <f t="shared" si="584"/>
        <v>4331.7980000000007</v>
      </c>
      <c r="R66" s="39">
        <v>8.6999999999999994E-2</v>
      </c>
      <c r="S66" s="139"/>
      <c r="T66" s="25">
        <f t="shared" si="585"/>
        <v>1118.298</v>
      </c>
      <c r="U66" s="28">
        <v>0.26300000000000001</v>
      </c>
      <c r="V66" s="25">
        <f t="shared" si="586"/>
        <v>3380.6020000000003</v>
      </c>
      <c r="W66" s="39">
        <v>0.47599999999999998</v>
      </c>
      <c r="X66" s="25">
        <f t="shared" si="587"/>
        <v>6118.5039999999999</v>
      </c>
      <c r="Y66" s="39">
        <v>0.43</v>
      </c>
      <c r="Z66" s="25">
        <f t="shared" si="588"/>
        <v>5527.22</v>
      </c>
      <c r="AA66" s="47">
        <v>2.63E-3</v>
      </c>
      <c r="AB66" s="18">
        <f t="shared" si="589"/>
        <v>33.806019999999997</v>
      </c>
      <c r="AC66" s="27">
        <f>IF(M66&gt;0,(AE66+AN66)/M66,0)</f>
        <v>2.789643846273534E-3</v>
      </c>
      <c r="AD66" s="47">
        <v>2.9999999999999997E-4</v>
      </c>
      <c r="AE66" s="37">
        <f t="shared" si="590"/>
        <v>3.8561999999999999</v>
      </c>
      <c r="AF66" s="28">
        <v>0.20480000000000001</v>
      </c>
      <c r="AG66" s="41">
        <f t="shared" si="591"/>
        <v>30.885888000000001</v>
      </c>
      <c r="AH66" s="28">
        <f t="shared" si="592"/>
        <v>0.88723121403404381</v>
      </c>
      <c r="AI66" s="29">
        <f t="shared" si="6"/>
        <v>0.89372290055354997</v>
      </c>
      <c r="AJ66" s="43">
        <v>165</v>
      </c>
      <c r="AK66" s="39">
        <v>8.5999999999999993E-2</v>
      </c>
      <c r="AL66" s="28">
        <v>0.2122</v>
      </c>
      <c r="AM66" s="139">
        <v>0.2087</v>
      </c>
      <c r="AN66" s="41">
        <f>AJ66*(1-AK66)*AL66</f>
        <v>32.001882000000002</v>
      </c>
      <c r="AO66" s="140">
        <f t="shared" si="19"/>
        <v>31.474046999999999</v>
      </c>
      <c r="AP66" s="18">
        <v>1.58</v>
      </c>
      <c r="AQ66" s="18"/>
      <c r="AR66" s="121">
        <f>AR65+AJ66-AQ66</f>
        <v>689.06000000000324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70"/>
      <c r="B67" s="49" t="s">
        <v>38</v>
      </c>
      <c r="C67" s="50"/>
      <c r="D67" s="51">
        <f t="shared" ref="D67" si="594">SUM(D64:D66)</f>
        <v>38690</v>
      </c>
      <c r="E67" s="51"/>
      <c r="F67" s="51">
        <f t="shared" ref="F67" si="595">SUM(F64:F66)</f>
        <v>35026</v>
      </c>
      <c r="G67" s="52"/>
      <c r="H67" s="52"/>
      <c r="I67" s="51">
        <f t="shared" ref="I67:K67" si="596">SUM(I64:I66)</f>
        <v>39580</v>
      </c>
      <c r="J67" s="52"/>
      <c r="K67" s="51">
        <f t="shared" si="596"/>
        <v>42278</v>
      </c>
      <c r="L67" s="21">
        <f t="shared" ref="L67" si="597">IF(K67&gt;0,(K64*L64+K65*L65+K66*L66)/K67,0)</f>
        <v>6.1297412365769431E-2</v>
      </c>
      <c r="M67" s="52">
        <f t="shared" ref="M67" si="598">M64+M65+M66</f>
        <v>39687</v>
      </c>
      <c r="N67" s="53">
        <f t="shared" ref="N67" si="599">IF(M67&gt;0,O67/M67,0)</f>
        <v>0.53528949026129458</v>
      </c>
      <c r="O67" s="54">
        <f t="shared" ref="O67" si="600">O64+O65+O66</f>
        <v>21244.034</v>
      </c>
      <c r="P67" s="21">
        <f t="shared" ref="P67" si="601">IF(M67&gt;0,Q67/M67,0)</f>
        <v>0.28958986569909545</v>
      </c>
      <c r="Q67" s="54">
        <f t="shared" ref="Q67" si="602">Q64+Q65+Q66</f>
        <v>11492.953000000001</v>
      </c>
      <c r="R67" s="21">
        <f t="shared" ref="R67" si="603">IF(M67&gt;0,T67/M67,0)</f>
        <v>0.17512064403960995</v>
      </c>
      <c r="S67" s="141"/>
      <c r="T67" s="54">
        <f t="shared" ref="T67" si="604">T64+T65+T66</f>
        <v>6950.0129999999999</v>
      </c>
      <c r="U67" s="21">
        <f t="shared" ref="U67" si="605">IF(M67&gt;0,V67/M67,0)</f>
        <v>0.26167853453271855</v>
      </c>
      <c r="V67" s="54">
        <f t="shared" ref="V67" si="606">V64+V65+V66</f>
        <v>10385.236000000001</v>
      </c>
      <c r="W67" s="21">
        <f t="shared" ref="W67" si="607">IF(M67&gt;0,X67/M67,0)</f>
        <v>0.47762362990399881</v>
      </c>
      <c r="X67" s="54">
        <f t="shared" ref="X67" si="608">X64+X65+X66</f>
        <v>18955.449000000001</v>
      </c>
      <c r="Y67" s="21">
        <f t="shared" ref="Y67" si="609">IF(M67&gt;0,Z67/M67,0)</f>
        <v>0.43010255247310203</v>
      </c>
      <c r="Z67" s="54">
        <f t="shared" ref="Z67" si="610">Z64+Z65+Z66</f>
        <v>17069.48</v>
      </c>
      <c r="AA67" s="55">
        <f t="shared" ref="AA67" si="611">IF(M67&gt;0,AB67/M67,0)</f>
        <v>2.6468516138786003E-3</v>
      </c>
      <c r="AB67" s="56">
        <f t="shared" ref="AB67" si="612">SUM(AB64:AB66)</f>
        <v>105.04560000000001</v>
      </c>
      <c r="AC67" s="55">
        <f t="shared" ref="AC67" si="613">IF(M67&gt;0,(AC64*M64+AC65*M65+AC66*M66)/M67,0)</f>
        <v>2.6465025827097032E-3</v>
      </c>
      <c r="AD67" s="55">
        <f t="shared" ref="AD67" si="614">IF(K67&gt;0,(K64*AD64+K65*AD65+K66*AD66)/K67,0)</f>
        <v>2.9999999999999997E-4</v>
      </c>
      <c r="AE67" s="52">
        <f t="shared" ref="AE67" si="615">SUM(AE64:AE66)</f>
        <v>11.906099999999999</v>
      </c>
      <c r="AF67" s="53">
        <f t="shared" ref="AF67" si="616">IF(K67&gt;0,(K64*AF64+K65*AF65+K66*AF66)/K67,0)</f>
        <v>0.20679235063153412</v>
      </c>
      <c r="AG67" s="58">
        <f t="shared" ref="AG67" si="617">SUM(AG64:AG66)</f>
        <v>90.669334500000019</v>
      </c>
      <c r="AH67" s="53">
        <f t="shared" ref="AH67" si="618">IF(AND(AB67&gt;0),((AB64*AH64+AB65*AH65+AB66*AH66)/AB67),0)</f>
        <v>0.88794596872023057</v>
      </c>
      <c r="AI67" s="57">
        <f t="shared" si="6"/>
        <v>0.88789769283117903</v>
      </c>
      <c r="AJ67" s="51">
        <f t="shared" ref="AJ67" si="619">SUM(AJ64:AJ66)</f>
        <v>480</v>
      </c>
      <c r="AK67" s="21">
        <f t="shared" ref="AK67" si="620">IF(AJ67&gt;0,(AK64*AJ64+AK65*AJ65+AK66*AJ66)/AJ67,0)</f>
        <v>8.6302083333333321E-2</v>
      </c>
      <c r="AL67" s="53">
        <f>IF(K67&gt;0,(AL64*K64+AL65*K65+AL66*K66)/K67,0)</f>
        <v>0.21227242064430674</v>
      </c>
      <c r="AM67" s="141">
        <f>IF(L67&gt;0,(AM64*K64+AM65*K65+AM66*K66)/K67,0)</f>
        <v>0.21141552107479067</v>
      </c>
      <c r="AN67" s="58">
        <f t="shared" ref="AN67" si="621">SUM(AN64:AN66)</f>
        <v>93.125648000000012</v>
      </c>
      <c r="AO67" s="142">
        <f t="shared" si="48"/>
        <v>92.742033500000005</v>
      </c>
      <c r="AP67" s="56"/>
      <c r="AQ67" s="56">
        <f t="shared" ref="AQ67" si="622">SUM(AQ64:AQ66)</f>
        <v>533.91999999999996</v>
      </c>
      <c r="AR67" s="105"/>
      <c r="AS67" s="106">
        <f>AR66</f>
        <v>689.06000000000324</v>
      </c>
      <c r="AT67" s="51">
        <f t="shared" ref="AT67" si="623">SUM(AT64:AT66)</f>
        <v>0</v>
      </c>
      <c r="AU67" s="59"/>
      <c r="AV67" s="58"/>
      <c r="AW67" s="58"/>
      <c r="AX67" s="58"/>
      <c r="AY67" s="58"/>
    </row>
    <row r="68" spans="1:51" x14ac:dyDescent="0.2">
      <c r="A68" s="168">
        <v>17</v>
      </c>
      <c r="B68" s="23">
        <v>1</v>
      </c>
      <c r="C68" s="11" t="s">
        <v>57</v>
      </c>
      <c r="D68" s="12">
        <v>3000</v>
      </c>
      <c r="E68" s="12">
        <v>0</v>
      </c>
      <c r="F68" s="12">
        <v>10169</v>
      </c>
      <c r="G68" s="13">
        <v>2</v>
      </c>
      <c r="H68" s="13">
        <v>5.6</v>
      </c>
      <c r="I68" s="12">
        <v>12101</v>
      </c>
      <c r="J68" s="13">
        <v>6.8</v>
      </c>
      <c r="K68" s="12">
        <v>13860</v>
      </c>
      <c r="L68" s="14">
        <v>7.0999999999999994E-2</v>
      </c>
      <c r="M68" s="24">
        <f>ROUND(K68*(1-L68),0)</f>
        <v>12876</v>
      </c>
      <c r="N68" s="15">
        <v>0.47899999999999998</v>
      </c>
      <c r="O68" s="25">
        <f t="shared" ref="O68:O70" si="624">M68*N68</f>
        <v>6167.6039999999994</v>
      </c>
      <c r="P68" s="14">
        <v>0.36399999999999999</v>
      </c>
      <c r="Q68" s="25">
        <f t="shared" ref="Q68:Q70" si="625">M68*P68</f>
        <v>4686.8639999999996</v>
      </c>
      <c r="R68" s="16">
        <v>0.157</v>
      </c>
      <c r="S68" s="150"/>
      <c r="T68" s="25">
        <f t="shared" ref="T68:T70" si="626">M68*R68</f>
        <v>2021.5319999999999</v>
      </c>
      <c r="U68" s="26">
        <v>0.254</v>
      </c>
      <c r="V68" s="25">
        <f t="shared" ref="V68:V70" si="627">M68*U68</f>
        <v>3270.5039999999999</v>
      </c>
      <c r="W68" s="16">
        <v>0.48599999999999999</v>
      </c>
      <c r="X68" s="25">
        <f t="shared" ref="X68:X70" si="628">M68*W68</f>
        <v>6257.7359999999999</v>
      </c>
      <c r="Y68" s="16">
        <v>0.45</v>
      </c>
      <c r="Z68" s="25">
        <f t="shared" ref="Z68:Z70" si="629">Y68*M68</f>
        <v>5794.2</v>
      </c>
      <c r="AA68" s="17">
        <v>2.64E-3</v>
      </c>
      <c r="AB68" s="18">
        <f t="shared" ref="AB68:AB70" si="630">M68*AA68</f>
        <v>33.992640000000002</v>
      </c>
      <c r="AC68" s="27">
        <f>IF(M68&gt;0,(AE68+AN68)/M68,0)</f>
        <v>2.8562762348555452E-3</v>
      </c>
      <c r="AD68" s="17">
        <v>3.1E-4</v>
      </c>
      <c r="AE68" s="24">
        <f t="shared" ref="AE68:AE70" si="631">AD68*M68</f>
        <v>3.9915600000000002</v>
      </c>
      <c r="AF68" s="117">
        <v>0.2051</v>
      </c>
      <c r="AG68" s="30">
        <f t="shared" ref="AG68:AG70" si="632">AJ68*(1-AK68)*AF68</f>
        <v>32.359857600000005</v>
      </c>
      <c r="AH68" s="28">
        <f t="shared" ref="AH68:AH70" si="633">IF(AND(AF68&gt;0,AD68&gt;0,AA68&gt;0),((AA68-AD68)*AF68)/((AF68-AD68)*AA68),0)</f>
        <v>0.88391175291170421</v>
      </c>
      <c r="AI68" s="60">
        <f t="shared" ref="AI68:AI127" si="634">IF(AND(AC68&gt;0,AL68&gt;0,AD68&gt;0),((AL68*(AC68-AD68))/(AC68*(AL68-AD68))),0)</f>
        <v>0.89279897455755086</v>
      </c>
      <c r="AJ68" s="12">
        <v>173</v>
      </c>
      <c r="AK68" s="14">
        <v>8.7999999999999995E-2</v>
      </c>
      <c r="AL68" s="15">
        <v>0.20780000000000001</v>
      </c>
      <c r="AM68" s="135">
        <v>0.20050000000000001</v>
      </c>
      <c r="AN68" s="30">
        <f>AJ68*(1-AK68)*AL68</f>
        <v>32.785852800000001</v>
      </c>
      <c r="AO68" s="136">
        <f t="shared" ref="AO68" si="635">AJ68*(1-AK68)*AM68</f>
        <v>31.634088000000006</v>
      </c>
      <c r="AP68" s="19">
        <v>1.58</v>
      </c>
      <c r="AQ68" s="19">
        <v>502.12</v>
      </c>
      <c r="AR68" s="101">
        <f>AR66+AJ68-AQ68+AS68</f>
        <v>358.94000000000324</v>
      </c>
      <c r="AS68" s="151">
        <v>-1</v>
      </c>
      <c r="AT68" s="12"/>
      <c r="AU68" s="31"/>
      <c r="AV68" s="20"/>
      <c r="AW68" s="20"/>
      <c r="AX68" s="20"/>
      <c r="AY68" s="20"/>
    </row>
    <row r="69" spans="1:51" x14ac:dyDescent="0.2">
      <c r="A69" s="169"/>
      <c r="B69" s="33">
        <v>2</v>
      </c>
      <c r="C69" s="46" t="s">
        <v>55</v>
      </c>
      <c r="D69" s="34">
        <v>19200</v>
      </c>
      <c r="E69" s="34">
        <v>2</v>
      </c>
      <c r="F69" s="34">
        <v>12983</v>
      </c>
      <c r="G69" s="35">
        <v>0.7</v>
      </c>
      <c r="H69" s="35">
        <v>4.3</v>
      </c>
      <c r="I69" s="34">
        <v>14052</v>
      </c>
      <c r="J69" s="35">
        <v>6.6</v>
      </c>
      <c r="K69" s="34">
        <v>14084</v>
      </c>
      <c r="L69" s="36">
        <v>7.0000000000000007E-2</v>
      </c>
      <c r="M69" s="37">
        <f>ROUND(K69*(1-L69),0)</f>
        <v>13098</v>
      </c>
      <c r="N69" s="38">
        <v>0.48699999999999999</v>
      </c>
      <c r="O69" s="25">
        <f t="shared" si="624"/>
        <v>6378.7259999999997</v>
      </c>
      <c r="P69" s="36">
        <v>0.27</v>
      </c>
      <c r="Q69" s="25">
        <f t="shared" si="625"/>
        <v>3536.46</v>
      </c>
      <c r="R69" s="39">
        <v>0.24299999999999999</v>
      </c>
      <c r="S69" s="139"/>
      <c r="T69" s="25">
        <f t="shared" si="626"/>
        <v>3182.8139999999999</v>
      </c>
      <c r="U69" s="28">
        <v>0.26100000000000001</v>
      </c>
      <c r="V69" s="25">
        <f t="shared" si="627"/>
        <v>3418.578</v>
      </c>
      <c r="W69" s="39">
        <v>0.47799999999999998</v>
      </c>
      <c r="X69" s="25">
        <f t="shared" si="628"/>
        <v>6260.8440000000001</v>
      </c>
      <c r="Y69" s="39">
        <v>0.46</v>
      </c>
      <c r="Z69" s="25">
        <f t="shared" si="629"/>
        <v>6025.08</v>
      </c>
      <c r="AA69" s="40">
        <v>2.5699999999999998E-3</v>
      </c>
      <c r="AB69" s="18">
        <f t="shared" si="630"/>
        <v>33.661859999999997</v>
      </c>
      <c r="AC69" s="27">
        <f>IF(M69&gt;0,(AE69+AN69)/M69,0)</f>
        <v>2.5584516720109944E-3</v>
      </c>
      <c r="AD69" s="40">
        <v>2.9999999999999997E-4</v>
      </c>
      <c r="AE69" s="37">
        <f t="shared" si="631"/>
        <v>3.9293999999999998</v>
      </c>
      <c r="AF69" s="28">
        <v>0.21190000000000001</v>
      </c>
      <c r="AG69" s="41">
        <f t="shared" si="632"/>
        <v>29.019705000000005</v>
      </c>
      <c r="AH69" s="28">
        <f t="shared" si="633"/>
        <v>0.88452075349569337</v>
      </c>
      <c r="AI69" s="29">
        <f t="shared" si="634"/>
        <v>0.88396931543642021</v>
      </c>
      <c r="AJ69" s="34">
        <v>150</v>
      </c>
      <c r="AK69" s="36">
        <v>8.6999999999999994E-2</v>
      </c>
      <c r="AL69" s="38">
        <v>0.216</v>
      </c>
      <c r="AM69" s="137">
        <v>0.21510000000000001</v>
      </c>
      <c r="AN69" s="41">
        <f>AJ69*(1-AK69)*AL69</f>
        <v>29.581200000000003</v>
      </c>
      <c r="AO69" s="138">
        <f t="shared" si="19"/>
        <v>29.457945000000006</v>
      </c>
      <c r="AP69" s="42">
        <v>1.55</v>
      </c>
      <c r="AQ69" s="42"/>
      <c r="AR69" s="121">
        <f>AR68+AJ69-AQ69</f>
        <v>508.94000000000324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9"/>
      <c r="B70" s="33">
        <v>3</v>
      </c>
      <c r="C70" s="46" t="s">
        <v>58</v>
      </c>
      <c r="D70" s="43">
        <v>16900</v>
      </c>
      <c r="E70" s="43">
        <v>1</v>
      </c>
      <c r="F70" s="43">
        <v>12950</v>
      </c>
      <c r="G70" s="37">
        <v>1</v>
      </c>
      <c r="H70" s="37">
        <v>5.4</v>
      </c>
      <c r="I70" s="43">
        <v>14144</v>
      </c>
      <c r="J70" s="37">
        <v>6.6</v>
      </c>
      <c r="K70" s="43">
        <v>13883</v>
      </c>
      <c r="L70" s="39">
        <v>6.8000000000000005E-2</v>
      </c>
      <c r="M70" s="37">
        <f>ROUND(K70*(1-L70),0)</f>
        <v>12939</v>
      </c>
      <c r="N70" s="28">
        <v>0.49399999999999999</v>
      </c>
      <c r="O70" s="25">
        <f t="shared" si="624"/>
        <v>6391.866</v>
      </c>
      <c r="P70" s="39">
        <v>0.308</v>
      </c>
      <c r="Q70" s="25">
        <f t="shared" si="625"/>
        <v>3985.212</v>
      </c>
      <c r="R70" s="39">
        <v>0.19800000000000001</v>
      </c>
      <c r="S70" s="139"/>
      <c r="T70" s="25">
        <f t="shared" si="626"/>
        <v>2561.922</v>
      </c>
      <c r="U70" s="28">
        <v>0.25900000000000001</v>
      </c>
      <c r="V70" s="25">
        <f t="shared" si="627"/>
        <v>3351.201</v>
      </c>
      <c r="W70" s="39">
        <v>0.47299999999999998</v>
      </c>
      <c r="X70" s="25">
        <f t="shared" si="628"/>
        <v>6120.1469999999999</v>
      </c>
      <c r="Y70" s="39">
        <v>0.45</v>
      </c>
      <c r="Z70" s="25">
        <f t="shared" si="629"/>
        <v>5822.55</v>
      </c>
      <c r="AA70" s="47">
        <v>2.5200000000000001E-3</v>
      </c>
      <c r="AB70" s="18">
        <f t="shared" si="630"/>
        <v>32.606279999999998</v>
      </c>
      <c r="AC70" s="27">
        <f>IF(M70&gt;0,(AE70+AN70)/M70,0)</f>
        <v>2.5688590076512869E-3</v>
      </c>
      <c r="AD70" s="47">
        <v>2.9E-4</v>
      </c>
      <c r="AE70" s="37">
        <f t="shared" si="631"/>
        <v>3.75231</v>
      </c>
      <c r="AF70" s="28">
        <v>0.2137</v>
      </c>
      <c r="AG70" s="41">
        <f t="shared" si="632"/>
        <v>28.680890700000003</v>
      </c>
      <c r="AH70" s="28">
        <f t="shared" si="633"/>
        <v>0.88612314175783558</v>
      </c>
      <c r="AI70" s="29">
        <f t="shared" si="634"/>
        <v>0.88828192947799911</v>
      </c>
      <c r="AJ70" s="43">
        <v>147</v>
      </c>
      <c r="AK70" s="39">
        <v>8.6999999999999994E-2</v>
      </c>
      <c r="AL70" s="28">
        <v>0.21970000000000001</v>
      </c>
      <c r="AM70" s="139">
        <v>0.2213</v>
      </c>
      <c r="AN70" s="41">
        <f>AJ70*(1-AK70)*AL70</f>
        <v>29.486156700000002</v>
      </c>
      <c r="AO70" s="140">
        <f t="shared" si="19"/>
        <v>29.700894300000002</v>
      </c>
      <c r="AP70" s="18">
        <v>1.55</v>
      </c>
      <c r="AQ70" s="18"/>
      <c r="AR70" s="121">
        <f>AR69+AJ70-AQ70</f>
        <v>655.94000000000324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70"/>
      <c r="B71" s="49" t="s">
        <v>38</v>
      </c>
      <c r="C71" s="50"/>
      <c r="D71" s="51">
        <f t="shared" ref="D71" si="636">SUM(D68:D70)</f>
        <v>39100</v>
      </c>
      <c r="E71" s="51"/>
      <c r="F71" s="51">
        <f t="shared" ref="F71" si="637">SUM(F68:F70)</f>
        <v>36102</v>
      </c>
      <c r="G71" s="52"/>
      <c r="H71" s="52"/>
      <c r="I71" s="51">
        <f t="shared" ref="I71:K71" si="638">SUM(I68:I70)</f>
        <v>40297</v>
      </c>
      <c r="J71" s="52"/>
      <c r="K71" s="51">
        <f t="shared" si="638"/>
        <v>41827</v>
      </c>
      <c r="L71" s="21">
        <f t="shared" ref="L71" si="639">IF(K71&gt;0,(K68*L68+K69*L69+K70*L70)/K71,0)</f>
        <v>6.9667535324072979E-2</v>
      </c>
      <c r="M71" s="52">
        <f t="shared" ref="M71" si="640">M68+M69+M70</f>
        <v>38913</v>
      </c>
      <c r="N71" s="53">
        <f t="shared" ref="N71" si="641">IF(M71&gt;0,O71/M71,0)</f>
        <v>0.48668044098373286</v>
      </c>
      <c r="O71" s="54">
        <f t="shared" ref="O71" si="642">O68+O69+O70</f>
        <v>18938.195999999996</v>
      </c>
      <c r="P71" s="21">
        <f t="shared" ref="P71" si="643">IF(M71&gt;0,Q71/M71,0)</f>
        <v>0.31373926451314471</v>
      </c>
      <c r="Q71" s="54">
        <f t="shared" ref="Q71" si="644">Q68+Q69+Q70</f>
        <v>12208.536</v>
      </c>
      <c r="R71" s="21">
        <f t="shared" ref="R71" si="645">IF(M71&gt;0,T71/M71,0)</f>
        <v>0.19958029450312234</v>
      </c>
      <c r="S71" s="141"/>
      <c r="T71" s="54">
        <f t="shared" ref="T71" si="646">T68+T69+T70</f>
        <v>7766.268</v>
      </c>
      <c r="U71" s="21">
        <f t="shared" ref="U71" si="647">IF(M71&gt;0,V71/M71,0)</f>
        <v>0.25801873409914422</v>
      </c>
      <c r="V71" s="54">
        <f t="shared" ref="V71" si="648">V68+V69+V70</f>
        <v>10040.282999999999</v>
      </c>
      <c r="W71" s="21">
        <f t="shared" ref="W71" si="649">IF(M71&gt;0,X71/M71,0)</f>
        <v>0.47898458098835861</v>
      </c>
      <c r="X71" s="54">
        <f t="shared" ref="X71" si="650">X68+X69+X70</f>
        <v>18638.726999999999</v>
      </c>
      <c r="Y71" s="21">
        <f t="shared" ref="Y71" si="651">IF(M71&gt;0,Z71/M71,0)</f>
        <v>0.45336597024130748</v>
      </c>
      <c r="Z71" s="54">
        <f t="shared" ref="Z71" si="652">Z68+Z69+Z70</f>
        <v>17641.829999999998</v>
      </c>
      <c r="AA71" s="55">
        <f t="shared" ref="AA71" si="653">IF(M71&gt;0,AB71/M71,0)</f>
        <v>2.5765368899853518E-3</v>
      </c>
      <c r="AB71" s="56">
        <f t="shared" ref="AB71" si="654">SUM(AB68:AB70)</f>
        <v>100.26078</v>
      </c>
      <c r="AC71" s="55">
        <f t="shared" ref="AC71" si="655">IF(M71&gt;0,(AC68*M68+AC69*M69+AC70*M70)/M71,0)</f>
        <v>2.6604599876647911E-3</v>
      </c>
      <c r="AD71" s="55">
        <f t="shared" ref="AD71" si="656">IF(K71&gt;0,(K68*AD68+K69*AD69+K70*AD70)/K71,0)</f>
        <v>2.9999450115953806E-4</v>
      </c>
      <c r="AE71" s="52">
        <f t="shared" ref="AE71" si="657">SUM(AE68:AE70)</f>
        <v>11.67327</v>
      </c>
      <c r="AF71" s="53">
        <f t="shared" ref="AF71" si="658">IF(K71&gt;0,(K68*AF68+K69*AF69+K70*AF70)/K71,0)</f>
        <v>0.21024416525210987</v>
      </c>
      <c r="AG71" s="58">
        <f t="shared" ref="AG71" si="659">SUM(AG68:AG70)</f>
        <v>90.06045330000002</v>
      </c>
      <c r="AH71" s="53">
        <f t="shared" ref="AH71" si="660">IF(AND(AB71&gt;0),((AB68*AH68+AB69*AH69+AB70*AH70)/AB71),0)</f>
        <v>0.88483539679622225</v>
      </c>
      <c r="AI71" s="57">
        <f t="shared" si="634"/>
        <v>0.88848215825474841</v>
      </c>
      <c r="AJ71" s="51">
        <f t="shared" ref="AJ71" si="661">SUM(AJ68:AJ70)</f>
        <v>470</v>
      </c>
      <c r="AK71" s="21">
        <f t="shared" ref="AK71" si="662">IF(AJ71&gt;0,(AK68*AJ68+AK69*AJ69+AK70*AJ70)/AJ71,0)</f>
        <v>8.736808510638297E-2</v>
      </c>
      <c r="AL71" s="53">
        <f>IF(K71&gt;0,(AL68*K68+AL69*K69+AL70*K70)/K71,0)</f>
        <v>0.21451089248571498</v>
      </c>
      <c r="AM71" s="141">
        <f>IF(L71&gt;0,(AM68*K68+AM69*K69+AM70*K70)/K71,0)</f>
        <v>0.21231994405527529</v>
      </c>
      <c r="AN71" s="58">
        <f t="shared" ref="AN71" si="663">SUM(AN68:AN70)</f>
        <v>91.853209500000006</v>
      </c>
      <c r="AO71" s="142">
        <f t="shared" si="48"/>
        <v>90.792927300000017</v>
      </c>
      <c r="AP71" s="56"/>
      <c r="AQ71" s="56">
        <f t="shared" ref="AQ71" si="664">SUM(AQ68:AQ70)</f>
        <v>502.12</v>
      </c>
      <c r="AR71" s="105"/>
      <c r="AS71" s="106">
        <f>AR70</f>
        <v>655.94000000000324</v>
      </c>
      <c r="AT71" s="51">
        <f t="shared" ref="AT71" si="665">SUM(AT68:AT70)</f>
        <v>0</v>
      </c>
      <c r="AU71" s="59"/>
      <c r="AV71" s="58"/>
      <c r="AW71" s="58"/>
      <c r="AX71" s="58"/>
      <c r="AY71" s="58"/>
    </row>
    <row r="72" spans="1:51" x14ac:dyDescent="0.2">
      <c r="A72" s="168">
        <v>18</v>
      </c>
      <c r="B72" s="23">
        <v>1</v>
      </c>
      <c r="C72" s="11" t="s">
        <v>56</v>
      </c>
      <c r="D72" s="12">
        <v>3400</v>
      </c>
      <c r="E72" s="12">
        <v>0</v>
      </c>
      <c r="F72" s="12">
        <v>8190</v>
      </c>
      <c r="G72" s="13">
        <v>0.7</v>
      </c>
      <c r="H72" s="13">
        <v>5</v>
      </c>
      <c r="I72" s="12">
        <v>9549</v>
      </c>
      <c r="J72" s="125">
        <v>8</v>
      </c>
      <c r="K72" s="12">
        <v>14009</v>
      </c>
      <c r="L72" s="14">
        <v>6.5000000000000002E-2</v>
      </c>
      <c r="M72" s="24">
        <f>ROUND(K72*(1-L72),0)</f>
        <v>13098</v>
      </c>
      <c r="N72" s="15">
        <v>0.442</v>
      </c>
      <c r="O72" s="25">
        <f t="shared" ref="O72:O74" si="666">M72*N72</f>
        <v>5789.3159999999998</v>
      </c>
      <c r="P72" s="14">
        <v>0.3</v>
      </c>
      <c r="Q72" s="25">
        <f t="shared" ref="Q72:Q74" si="667">M72*P72</f>
        <v>3929.3999999999996</v>
      </c>
      <c r="R72" s="16">
        <v>0.25800000000000001</v>
      </c>
      <c r="S72" s="150"/>
      <c r="T72" s="25">
        <f t="shared" ref="T72:T74" si="668">M72*R72</f>
        <v>3379.2840000000001</v>
      </c>
      <c r="U72" s="26">
        <v>0.26800000000000002</v>
      </c>
      <c r="V72" s="25">
        <f t="shared" ref="V72:V74" si="669">M72*U72</f>
        <v>3510.2640000000001</v>
      </c>
      <c r="W72" s="16">
        <v>0.46700000000000003</v>
      </c>
      <c r="X72" s="25">
        <f t="shared" ref="X72:X74" si="670">M72*W72</f>
        <v>6116.7660000000005</v>
      </c>
      <c r="Y72" s="16">
        <v>0.44</v>
      </c>
      <c r="Z72" s="25">
        <f t="shared" ref="Z72:Z74" si="671">Y72*M72</f>
        <v>5763.12</v>
      </c>
      <c r="AA72" s="17">
        <v>2.5000000000000001E-3</v>
      </c>
      <c r="AB72" s="18">
        <f t="shared" ref="AB72:AB74" si="672">M72*AA72</f>
        <v>32.744999999999997</v>
      </c>
      <c r="AC72" s="27">
        <f>IF(M72&gt;0,(AE72+AN72)/M72,0)</f>
        <v>2.5988822721026111E-3</v>
      </c>
      <c r="AD72" s="17">
        <v>2.9E-4</v>
      </c>
      <c r="AE72" s="24">
        <f t="shared" ref="AE72:AE74" si="673">AD72*M72</f>
        <v>3.7984200000000001</v>
      </c>
      <c r="AF72" s="117">
        <v>0.21379999999999999</v>
      </c>
      <c r="AG72" s="30">
        <f t="shared" ref="AG72:AG74" si="674">AJ72*(1-AK72)*AF72</f>
        <v>29.37612</v>
      </c>
      <c r="AH72" s="28">
        <f t="shared" ref="AH72:AH74" si="675">IF(AND(AF72&gt;0,AD72&gt;0,AA72&gt;0),((AA72-AD72)*AF72)/((AF72-AD72)*AA72),0)</f>
        <v>0.88520069317596373</v>
      </c>
      <c r="AI72" s="60">
        <f t="shared" si="634"/>
        <v>0.88958567085682949</v>
      </c>
      <c r="AJ72" s="12">
        <v>150</v>
      </c>
      <c r="AK72" s="14">
        <v>8.4000000000000005E-2</v>
      </c>
      <c r="AL72" s="15">
        <v>0.22009999999999999</v>
      </c>
      <c r="AM72" s="135">
        <v>0.22020000000000001</v>
      </c>
      <c r="AN72" s="30">
        <f>AJ72*(1-AK72)*AL72</f>
        <v>30.24174</v>
      </c>
      <c r="AO72" s="136">
        <f t="shared" ref="AO72:AO126" si="676">AJ72*(1-AK72)*AM72</f>
        <v>30.255480000000002</v>
      </c>
      <c r="AP72" s="19">
        <v>1.56</v>
      </c>
      <c r="AQ72" s="19">
        <v>536.79999999999995</v>
      </c>
      <c r="AR72" s="101">
        <f>AR70+AJ72-AQ72+AS72</f>
        <v>267.14000000000328</v>
      </c>
      <c r="AS72" s="151">
        <v>-2</v>
      </c>
      <c r="AT72" s="12"/>
      <c r="AU72" s="31"/>
      <c r="AV72" s="20"/>
      <c r="AW72" s="20"/>
      <c r="AX72" s="20"/>
      <c r="AY72" s="20"/>
    </row>
    <row r="73" spans="1:51" x14ac:dyDescent="0.2">
      <c r="A73" s="169"/>
      <c r="B73" s="33">
        <v>2</v>
      </c>
      <c r="C73" s="11" t="s">
        <v>57</v>
      </c>
      <c r="D73" s="34">
        <v>19130</v>
      </c>
      <c r="E73" s="34">
        <v>1</v>
      </c>
      <c r="F73" s="34">
        <v>13551</v>
      </c>
      <c r="G73" s="35">
        <v>1</v>
      </c>
      <c r="H73" s="35">
        <v>4.5</v>
      </c>
      <c r="I73" s="34">
        <v>14432</v>
      </c>
      <c r="J73" s="126">
        <v>8</v>
      </c>
      <c r="K73" s="34">
        <v>14634</v>
      </c>
      <c r="L73" s="36">
        <v>7.2999999999999995E-2</v>
      </c>
      <c r="M73" s="37">
        <f>ROUND(K73*(1-L73),0)</f>
        <v>13566</v>
      </c>
      <c r="N73" s="38">
        <v>0.45</v>
      </c>
      <c r="O73" s="25">
        <f t="shared" si="666"/>
        <v>6104.7</v>
      </c>
      <c r="P73" s="36">
        <v>0.36299999999999999</v>
      </c>
      <c r="Q73" s="25">
        <f t="shared" si="667"/>
        <v>4924.4579999999996</v>
      </c>
      <c r="R73" s="39">
        <v>0.187</v>
      </c>
      <c r="S73" s="139"/>
      <c r="T73" s="25">
        <f t="shared" si="668"/>
        <v>2536.8420000000001</v>
      </c>
      <c r="U73" s="28">
        <v>0.27</v>
      </c>
      <c r="V73" s="25">
        <f t="shared" si="669"/>
        <v>3662.82</v>
      </c>
      <c r="W73" s="39">
        <v>0.46</v>
      </c>
      <c r="X73" s="25">
        <f t="shared" si="670"/>
        <v>6240.3600000000006</v>
      </c>
      <c r="Y73" s="39">
        <v>0.43</v>
      </c>
      <c r="Z73" s="25">
        <f t="shared" si="671"/>
        <v>5833.38</v>
      </c>
      <c r="AA73" s="40">
        <v>2.5000000000000001E-3</v>
      </c>
      <c r="AB73" s="18">
        <f t="shared" si="672"/>
        <v>33.914999999999999</v>
      </c>
      <c r="AC73" s="27">
        <f>IF(M73&gt;0,(AE73+AN73)/M73,0)</f>
        <v>2.5097075630252097E-3</v>
      </c>
      <c r="AD73" s="40">
        <v>2.9999999999999997E-4</v>
      </c>
      <c r="AE73" s="37">
        <f t="shared" si="673"/>
        <v>4.0697999999999999</v>
      </c>
      <c r="AF73" s="28">
        <v>0.20880000000000001</v>
      </c>
      <c r="AG73" s="41">
        <f t="shared" si="674"/>
        <v>28.373414400000001</v>
      </c>
      <c r="AH73" s="28">
        <f t="shared" si="675"/>
        <v>0.88126618705035986</v>
      </c>
      <c r="AI73" s="29">
        <f t="shared" si="634"/>
        <v>0.88166315862677258</v>
      </c>
      <c r="AJ73" s="34">
        <v>149</v>
      </c>
      <c r="AK73" s="36">
        <v>8.7999999999999995E-2</v>
      </c>
      <c r="AL73" s="38">
        <v>0.22059999999999999</v>
      </c>
      <c r="AM73" s="137">
        <v>0.22289999999999999</v>
      </c>
      <c r="AN73" s="41">
        <f>AJ73*(1-AK73)*AL73</f>
        <v>29.976892799999998</v>
      </c>
      <c r="AO73" s="138">
        <f t="shared" si="676"/>
        <v>30.2894352</v>
      </c>
      <c r="AP73" s="42">
        <v>1.55</v>
      </c>
      <c r="AQ73" s="42"/>
      <c r="AR73" s="121">
        <f>AR72+AJ73-AQ73</f>
        <v>416.14000000000328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9"/>
      <c r="B74" s="33">
        <v>3</v>
      </c>
      <c r="C74" s="46" t="s">
        <v>54</v>
      </c>
      <c r="D74" s="43">
        <v>12194</v>
      </c>
      <c r="E74" s="43">
        <v>1</v>
      </c>
      <c r="F74" s="43">
        <v>12730</v>
      </c>
      <c r="G74" s="37">
        <v>1.4</v>
      </c>
      <c r="H74" s="37">
        <v>4.5999999999999996</v>
      </c>
      <c r="I74" s="43">
        <v>14589</v>
      </c>
      <c r="J74" s="37">
        <v>8.1999999999999993</v>
      </c>
      <c r="K74" s="43">
        <v>14913</v>
      </c>
      <c r="L74" s="39">
        <v>7.0000000000000007E-2</v>
      </c>
      <c r="M74" s="37">
        <f>ROUND(K74*(1-L74),0)</f>
        <v>13869</v>
      </c>
      <c r="N74" s="28">
        <v>0.49099999999999999</v>
      </c>
      <c r="O74" s="25">
        <f t="shared" si="666"/>
        <v>6809.6790000000001</v>
      </c>
      <c r="P74" s="39">
        <v>0.34399999999999997</v>
      </c>
      <c r="Q74" s="25">
        <f t="shared" si="667"/>
        <v>4770.9359999999997</v>
      </c>
      <c r="R74" s="39">
        <v>0.16500000000000001</v>
      </c>
      <c r="S74" s="139"/>
      <c r="T74" s="25">
        <f t="shared" si="668"/>
        <v>2288.3850000000002</v>
      </c>
      <c r="U74" s="28">
        <v>0.27200000000000002</v>
      </c>
      <c r="V74" s="25">
        <f t="shared" si="669"/>
        <v>3772.3680000000004</v>
      </c>
      <c r="W74" s="39">
        <v>0.46899999999999997</v>
      </c>
      <c r="X74" s="25">
        <f t="shared" si="670"/>
        <v>6504.5609999999997</v>
      </c>
      <c r="Y74" s="39">
        <v>0.43</v>
      </c>
      <c r="Z74" s="25">
        <f t="shared" si="671"/>
        <v>5963.67</v>
      </c>
      <c r="AA74" s="47">
        <v>2.5600000000000002E-3</v>
      </c>
      <c r="AB74" s="18">
        <f t="shared" si="672"/>
        <v>35.504640000000002</v>
      </c>
      <c r="AC74" s="27">
        <f>IF(M74&gt;0,(AE74+AN74)/M74,0)</f>
        <v>2.6022039800995024E-3</v>
      </c>
      <c r="AD74" s="47">
        <v>3.1E-4</v>
      </c>
      <c r="AE74" s="37">
        <f t="shared" si="673"/>
        <v>4.2993899999999998</v>
      </c>
      <c r="AF74" s="28">
        <v>0.20660000000000001</v>
      </c>
      <c r="AG74" s="41">
        <f t="shared" si="674"/>
        <v>30.435279000000001</v>
      </c>
      <c r="AH74" s="28">
        <f t="shared" si="675"/>
        <v>0.88022701657860292</v>
      </c>
      <c r="AI74" s="29">
        <f t="shared" si="634"/>
        <v>0.8821374191517497</v>
      </c>
      <c r="AJ74" s="43">
        <v>161</v>
      </c>
      <c r="AK74" s="39">
        <v>8.5000000000000006E-2</v>
      </c>
      <c r="AL74" s="28">
        <v>0.21579999999999999</v>
      </c>
      <c r="AM74" s="139">
        <v>0.2087</v>
      </c>
      <c r="AN74" s="41">
        <f>AJ74*(1-AK74)*AL74</f>
        <v>31.790576999999999</v>
      </c>
      <c r="AO74" s="140">
        <f t="shared" si="676"/>
        <v>30.744640499999999</v>
      </c>
      <c r="AP74" s="18">
        <v>1.55</v>
      </c>
      <c r="AQ74" s="18"/>
      <c r="AR74" s="121">
        <f>AR73+AJ74-AQ74</f>
        <v>577.14000000000328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70"/>
      <c r="B75" s="49" t="s">
        <v>38</v>
      </c>
      <c r="C75" s="50"/>
      <c r="D75" s="51">
        <f t="shared" ref="D75" si="677">SUM(D72:D74)</f>
        <v>34724</v>
      </c>
      <c r="E75" s="51"/>
      <c r="F75" s="51">
        <f t="shared" ref="F75" si="678">SUM(F72:F74)</f>
        <v>34471</v>
      </c>
      <c r="G75" s="52"/>
      <c r="H75" s="52"/>
      <c r="I75" s="51">
        <f t="shared" ref="I75:K75" si="679">SUM(I72:I74)</f>
        <v>38570</v>
      </c>
      <c r="J75" s="52"/>
      <c r="K75" s="51">
        <f t="shared" si="679"/>
        <v>43556</v>
      </c>
      <c r="L75" s="21">
        <f t="shared" ref="L75" si="680">IF(K75&gt;0,(K72*L72+K73*L73+K74*L74)/K75,0)</f>
        <v>6.9399784185875654E-2</v>
      </c>
      <c r="M75" s="52">
        <f t="shared" ref="M75" si="681">M72+M73+M74</f>
        <v>40533</v>
      </c>
      <c r="N75" s="53">
        <f t="shared" ref="N75" si="682">IF(M75&gt;0,O75/M75,0)</f>
        <v>0.46144363851676412</v>
      </c>
      <c r="O75" s="54">
        <f t="shared" ref="O75" si="683">O72+O73+O74</f>
        <v>18703.695</v>
      </c>
      <c r="P75" s="21">
        <f t="shared" ref="P75" si="684">IF(M75&gt;0,Q75/M75,0)</f>
        <v>0.33614077418399824</v>
      </c>
      <c r="Q75" s="54">
        <f t="shared" ref="Q75" si="685">Q72+Q73+Q74</f>
        <v>13624.794</v>
      </c>
      <c r="R75" s="21">
        <f t="shared" ref="R75" si="686">IF(M75&gt;0,T75/M75,0)</f>
        <v>0.20241558729923767</v>
      </c>
      <c r="S75" s="141"/>
      <c r="T75" s="54">
        <f t="shared" ref="T75" si="687">T72+T73+T74</f>
        <v>8204.5110000000004</v>
      </c>
      <c r="U75" s="21">
        <f t="shared" ref="U75" si="688">IF(M75&gt;0,V75/M75,0)</f>
        <v>0.27003804307601215</v>
      </c>
      <c r="V75" s="54">
        <f t="shared" ref="V75" si="689">V72+V73+V74</f>
        <v>10945.452000000001</v>
      </c>
      <c r="W75" s="21">
        <f t="shared" ref="W75" si="690">IF(M75&gt;0,X75/M75,0)</f>
        <v>0.46534149951891046</v>
      </c>
      <c r="X75" s="54">
        <f t="shared" ref="X75" si="691">X72+X73+X74</f>
        <v>18861.686999999998</v>
      </c>
      <c r="Y75" s="21">
        <f t="shared" ref="Y75" si="692">IF(M75&gt;0,Z75/M75,0)</f>
        <v>0.4332314410480349</v>
      </c>
      <c r="Z75" s="54">
        <f t="shared" ref="Z75" si="693">Z72+Z73+Z74</f>
        <v>17560.169999999998</v>
      </c>
      <c r="AA75" s="55">
        <f t="shared" ref="AA75" si="694">IF(M75&gt;0,AB75/M75,0)</f>
        <v>2.5205299385685736E-3</v>
      </c>
      <c r="AB75" s="56">
        <f t="shared" ref="AB75" si="695">SUM(AB72:AB74)</f>
        <v>102.16463999999999</v>
      </c>
      <c r="AC75" s="55">
        <f t="shared" ref="AC75" si="696">IF(M75&gt;0,(AC72*M72+AC73*M73+AC74*M74)/M75,0)</f>
        <v>2.5701729405669454E-3</v>
      </c>
      <c r="AD75" s="55">
        <f t="shared" ref="AD75" si="697">IF(K75&gt;0,(K72*AD72+K73*AD73+K74*AD74)/K75,0)</f>
        <v>3.0020754890256222E-4</v>
      </c>
      <c r="AE75" s="52">
        <f t="shared" ref="AE75" si="698">SUM(AE72:AE74)</f>
        <v>12.16761</v>
      </c>
      <c r="AF75" s="53">
        <f t="shared" ref="AF75" si="699">IF(K75&gt;0,(K72*AF72+K73*AF73+K74*AF74)/K75,0)</f>
        <v>0.20965490862338138</v>
      </c>
      <c r="AG75" s="58">
        <f t="shared" ref="AG75" si="700">SUM(AG72:AG74)</f>
        <v>88.184813399999996</v>
      </c>
      <c r="AH75" s="53">
        <f t="shared" ref="AH75" si="701">IF(AND(AB75&gt;0),((AB72*AH72+AB73*AH73+AB74*AH74)/AB75),0)</f>
        <v>0.88216610731224843</v>
      </c>
      <c r="AI75" s="57">
        <f t="shared" si="634"/>
        <v>0.8844090734991471</v>
      </c>
      <c r="AJ75" s="51">
        <f t="shared" ref="AJ75" si="702">SUM(AJ72:AJ74)</f>
        <v>460</v>
      </c>
      <c r="AK75" s="21">
        <f t="shared" ref="AK75" si="703">IF(AJ75&gt;0,(AK72*AJ72+AK73*AJ73+AK74*AJ74)/AJ75,0)</f>
        <v>8.5645652173913053E-2</v>
      </c>
      <c r="AL75" s="53">
        <f>IF(K75&gt;0,(AL72*K72+AL73*K73+AL74*K74)/K75,0)</f>
        <v>0.21879572733951691</v>
      </c>
      <c r="AM75" s="141">
        <f>IF(L75&gt;0,(AM72*K72+AM73*K73+AM74*K74)/K75,0)</f>
        <v>0.21716970107447883</v>
      </c>
      <c r="AN75" s="58">
        <f t="shared" ref="AN75" si="704">SUM(AN72:AN74)</f>
        <v>92.009209799999994</v>
      </c>
      <c r="AO75" s="142">
        <f t="shared" ref="AO75:AO123" si="705">SUM(AO72:AO74)</f>
        <v>91.289555700000008</v>
      </c>
      <c r="AP75" s="56"/>
      <c r="AQ75" s="56">
        <f t="shared" ref="AQ75" si="706">SUM(AQ72:AQ74)</f>
        <v>536.79999999999995</v>
      </c>
      <c r="AR75" s="105"/>
      <c r="AS75" s="106">
        <f>AR74</f>
        <v>577.14000000000328</v>
      </c>
      <c r="AT75" s="51">
        <f t="shared" ref="AT75" si="707">SUM(AT72:AT74)</f>
        <v>0</v>
      </c>
      <c r="AU75" s="59"/>
      <c r="AV75" s="58"/>
      <c r="AW75" s="58"/>
      <c r="AX75" s="58"/>
      <c r="AY75" s="58"/>
    </row>
    <row r="76" spans="1:51" x14ac:dyDescent="0.2">
      <c r="A76" s="168">
        <v>19</v>
      </c>
      <c r="B76" s="23">
        <v>1</v>
      </c>
      <c r="C76" s="11" t="s">
        <v>56</v>
      </c>
      <c r="D76" s="12">
        <v>11500</v>
      </c>
      <c r="E76" s="12">
        <v>0</v>
      </c>
      <c r="F76" s="12">
        <v>12703</v>
      </c>
      <c r="G76" s="13">
        <v>2.4</v>
      </c>
      <c r="H76" s="13">
        <v>6.1</v>
      </c>
      <c r="I76" s="12">
        <v>14157</v>
      </c>
      <c r="J76" s="13">
        <v>8.5</v>
      </c>
      <c r="K76" s="12">
        <v>14968</v>
      </c>
      <c r="L76" s="14">
        <v>6.8000000000000005E-2</v>
      </c>
      <c r="M76" s="24">
        <f>ROUND(K76*(1-L76),0)</f>
        <v>13950</v>
      </c>
      <c r="N76" s="15">
        <v>0.55900000000000005</v>
      </c>
      <c r="O76" s="25">
        <f t="shared" ref="O76:O78" si="708">M76*N76</f>
        <v>7798.0500000000011</v>
      </c>
      <c r="P76" s="14">
        <v>0.31900000000000001</v>
      </c>
      <c r="Q76" s="25">
        <f t="shared" ref="Q76:Q78" si="709">M76*P76</f>
        <v>4450.05</v>
      </c>
      <c r="R76" s="16">
        <v>0.13100000000000001</v>
      </c>
      <c r="S76" s="150"/>
      <c r="T76" s="25">
        <f t="shared" ref="T76:T78" si="710">M76*R76</f>
        <v>1827.45</v>
      </c>
      <c r="U76" s="26">
        <v>0.28399999999999997</v>
      </c>
      <c r="V76" s="25">
        <f t="shared" ref="V76:V78" si="711">M76*U76</f>
        <v>3961.7999999999997</v>
      </c>
      <c r="W76" s="16">
        <v>0.46700000000000003</v>
      </c>
      <c r="X76" s="25">
        <f t="shared" ref="X76:X78" si="712">M76*W76</f>
        <v>6514.6500000000005</v>
      </c>
      <c r="Y76" s="16">
        <v>0.43</v>
      </c>
      <c r="Z76" s="25">
        <f t="shared" ref="Z76:Z78" si="713">Y76*M76</f>
        <v>5998.5</v>
      </c>
      <c r="AA76" s="17">
        <v>2.5999999999999999E-3</v>
      </c>
      <c r="AB76" s="18">
        <f t="shared" ref="AB76:AB78" si="714">M76*AA76</f>
        <v>36.269999999999996</v>
      </c>
      <c r="AC76" s="27">
        <f>IF(M76&gt;0,(AE76+AN76)/M76,0)</f>
        <v>2.7219380645161296E-3</v>
      </c>
      <c r="AD76" s="17">
        <v>3.1E-4</v>
      </c>
      <c r="AE76" s="24">
        <f t="shared" ref="AE76:AE78" si="715">AD76*M76</f>
        <v>4.3244999999999996</v>
      </c>
      <c r="AF76" s="117">
        <v>0.20469999999999999</v>
      </c>
      <c r="AG76" s="30">
        <f t="shared" ref="AG76:AG78" si="716">AJ76*(1-AK76)*AF76</f>
        <v>31.945481999999998</v>
      </c>
      <c r="AH76" s="28">
        <f t="shared" ref="AH76:AH78" si="717">IF(AND(AF76&gt;0,AD76&gt;0,AA76&gt;0),((AA76-AD76)*AF76)/((AF76-AD76)*AA76),0)</f>
        <v>0.8821051007312567</v>
      </c>
      <c r="AI76" s="60">
        <f t="shared" si="634"/>
        <v>0.88738648745925819</v>
      </c>
      <c r="AJ76" s="12">
        <v>170</v>
      </c>
      <c r="AK76" s="14">
        <v>8.2000000000000003E-2</v>
      </c>
      <c r="AL76" s="15">
        <v>0.21560000000000001</v>
      </c>
      <c r="AM76" s="135">
        <v>0.21329999999999999</v>
      </c>
      <c r="AN76" s="30">
        <f>AJ76*(1-AK76)*AL76</f>
        <v>33.646536000000005</v>
      </c>
      <c r="AO76" s="136">
        <f t="shared" ref="AO76" si="718">AJ76*(1-AK76)*AM76</f>
        <v>33.287597999999996</v>
      </c>
      <c r="AP76" s="19">
        <v>1.58</v>
      </c>
      <c r="AQ76" s="19"/>
      <c r="AR76" s="101">
        <f>AR74+AJ76-AQ76</f>
        <v>747.14000000000328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9"/>
      <c r="B77" s="33">
        <v>2</v>
      </c>
      <c r="C77" s="46" t="s">
        <v>58</v>
      </c>
      <c r="D77" s="34">
        <v>17800</v>
      </c>
      <c r="E77" s="34">
        <v>0</v>
      </c>
      <c r="F77" s="34">
        <v>13853</v>
      </c>
      <c r="G77" s="35">
        <v>3.4</v>
      </c>
      <c r="H77" s="35">
        <v>5</v>
      </c>
      <c r="I77" s="34">
        <v>14547</v>
      </c>
      <c r="J77" s="35">
        <v>8.6</v>
      </c>
      <c r="K77" s="34">
        <v>14980</v>
      </c>
      <c r="L77" s="36">
        <v>7.4999999999999997E-2</v>
      </c>
      <c r="M77" s="37">
        <f>ROUND(K77*(1-L77),0)</f>
        <v>13857</v>
      </c>
      <c r="N77" s="38">
        <v>0.53500000000000003</v>
      </c>
      <c r="O77" s="25">
        <f t="shared" si="708"/>
        <v>7413.4950000000008</v>
      </c>
      <c r="P77" s="36">
        <v>0.38200000000000001</v>
      </c>
      <c r="Q77" s="25">
        <f t="shared" si="709"/>
        <v>5293.3739999999998</v>
      </c>
      <c r="R77" s="39">
        <v>8.3000000000000004E-2</v>
      </c>
      <c r="S77" s="139"/>
      <c r="T77" s="25">
        <f t="shared" si="710"/>
        <v>1150.1310000000001</v>
      </c>
      <c r="U77" s="28">
        <v>0.28399999999999997</v>
      </c>
      <c r="V77" s="25">
        <f t="shared" si="711"/>
        <v>3935.3879999999995</v>
      </c>
      <c r="W77" s="39">
        <v>0.46</v>
      </c>
      <c r="X77" s="25">
        <f t="shared" si="712"/>
        <v>6374.22</v>
      </c>
      <c r="Y77" s="39">
        <v>0.46</v>
      </c>
      <c r="Z77" s="25">
        <f t="shared" si="713"/>
        <v>6374.22</v>
      </c>
      <c r="AA77" s="40">
        <v>2.7000000000000001E-3</v>
      </c>
      <c r="AB77" s="18">
        <f t="shared" si="714"/>
        <v>37.413900000000005</v>
      </c>
      <c r="AC77" s="27">
        <f>IF(M77&gt;0,(AE77+AN77)/M77,0)</f>
        <v>2.7970145053041787E-3</v>
      </c>
      <c r="AD77" s="40">
        <v>3.1E-4</v>
      </c>
      <c r="AE77" s="37">
        <f t="shared" si="715"/>
        <v>4.2956700000000003</v>
      </c>
      <c r="AF77" s="28">
        <v>0.2031</v>
      </c>
      <c r="AG77" s="41">
        <f t="shared" si="716"/>
        <v>32.707224000000004</v>
      </c>
      <c r="AH77" s="28">
        <f t="shared" si="717"/>
        <v>0.88653834563396194</v>
      </c>
      <c r="AI77" s="29">
        <f t="shared" si="634"/>
        <v>0.89045745438855928</v>
      </c>
      <c r="AJ77" s="34">
        <v>176</v>
      </c>
      <c r="AK77" s="36">
        <v>8.5000000000000006E-2</v>
      </c>
      <c r="AL77" s="38">
        <v>0.214</v>
      </c>
      <c r="AM77" s="137">
        <v>0.2122</v>
      </c>
      <c r="AN77" s="41">
        <f>AJ77*(1-AK77)*AL77</f>
        <v>34.462560000000003</v>
      </c>
      <c r="AO77" s="138">
        <f t="shared" si="676"/>
        <v>34.172688000000001</v>
      </c>
      <c r="AP77" s="42">
        <v>1.6</v>
      </c>
      <c r="AQ77" s="42"/>
      <c r="AR77" s="121">
        <f>AR76+AJ77-AQ77</f>
        <v>923.14000000000328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9"/>
      <c r="B78" s="33">
        <v>3</v>
      </c>
      <c r="C78" s="46" t="s">
        <v>54</v>
      </c>
      <c r="D78" s="43">
        <v>16156</v>
      </c>
      <c r="E78" s="43">
        <v>0</v>
      </c>
      <c r="F78" s="43">
        <v>15814</v>
      </c>
      <c r="G78" s="37">
        <v>1.4</v>
      </c>
      <c r="H78" s="37">
        <v>4</v>
      </c>
      <c r="I78" s="43">
        <v>17469</v>
      </c>
      <c r="J78" s="127">
        <v>7.7</v>
      </c>
      <c r="K78" s="43">
        <v>15023</v>
      </c>
      <c r="L78" s="39">
        <v>6.7000000000000004E-2</v>
      </c>
      <c r="M78" s="37">
        <f>ROUND(K78*(1-L78),0)</f>
        <v>14016</v>
      </c>
      <c r="N78" s="28">
        <v>0.503</v>
      </c>
      <c r="O78" s="25">
        <f t="shared" si="708"/>
        <v>7050.0479999999998</v>
      </c>
      <c r="P78" s="39">
        <v>0.36699999999999999</v>
      </c>
      <c r="Q78" s="25">
        <f t="shared" si="709"/>
        <v>5143.8720000000003</v>
      </c>
      <c r="R78" s="39">
        <v>0.13</v>
      </c>
      <c r="S78" s="139"/>
      <c r="T78" s="25">
        <f t="shared" si="710"/>
        <v>1822.0800000000002</v>
      </c>
      <c r="U78" s="28">
        <v>0.28399999999999997</v>
      </c>
      <c r="V78" s="25">
        <f t="shared" si="711"/>
        <v>3980.5439999999999</v>
      </c>
      <c r="W78" s="39">
        <v>0.46700000000000003</v>
      </c>
      <c r="X78" s="25">
        <f t="shared" si="712"/>
        <v>6545.4720000000007</v>
      </c>
      <c r="Y78" s="39">
        <v>0.43</v>
      </c>
      <c r="Z78" s="25">
        <f t="shared" si="713"/>
        <v>6026.88</v>
      </c>
      <c r="AA78" s="47">
        <v>2.7799999999999999E-3</v>
      </c>
      <c r="AB78" s="18">
        <f t="shared" si="714"/>
        <v>38.964480000000002</v>
      </c>
      <c r="AC78" s="27">
        <f>IF(M78&gt;0,(AE78+AN78)/M78,0)</f>
        <v>2.7380193707191788E-3</v>
      </c>
      <c r="AD78" s="47">
        <v>3.2000000000000003E-4</v>
      </c>
      <c r="AE78" s="37">
        <f t="shared" si="715"/>
        <v>4.4851200000000002</v>
      </c>
      <c r="AF78" s="28">
        <v>0.2102</v>
      </c>
      <c r="AG78" s="41">
        <f t="shared" si="716"/>
        <v>33.273609</v>
      </c>
      <c r="AH78" s="28">
        <f t="shared" si="717"/>
        <v>0.88624126427845729</v>
      </c>
      <c r="AI78" s="29">
        <f t="shared" si="634"/>
        <v>0.88444911947938598</v>
      </c>
      <c r="AJ78" s="43">
        <v>173</v>
      </c>
      <c r="AK78" s="39">
        <v>8.5000000000000006E-2</v>
      </c>
      <c r="AL78" s="28">
        <v>0.21410000000000001</v>
      </c>
      <c r="AM78" s="139">
        <v>0.21279999999999999</v>
      </c>
      <c r="AN78" s="41">
        <f>AJ78*(1-AK78)*AL78</f>
        <v>33.890959500000008</v>
      </c>
      <c r="AO78" s="140">
        <f t="shared" si="676"/>
        <v>33.685175999999998</v>
      </c>
      <c r="AP78" s="18">
        <v>1.55</v>
      </c>
      <c r="AQ78" s="18"/>
      <c r="AR78" s="121">
        <f>AR77+AJ78-AQ78</f>
        <v>1096.1400000000033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70"/>
      <c r="B79" s="49" t="s">
        <v>38</v>
      </c>
      <c r="C79" s="50"/>
      <c r="D79" s="51">
        <f t="shared" ref="D79" si="719">SUM(D76:D78)</f>
        <v>45456</v>
      </c>
      <c r="E79" s="51"/>
      <c r="F79" s="51">
        <f t="shared" ref="F79" si="720">SUM(F76:F78)</f>
        <v>42370</v>
      </c>
      <c r="G79" s="52"/>
      <c r="H79" s="52"/>
      <c r="I79" s="51">
        <f t="shared" ref="I79:K79" si="721">SUM(I76:I78)</f>
        <v>46173</v>
      </c>
      <c r="J79" s="52"/>
      <c r="K79" s="51">
        <f t="shared" si="721"/>
        <v>44971</v>
      </c>
      <c r="L79" s="21">
        <f t="shared" ref="L79" si="722">IF(K79&gt;0,(K76*L76+K77*L77+K78*L78)/K79,0)</f>
        <v>6.9997665161993294E-2</v>
      </c>
      <c r="M79" s="52">
        <f t="shared" ref="M79" si="723">M76+M77+M78</f>
        <v>41823</v>
      </c>
      <c r="N79" s="53">
        <f t="shared" ref="N79" si="724">IF(M79&gt;0,O79/M79,0)</f>
        <v>0.53228111326303706</v>
      </c>
      <c r="O79" s="54">
        <f t="shared" ref="O79" si="725">O76+O77+O78</f>
        <v>22261.593000000001</v>
      </c>
      <c r="P79" s="21">
        <f t="shared" ref="P79" si="726">IF(M79&gt;0,Q79/M79,0)</f>
        <v>0.35595954379169353</v>
      </c>
      <c r="Q79" s="54">
        <f t="shared" ref="Q79" si="727">Q76+Q77+Q78</f>
        <v>14887.295999999998</v>
      </c>
      <c r="R79" s="21">
        <f t="shared" ref="R79" si="728">IF(M79&gt;0,T79/M79,0)</f>
        <v>0.11476127967864572</v>
      </c>
      <c r="S79" s="141"/>
      <c r="T79" s="54">
        <f t="shared" ref="T79" si="729">T76+T77+T78</f>
        <v>4799.6610000000001</v>
      </c>
      <c r="U79" s="21">
        <f t="shared" ref="U79" si="730">IF(M79&gt;0,V79/M79,0)</f>
        <v>0.28399999999999997</v>
      </c>
      <c r="V79" s="54">
        <f t="shared" ref="V79" si="731">V76+V77+V78</f>
        <v>11877.732</v>
      </c>
      <c r="W79" s="21">
        <f t="shared" ref="W79" si="732">IF(M79&gt;0,X79/M79,0)</f>
        <v>0.46468072591636184</v>
      </c>
      <c r="X79" s="54">
        <f t="shared" ref="X79" si="733">X76+X77+X78</f>
        <v>19434.342000000001</v>
      </c>
      <c r="Y79" s="21">
        <f t="shared" ref="Y79" si="734">IF(M79&gt;0,Z79/M79,0)</f>
        <v>0.43993974607273517</v>
      </c>
      <c r="Z79" s="54">
        <f t="shared" ref="Z79" si="735">Z76+Z77+Z78</f>
        <v>18399.600000000002</v>
      </c>
      <c r="AA79" s="55">
        <f t="shared" ref="AA79" si="736">IF(M79&gt;0,AB79/M79,0)</f>
        <v>2.693455275805179E-3</v>
      </c>
      <c r="AB79" s="56">
        <f t="shared" ref="AB79" si="737">SUM(AB76:AB78)</f>
        <v>112.64838</v>
      </c>
      <c r="AC79" s="55">
        <f t="shared" ref="AC79" si="738">IF(M79&gt;0,(AC76*M76+AC77*M77+AC78*M78)/M79,0)</f>
        <v>2.7522020299835027E-3</v>
      </c>
      <c r="AD79" s="55">
        <f t="shared" ref="AD79" si="739">IF(K79&gt;0,(K76*AD76+K77*AD77+K78*AD78)/K79,0)</f>
        <v>3.1334059727379868E-4</v>
      </c>
      <c r="AE79" s="52">
        <f t="shared" ref="AE79" si="740">SUM(AE76:AE78)</f>
        <v>13.10529</v>
      </c>
      <c r="AF79" s="53">
        <f t="shared" ref="AF79" si="741">IF(K79&gt;0,(K76*AF76+K77*AF77+K78*AF78)/K79,0)</f>
        <v>0.20600436281158968</v>
      </c>
      <c r="AG79" s="58">
        <f t="shared" ref="AG79" si="742">SUM(AG76:AG78)</f>
        <v>97.926314999999988</v>
      </c>
      <c r="AH79" s="53">
        <f t="shared" ref="AH79" si="743">IF(AND(AB79&gt;0),((AB76*AH76+AB77*AH77+AB78*AH78)/AB79),0)</f>
        <v>0.88500819124420449</v>
      </c>
      <c r="AI79" s="57">
        <f t="shared" si="634"/>
        <v>0.88744510660111475</v>
      </c>
      <c r="AJ79" s="51">
        <f t="shared" ref="AJ79" si="744">SUM(AJ76:AJ78)</f>
        <v>519</v>
      </c>
      <c r="AK79" s="21">
        <f t="shared" ref="AK79" si="745">IF(AJ79&gt;0,(AK76*AJ76+AK77*AJ77+AK78*AJ78)/AJ79,0)</f>
        <v>8.4017341040462434E-2</v>
      </c>
      <c r="AL79" s="53">
        <f>IF(K79&gt;0,(AL76*K76+AL77*K77+AL78*K78)/K79,0)</f>
        <v>0.21456594471993062</v>
      </c>
      <c r="AM79" s="141">
        <f>IF(L79&gt;0,(AM76*K76+AM77*K77+AM78*K78)/K79,0)</f>
        <v>0.21276655622512283</v>
      </c>
      <c r="AN79" s="58">
        <f t="shared" ref="AN79" si="746">SUM(AN76:AN78)</f>
        <v>102.00005550000002</v>
      </c>
      <c r="AO79" s="142">
        <f t="shared" si="705"/>
        <v>101.14546199999999</v>
      </c>
      <c r="AP79" s="56"/>
      <c r="AQ79" s="56">
        <f t="shared" ref="AQ79" si="747">SUM(AQ76:AQ78)</f>
        <v>0</v>
      </c>
      <c r="AR79" s="105"/>
      <c r="AS79" s="106">
        <f>AR78</f>
        <v>1096.1400000000033</v>
      </c>
      <c r="AT79" s="51">
        <f t="shared" ref="AT79" si="748">SUM(AT76:AT78)</f>
        <v>0</v>
      </c>
      <c r="AU79" s="59"/>
      <c r="AV79" s="58"/>
      <c r="AW79" s="58"/>
      <c r="AX79" s="58"/>
      <c r="AY79" s="58"/>
    </row>
    <row r="80" spans="1:51" x14ac:dyDescent="0.2">
      <c r="A80" s="168">
        <v>20</v>
      </c>
      <c r="B80" s="23">
        <v>1</v>
      </c>
      <c r="C80" s="11" t="s">
        <v>56</v>
      </c>
      <c r="D80" s="12">
        <v>13028</v>
      </c>
      <c r="E80" s="12">
        <v>0</v>
      </c>
      <c r="F80" s="12">
        <v>15756</v>
      </c>
      <c r="G80" s="13">
        <v>0.9</v>
      </c>
      <c r="H80" s="13">
        <v>4.8</v>
      </c>
      <c r="I80" s="12">
        <v>17334</v>
      </c>
      <c r="J80" s="125">
        <v>7.5</v>
      </c>
      <c r="K80" s="12">
        <v>15153</v>
      </c>
      <c r="L80" s="14">
        <v>6.6000000000000003E-2</v>
      </c>
      <c r="M80" s="24">
        <f>ROUND(K80*(1-L80),0)</f>
        <v>14153</v>
      </c>
      <c r="N80" s="15">
        <v>0.36899999999999999</v>
      </c>
      <c r="O80" s="25">
        <f t="shared" ref="O80:O82" si="749">M80*N80</f>
        <v>5222.4570000000003</v>
      </c>
      <c r="P80" s="14">
        <v>0.54200000000000004</v>
      </c>
      <c r="Q80" s="25">
        <f t="shared" ref="Q80:Q82" si="750">M80*P80</f>
        <v>7670.9260000000004</v>
      </c>
      <c r="R80" s="16">
        <v>8.8999999999999996E-2</v>
      </c>
      <c r="S80" s="150"/>
      <c r="T80" s="25">
        <f t="shared" ref="T80:T82" si="751">M80*R80</f>
        <v>1259.617</v>
      </c>
      <c r="U80" s="26">
        <v>0.28899999999999998</v>
      </c>
      <c r="V80" s="25">
        <f t="shared" ref="V80:V82" si="752">M80*U80</f>
        <v>4090.2169999999996</v>
      </c>
      <c r="W80" s="16">
        <v>0.46500000000000002</v>
      </c>
      <c r="X80" s="25">
        <f t="shared" ref="X80:X82" si="753">M80*W80</f>
        <v>6581.1450000000004</v>
      </c>
      <c r="Y80" s="16">
        <v>0.42</v>
      </c>
      <c r="Z80" s="25">
        <f t="shared" ref="Z80:Z82" si="754">Y80*M80</f>
        <v>5944.26</v>
      </c>
      <c r="AA80" s="17">
        <v>2.7000000000000001E-3</v>
      </c>
      <c r="AB80" s="18">
        <f t="shared" ref="AB80:AB82" si="755">M80*AA80</f>
        <v>38.213100000000004</v>
      </c>
      <c r="AC80" s="27">
        <f>IF(M80&gt;0,(AE80+AN80)/M80,0)</f>
        <v>2.6983310110930549E-3</v>
      </c>
      <c r="AD80" s="17">
        <v>3.1E-4</v>
      </c>
      <c r="AE80" s="24">
        <f t="shared" ref="AE80:AE82" si="756">AD80*M80</f>
        <v>4.3874300000000002</v>
      </c>
      <c r="AF80" s="117">
        <v>0.21390000000000001</v>
      </c>
      <c r="AG80" s="30">
        <f t="shared" ref="AG80:AG82" si="757">AJ80*(1-AK80)*AF80</f>
        <v>32.524778400000002</v>
      </c>
      <c r="AH80" s="28">
        <f t="shared" ref="AH80:AH82" si="758">IF(AND(AF80&gt;0,AD80&gt;0,AA80&gt;0),((AA80-AD80)*AF80)/((AF80-AD80)*AA80),0)</f>
        <v>0.88646992420577331</v>
      </c>
      <c r="AI80" s="60">
        <f t="shared" si="634"/>
        <v>0.88635019510674096</v>
      </c>
      <c r="AJ80" s="12">
        <v>166</v>
      </c>
      <c r="AK80" s="14">
        <v>8.4000000000000005E-2</v>
      </c>
      <c r="AL80" s="15">
        <v>0.2223</v>
      </c>
      <c r="AM80" s="135">
        <v>0.2283</v>
      </c>
      <c r="AN80" s="30">
        <f>AJ80*(1-AK80)*AL80</f>
        <v>33.802048800000001</v>
      </c>
      <c r="AO80" s="136">
        <f t="shared" ref="AO80" si="759">AJ80*(1-AK80)*AM80</f>
        <v>34.714384800000005</v>
      </c>
      <c r="AP80" s="19">
        <v>1.58</v>
      </c>
      <c r="AQ80" s="19"/>
      <c r="AR80" s="101">
        <f>AR78+AJ80-AQ80</f>
        <v>1262.1400000000033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9"/>
      <c r="B81" s="33">
        <v>2</v>
      </c>
      <c r="C81" s="46" t="s">
        <v>58</v>
      </c>
      <c r="D81" s="34">
        <v>19100</v>
      </c>
      <c r="E81" s="34">
        <v>0</v>
      </c>
      <c r="F81" s="34">
        <v>12829</v>
      </c>
      <c r="G81" s="35">
        <v>1.9</v>
      </c>
      <c r="H81" s="35">
        <v>4.9000000000000004</v>
      </c>
      <c r="I81" s="34">
        <v>15255</v>
      </c>
      <c r="J81" s="35">
        <v>7</v>
      </c>
      <c r="K81" s="34">
        <v>15133</v>
      </c>
      <c r="L81" s="36">
        <v>6.8000000000000005E-2</v>
      </c>
      <c r="M81" s="37">
        <f>ROUND(K81*(1-L81),0)</f>
        <v>14104</v>
      </c>
      <c r="N81" s="38">
        <v>0.499</v>
      </c>
      <c r="O81" s="25">
        <f t="shared" si="749"/>
        <v>7037.8959999999997</v>
      </c>
      <c r="P81" s="36">
        <v>0.40699999999999997</v>
      </c>
      <c r="Q81" s="25">
        <f t="shared" si="750"/>
        <v>5740.3279999999995</v>
      </c>
      <c r="R81" s="39">
        <v>9.4E-2</v>
      </c>
      <c r="S81" s="139"/>
      <c r="T81" s="25">
        <f t="shared" si="751"/>
        <v>1325.7760000000001</v>
      </c>
      <c r="U81" s="28">
        <v>0.28699999999999998</v>
      </c>
      <c r="V81" s="25">
        <f t="shared" si="752"/>
        <v>4047.8479999999995</v>
      </c>
      <c r="W81" s="39">
        <v>0.46899999999999997</v>
      </c>
      <c r="X81" s="25">
        <f t="shared" si="753"/>
        <v>6614.7759999999998</v>
      </c>
      <c r="Y81" s="39">
        <v>0.45</v>
      </c>
      <c r="Z81" s="25">
        <f t="shared" si="754"/>
        <v>6346.8</v>
      </c>
      <c r="AA81" s="40">
        <v>2.5999999999999999E-3</v>
      </c>
      <c r="AB81" s="18">
        <f t="shared" si="755"/>
        <v>36.670400000000001</v>
      </c>
      <c r="AC81" s="27">
        <f>IF(M81&gt;0,(AE81+AN81)/M81,0)</f>
        <v>2.5632898468519569E-3</v>
      </c>
      <c r="AD81" s="40">
        <v>2.9999999999999997E-4</v>
      </c>
      <c r="AE81" s="37">
        <f t="shared" si="756"/>
        <v>4.2311999999999994</v>
      </c>
      <c r="AF81" s="28">
        <v>0.20979999999999999</v>
      </c>
      <c r="AG81" s="41">
        <f t="shared" si="757"/>
        <v>30.580447999999997</v>
      </c>
      <c r="AH81" s="28">
        <f t="shared" si="758"/>
        <v>0.88588213695612261</v>
      </c>
      <c r="AI81" s="29">
        <f t="shared" si="634"/>
        <v>0.88417410135301577</v>
      </c>
      <c r="AJ81" s="34">
        <v>160</v>
      </c>
      <c r="AK81" s="36">
        <v>8.8999999999999996E-2</v>
      </c>
      <c r="AL81" s="38">
        <v>0.219</v>
      </c>
      <c r="AM81" s="137">
        <v>0.22339999999999999</v>
      </c>
      <c r="AN81" s="41">
        <f>AJ81*(1-AK81)*AL81</f>
        <v>31.921439999999997</v>
      </c>
      <c r="AO81" s="138">
        <f t="shared" si="676"/>
        <v>32.562783999999994</v>
      </c>
      <c r="AP81" s="42">
        <v>1.6</v>
      </c>
      <c r="AQ81" s="42"/>
      <c r="AR81" s="121">
        <f>AR80+AJ81-AQ81</f>
        <v>1422.1400000000033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9"/>
      <c r="B82" s="33">
        <v>3</v>
      </c>
      <c r="C82" s="11" t="s">
        <v>57</v>
      </c>
      <c r="D82" s="43">
        <v>15972</v>
      </c>
      <c r="E82" s="43">
        <v>1</v>
      </c>
      <c r="F82" s="43">
        <v>16832</v>
      </c>
      <c r="G82" s="37">
        <v>1.6</v>
      </c>
      <c r="H82" s="37">
        <v>4.8</v>
      </c>
      <c r="I82" s="43">
        <v>17282</v>
      </c>
      <c r="J82" s="37">
        <v>6.4</v>
      </c>
      <c r="K82" s="43">
        <v>15153</v>
      </c>
      <c r="L82" s="39">
        <v>7.1999999999999995E-2</v>
      </c>
      <c r="M82" s="37">
        <f>ROUND(K82*(1-L82),0)</f>
        <v>14062</v>
      </c>
      <c r="N82" s="28">
        <v>0.55000000000000004</v>
      </c>
      <c r="O82" s="25">
        <f t="shared" si="749"/>
        <v>7734.1</v>
      </c>
      <c r="P82" s="39">
        <v>0.34200000000000003</v>
      </c>
      <c r="Q82" s="25">
        <f t="shared" si="750"/>
        <v>4809.2040000000006</v>
      </c>
      <c r="R82" s="39">
        <v>0.108</v>
      </c>
      <c r="S82" s="139"/>
      <c r="T82" s="25">
        <f t="shared" si="751"/>
        <v>1518.6959999999999</v>
      </c>
      <c r="U82" s="28">
        <v>0.28000000000000003</v>
      </c>
      <c r="V82" s="25">
        <f t="shared" si="752"/>
        <v>3937.3600000000006</v>
      </c>
      <c r="W82" s="39">
        <v>0.46200000000000002</v>
      </c>
      <c r="X82" s="25">
        <f t="shared" si="753"/>
        <v>6496.6440000000002</v>
      </c>
      <c r="Y82" s="39">
        <v>0.45</v>
      </c>
      <c r="Z82" s="25">
        <f t="shared" si="754"/>
        <v>6327.9000000000005</v>
      </c>
      <c r="AA82" s="47">
        <v>2.6700000000000001E-3</v>
      </c>
      <c r="AB82" s="18">
        <f t="shared" si="755"/>
        <v>37.545540000000003</v>
      </c>
      <c r="AC82" s="27">
        <f>IF(M82&gt;0,(AE82+AN82)/M82,0)</f>
        <v>2.6933085478594793E-3</v>
      </c>
      <c r="AD82" s="47">
        <v>3.1E-4</v>
      </c>
      <c r="AE82" s="37">
        <f t="shared" si="756"/>
        <v>4.3592199999999997</v>
      </c>
      <c r="AF82" s="28">
        <v>0.20499999999999999</v>
      </c>
      <c r="AG82" s="41">
        <f t="shared" si="757"/>
        <v>31.970159999999996</v>
      </c>
      <c r="AH82" s="28">
        <f t="shared" si="758"/>
        <v>0.88523377728594055</v>
      </c>
      <c r="AI82" s="29">
        <f t="shared" si="634"/>
        <v>0.88617827087803169</v>
      </c>
      <c r="AJ82" s="43">
        <v>171</v>
      </c>
      <c r="AK82" s="39">
        <v>8.7999999999999995E-2</v>
      </c>
      <c r="AL82" s="28">
        <v>0.21490000000000001</v>
      </c>
      <c r="AM82" s="139">
        <v>0.21690000000000001</v>
      </c>
      <c r="AN82" s="41">
        <f>AJ82*(1-AK82)*AL82</f>
        <v>33.514084799999999</v>
      </c>
      <c r="AO82" s="140">
        <f t="shared" si="676"/>
        <v>33.825988800000005</v>
      </c>
      <c r="AP82" s="18">
        <v>1.58</v>
      </c>
      <c r="AQ82" s="18"/>
      <c r="AR82" s="121">
        <f>AR81+AJ82-AQ82</f>
        <v>1593.1400000000033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70"/>
      <c r="B83" s="49" t="s">
        <v>38</v>
      </c>
      <c r="C83" s="50"/>
      <c r="D83" s="51">
        <f t="shared" ref="D83" si="760">SUM(D80:D82)</f>
        <v>48100</v>
      </c>
      <c r="E83" s="51"/>
      <c r="F83" s="51">
        <f t="shared" ref="F83" si="761">SUM(F80:F82)</f>
        <v>45417</v>
      </c>
      <c r="G83" s="52"/>
      <c r="H83" s="52"/>
      <c r="I83" s="51">
        <f t="shared" ref="I83:K83" si="762">SUM(I80:I82)</f>
        <v>49871</v>
      </c>
      <c r="J83" s="52"/>
      <c r="K83" s="51">
        <f t="shared" si="762"/>
        <v>45439</v>
      </c>
      <c r="L83" s="21">
        <f t="shared" ref="L83" si="763">IF(K83&gt;0,(K80*L80+K81*L81+K82*L82)/K83,0)</f>
        <v>6.8666960100354335E-2</v>
      </c>
      <c r="M83" s="52">
        <f t="shared" ref="M83" si="764">M80+M81+M82</f>
        <v>42319</v>
      </c>
      <c r="N83" s="53">
        <f t="shared" ref="N83" si="765">IF(M83&gt;0,O83/M83,0)</f>
        <v>0.47246988350386354</v>
      </c>
      <c r="O83" s="54">
        <f t="shared" ref="O83" si="766">O80+O81+O82</f>
        <v>19994.453000000001</v>
      </c>
      <c r="P83" s="21">
        <f t="shared" ref="P83" si="767">IF(M83&gt;0,Q83/M83,0)</f>
        <v>0.43055029655710209</v>
      </c>
      <c r="Q83" s="54">
        <f t="shared" ref="Q83" si="768">Q80+Q81+Q82</f>
        <v>18220.458000000002</v>
      </c>
      <c r="R83" s="21">
        <f t="shared" ref="R83" si="769">IF(M83&gt;0,T83/M83,0)</f>
        <v>9.697981993903447E-2</v>
      </c>
      <c r="S83" s="141"/>
      <c r="T83" s="54">
        <f t="shared" ref="T83" si="770">T80+T81+T82</f>
        <v>4104.0889999999999</v>
      </c>
      <c r="U83" s="21">
        <f t="shared" ref="U83" si="771">IF(M83&gt;0,V83/M83,0)</f>
        <v>0.28534287199603015</v>
      </c>
      <c r="V83" s="54">
        <f t="shared" ref="V83" si="772">V80+V81+V82</f>
        <v>12075.424999999999</v>
      </c>
      <c r="W83" s="21">
        <f t="shared" ref="W83" si="773">IF(M83&gt;0,X83/M83,0)</f>
        <v>0.46533625558259889</v>
      </c>
      <c r="X83" s="54">
        <f t="shared" ref="X83" si="774">X80+X81+X82</f>
        <v>19692.565000000002</v>
      </c>
      <c r="Y83" s="21">
        <f t="shared" ref="Y83" si="775">IF(M83&gt;0,Z83/M83,0)</f>
        <v>0.43996691793284348</v>
      </c>
      <c r="Z83" s="54">
        <f t="shared" ref="Z83" si="776">Z80+Z81+Z82</f>
        <v>18618.960000000003</v>
      </c>
      <c r="AA83" s="55">
        <f t="shared" ref="AA83" si="777">IF(M83&gt;0,AB83/M83,0)</f>
        <v>2.656703608308325E-3</v>
      </c>
      <c r="AB83" s="56">
        <f t="shared" ref="AB83" si="778">SUM(AB80:AB82)</f>
        <v>112.42904</v>
      </c>
      <c r="AC83" s="55">
        <f t="shared" ref="AC83" si="779">IF(M83&gt;0,(AC80*M80+AC81*M81+AC82*M82)/M83,0)</f>
        <v>2.6516558425293607E-3</v>
      </c>
      <c r="AD83" s="55">
        <f t="shared" ref="AD83" si="780">IF(K83&gt;0,(K80*AD80+K81*AD81+K82*AD82)/K83,0)</f>
        <v>3.0666960100354324E-4</v>
      </c>
      <c r="AE83" s="52">
        <f t="shared" ref="AE83" si="781">SUM(AE80:AE82)</f>
        <v>12.97785</v>
      </c>
      <c r="AF83" s="53">
        <f t="shared" ref="AF83" si="782">IF(K83&gt;0,(K80*AF80+K81*AF81+K82*AF82)/K83,0)</f>
        <v>0.209566563964876</v>
      </c>
      <c r="AG83" s="58">
        <f t="shared" ref="AG83" si="783">SUM(AG80:AG82)</f>
        <v>95.075386399999999</v>
      </c>
      <c r="AH83" s="53">
        <f t="shared" ref="AH83" si="784">IF(AND(AB83&gt;0),((AB80*AH80+AB81*AH81+AB82*AH82)/AB83),0)</f>
        <v>0.88586539892312355</v>
      </c>
      <c r="AI83" s="57">
        <f t="shared" si="634"/>
        <v>0.88558950634165201</v>
      </c>
      <c r="AJ83" s="51">
        <f t="shared" ref="AJ83" si="785">SUM(AJ80:AJ82)</f>
        <v>497</v>
      </c>
      <c r="AK83" s="21">
        <f t="shared" ref="AK83" si="786">IF(AJ83&gt;0,(AK80*AJ80+AK81*AJ81+AK82*AJ82)/AJ83,0)</f>
        <v>8.6985915492957741E-2</v>
      </c>
      <c r="AL83" s="53">
        <f>IF(K83&gt;0,(AL80*K80+AL81*K81+AL82*K82)/K83,0)</f>
        <v>0.21873321595985826</v>
      </c>
      <c r="AM83" s="141">
        <f>IF(L83&gt;0,(AM80*K80+AM81*K81+AM82*K82)/K83,0)</f>
        <v>0.22286643191971653</v>
      </c>
      <c r="AN83" s="58">
        <f t="shared" ref="AN83" si="787">SUM(AN80:AN82)</f>
        <v>99.23757359999999</v>
      </c>
      <c r="AO83" s="142">
        <f t="shared" si="705"/>
        <v>101.1031576</v>
      </c>
      <c r="AP83" s="56"/>
      <c r="AQ83" s="56">
        <f t="shared" ref="AQ83" si="788">SUM(AQ80:AQ82)</f>
        <v>0</v>
      </c>
      <c r="AR83" s="105"/>
      <c r="AS83" s="106">
        <f>AR82</f>
        <v>1593.1400000000033</v>
      </c>
      <c r="AT83" s="51">
        <f t="shared" ref="AT83" si="789">SUM(AT80:AT82)</f>
        <v>0</v>
      </c>
      <c r="AU83" s="59"/>
      <c r="AV83" s="58"/>
      <c r="AW83" s="58"/>
      <c r="AX83" s="58"/>
      <c r="AY83" s="58"/>
    </row>
    <row r="84" spans="1:51" x14ac:dyDescent="0.2">
      <c r="A84" s="168">
        <v>21</v>
      </c>
      <c r="B84" s="23">
        <v>1</v>
      </c>
      <c r="C84" s="11" t="s">
        <v>53</v>
      </c>
      <c r="D84" s="12">
        <v>3947</v>
      </c>
      <c r="E84" s="12">
        <v>0</v>
      </c>
      <c r="F84" s="12">
        <v>10131</v>
      </c>
      <c r="G84" s="13">
        <v>2.2000000000000002</v>
      </c>
      <c r="H84" s="13">
        <v>5.3</v>
      </c>
      <c r="I84" s="12">
        <v>11202</v>
      </c>
      <c r="J84" s="13">
        <v>7.4</v>
      </c>
      <c r="K84" s="12">
        <v>14904</v>
      </c>
      <c r="L84" s="14">
        <v>6.3E-2</v>
      </c>
      <c r="M84" s="24">
        <f>ROUND(K84*(1-L84),0)</f>
        <v>13965</v>
      </c>
      <c r="N84" s="15">
        <v>0.57399999999999995</v>
      </c>
      <c r="O84" s="25">
        <f t="shared" ref="O84:O86" si="790">M84*N84</f>
        <v>8015.9099999999989</v>
      </c>
      <c r="P84" s="14">
        <v>0.27800000000000002</v>
      </c>
      <c r="Q84" s="25">
        <f t="shared" ref="Q84:Q86" si="791">M84*P84</f>
        <v>3882.2700000000004</v>
      </c>
      <c r="R84" s="16">
        <v>0.14799999999999999</v>
      </c>
      <c r="S84" s="150"/>
      <c r="T84" s="25">
        <f t="shared" ref="T84:T86" si="792">M84*R84</f>
        <v>2066.8199999999997</v>
      </c>
      <c r="U84" s="26">
        <v>0.28299999999999997</v>
      </c>
      <c r="V84" s="25">
        <f t="shared" ref="V84:V86" si="793">M84*U84</f>
        <v>3952.0949999999998</v>
      </c>
      <c r="W84" s="16">
        <v>0.47899999999999998</v>
      </c>
      <c r="X84" s="25">
        <f t="shared" ref="X84:X86" si="794">M84*W84</f>
        <v>6689.2349999999997</v>
      </c>
      <c r="Y84" s="16">
        <v>0.45</v>
      </c>
      <c r="Z84" s="25">
        <f t="shared" ref="Z84:Z86" si="795">Y84*M84</f>
        <v>6284.25</v>
      </c>
      <c r="AA84" s="17">
        <v>2.6199999999999999E-3</v>
      </c>
      <c r="AB84" s="18">
        <f t="shared" ref="AB84:AB86" si="796">M84*AA84</f>
        <v>36.588299999999997</v>
      </c>
      <c r="AC84" s="27">
        <f>IF(M84&gt;0,(AE84+AN84)/M84,0)</f>
        <v>2.5116735123523093E-3</v>
      </c>
      <c r="AD84" s="17">
        <v>3.1E-4</v>
      </c>
      <c r="AE84" s="24">
        <f t="shared" ref="AE84:AE86" si="797">AD84*M84</f>
        <v>4.3291500000000003</v>
      </c>
      <c r="AF84" s="117">
        <v>0.20630000000000001</v>
      </c>
      <c r="AG84" s="30">
        <f t="shared" ref="AG84:AG86" si="798">AJ84*(1-AK84)*AF84</f>
        <v>29.947952100000002</v>
      </c>
      <c r="AH84" s="28">
        <f t="shared" ref="AH84:AH86" si="799">IF(AND(AF84&gt;0,AD84&gt;0,AA84&gt;0),((AA84-AD84)*AF84)/((AF84-AD84)*AA84),0)</f>
        <v>0.88300625280483114</v>
      </c>
      <c r="AI84" s="60">
        <f t="shared" si="634"/>
        <v>0.87786119226295845</v>
      </c>
      <c r="AJ84" s="12">
        <v>159</v>
      </c>
      <c r="AK84" s="14">
        <v>8.6999999999999994E-2</v>
      </c>
      <c r="AL84" s="15">
        <v>0.21179999999999999</v>
      </c>
      <c r="AM84" s="135">
        <v>0.21149999999999999</v>
      </c>
      <c r="AN84" s="30">
        <f>AJ84*(1-AK84)*AL84</f>
        <v>30.746370599999999</v>
      </c>
      <c r="AO84" s="136">
        <f t="shared" ref="AO84" si="800">AJ84*(1-AK84)*AM84</f>
        <v>30.702820499999998</v>
      </c>
      <c r="AP84" s="19">
        <v>1.5</v>
      </c>
      <c r="AQ84" s="19">
        <v>858.04</v>
      </c>
      <c r="AR84" s="101">
        <f>AR82+AJ84-AQ84</f>
        <v>894.10000000000332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9"/>
      <c r="B85" s="33">
        <v>2</v>
      </c>
      <c r="C85" s="46" t="s">
        <v>58</v>
      </c>
      <c r="D85" s="34">
        <v>19800</v>
      </c>
      <c r="E85" s="34">
        <v>4</v>
      </c>
      <c r="F85" s="34">
        <v>15624</v>
      </c>
      <c r="G85" s="35">
        <v>2.2000000000000002</v>
      </c>
      <c r="H85" s="35">
        <v>5</v>
      </c>
      <c r="I85" s="34">
        <v>17295</v>
      </c>
      <c r="J85" s="35">
        <v>6.7</v>
      </c>
      <c r="K85" s="34">
        <v>14402</v>
      </c>
      <c r="L85" s="36">
        <v>7.0000000000000007E-2</v>
      </c>
      <c r="M85" s="37">
        <f>ROUND(K85*(1-L85),0)</f>
        <v>13394</v>
      </c>
      <c r="N85" s="38">
        <v>0.56599999999999995</v>
      </c>
      <c r="O85" s="25">
        <f t="shared" si="790"/>
        <v>7581.003999999999</v>
      </c>
      <c r="P85" s="36">
        <v>0.33800000000000002</v>
      </c>
      <c r="Q85" s="25">
        <f t="shared" si="791"/>
        <v>4527.1720000000005</v>
      </c>
      <c r="R85" s="39">
        <v>9.6000000000000002E-2</v>
      </c>
      <c r="S85" s="139"/>
      <c r="T85" s="25">
        <f t="shared" si="792"/>
        <v>1285.8240000000001</v>
      </c>
      <c r="U85" s="28">
        <v>0.28100000000000003</v>
      </c>
      <c r="V85" s="25">
        <f t="shared" si="793"/>
        <v>3763.7140000000004</v>
      </c>
      <c r="W85" s="39">
        <v>0.47499999999999998</v>
      </c>
      <c r="X85" s="25">
        <f t="shared" si="794"/>
        <v>6362.15</v>
      </c>
      <c r="Y85" s="39">
        <v>0.45</v>
      </c>
      <c r="Z85" s="25">
        <f t="shared" si="795"/>
        <v>6027.3</v>
      </c>
      <c r="AA85" s="40">
        <v>2.63E-3</v>
      </c>
      <c r="AB85" s="18">
        <f t="shared" si="796"/>
        <v>35.226219999999998</v>
      </c>
      <c r="AC85" s="27">
        <f>IF(M85&gt;0,(AE85+AN85)/M85,0)</f>
        <v>2.5223444826041508E-3</v>
      </c>
      <c r="AD85" s="40">
        <v>3.1E-4</v>
      </c>
      <c r="AE85" s="37">
        <f t="shared" si="797"/>
        <v>4.1521400000000002</v>
      </c>
      <c r="AF85" s="28">
        <v>0.21390000000000001</v>
      </c>
      <c r="AG85" s="41">
        <f t="shared" si="798"/>
        <v>28.410198000000001</v>
      </c>
      <c r="AH85" s="28">
        <f t="shared" si="799"/>
        <v>0.88340958130756553</v>
      </c>
      <c r="AI85" s="29">
        <f t="shared" si="634"/>
        <v>0.87831890260769463</v>
      </c>
      <c r="AJ85" s="34">
        <v>145</v>
      </c>
      <c r="AK85" s="36">
        <v>8.4000000000000005E-2</v>
      </c>
      <c r="AL85" s="38">
        <v>0.22309999999999999</v>
      </c>
      <c r="AM85" s="137">
        <v>0.23219999999999999</v>
      </c>
      <c r="AN85" s="41">
        <f>AJ85*(1-AK85)*AL85</f>
        <v>29.632141999999998</v>
      </c>
      <c r="AO85" s="138">
        <f t="shared" si="676"/>
        <v>30.840803999999999</v>
      </c>
      <c r="AP85" s="42">
        <v>1.55</v>
      </c>
      <c r="AQ85" s="42"/>
      <c r="AR85" s="121">
        <f>AR84+AJ85-AQ85</f>
        <v>1039.1000000000033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9"/>
      <c r="B86" s="33">
        <v>3</v>
      </c>
      <c r="C86" s="11" t="s">
        <v>57</v>
      </c>
      <c r="D86" s="43">
        <v>19853</v>
      </c>
      <c r="E86" s="43">
        <v>0</v>
      </c>
      <c r="F86" s="43">
        <v>15617</v>
      </c>
      <c r="G86" s="37">
        <v>1.8</v>
      </c>
      <c r="H86" s="37">
        <v>5.5</v>
      </c>
      <c r="I86" s="43">
        <v>16537</v>
      </c>
      <c r="J86" s="127">
        <v>6.1</v>
      </c>
      <c r="K86" s="43">
        <v>14682</v>
      </c>
      <c r="L86" s="39">
        <v>7.1999999999999995E-2</v>
      </c>
      <c r="M86" s="37">
        <f>ROUND(K86*(1-L86),0)</f>
        <v>13625</v>
      </c>
      <c r="N86" s="28">
        <v>0.55900000000000005</v>
      </c>
      <c r="O86" s="25">
        <f t="shared" si="790"/>
        <v>7616.3750000000009</v>
      </c>
      <c r="P86" s="39">
        <v>0.32200000000000001</v>
      </c>
      <c r="Q86" s="25">
        <f t="shared" si="791"/>
        <v>4387.25</v>
      </c>
      <c r="R86" s="39">
        <v>0.11899999999999999</v>
      </c>
      <c r="S86" s="139"/>
      <c r="T86" s="25">
        <f t="shared" si="792"/>
        <v>1621.375</v>
      </c>
      <c r="U86" s="28">
        <v>0.27800000000000002</v>
      </c>
      <c r="V86" s="25">
        <f t="shared" si="793"/>
        <v>3787.7500000000005</v>
      </c>
      <c r="W86" s="39">
        <v>0.46300000000000002</v>
      </c>
      <c r="X86" s="25">
        <f t="shared" si="794"/>
        <v>6308.375</v>
      </c>
      <c r="Y86" s="39">
        <v>0.44</v>
      </c>
      <c r="Z86" s="25">
        <f t="shared" si="795"/>
        <v>5995</v>
      </c>
      <c r="AA86" s="47">
        <v>2.5899999999999999E-3</v>
      </c>
      <c r="AB86" s="18">
        <f t="shared" si="796"/>
        <v>35.28875</v>
      </c>
      <c r="AC86" s="27">
        <f>IF(M86&gt;0,(AE86+AN86)/M86,0)</f>
        <v>2.681183500917431E-3</v>
      </c>
      <c r="AD86" s="47">
        <v>2.9999999999999997E-4</v>
      </c>
      <c r="AE86" s="37">
        <f t="shared" si="797"/>
        <v>4.0874999999999995</v>
      </c>
      <c r="AF86" s="28">
        <v>0.2127</v>
      </c>
      <c r="AG86" s="41">
        <f t="shared" si="798"/>
        <v>31.196921699999997</v>
      </c>
      <c r="AH86" s="28">
        <f t="shared" si="799"/>
        <v>0.88541871168989805</v>
      </c>
      <c r="AI86" s="29">
        <f t="shared" si="634"/>
        <v>0.88931523678638302</v>
      </c>
      <c r="AJ86" s="43">
        <v>161</v>
      </c>
      <c r="AK86" s="39">
        <v>8.8999999999999996E-2</v>
      </c>
      <c r="AL86" s="28">
        <v>0.22120000000000001</v>
      </c>
      <c r="AM86" s="139">
        <v>0.22459999999999999</v>
      </c>
      <c r="AN86" s="41">
        <f>AJ86*(1-AK86)*AL86</f>
        <v>32.4436252</v>
      </c>
      <c r="AO86" s="140">
        <f t="shared" si="676"/>
        <v>32.942306599999995</v>
      </c>
      <c r="AP86" s="18">
        <v>1.55</v>
      </c>
      <c r="AQ86" s="18"/>
      <c r="AR86" s="121">
        <f>AR85+AJ86-AQ86</f>
        <v>1200.1000000000033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70"/>
      <c r="B87" s="49" t="s">
        <v>38</v>
      </c>
      <c r="C87" s="50"/>
      <c r="D87" s="51">
        <f t="shared" ref="D87" si="801">SUM(D84:D86)</f>
        <v>43600</v>
      </c>
      <c r="E87" s="51"/>
      <c r="F87" s="51">
        <f t="shared" ref="F87" si="802">SUM(F84:F86)</f>
        <v>41372</v>
      </c>
      <c r="G87" s="52"/>
      <c r="H87" s="52"/>
      <c r="I87" s="51">
        <f t="shared" ref="I87:K87" si="803">SUM(I84:I86)</f>
        <v>45034</v>
      </c>
      <c r="J87" s="52"/>
      <c r="K87" s="51">
        <f t="shared" si="803"/>
        <v>43988</v>
      </c>
      <c r="L87" s="21">
        <f t="shared" ref="L87" si="804">IF(K87&gt;0,(K84*L84+K85*L85+K86*L86)/K87,0)</f>
        <v>6.8295807947622078E-2</v>
      </c>
      <c r="M87" s="52">
        <f t="shared" ref="M87" si="805">M84+M85+M86</f>
        <v>40984</v>
      </c>
      <c r="N87" s="53">
        <f t="shared" ref="N87" si="806">IF(M87&gt;0,O87/M87,0)</f>
        <v>0.56639881417138394</v>
      </c>
      <c r="O87" s="54">
        <f t="shared" ref="O87" si="807">O84+O85+O86</f>
        <v>23213.288999999997</v>
      </c>
      <c r="P87" s="21">
        <f t="shared" ref="P87" si="808">IF(M87&gt;0,Q87/M87,0)</f>
        <v>0.31223628733164166</v>
      </c>
      <c r="Q87" s="54">
        <f t="shared" ref="Q87" si="809">Q84+Q85+Q86</f>
        <v>12796.692000000001</v>
      </c>
      <c r="R87" s="21">
        <f t="shared" ref="R87" si="810">IF(M87&gt;0,T87/M87,0)</f>
        <v>0.12136489849697443</v>
      </c>
      <c r="S87" s="141"/>
      <c r="T87" s="54">
        <f t="shared" ref="T87" si="811">T84+T85+T86</f>
        <v>4974.0190000000002</v>
      </c>
      <c r="U87" s="21">
        <f t="shared" ref="U87" si="812">IF(M87&gt;0,V87/M87,0)</f>
        <v>0.28068414503220773</v>
      </c>
      <c r="V87" s="54">
        <f t="shared" ref="V87" si="813">V84+V85+V86</f>
        <v>11503.559000000001</v>
      </c>
      <c r="W87" s="21">
        <f t="shared" ref="W87" si="814">IF(M87&gt;0,X87/M87,0)</f>
        <v>0.47237360921335153</v>
      </c>
      <c r="X87" s="54">
        <f t="shared" ref="X87" si="815">X84+X85+X86</f>
        <v>19359.759999999998</v>
      </c>
      <c r="Y87" s="21">
        <f t="shared" ref="Y87" si="816">IF(M87&gt;0,Z87/M87,0)</f>
        <v>0.44667553191489362</v>
      </c>
      <c r="Z87" s="54">
        <f t="shared" ref="Z87" si="817">Z84+Z85+Z86</f>
        <v>18306.55</v>
      </c>
      <c r="AA87" s="55">
        <f t="shared" ref="AA87" si="818">IF(M87&gt;0,AB87/M87,0)</f>
        <v>2.6132947003708758E-3</v>
      </c>
      <c r="AB87" s="56">
        <f t="shared" ref="AB87" si="819">SUM(AB84:AB86)</f>
        <v>107.10326999999998</v>
      </c>
      <c r="AC87" s="55">
        <f t="shared" ref="AC87" si="820">IF(M87&gt;0,(AC84*M84+AC85*M85+AC86*M86)/M87,0)</f>
        <v>2.5715139517860624E-3</v>
      </c>
      <c r="AD87" s="55">
        <f t="shared" ref="AD87" si="821">IF(K87&gt;0,(K84*AD84+K85*AD85+K86*AD86)/K87,0)</f>
        <v>3.0666227152859868E-4</v>
      </c>
      <c r="AE87" s="52">
        <f t="shared" ref="AE87" si="822">SUM(AE84:AE86)</f>
        <v>12.56879</v>
      </c>
      <c r="AF87" s="53">
        <f t="shared" ref="AF87" si="823">IF(K87&gt;0,(K84*AF84+K85*AF85+K86*AF86)/K87,0)</f>
        <v>0.21092444302991728</v>
      </c>
      <c r="AG87" s="58">
        <f t="shared" ref="AG87" si="824">SUM(AG84:AG86)</f>
        <v>89.555071800000007</v>
      </c>
      <c r="AH87" s="53">
        <f t="shared" ref="AH87" si="825">IF(AND(AB87&gt;0),((AB84*AH84+AB85*AH85+AB86*AH86)/AB87),0)</f>
        <v>0.88393377254395777</v>
      </c>
      <c r="AI87" s="57">
        <f t="shared" si="634"/>
        <v>0.88198348680532412</v>
      </c>
      <c r="AJ87" s="51">
        <f t="shared" ref="AJ87" si="826">SUM(AJ84:AJ86)</f>
        <v>465</v>
      </c>
      <c r="AK87" s="21">
        <f t="shared" ref="AK87" si="827">IF(AJ87&gt;0,(AK84*AJ84+AK85*AJ85+AK86*AJ86)/AJ87,0)</f>
        <v>8.675698924731183E-2</v>
      </c>
      <c r="AL87" s="53">
        <f>IF(K87&gt;0,(AL84*K84+AL85*K85+AL86*K86)/K87,0)</f>
        <v>0.21863716922797127</v>
      </c>
      <c r="AM87" s="141">
        <f>IF(L87&gt;0,(AM84*K84+AM85*K85+AM86*K86)/K87,0)</f>
        <v>0.22264975902518866</v>
      </c>
      <c r="AN87" s="58">
        <f t="shared" ref="AN87" si="828">SUM(AN84:AN86)</f>
        <v>92.822137799999993</v>
      </c>
      <c r="AO87" s="142">
        <f t="shared" si="705"/>
        <v>94.485931099999988</v>
      </c>
      <c r="AP87" s="56"/>
      <c r="AQ87" s="56">
        <f t="shared" ref="AQ87" si="829">SUM(AQ84:AQ86)</f>
        <v>858.04</v>
      </c>
      <c r="AR87" s="105"/>
      <c r="AS87" s="106">
        <f>AR86</f>
        <v>1200.1000000000033</v>
      </c>
      <c r="AT87" s="51">
        <f t="shared" ref="AT87" si="830">SUM(AT84:AT86)</f>
        <v>0</v>
      </c>
      <c r="AU87" s="59"/>
      <c r="AV87" s="58"/>
      <c r="AW87" s="58"/>
      <c r="AX87" s="58"/>
      <c r="AY87" s="58"/>
    </row>
    <row r="88" spans="1:51" x14ac:dyDescent="0.2">
      <c r="A88" s="168">
        <v>22</v>
      </c>
      <c r="B88" s="23">
        <v>1</v>
      </c>
      <c r="C88" s="11" t="s">
        <v>56</v>
      </c>
      <c r="D88" s="12">
        <v>3617</v>
      </c>
      <c r="E88" s="12">
        <v>0</v>
      </c>
      <c r="F88" s="12">
        <v>11260</v>
      </c>
      <c r="G88" s="13">
        <v>1.9</v>
      </c>
      <c r="H88" s="13">
        <v>4.7</v>
      </c>
      <c r="I88" s="12">
        <v>12716</v>
      </c>
      <c r="J88" s="125">
        <v>6.6</v>
      </c>
      <c r="K88" s="12">
        <v>14417</v>
      </c>
      <c r="L88" s="14">
        <v>6.6000000000000003E-2</v>
      </c>
      <c r="M88" s="24">
        <f>ROUND(K88*(1-L88),0)</f>
        <v>13465</v>
      </c>
      <c r="N88" s="15">
        <v>0.55100000000000005</v>
      </c>
      <c r="O88" s="25">
        <f t="shared" ref="O88:O90" si="831">M88*N88</f>
        <v>7419.2150000000011</v>
      </c>
      <c r="P88" s="14">
        <v>0.29499999999999998</v>
      </c>
      <c r="Q88" s="25">
        <f t="shared" ref="Q88:Q90" si="832">M88*P88</f>
        <v>3972.1749999999997</v>
      </c>
      <c r="R88" s="16">
        <v>0.154</v>
      </c>
      <c r="S88" s="150"/>
      <c r="T88" s="25">
        <f t="shared" ref="T88:T90" si="833">M88*R88</f>
        <v>2073.61</v>
      </c>
      <c r="U88" s="26">
        <v>0.27300000000000002</v>
      </c>
      <c r="V88" s="25">
        <f t="shared" ref="V88:V90" si="834">M88*U88</f>
        <v>3675.9450000000002</v>
      </c>
      <c r="W88" s="16">
        <v>0.46800000000000003</v>
      </c>
      <c r="X88" s="25">
        <f t="shared" ref="X88:X90" si="835">M88*W88</f>
        <v>6301.6200000000008</v>
      </c>
      <c r="Y88" s="16">
        <v>0.43</v>
      </c>
      <c r="Z88" s="25">
        <f t="shared" ref="Z88:Z90" si="836">Y88*M88</f>
        <v>5789.95</v>
      </c>
      <c r="AA88" s="17">
        <v>2.49E-3</v>
      </c>
      <c r="AB88" s="18">
        <f t="shared" ref="AB88:AB90" si="837">M88*AA88</f>
        <v>33.527850000000001</v>
      </c>
      <c r="AC88" s="27">
        <f>IF(M88&gt;0,(AE88+AN88)/M88,0)</f>
        <v>2.5991572521351651E-3</v>
      </c>
      <c r="AD88" s="17">
        <v>3.1E-4</v>
      </c>
      <c r="AE88" s="24">
        <f t="shared" ref="AE88:AE90" si="838">AD88*M88</f>
        <v>4.17415</v>
      </c>
      <c r="AF88" s="117">
        <v>0.21310000000000001</v>
      </c>
      <c r="AG88" s="30">
        <f t="shared" ref="AG88:AG90" si="839">AJ88*(1-AK88)*AF88</f>
        <v>29.735121600000003</v>
      </c>
      <c r="AH88" s="28">
        <f t="shared" ref="AH88:AH90" si="840">IF(AND(AF88&gt;0,AD88&gt;0,AA88&gt;0),((AA88-AD88)*AF88)/((AF88-AD88)*AA88),0)</f>
        <v>0.87677747033059172</v>
      </c>
      <c r="AI88" s="60">
        <f t="shared" si="634"/>
        <v>0.88196828164500563</v>
      </c>
      <c r="AJ88" s="12">
        <v>153</v>
      </c>
      <c r="AK88" s="14">
        <v>8.7999999999999995E-2</v>
      </c>
      <c r="AL88" s="15">
        <v>0.22090000000000001</v>
      </c>
      <c r="AM88" s="135">
        <v>0.21890000000000001</v>
      </c>
      <c r="AN88" s="30">
        <f>AJ88*(1-AK88)*AL88</f>
        <v>30.823502400000002</v>
      </c>
      <c r="AO88" s="136">
        <f t="shared" ref="AO88" si="841">AJ88*(1-AK88)*AM88</f>
        <v>30.544430400000003</v>
      </c>
      <c r="AP88" s="19">
        <v>1.5</v>
      </c>
      <c r="AQ88" s="19">
        <v>681.26</v>
      </c>
      <c r="AR88" s="101">
        <f>AR86+AJ88-AQ88+AS88</f>
        <v>666.84000000000333</v>
      </c>
      <c r="AS88" s="151">
        <v>-5</v>
      </c>
      <c r="AT88" s="12"/>
      <c r="AU88" s="31"/>
      <c r="AV88" s="20"/>
      <c r="AW88" s="20"/>
      <c r="AX88" s="20"/>
      <c r="AY88" s="20"/>
    </row>
    <row r="89" spans="1:51" x14ac:dyDescent="0.2">
      <c r="A89" s="169"/>
      <c r="B89" s="33">
        <v>2</v>
      </c>
      <c r="C89" s="11" t="s">
        <v>53</v>
      </c>
      <c r="D89" s="34">
        <v>20300</v>
      </c>
      <c r="E89" s="34">
        <v>5</v>
      </c>
      <c r="F89" s="34">
        <v>13873</v>
      </c>
      <c r="G89" s="35">
        <v>3.6</v>
      </c>
      <c r="H89" s="35">
        <v>6.2</v>
      </c>
      <c r="I89" s="34">
        <v>15333</v>
      </c>
      <c r="J89" s="35">
        <v>6.4</v>
      </c>
      <c r="K89" s="34">
        <v>13700</v>
      </c>
      <c r="L89" s="36">
        <v>6.4000000000000001E-2</v>
      </c>
      <c r="M89" s="37">
        <f>ROUND(K89*(1-L89),0)</f>
        <v>12823</v>
      </c>
      <c r="N89" s="38">
        <v>0.55000000000000004</v>
      </c>
      <c r="O89" s="25">
        <f t="shared" si="831"/>
        <v>7052.6500000000005</v>
      </c>
      <c r="P89" s="36">
        <v>0.318</v>
      </c>
      <c r="Q89" s="25">
        <f t="shared" si="832"/>
        <v>4077.7139999999999</v>
      </c>
      <c r="R89" s="39">
        <v>0.13200000000000001</v>
      </c>
      <c r="S89" s="139"/>
      <c r="T89" s="25">
        <f t="shared" si="833"/>
        <v>1692.636</v>
      </c>
      <c r="U89" s="28">
        <v>0.27700000000000002</v>
      </c>
      <c r="V89" s="25">
        <f t="shared" si="834"/>
        <v>3551.9710000000005</v>
      </c>
      <c r="W89" s="39">
        <v>0.47</v>
      </c>
      <c r="X89" s="25">
        <f t="shared" si="835"/>
        <v>6026.8099999999995</v>
      </c>
      <c r="Y89" s="39">
        <v>0.44</v>
      </c>
      <c r="Z89" s="25">
        <f t="shared" si="836"/>
        <v>5642.12</v>
      </c>
      <c r="AA89" s="40">
        <v>2.4599999999999999E-3</v>
      </c>
      <c r="AB89" s="18">
        <f t="shared" si="837"/>
        <v>31.54458</v>
      </c>
      <c r="AC89" s="27">
        <f>IF(M89&gt;0,(AE89+AN89)/M89,0)</f>
        <v>2.7245970521718788E-3</v>
      </c>
      <c r="AD89" s="40">
        <v>2.9999999999999997E-4</v>
      </c>
      <c r="AE89" s="37">
        <f t="shared" si="838"/>
        <v>3.8468999999999998</v>
      </c>
      <c r="AF89" s="28">
        <v>0.2054</v>
      </c>
      <c r="AG89" s="41">
        <f t="shared" si="839"/>
        <v>29.564865200000003</v>
      </c>
      <c r="AH89" s="28">
        <f t="shared" si="840"/>
        <v>0.87933310342367199</v>
      </c>
      <c r="AI89" s="29">
        <f t="shared" si="634"/>
        <v>0.89112965519979204</v>
      </c>
      <c r="AJ89" s="34">
        <v>158</v>
      </c>
      <c r="AK89" s="36">
        <v>8.8999999999999996E-2</v>
      </c>
      <c r="AL89" s="38">
        <v>0.216</v>
      </c>
      <c r="AM89" s="137">
        <v>0.21229999999999999</v>
      </c>
      <c r="AN89" s="41">
        <f>AJ89*(1-AK89)*AL89</f>
        <v>31.090608000000003</v>
      </c>
      <c r="AO89" s="138">
        <f t="shared" si="676"/>
        <v>30.558037400000003</v>
      </c>
      <c r="AP89" s="42">
        <v>1.55</v>
      </c>
      <c r="AQ89" s="42"/>
      <c r="AR89" s="121">
        <f>AR88+AJ89-AQ89</f>
        <v>824.84000000000333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9"/>
      <c r="B90" s="33">
        <v>3</v>
      </c>
      <c r="C90" s="11" t="s">
        <v>57</v>
      </c>
      <c r="D90" s="43">
        <v>16500</v>
      </c>
      <c r="E90" s="43">
        <v>0</v>
      </c>
      <c r="F90" s="43">
        <v>14716</v>
      </c>
      <c r="G90" s="37">
        <v>4</v>
      </c>
      <c r="H90" s="37">
        <v>6.4</v>
      </c>
      <c r="I90" s="43">
        <v>16277</v>
      </c>
      <c r="J90" s="127">
        <v>5.7</v>
      </c>
      <c r="K90" s="43">
        <v>13794</v>
      </c>
      <c r="L90" s="39">
        <v>6.4000000000000001E-2</v>
      </c>
      <c r="M90" s="37">
        <f>ROUND(K90*(1-L90),0)</f>
        <v>12911</v>
      </c>
      <c r="N90" s="28">
        <v>0.45100000000000001</v>
      </c>
      <c r="O90" s="25">
        <f t="shared" si="831"/>
        <v>5822.8609999999999</v>
      </c>
      <c r="P90" s="39">
        <v>0.33600000000000002</v>
      </c>
      <c r="Q90" s="25">
        <f t="shared" si="832"/>
        <v>4338.0960000000005</v>
      </c>
      <c r="R90" s="39">
        <v>0.21299999999999999</v>
      </c>
      <c r="S90" s="139"/>
      <c r="T90" s="25">
        <f t="shared" si="833"/>
        <v>2750.0430000000001</v>
      </c>
      <c r="U90" s="28">
        <v>0.26400000000000001</v>
      </c>
      <c r="V90" s="25">
        <f t="shared" si="834"/>
        <v>3408.5040000000004</v>
      </c>
      <c r="W90" s="39">
        <v>0.47299999999999998</v>
      </c>
      <c r="X90" s="25">
        <f t="shared" si="835"/>
        <v>6106.9029999999993</v>
      </c>
      <c r="Y90" s="39">
        <v>0.43</v>
      </c>
      <c r="Z90" s="25">
        <f t="shared" si="836"/>
        <v>5551.73</v>
      </c>
      <c r="AA90" s="47">
        <v>2.4299999999999999E-3</v>
      </c>
      <c r="AB90" s="18">
        <f t="shared" si="837"/>
        <v>31.373729999999998</v>
      </c>
      <c r="AC90" s="27">
        <f>IF(M90&gt;0,(AE90+AN90)/M90,0)</f>
        <v>2.6951499341646662E-3</v>
      </c>
      <c r="AD90" s="47">
        <v>3.1E-4</v>
      </c>
      <c r="AE90" s="37">
        <f t="shared" si="838"/>
        <v>4.0024100000000002</v>
      </c>
      <c r="AF90" s="28">
        <v>0.2082</v>
      </c>
      <c r="AG90" s="41">
        <f t="shared" si="839"/>
        <v>29.876283600000004</v>
      </c>
      <c r="AH90" s="28">
        <f t="shared" si="840"/>
        <v>0.87372892478156483</v>
      </c>
      <c r="AI90" s="29">
        <f t="shared" si="634"/>
        <v>0.88625881320431565</v>
      </c>
      <c r="AJ90" s="43">
        <v>157</v>
      </c>
      <c r="AK90" s="39">
        <v>8.5999999999999993E-2</v>
      </c>
      <c r="AL90" s="28">
        <v>0.21460000000000001</v>
      </c>
      <c r="AM90" s="139">
        <v>0.20749999999999999</v>
      </c>
      <c r="AN90" s="41">
        <f>AJ90*(1-AK90)*AL90</f>
        <v>30.794670800000006</v>
      </c>
      <c r="AO90" s="140">
        <f t="shared" si="676"/>
        <v>29.775835000000001</v>
      </c>
      <c r="AP90" s="18">
        <v>1.5</v>
      </c>
      <c r="AQ90" s="18"/>
      <c r="AR90" s="121">
        <f>AR89+AJ90-AQ90</f>
        <v>981.84000000000333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70"/>
      <c r="B91" s="49" t="s">
        <v>38</v>
      </c>
      <c r="C91" s="50"/>
      <c r="D91" s="51">
        <f t="shared" ref="D91" si="842">SUM(D88:D90)</f>
        <v>40417</v>
      </c>
      <c r="E91" s="51"/>
      <c r="F91" s="51">
        <f t="shared" ref="F91" si="843">SUM(F88:F90)</f>
        <v>39849</v>
      </c>
      <c r="G91" s="52"/>
      <c r="H91" s="52"/>
      <c r="I91" s="51">
        <f t="shared" ref="I91:K91" si="844">SUM(I88:I90)</f>
        <v>44326</v>
      </c>
      <c r="J91" s="52"/>
      <c r="K91" s="51">
        <f t="shared" si="844"/>
        <v>41911</v>
      </c>
      <c r="L91" s="21">
        <f t="shared" ref="L91" si="845">IF(K91&gt;0,(K88*L88+K89*L89+K90*L90)/K91,0)</f>
        <v>6.4687981675455128E-2</v>
      </c>
      <c r="M91" s="52">
        <f t="shared" ref="M91" si="846">M88+M89+M90</f>
        <v>39199</v>
      </c>
      <c r="N91" s="53">
        <f t="shared" ref="N91" si="847">IF(M91&gt;0,O91/M91,0)</f>
        <v>0.51773580958697929</v>
      </c>
      <c r="O91" s="54">
        <f t="shared" ref="O91" si="848">O88+O89+O90</f>
        <v>20294.726000000002</v>
      </c>
      <c r="P91" s="21">
        <f t="shared" ref="P91" si="849">IF(M91&gt;0,Q91/M91,0)</f>
        <v>0.31602808745121053</v>
      </c>
      <c r="Q91" s="54">
        <f t="shared" ref="Q91" si="850">Q88+Q89+Q90</f>
        <v>12387.985000000001</v>
      </c>
      <c r="R91" s="21">
        <f t="shared" ref="R91" si="851">IF(M91&gt;0,T91/M91,0)</f>
        <v>0.16623610296181027</v>
      </c>
      <c r="S91" s="141"/>
      <c r="T91" s="54">
        <f t="shared" ref="T91" si="852">T88+T89+T90</f>
        <v>6516.2890000000007</v>
      </c>
      <c r="U91" s="21">
        <f t="shared" ref="U91" si="853">IF(M91&gt;0,V91/M91,0)</f>
        <v>0.27134416694303432</v>
      </c>
      <c r="V91" s="54">
        <f t="shared" ref="V91" si="854">V88+V89+V90</f>
        <v>10636.420000000002</v>
      </c>
      <c r="W91" s="21">
        <f t="shared" ref="W91" si="855">IF(M91&gt;0,X91/M91,0)</f>
        <v>0.47030110462001579</v>
      </c>
      <c r="X91" s="54">
        <f t="shared" ref="X91" si="856">X88+X89+X90</f>
        <v>18435.332999999999</v>
      </c>
      <c r="Y91" s="21">
        <f t="shared" ref="Y91" si="857">IF(M91&gt;0,Z91/M91,0)</f>
        <v>0.43327125691981938</v>
      </c>
      <c r="Z91" s="54">
        <f t="shared" ref="Z91" si="858">Z88+Z89+Z90</f>
        <v>16983.8</v>
      </c>
      <c r="AA91" s="55">
        <f t="shared" ref="AA91" si="859">IF(M91&gt;0,AB91/M91,0)</f>
        <v>2.4604239904079182E-3</v>
      </c>
      <c r="AB91" s="56">
        <f t="shared" ref="AB91" si="860">SUM(AB88:AB90)</f>
        <v>96.446159999999992</v>
      </c>
      <c r="AC91" s="55">
        <f t="shared" ref="AC91" si="861">IF(M91&gt;0,(AC88*M88+AC89*M89+AC90*M90)/M91,0)</f>
        <v>2.6718090053317687E-3</v>
      </c>
      <c r="AD91" s="55">
        <f t="shared" ref="AD91" si="862">IF(K91&gt;0,(K88*AD88+K89*AD89+K90*AD90)/K91,0)</f>
        <v>3.0673116842833619E-4</v>
      </c>
      <c r="AE91" s="52">
        <f t="shared" ref="AE91" si="863">SUM(AE88:AE90)</f>
        <v>12.02346</v>
      </c>
      <c r="AF91" s="53">
        <f t="shared" ref="AF91" si="864">IF(K91&gt;0,(K88*AF88+K89*AF89+K90*AF90)/K91,0)</f>
        <v>0.20897028226479922</v>
      </c>
      <c r="AG91" s="58">
        <f t="shared" ref="AG91" si="865">SUM(AG88:AG90)</f>
        <v>89.176270400000007</v>
      </c>
      <c r="AH91" s="53">
        <f t="shared" ref="AH91" si="866">IF(AND(AB91&gt;0),((AB88*AH88+AB89*AH89+AB90*AH90)/AB91),0)</f>
        <v>0.87662165414887394</v>
      </c>
      <c r="AI91" s="57">
        <f t="shared" si="634"/>
        <v>0.88644890068975335</v>
      </c>
      <c r="AJ91" s="51">
        <f t="shared" ref="AJ91" si="867">SUM(AJ88:AJ90)</f>
        <v>468</v>
      </c>
      <c r="AK91" s="21">
        <f t="shared" ref="AK91" si="868">IF(AJ91&gt;0,(AK88*AJ88+AK89*AJ89+AK90*AJ90)/AJ91,0)</f>
        <v>8.7666666666666643E-2</v>
      </c>
      <c r="AL91" s="53">
        <f>IF(K91&gt;0,(AL88*K88+AL89*K89+AL90*K90)/K91,0)</f>
        <v>0.21722477869771661</v>
      </c>
      <c r="AM91" s="141">
        <f>IF(L91&gt;0,(AM88*K88+AM89*K89+AM90*K90)/K91,0)</f>
        <v>0.21299053470449281</v>
      </c>
      <c r="AN91" s="58">
        <f t="shared" ref="AN91" si="869">SUM(AN88:AN90)</f>
        <v>92.708781200000004</v>
      </c>
      <c r="AO91" s="142">
        <f t="shared" si="705"/>
        <v>90.8783028</v>
      </c>
      <c r="AP91" s="56"/>
      <c r="AQ91" s="56">
        <f t="shared" ref="AQ91" si="870">SUM(AQ88:AQ90)</f>
        <v>681.26</v>
      </c>
      <c r="AR91" s="105"/>
      <c r="AS91" s="106">
        <f>AR90</f>
        <v>981.84000000000333</v>
      </c>
      <c r="AT91" s="51">
        <f t="shared" ref="AT91" si="871">SUM(AT88:AT90)</f>
        <v>0</v>
      </c>
      <c r="AU91" s="59"/>
      <c r="AV91" s="58"/>
      <c r="AW91" s="58"/>
      <c r="AX91" s="58"/>
      <c r="AY91" s="58"/>
    </row>
    <row r="92" spans="1:51" x14ac:dyDescent="0.2">
      <c r="A92" s="168">
        <v>23</v>
      </c>
      <c r="B92" s="23">
        <v>1</v>
      </c>
      <c r="C92" s="46" t="s">
        <v>55</v>
      </c>
      <c r="D92" s="12">
        <v>4393</v>
      </c>
      <c r="E92" s="12">
        <v>1</v>
      </c>
      <c r="F92" s="12">
        <v>13299</v>
      </c>
      <c r="G92" s="13">
        <v>1.4</v>
      </c>
      <c r="H92" s="13">
        <v>4.3</v>
      </c>
      <c r="I92" s="12">
        <v>14413</v>
      </c>
      <c r="J92" s="13">
        <v>5.3</v>
      </c>
      <c r="K92" s="12">
        <v>13843</v>
      </c>
      <c r="L92" s="14">
        <v>6.6000000000000003E-2</v>
      </c>
      <c r="M92" s="24">
        <f>ROUND(K92*(1-L92),0)</f>
        <v>12929</v>
      </c>
      <c r="N92" s="15">
        <v>0.36799999999999999</v>
      </c>
      <c r="O92" s="25">
        <f t="shared" ref="O92:O94" si="872">M92*N92</f>
        <v>4757.8720000000003</v>
      </c>
      <c r="P92" s="14">
        <v>0.29599999999999999</v>
      </c>
      <c r="Q92" s="25">
        <f t="shared" ref="Q92:Q94" si="873">M92*P92</f>
        <v>3826.9839999999999</v>
      </c>
      <c r="R92" s="16">
        <v>0.33600000000000002</v>
      </c>
      <c r="S92" s="150"/>
      <c r="T92" s="25">
        <f t="shared" ref="T92:T94" si="874">M92*R92</f>
        <v>4344.1440000000002</v>
      </c>
      <c r="U92" s="26">
        <v>0.26600000000000001</v>
      </c>
      <c r="V92" s="25">
        <f t="shared" ref="V92:V94" si="875">M92*U92</f>
        <v>3439.114</v>
      </c>
      <c r="W92" s="16">
        <v>0.46800000000000003</v>
      </c>
      <c r="X92" s="25">
        <f t="shared" ref="X92:X94" si="876">M92*W92</f>
        <v>6050.7719999999999</v>
      </c>
      <c r="Y92" s="16">
        <v>0.45</v>
      </c>
      <c r="Z92" s="25">
        <f t="shared" ref="Z92:Z94" si="877">Y92*M92</f>
        <v>5818.05</v>
      </c>
      <c r="AA92" s="17">
        <v>2.5000000000000001E-3</v>
      </c>
      <c r="AB92" s="18">
        <f t="shared" ref="AB92:AB94" si="878">M92*AA92</f>
        <v>32.322499999999998</v>
      </c>
      <c r="AC92" s="27">
        <f>IF(M92&gt;0,(AE92+AN92)/M92,0)</f>
        <v>2.5539050197231033E-3</v>
      </c>
      <c r="AD92" s="17">
        <v>3.2000000000000003E-4</v>
      </c>
      <c r="AE92" s="24">
        <f t="shared" ref="AE92:AE94" si="879">AD92*M92</f>
        <v>4.1372800000000005</v>
      </c>
      <c r="AF92" s="117">
        <v>0.2094</v>
      </c>
      <c r="AG92" s="30">
        <f t="shared" ref="AG92:AG94" si="880">AJ92*(1-AK92)*AF92</f>
        <v>27.973746000000002</v>
      </c>
      <c r="AH92" s="28">
        <f t="shared" ref="AH92:AH94" si="881">IF(AND(AF92&gt;0,AD92&gt;0,AA92&gt;0),((AA92-AD92)*AF92)/((AF92-AD92)*AA92),0)</f>
        <v>0.87333460876219615</v>
      </c>
      <c r="AI92" s="60">
        <f t="shared" si="634"/>
        <v>0.87599825795821573</v>
      </c>
      <c r="AJ92" s="12">
        <v>146</v>
      </c>
      <c r="AK92" s="14">
        <v>8.5000000000000006E-2</v>
      </c>
      <c r="AL92" s="15">
        <v>0.2162</v>
      </c>
      <c r="AM92" s="135">
        <v>0.2137</v>
      </c>
      <c r="AN92" s="30">
        <f>AJ92*(1-AK92)*AL92</f>
        <v>28.882158</v>
      </c>
      <c r="AO92" s="136">
        <f t="shared" ref="AO92" si="882">AJ92*(1-AK92)*AM92</f>
        <v>28.548183000000002</v>
      </c>
      <c r="AP92" s="19">
        <v>1.51</v>
      </c>
      <c r="AQ92" s="19">
        <v>952.32</v>
      </c>
      <c r="AR92" s="101">
        <f>AR90+AJ92-AQ92+AS92</f>
        <v>171.52000000000328</v>
      </c>
      <c r="AS92" s="151">
        <v>-4</v>
      </c>
      <c r="AT92" s="12"/>
      <c r="AU92" s="31"/>
      <c r="AV92" s="20"/>
      <c r="AW92" s="20"/>
      <c r="AX92" s="20"/>
      <c r="AY92" s="20"/>
    </row>
    <row r="93" spans="1:51" x14ac:dyDescent="0.2">
      <c r="A93" s="169"/>
      <c r="B93" s="33">
        <v>2</v>
      </c>
      <c r="C93" s="11" t="s">
        <v>53</v>
      </c>
      <c r="D93" s="34">
        <v>21890</v>
      </c>
      <c r="E93" s="34">
        <v>5</v>
      </c>
      <c r="F93" s="34">
        <v>15354</v>
      </c>
      <c r="G93" s="35">
        <v>1.8</v>
      </c>
      <c r="H93" s="35">
        <v>4.3</v>
      </c>
      <c r="I93" s="34">
        <v>16489</v>
      </c>
      <c r="J93" s="35">
        <v>4.5999999999999996</v>
      </c>
      <c r="K93" s="34">
        <v>14070</v>
      </c>
      <c r="L93" s="36">
        <v>6.7000000000000004E-2</v>
      </c>
      <c r="M93" s="37">
        <f>ROUND(K93*(1-L93),0)</f>
        <v>13127</v>
      </c>
      <c r="N93" s="38">
        <v>0.53600000000000003</v>
      </c>
      <c r="O93" s="25">
        <f t="shared" si="872"/>
        <v>7036.0720000000001</v>
      </c>
      <c r="P93" s="36">
        <v>0.30599999999999999</v>
      </c>
      <c r="Q93" s="25">
        <f t="shared" si="873"/>
        <v>4016.8620000000001</v>
      </c>
      <c r="R93" s="39">
        <v>0.158</v>
      </c>
      <c r="S93" s="139"/>
      <c r="T93" s="25">
        <f t="shared" si="874"/>
        <v>2074.0659999999998</v>
      </c>
      <c r="U93" s="28">
        <v>0.27100000000000002</v>
      </c>
      <c r="V93" s="25">
        <f t="shared" si="875"/>
        <v>3557.4170000000004</v>
      </c>
      <c r="W93" s="39">
        <v>0.46200000000000002</v>
      </c>
      <c r="X93" s="25">
        <f t="shared" si="876"/>
        <v>6064.674</v>
      </c>
      <c r="Y93" s="39">
        <v>0.44</v>
      </c>
      <c r="Z93" s="25">
        <f t="shared" si="877"/>
        <v>5775.88</v>
      </c>
      <c r="AA93" s="40">
        <v>2.5400000000000002E-3</v>
      </c>
      <c r="AB93" s="18">
        <f t="shared" si="878"/>
        <v>33.342580000000005</v>
      </c>
      <c r="AC93" s="27">
        <f>IF(M93&gt;0,(AE93+AN93)/M93,0)</f>
        <v>2.6891333891978361E-3</v>
      </c>
      <c r="AD93" s="40">
        <v>3.2000000000000003E-4</v>
      </c>
      <c r="AE93" s="37">
        <f t="shared" si="879"/>
        <v>4.2006399999999999</v>
      </c>
      <c r="AF93" s="28">
        <v>0.20630000000000001</v>
      </c>
      <c r="AG93" s="41">
        <f t="shared" si="880"/>
        <v>29.661814000000003</v>
      </c>
      <c r="AH93" s="28">
        <f t="shared" si="881"/>
        <v>0.87537357422515594</v>
      </c>
      <c r="AI93" s="29">
        <f t="shared" si="634"/>
        <v>0.88230786579275833</v>
      </c>
      <c r="AJ93" s="34">
        <v>158</v>
      </c>
      <c r="AK93" s="36">
        <v>0.09</v>
      </c>
      <c r="AL93" s="38">
        <v>0.21629999999999999</v>
      </c>
      <c r="AM93" s="137">
        <v>0.2092</v>
      </c>
      <c r="AN93" s="41">
        <f>AJ93*(1-AK93)*AL93</f>
        <v>31.099613999999999</v>
      </c>
      <c r="AO93" s="138">
        <f t="shared" si="676"/>
        <v>30.078776000000001</v>
      </c>
      <c r="AP93" s="42">
        <v>1.55</v>
      </c>
      <c r="AQ93" s="42"/>
      <c r="AR93" s="121">
        <f>AR92+AJ93-AQ93</f>
        <v>329.52000000000328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9"/>
      <c r="B94" s="33">
        <v>3</v>
      </c>
      <c r="C94" s="11" t="s">
        <v>56</v>
      </c>
      <c r="D94" s="43">
        <v>19400</v>
      </c>
      <c r="E94" s="43">
        <v>0</v>
      </c>
      <c r="F94" s="43">
        <v>14509</v>
      </c>
      <c r="G94" s="37">
        <v>1.6</v>
      </c>
      <c r="H94" s="37">
        <v>5.9</v>
      </c>
      <c r="I94" s="43">
        <v>16351</v>
      </c>
      <c r="J94" s="37">
        <v>4.4000000000000004</v>
      </c>
      <c r="K94" s="43">
        <v>14234</v>
      </c>
      <c r="L94" s="39">
        <v>7.6999999999999999E-2</v>
      </c>
      <c r="M94" s="37">
        <f>ROUND(K94*(1-L94),0)</f>
        <v>13138</v>
      </c>
      <c r="N94" s="28">
        <v>0.45700000000000002</v>
      </c>
      <c r="O94" s="25">
        <f t="shared" si="872"/>
        <v>6004.0659999999998</v>
      </c>
      <c r="P94" s="39">
        <v>0.28199999999999997</v>
      </c>
      <c r="Q94" s="25">
        <f t="shared" si="873"/>
        <v>3704.9159999999997</v>
      </c>
      <c r="R94" s="39">
        <v>0.26100000000000001</v>
      </c>
      <c r="S94" s="139"/>
      <c r="T94" s="25">
        <f t="shared" si="874"/>
        <v>3429.018</v>
      </c>
      <c r="U94" s="28">
        <v>0.27</v>
      </c>
      <c r="V94" s="25">
        <f t="shared" si="875"/>
        <v>3547.26</v>
      </c>
      <c r="W94" s="39">
        <v>0.46800000000000003</v>
      </c>
      <c r="X94" s="25">
        <f t="shared" si="876"/>
        <v>6148.5840000000007</v>
      </c>
      <c r="Y94" s="39">
        <v>0.43</v>
      </c>
      <c r="Z94" s="25">
        <f t="shared" si="877"/>
        <v>5649.34</v>
      </c>
      <c r="AA94" s="47">
        <v>2.5000000000000001E-3</v>
      </c>
      <c r="AB94" s="18">
        <f t="shared" si="878"/>
        <v>32.844999999999999</v>
      </c>
      <c r="AC94" s="27">
        <f>IF(M94&gt;0,(AE94+AN94)/M94,0)</f>
        <v>2.8104617521692802E-3</v>
      </c>
      <c r="AD94" s="47">
        <v>3.1E-4</v>
      </c>
      <c r="AE94" s="37">
        <f t="shared" si="879"/>
        <v>4.0727799999999998</v>
      </c>
      <c r="AF94" s="28">
        <v>0.2099</v>
      </c>
      <c r="AG94" s="41">
        <f t="shared" si="880"/>
        <v>32.913789300000005</v>
      </c>
      <c r="AH94" s="28">
        <f t="shared" si="881"/>
        <v>0.87729567250345919</v>
      </c>
      <c r="AI94" s="29">
        <f t="shared" si="634"/>
        <v>0.89101628958732859</v>
      </c>
      <c r="AJ94" s="43">
        <v>171</v>
      </c>
      <c r="AK94" s="39">
        <v>8.3000000000000004E-2</v>
      </c>
      <c r="AL94" s="28">
        <v>0.20949999999999999</v>
      </c>
      <c r="AM94" s="139">
        <v>0.19639999999999999</v>
      </c>
      <c r="AN94" s="41">
        <f>AJ94*(1-AK94)*AL94</f>
        <v>32.851066500000002</v>
      </c>
      <c r="AO94" s="140">
        <f t="shared" si="676"/>
        <v>30.7968948</v>
      </c>
      <c r="AP94" s="18">
        <v>1.6</v>
      </c>
      <c r="AQ94" s="18"/>
      <c r="AR94" s="121">
        <f>AR93+AJ94-AQ94</f>
        <v>500.52000000000328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70"/>
      <c r="B95" s="49" t="s">
        <v>38</v>
      </c>
      <c r="C95" s="50"/>
      <c r="D95" s="51">
        <f t="shared" ref="D95" si="883">SUM(D92:D94)</f>
        <v>45683</v>
      </c>
      <c r="E95" s="51"/>
      <c r="F95" s="51">
        <f t="shared" ref="F95" si="884">SUM(F92:F94)</f>
        <v>43162</v>
      </c>
      <c r="G95" s="52"/>
      <c r="H95" s="52"/>
      <c r="I95" s="51">
        <f t="shared" ref="I95:K95" si="885">SUM(I92:I94)</f>
        <v>47253</v>
      </c>
      <c r="J95" s="52"/>
      <c r="K95" s="51">
        <f t="shared" si="885"/>
        <v>42147</v>
      </c>
      <c r="L95" s="21">
        <f t="shared" ref="L95" si="886">IF(K95&gt;0,(K92*L92+K93*L93+K94*L94)/K95,0)</f>
        <v>7.0048781645194208E-2</v>
      </c>
      <c r="M95" s="52">
        <f t="shared" ref="M95" si="887">M92+M93+M94</f>
        <v>39194</v>
      </c>
      <c r="N95" s="53">
        <f t="shared" ref="N95" si="888">IF(M95&gt;0,O95/M95,0)</f>
        <v>0.45410037250599578</v>
      </c>
      <c r="O95" s="54">
        <f t="shared" ref="O95" si="889">O92+O93+O94</f>
        <v>17798.009999999998</v>
      </c>
      <c r="P95" s="21">
        <f t="shared" ref="P95" si="890">IF(M95&gt;0,Q95/M95,0)</f>
        <v>0.29465637597591465</v>
      </c>
      <c r="Q95" s="54">
        <f t="shared" ref="Q95" si="891">Q92+Q93+Q94</f>
        <v>11548.761999999999</v>
      </c>
      <c r="R95" s="21">
        <f t="shared" ref="R95" si="892">IF(M95&gt;0,T95/M95,0)</f>
        <v>0.25124325151808946</v>
      </c>
      <c r="S95" s="141"/>
      <c r="T95" s="54">
        <f t="shared" ref="T95" si="893">T92+T93+T94</f>
        <v>9847.2279999999992</v>
      </c>
      <c r="U95" s="21">
        <f t="shared" ref="U95" si="894">IF(M95&gt;0,V95/M95,0)</f>
        <v>0.26901543603612799</v>
      </c>
      <c r="V95" s="54">
        <f t="shared" ref="V95" si="895">V92+V93+V94</f>
        <v>10543.791000000001</v>
      </c>
      <c r="W95" s="21">
        <f t="shared" ref="W95" si="896">IF(M95&gt;0,X95/M95,0)</f>
        <v>0.46599045772312087</v>
      </c>
      <c r="X95" s="54">
        <f t="shared" ref="X95" si="897">X92+X93+X94</f>
        <v>18264.03</v>
      </c>
      <c r="Y95" s="21">
        <f t="shared" ref="Y95" si="898">IF(M95&gt;0,Z95/M95,0)</f>
        <v>0.43994667551155792</v>
      </c>
      <c r="Z95" s="54">
        <f t="shared" ref="Z95" si="899">Z92+Z93+Z94</f>
        <v>17243.27</v>
      </c>
      <c r="AA95" s="55">
        <f t="shared" ref="AA95" si="900">IF(M95&gt;0,AB95/M95,0)</f>
        <v>2.5133969485125274E-3</v>
      </c>
      <c r="AB95" s="56">
        <f t="shared" ref="AB95" si="901">SUM(AB92:AB94)</f>
        <v>98.510080000000002</v>
      </c>
      <c r="AC95" s="55">
        <f t="shared" ref="AC95" si="902">IF(M95&gt;0,(AC92*M92+AC93*M93+AC94*M94)/M95,0)</f>
        <v>2.6851951446649996E-3</v>
      </c>
      <c r="AD95" s="55">
        <f t="shared" ref="AD95" si="903">IF(K95&gt;0,(K92*AD92+K93*AD93+K94*AD94)/K95,0)</f>
        <v>3.166227726765843E-4</v>
      </c>
      <c r="AE95" s="52">
        <f t="shared" ref="AE95" si="904">SUM(AE92:AE94)</f>
        <v>12.4107</v>
      </c>
      <c r="AF95" s="53">
        <f t="shared" ref="AF95" si="905">IF(K95&gt;0,(K92*AF92+K93*AF93+K94*AF94)/K95,0)</f>
        <v>0.20853398343891616</v>
      </c>
      <c r="AG95" s="58">
        <f t="shared" ref="AG95" si="906">SUM(AG92:AG94)</f>
        <v>90.549349300000017</v>
      </c>
      <c r="AH95" s="53">
        <f t="shared" ref="AH95" si="907">IF(AND(AB95&gt;0),((AB92*AH92+AB93*AH93+AB94*AH94)/AB95),0)</f>
        <v>0.87534542336764321</v>
      </c>
      <c r="AI95" s="57">
        <f t="shared" si="634"/>
        <v>0.88339294914174904</v>
      </c>
      <c r="AJ95" s="51">
        <f t="shared" ref="AJ95" si="908">SUM(AJ92:AJ94)</f>
        <v>475</v>
      </c>
      <c r="AK95" s="21">
        <f t="shared" ref="AK95" si="909">IF(AJ95&gt;0,(AK92*AJ92+AK93*AJ93+AK94*AJ94)/AJ95,0)</f>
        <v>8.5943157894736846E-2</v>
      </c>
      <c r="AL95" s="53">
        <f>IF(K95&gt;0,(AL92*K92+AL93*K93+AL94*K94)/K95,0)</f>
        <v>0.21397064085225517</v>
      </c>
      <c r="AM95" s="141">
        <f>IF(L95&gt;0,(AM92*K92+AM93*K93+AM94*K94)/K95,0)</f>
        <v>0.20635515457802456</v>
      </c>
      <c r="AN95" s="58">
        <f t="shared" ref="AN95" si="910">SUM(AN92:AN94)</f>
        <v>92.832838500000008</v>
      </c>
      <c r="AO95" s="142">
        <f t="shared" si="705"/>
        <v>89.423853800000003</v>
      </c>
      <c r="AP95" s="56"/>
      <c r="AQ95" s="56">
        <f t="shared" ref="AQ95" si="911">SUM(AQ92:AQ94)</f>
        <v>952.32</v>
      </c>
      <c r="AR95" s="105"/>
      <c r="AS95" s="106">
        <f>AR94</f>
        <v>500.52000000000328</v>
      </c>
      <c r="AT95" s="51">
        <f t="shared" ref="AT95" si="912">SUM(AT92:AT94)</f>
        <v>0</v>
      </c>
      <c r="AU95" s="59"/>
      <c r="AV95" s="58"/>
      <c r="AW95" s="58"/>
      <c r="AX95" s="58"/>
      <c r="AY95" s="58"/>
    </row>
    <row r="96" spans="1:51" x14ac:dyDescent="0.2">
      <c r="A96" s="168">
        <v>24</v>
      </c>
      <c r="B96" s="23">
        <v>1</v>
      </c>
      <c r="C96" s="46" t="s">
        <v>58</v>
      </c>
      <c r="D96" s="12">
        <v>4500</v>
      </c>
      <c r="E96" s="12">
        <v>0</v>
      </c>
      <c r="F96" s="12">
        <v>8620</v>
      </c>
      <c r="G96" s="13">
        <v>1.9</v>
      </c>
      <c r="H96" s="13">
        <v>5.0999999999999996</v>
      </c>
      <c r="I96" s="12">
        <v>9703</v>
      </c>
      <c r="J96" s="13">
        <v>5.9</v>
      </c>
      <c r="K96" s="12">
        <v>14783</v>
      </c>
      <c r="L96" s="14">
        <v>7.0000000000000007E-2</v>
      </c>
      <c r="M96" s="24">
        <f>ROUND(K96*(1-L96),0)</f>
        <v>13748</v>
      </c>
      <c r="N96" s="15">
        <v>0.47199999999999998</v>
      </c>
      <c r="O96" s="25">
        <f t="shared" ref="O96:O98" si="913">M96*N96</f>
        <v>6489.0559999999996</v>
      </c>
      <c r="P96" s="14">
        <v>0.36499999999999999</v>
      </c>
      <c r="Q96" s="25">
        <f t="shared" ref="Q96:Q98" si="914">M96*P96</f>
        <v>5018.0199999999995</v>
      </c>
      <c r="R96" s="16">
        <v>0.16300000000000001</v>
      </c>
      <c r="S96" s="150"/>
      <c r="T96" s="25">
        <f t="shared" ref="T96:T98" si="915">M96*R96</f>
        <v>2240.924</v>
      </c>
      <c r="U96" s="26">
        <v>0.29399999999999998</v>
      </c>
      <c r="V96" s="25">
        <f t="shared" ref="V96:V98" si="916">M96*U96</f>
        <v>4041.9119999999998</v>
      </c>
      <c r="W96" s="16">
        <v>0.45200000000000001</v>
      </c>
      <c r="X96" s="25">
        <f t="shared" ref="X96:X98" si="917">M96*W96</f>
        <v>6214.0960000000005</v>
      </c>
      <c r="Y96" s="16">
        <v>0.46</v>
      </c>
      <c r="Z96" s="25">
        <f t="shared" ref="Z96:Z98" si="918">Y96*M96</f>
        <v>6324.08</v>
      </c>
      <c r="AA96" s="17">
        <v>2.5799999999999998E-3</v>
      </c>
      <c r="AB96" s="18">
        <f t="shared" ref="AB96:AB98" si="919">M96*AA96</f>
        <v>35.469839999999998</v>
      </c>
      <c r="AC96" s="27">
        <f>IF(M96&gt;0,(AE96+AN96)/M96,0)</f>
        <v>2.5338361943555428E-3</v>
      </c>
      <c r="AD96" s="17">
        <v>3.1E-4</v>
      </c>
      <c r="AE96" s="24">
        <f t="shared" ref="AE96:AE98" si="920">AD96*M96</f>
        <v>4.2618799999999997</v>
      </c>
      <c r="AF96" s="117">
        <v>0.2117</v>
      </c>
      <c r="AG96" s="30">
        <f t="shared" ref="AG96:AG98" si="921">AJ96*(1-AK96)*AF96</f>
        <v>29.024069999999998</v>
      </c>
      <c r="AH96" s="28">
        <f t="shared" ref="AH96:AH98" si="922">IF(AND(AF96&gt;0,AD96&gt;0,AA96&gt;0),((AA96-AD96)*AF96)/((AF96-AD96)*AA96),0)</f>
        <v>0.88113523957885254</v>
      </c>
      <c r="AI96" s="60">
        <f t="shared" si="634"/>
        <v>0.87887762211517328</v>
      </c>
      <c r="AJ96" s="12">
        <v>150</v>
      </c>
      <c r="AK96" s="14">
        <v>8.5999999999999993E-2</v>
      </c>
      <c r="AL96" s="15">
        <v>0.223</v>
      </c>
      <c r="AM96" s="135">
        <v>0.2213</v>
      </c>
      <c r="AN96" s="30">
        <f>AJ96*(1-AK96)*AL96</f>
        <v>30.5733</v>
      </c>
      <c r="AO96" s="136">
        <f t="shared" ref="AO96" si="923">AJ96*(1-AK96)*AM96</f>
        <v>30.340229999999998</v>
      </c>
      <c r="AP96" s="19">
        <v>1.55</v>
      </c>
      <c r="AQ96" s="19">
        <v>553.34</v>
      </c>
      <c r="AR96" s="101">
        <f>AR94+AJ96-AQ96-AS96+AS96+AS96</f>
        <v>96.180000000003247</v>
      </c>
      <c r="AS96" s="151">
        <v>-1</v>
      </c>
      <c r="AT96" s="12"/>
      <c r="AU96" s="31"/>
      <c r="AV96" s="20"/>
      <c r="AW96" s="20"/>
      <c r="AX96" s="20"/>
      <c r="AY96" s="20"/>
    </row>
    <row r="97" spans="1:51" x14ac:dyDescent="0.2">
      <c r="A97" s="169"/>
      <c r="B97" s="33">
        <v>2</v>
      </c>
      <c r="C97" s="11" t="s">
        <v>53</v>
      </c>
      <c r="D97" s="34">
        <v>19100</v>
      </c>
      <c r="E97" s="34">
        <v>3</v>
      </c>
      <c r="F97" s="34">
        <v>14971</v>
      </c>
      <c r="G97" s="35">
        <v>3.5</v>
      </c>
      <c r="H97" s="35">
        <v>6.4</v>
      </c>
      <c r="I97" s="34">
        <v>15967</v>
      </c>
      <c r="J97" s="35">
        <v>5.5</v>
      </c>
      <c r="K97" s="34">
        <v>14775</v>
      </c>
      <c r="L97" s="36">
        <v>7.1999999999999995E-2</v>
      </c>
      <c r="M97" s="37">
        <f>ROUND(K97*(1-L97),0)</f>
        <v>13711</v>
      </c>
      <c r="N97" s="38">
        <v>0.54300000000000004</v>
      </c>
      <c r="O97" s="25">
        <f t="shared" si="913"/>
        <v>7445.0730000000003</v>
      </c>
      <c r="P97" s="36">
        <v>0.311</v>
      </c>
      <c r="Q97" s="25">
        <f t="shared" si="914"/>
        <v>4264.1210000000001</v>
      </c>
      <c r="R97" s="39">
        <v>0.14599999999999999</v>
      </c>
      <c r="S97" s="139"/>
      <c r="T97" s="25">
        <f t="shared" si="915"/>
        <v>2001.8059999999998</v>
      </c>
      <c r="U97" s="28">
        <v>0.30499999999999999</v>
      </c>
      <c r="V97" s="25">
        <f t="shared" si="916"/>
        <v>4181.8549999999996</v>
      </c>
      <c r="W97" s="39">
        <v>0.45300000000000001</v>
      </c>
      <c r="X97" s="25">
        <f t="shared" si="917"/>
        <v>6211.0830000000005</v>
      </c>
      <c r="Y97" s="39">
        <v>0.44</v>
      </c>
      <c r="Z97" s="25">
        <f t="shared" si="918"/>
        <v>6032.84</v>
      </c>
      <c r="AA97" s="40">
        <v>2.5999999999999999E-3</v>
      </c>
      <c r="AB97" s="18">
        <f t="shared" si="919"/>
        <v>35.648600000000002</v>
      </c>
      <c r="AC97" s="27">
        <f>IF(M97&gt;0,(AE97+AN97)/M97,0)</f>
        <v>2.5033340821238419E-3</v>
      </c>
      <c r="AD97" s="40">
        <v>3.2000000000000003E-4</v>
      </c>
      <c r="AE97" s="37">
        <f t="shared" si="920"/>
        <v>4.3875200000000003</v>
      </c>
      <c r="AF97" s="28">
        <v>0.21299999999999999</v>
      </c>
      <c r="AG97" s="41">
        <f t="shared" si="921"/>
        <v>28.812935999999997</v>
      </c>
      <c r="AH97" s="28">
        <f t="shared" si="922"/>
        <v>0.87824250227861278</v>
      </c>
      <c r="AI97" s="29">
        <f t="shared" si="634"/>
        <v>0.87343346322733895</v>
      </c>
      <c r="AJ97" s="34">
        <v>148</v>
      </c>
      <c r="AK97" s="36">
        <v>8.5999999999999993E-2</v>
      </c>
      <c r="AL97" s="38">
        <v>0.2213</v>
      </c>
      <c r="AM97" s="137">
        <v>0.21970000000000001</v>
      </c>
      <c r="AN97" s="41">
        <f>AJ97*(1-AK97)*AL97</f>
        <v>29.935693599999997</v>
      </c>
      <c r="AO97" s="138">
        <f t="shared" si="676"/>
        <v>29.719258399999998</v>
      </c>
      <c r="AP97" s="42">
        <v>1.55</v>
      </c>
      <c r="AQ97" s="42"/>
      <c r="AR97" s="121">
        <f>AR96+AJ97-AQ97</f>
        <v>244.18000000000325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9"/>
      <c r="B98" s="33">
        <v>3</v>
      </c>
      <c r="C98" s="11" t="s">
        <v>56</v>
      </c>
      <c r="D98" s="43">
        <v>17700</v>
      </c>
      <c r="E98" s="43">
        <v>1</v>
      </c>
      <c r="F98" s="43">
        <v>14456</v>
      </c>
      <c r="G98" s="37">
        <v>4.3</v>
      </c>
      <c r="H98" s="37">
        <v>5.9</v>
      </c>
      <c r="I98" s="43">
        <v>15886</v>
      </c>
      <c r="J98" s="37">
        <v>5.7</v>
      </c>
      <c r="K98" s="43">
        <v>14344</v>
      </c>
      <c r="L98" s="39">
        <v>7.2999999999999995E-2</v>
      </c>
      <c r="M98" s="37">
        <f>ROUND(K98*(1-L98),0)</f>
        <v>13297</v>
      </c>
      <c r="N98" s="28">
        <v>0.55200000000000005</v>
      </c>
      <c r="O98" s="25">
        <f t="shared" si="913"/>
        <v>7339.9440000000004</v>
      </c>
      <c r="P98" s="39">
        <v>0.223</v>
      </c>
      <c r="Q98" s="25">
        <f t="shared" si="914"/>
        <v>2965.2310000000002</v>
      </c>
      <c r="R98" s="39">
        <v>0.22500000000000001</v>
      </c>
      <c r="S98" s="139"/>
      <c r="T98" s="25">
        <f t="shared" si="915"/>
        <v>2991.8250000000003</v>
      </c>
      <c r="U98" s="28">
        <v>0.29499999999999998</v>
      </c>
      <c r="V98" s="25">
        <f t="shared" si="916"/>
        <v>3922.6149999999998</v>
      </c>
      <c r="W98" s="39">
        <v>0.48</v>
      </c>
      <c r="X98" s="25">
        <f t="shared" si="917"/>
        <v>6382.5599999999995</v>
      </c>
      <c r="Y98" s="39">
        <v>0.44</v>
      </c>
      <c r="Z98" s="25">
        <f t="shared" si="918"/>
        <v>5850.68</v>
      </c>
      <c r="AA98" s="47">
        <v>2.5100000000000001E-3</v>
      </c>
      <c r="AB98" s="18">
        <f t="shared" si="919"/>
        <v>33.37547</v>
      </c>
      <c r="AC98" s="27">
        <f>IF(M98&gt;0,(AE98+AN98)/M98,0)</f>
        <v>2.6229773633150333E-3</v>
      </c>
      <c r="AD98" s="47">
        <v>2.9999999999999997E-4</v>
      </c>
      <c r="AE98" s="37">
        <f t="shared" si="920"/>
        <v>3.9890999999999996</v>
      </c>
      <c r="AF98" s="28">
        <v>0.21709999999999999</v>
      </c>
      <c r="AG98" s="41">
        <f t="shared" si="921"/>
        <v>29.764409999999998</v>
      </c>
      <c r="AH98" s="28">
        <f t="shared" si="922"/>
        <v>0.88169646138692459</v>
      </c>
      <c r="AI98" s="29">
        <f t="shared" si="634"/>
        <v>0.88680699231285987</v>
      </c>
      <c r="AJ98" s="43">
        <v>150</v>
      </c>
      <c r="AK98" s="39">
        <v>8.5999999999999993E-2</v>
      </c>
      <c r="AL98" s="28">
        <v>0.2253</v>
      </c>
      <c r="AM98" s="139">
        <v>0.2283</v>
      </c>
      <c r="AN98" s="41">
        <f>AJ98*(1-AK98)*AL98</f>
        <v>30.888629999999999</v>
      </c>
      <c r="AO98" s="140">
        <f t="shared" si="676"/>
        <v>31.29993</v>
      </c>
      <c r="AP98" s="18">
        <v>1.55</v>
      </c>
      <c r="AQ98" s="18"/>
      <c r="AR98" s="121">
        <f>AR97+AJ98-AQ98</f>
        <v>394.18000000000325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70"/>
      <c r="B99" s="49" t="s">
        <v>38</v>
      </c>
      <c r="C99" s="50"/>
      <c r="D99" s="51">
        <f t="shared" ref="D99" si="924">SUM(D96:D98)</f>
        <v>41300</v>
      </c>
      <c r="E99" s="51"/>
      <c r="F99" s="51">
        <f t="shared" ref="F99" si="925">SUM(F96:F98)</f>
        <v>38047</v>
      </c>
      <c r="G99" s="52"/>
      <c r="H99" s="52"/>
      <c r="I99" s="51">
        <f t="shared" ref="I99:K99" si="926">SUM(I96:I98)</f>
        <v>41556</v>
      </c>
      <c r="J99" s="52"/>
      <c r="K99" s="51">
        <f t="shared" si="926"/>
        <v>43902</v>
      </c>
      <c r="L99" s="21">
        <f t="shared" ref="L99" si="927">IF(K99&gt;0,(K96*L96+K97*L97+K98*L98)/K99,0)</f>
        <v>7.1653273199398654E-2</v>
      </c>
      <c r="M99" s="52">
        <f t="shared" ref="M99" si="928">M96+M97+M98</f>
        <v>40756</v>
      </c>
      <c r="N99" s="53">
        <f t="shared" ref="N99" si="929">IF(M99&gt;0,O99/M99,0)</f>
        <v>0.52198628422808913</v>
      </c>
      <c r="O99" s="54">
        <f t="shared" ref="O99" si="930">O96+O97+O98</f>
        <v>21274.073</v>
      </c>
      <c r="P99" s="21">
        <f t="shared" ref="P99" si="931">IF(M99&gt;0,Q99/M99,0)</f>
        <v>0.30050476003533222</v>
      </c>
      <c r="Q99" s="54">
        <f t="shared" ref="Q99" si="932">Q96+Q97+Q98</f>
        <v>12247.371999999999</v>
      </c>
      <c r="R99" s="21">
        <f t="shared" ref="R99" si="933">IF(M99&gt;0,T99/M99,0)</f>
        <v>0.17750895573657868</v>
      </c>
      <c r="S99" s="141"/>
      <c r="T99" s="54">
        <f t="shared" ref="T99" si="934">T96+T97+T98</f>
        <v>7234.5550000000003</v>
      </c>
      <c r="U99" s="21">
        <f t="shared" ref="U99" si="935">IF(M99&gt;0,V99/M99,0)</f>
        <v>0.2980268426734714</v>
      </c>
      <c r="V99" s="54">
        <f t="shared" ref="V99" si="936">V96+V97+V98</f>
        <v>12146.382</v>
      </c>
      <c r="W99" s="21">
        <f t="shared" ref="W99" si="937">IF(M99&gt;0,X99/M99,0)</f>
        <v>0.4614716606143881</v>
      </c>
      <c r="X99" s="54">
        <f t="shared" ref="X99" si="938">X96+X97+X98</f>
        <v>18807.739000000001</v>
      </c>
      <c r="Y99" s="21">
        <f t="shared" ref="Y99" si="939">IF(M99&gt;0,Z99/M99,0)</f>
        <v>0.44674649131416228</v>
      </c>
      <c r="Z99" s="54">
        <f t="shared" ref="Z99" si="940">Z96+Z97+Z98</f>
        <v>18207.599999999999</v>
      </c>
      <c r="AA99" s="55">
        <f t="shared" ref="AA99" si="941">IF(M99&gt;0,AB99/M99,0)</f>
        <v>2.5638902247521835E-3</v>
      </c>
      <c r="AB99" s="56">
        <f t="shared" ref="AB99" si="942">SUM(AB96:AB98)</f>
        <v>104.49391</v>
      </c>
      <c r="AC99" s="55">
        <f t="shared" ref="AC99" si="943">IF(M99&gt;0,(AC96*M96+AC97*M97+AC98*M98)/M99,0)</f>
        <v>2.5526578565119246E-3</v>
      </c>
      <c r="AD99" s="55">
        <f t="shared" ref="AD99" si="944">IF(K99&gt;0,(K96*AD96+K97*AD97+K98*AD98)/K99,0)</f>
        <v>3.1009817320395424E-4</v>
      </c>
      <c r="AE99" s="52">
        <f t="shared" ref="AE99" si="945">SUM(AE96:AE98)</f>
        <v>12.638500000000001</v>
      </c>
      <c r="AF99" s="53">
        <f t="shared" ref="AF99" si="946">IF(K99&gt;0,(K96*AF96+K97*AF97+K98*AF98)/K99,0)</f>
        <v>0.21390183818504849</v>
      </c>
      <c r="AG99" s="58">
        <f t="shared" ref="AG99" si="947">SUM(AG96:AG98)</f>
        <v>87.601416</v>
      </c>
      <c r="AH99" s="53">
        <f t="shared" ref="AH99" si="948">IF(AND(AB99&gt;0),((AB96*AH96+AB97*AH97+AB98*AH98)/AB99),0)</f>
        <v>0.88032762319907809</v>
      </c>
      <c r="AI99" s="57">
        <f t="shared" si="634"/>
        <v>0.87974185572625119</v>
      </c>
      <c r="AJ99" s="51">
        <f t="shared" ref="AJ99" si="949">SUM(AJ96:AJ98)</f>
        <v>448</v>
      </c>
      <c r="AK99" s="21">
        <f t="shared" ref="AK99" si="950">IF(AJ99&gt;0,(AK96*AJ96+AK97*AJ97+AK98*AJ98)/AJ99,0)</f>
        <v>8.5999999999999993E-2</v>
      </c>
      <c r="AL99" s="53">
        <f>IF(K99&gt;0,(AL96*K96+AL97*K97+AL98*K98)/K99,0)</f>
        <v>0.22317934718236074</v>
      </c>
      <c r="AM99" s="141">
        <f>IF(L99&gt;0,(AM96*K96+AM97*K97+AM98*K98)/K99,0)</f>
        <v>0.22304862193066374</v>
      </c>
      <c r="AN99" s="58">
        <f t="shared" ref="AN99" si="951">SUM(AN96:AN98)</f>
        <v>91.397623600000003</v>
      </c>
      <c r="AO99" s="142">
        <f t="shared" si="705"/>
        <v>91.359418399999996</v>
      </c>
      <c r="AP99" s="56"/>
      <c r="AQ99" s="56">
        <f t="shared" ref="AQ99" si="952">SUM(AQ96:AQ98)</f>
        <v>553.34</v>
      </c>
      <c r="AR99" s="105"/>
      <c r="AS99" s="106">
        <f>AR98</f>
        <v>394.18000000000325</v>
      </c>
      <c r="AT99" s="51">
        <f t="shared" ref="AT99" si="953">SUM(AT96:AT98)</f>
        <v>0</v>
      </c>
      <c r="AU99" s="59"/>
      <c r="AV99" s="58"/>
      <c r="AW99" s="58"/>
      <c r="AX99" s="58"/>
      <c r="AY99" s="58"/>
    </row>
    <row r="100" spans="1:51" x14ac:dyDescent="0.2">
      <c r="A100" s="171">
        <v>25</v>
      </c>
      <c r="B100" s="33">
        <v>1</v>
      </c>
      <c r="C100" s="46" t="s">
        <v>58</v>
      </c>
      <c r="D100" s="12">
        <v>3100</v>
      </c>
      <c r="E100" s="12">
        <v>0</v>
      </c>
      <c r="F100" s="12">
        <v>9856</v>
      </c>
      <c r="G100" s="13">
        <v>3.8</v>
      </c>
      <c r="H100" s="13">
        <v>6.8</v>
      </c>
      <c r="I100" s="12">
        <v>11072</v>
      </c>
      <c r="J100" s="13">
        <v>6.4</v>
      </c>
      <c r="K100" s="12">
        <v>14600</v>
      </c>
      <c r="L100" s="14">
        <v>7.4999999999999997E-2</v>
      </c>
      <c r="M100" s="24">
        <f>ROUND(K100*(1-L100),0)</f>
        <v>13505</v>
      </c>
      <c r="N100" s="15">
        <v>0.54600000000000004</v>
      </c>
      <c r="O100" s="25">
        <f t="shared" ref="O100:O102" si="954">M100*N100</f>
        <v>7373.7300000000005</v>
      </c>
      <c r="P100" s="14">
        <v>0.32800000000000001</v>
      </c>
      <c r="Q100" s="25">
        <f t="shared" ref="Q100:Q102" si="955">M100*P100</f>
        <v>4429.6400000000003</v>
      </c>
      <c r="R100" s="16">
        <v>0.126</v>
      </c>
      <c r="S100" s="150"/>
      <c r="T100" s="25">
        <f t="shared" ref="T100:T102" si="956">M100*R100</f>
        <v>1701.63</v>
      </c>
      <c r="U100" s="26">
        <v>0.29199999999999998</v>
      </c>
      <c r="V100" s="25">
        <f t="shared" ref="V100:V102" si="957">M100*U100</f>
        <v>3943.4599999999996</v>
      </c>
      <c r="W100" s="16">
        <v>0.45300000000000001</v>
      </c>
      <c r="X100" s="25">
        <f t="shared" ref="X100:X102" si="958">M100*W100</f>
        <v>6117.7650000000003</v>
      </c>
      <c r="Y100" s="16">
        <v>0.46</v>
      </c>
      <c r="Z100" s="25">
        <f t="shared" ref="Z100:Z102" si="959">Y100*M100</f>
        <v>6212.3</v>
      </c>
      <c r="AA100" s="17">
        <v>2.4599999999999999E-3</v>
      </c>
      <c r="AB100" s="18">
        <f t="shared" ref="AB100:AB102" si="960">M100*AA100</f>
        <v>33.222299999999997</v>
      </c>
      <c r="AC100" s="27">
        <f>IF(M100&gt;0,(AE100+AN100)/M100,0)</f>
        <v>2.5227523213624584E-3</v>
      </c>
      <c r="AD100" s="17">
        <v>2.9999999999999997E-4</v>
      </c>
      <c r="AE100" s="24">
        <f t="shared" ref="AE100:AE102" si="961">AD100*M100</f>
        <v>4.0514999999999999</v>
      </c>
      <c r="AF100" s="117">
        <v>0.2114</v>
      </c>
      <c r="AG100" s="30">
        <f t="shared" ref="AG100:AG102" si="962">AJ100*(1-AK100)*AF100</f>
        <v>28.884216200000004</v>
      </c>
      <c r="AH100" s="28">
        <f t="shared" ref="AH100:AH102" si="963">IF(AND(AF100&gt;0,AD100&gt;0,AA100&gt;0),((AA100-AD100)*AF100)/((AF100-AD100)*AA100),0)</f>
        <v>0.87929659969266682</v>
      </c>
      <c r="AI100" s="60">
        <f t="shared" si="634"/>
        <v>0.88228702336259224</v>
      </c>
      <c r="AJ100" s="12">
        <v>149</v>
      </c>
      <c r="AK100" s="14">
        <v>8.3000000000000004E-2</v>
      </c>
      <c r="AL100" s="15">
        <v>0.21970000000000001</v>
      </c>
      <c r="AM100" s="135">
        <v>0.21920000000000001</v>
      </c>
      <c r="AN100" s="30">
        <f>AJ100*(1-AK100)*AL100</f>
        <v>30.018270100000002</v>
      </c>
      <c r="AO100" s="136">
        <f t="shared" ref="AO100" si="964">AJ100*(1-AK100)*AM100</f>
        <v>29.949953600000004</v>
      </c>
      <c r="AP100" s="19">
        <v>1.55</v>
      </c>
      <c r="AQ100" s="19">
        <v>510</v>
      </c>
      <c r="AR100" s="101">
        <f>AR98+AJ100-AQ100+AS100</f>
        <v>25.180000000003247</v>
      </c>
      <c r="AS100" s="159">
        <v>-8</v>
      </c>
      <c r="AT100" s="12"/>
      <c r="AU100" s="31"/>
      <c r="AV100" s="20"/>
      <c r="AW100" s="20"/>
      <c r="AX100" s="20"/>
      <c r="AY100" s="20"/>
    </row>
    <row r="101" spans="1:51" x14ac:dyDescent="0.2">
      <c r="A101" s="171"/>
      <c r="B101" s="33">
        <v>2</v>
      </c>
      <c r="C101" s="46" t="s">
        <v>54</v>
      </c>
      <c r="D101" s="34">
        <v>20200</v>
      </c>
      <c r="E101" s="34">
        <v>3</v>
      </c>
      <c r="F101" s="34">
        <v>14653</v>
      </c>
      <c r="G101" s="35">
        <v>3.2</v>
      </c>
      <c r="H101" s="35">
        <v>6.9</v>
      </c>
      <c r="I101" s="34">
        <v>16282</v>
      </c>
      <c r="J101" s="35">
        <v>5.6</v>
      </c>
      <c r="K101" s="34">
        <v>15887</v>
      </c>
      <c r="L101" s="36">
        <v>7.3999999999999996E-2</v>
      </c>
      <c r="M101" s="37">
        <f>ROUND(K101*(1-L101),0)</f>
        <v>14711</v>
      </c>
      <c r="N101" s="38">
        <v>0.53200000000000003</v>
      </c>
      <c r="O101" s="25">
        <f t="shared" si="954"/>
        <v>7826.2520000000004</v>
      </c>
      <c r="P101" s="36">
        <v>0.28499999999999998</v>
      </c>
      <c r="Q101" s="25">
        <f t="shared" si="955"/>
        <v>4192.6349999999993</v>
      </c>
      <c r="R101" s="39">
        <v>0.183</v>
      </c>
      <c r="S101" s="139"/>
      <c r="T101" s="25">
        <f t="shared" si="956"/>
        <v>2692.1129999999998</v>
      </c>
      <c r="U101" s="28">
        <v>0.29499999999999998</v>
      </c>
      <c r="V101" s="25">
        <f t="shared" si="957"/>
        <v>4339.7449999999999</v>
      </c>
      <c r="W101" s="39">
        <v>0.45600000000000002</v>
      </c>
      <c r="X101" s="25">
        <f t="shared" si="958"/>
        <v>6708.2160000000003</v>
      </c>
      <c r="Y101" s="39">
        <v>0.45</v>
      </c>
      <c r="Z101" s="25">
        <f t="shared" si="959"/>
        <v>6619.95</v>
      </c>
      <c r="AA101" s="40">
        <v>2.4399999999999999E-3</v>
      </c>
      <c r="AB101" s="18">
        <f t="shared" si="960"/>
        <v>35.894839999999995</v>
      </c>
      <c r="AC101" s="27">
        <f>IF(M101&gt;0,(AE101+AN101)/M101,0)</f>
        <v>2.7752908367887981E-3</v>
      </c>
      <c r="AD101" s="40">
        <v>3.2000000000000003E-4</v>
      </c>
      <c r="AE101" s="37">
        <f t="shared" si="961"/>
        <v>4.7075200000000006</v>
      </c>
      <c r="AF101" s="28">
        <v>0.2089</v>
      </c>
      <c r="AG101" s="41">
        <f t="shared" si="962"/>
        <v>34.065114100000002</v>
      </c>
      <c r="AH101" s="28">
        <f t="shared" si="963"/>
        <v>0.8701854381461529</v>
      </c>
      <c r="AI101" s="29">
        <f t="shared" si="634"/>
        <v>0.88597673555082357</v>
      </c>
      <c r="AJ101" s="34">
        <v>179</v>
      </c>
      <c r="AK101" s="36">
        <v>8.8999999999999996E-2</v>
      </c>
      <c r="AL101" s="38">
        <v>0.2215</v>
      </c>
      <c r="AM101" s="137">
        <v>0.22159999999999999</v>
      </c>
      <c r="AN101" s="41">
        <f>AJ101*(1-AK101)*AL101</f>
        <v>36.119783500000004</v>
      </c>
      <c r="AO101" s="138">
        <f t="shared" si="676"/>
        <v>36.1360904</v>
      </c>
      <c r="AP101" s="42">
        <v>1.55</v>
      </c>
      <c r="AQ101" s="42"/>
      <c r="AR101" s="121">
        <f>AR100+AJ101-AQ101</f>
        <v>204.18000000000325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1"/>
      <c r="B102" s="33">
        <v>3</v>
      </c>
      <c r="C102" s="11" t="s">
        <v>56</v>
      </c>
      <c r="D102" s="43">
        <v>17700</v>
      </c>
      <c r="E102" s="43">
        <v>1</v>
      </c>
      <c r="F102" s="43">
        <v>15007</v>
      </c>
      <c r="G102" s="37">
        <v>4</v>
      </c>
      <c r="H102" s="37">
        <v>6.4</v>
      </c>
      <c r="I102" s="43">
        <v>16637</v>
      </c>
      <c r="J102" s="37">
        <v>5.5</v>
      </c>
      <c r="K102" s="43">
        <v>15857</v>
      </c>
      <c r="L102" s="39">
        <v>6.0999999999999999E-2</v>
      </c>
      <c r="M102" s="37">
        <f>ROUND(K102*(1-L102),0)</f>
        <v>14890</v>
      </c>
      <c r="N102" s="28">
        <v>0.41</v>
      </c>
      <c r="O102" s="25">
        <f t="shared" si="954"/>
        <v>6104.9</v>
      </c>
      <c r="P102" s="39">
        <v>0.42299999999999999</v>
      </c>
      <c r="Q102" s="25">
        <f t="shared" si="955"/>
        <v>6298.47</v>
      </c>
      <c r="R102" s="39">
        <v>0.16700000000000001</v>
      </c>
      <c r="S102" s="139"/>
      <c r="T102" s="25">
        <f t="shared" si="956"/>
        <v>2486.63</v>
      </c>
      <c r="U102" s="28">
        <v>0.28399999999999997</v>
      </c>
      <c r="V102" s="25">
        <f t="shared" si="957"/>
        <v>4228.7599999999993</v>
      </c>
      <c r="W102" s="39">
        <v>0.46400000000000002</v>
      </c>
      <c r="X102" s="25">
        <f t="shared" si="958"/>
        <v>6908.96</v>
      </c>
      <c r="Y102" s="39">
        <v>0.44</v>
      </c>
      <c r="Z102" s="25">
        <f t="shared" si="959"/>
        <v>6551.6</v>
      </c>
      <c r="AA102" s="47">
        <v>2.4199999999999998E-3</v>
      </c>
      <c r="AB102" s="18">
        <f t="shared" si="960"/>
        <v>36.033799999999999</v>
      </c>
      <c r="AC102" s="27">
        <f>IF(M102&gt;0,(AE102+AN102)/M102,0)</f>
        <v>2.418976736064473E-3</v>
      </c>
      <c r="AD102" s="47">
        <v>3.1E-4</v>
      </c>
      <c r="AE102" s="37">
        <f t="shared" si="961"/>
        <v>4.6158999999999999</v>
      </c>
      <c r="AF102" s="28">
        <v>0.21310000000000001</v>
      </c>
      <c r="AG102" s="41">
        <f t="shared" si="962"/>
        <v>29.9951036</v>
      </c>
      <c r="AH102" s="28">
        <f t="shared" si="963"/>
        <v>0.87317104241600874</v>
      </c>
      <c r="AI102" s="29">
        <f t="shared" si="634"/>
        <v>0.87305976507086125</v>
      </c>
      <c r="AJ102" s="43">
        <v>154</v>
      </c>
      <c r="AK102" s="39">
        <v>8.5999999999999993E-2</v>
      </c>
      <c r="AL102" s="28">
        <v>0.22309999999999999</v>
      </c>
      <c r="AM102" s="139">
        <v>0.22389999999999999</v>
      </c>
      <c r="AN102" s="41">
        <f>AJ102*(1-AK102)*AL102</f>
        <v>31.4026636</v>
      </c>
      <c r="AO102" s="140">
        <f t="shared" si="676"/>
        <v>31.5152684</v>
      </c>
      <c r="AP102" s="18">
        <v>1.6</v>
      </c>
      <c r="AQ102" s="18"/>
      <c r="AR102" s="121">
        <f>AR101+AJ102-AQ102</f>
        <v>358.18000000000325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1"/>
      <c r="B103" s="66" t="s">
        <v>38</v>
      </c>
      <c r="C103" s="50"/>
      <c r="D103" s="51">
        <f t="shared" ref="D103" si="965">SUM(D100:D102)</f>
        <v>41000</v>
      </c>
      <c r="E103" s="51"/>
      <c r="F103" s="51">
        <f t="shared" ref="F103" si="966">SUM(F100:F102)</f>
        <v>39516</v>
      </c>
      <c r="G103" s="52"/>
      <c r="H103" s="52"/>
      <c r="I103" s="51">
        <f t="shared" ref="I103:K103" si="967">SUM(I100:I102)</f>
        <v>43991</v>
      </c>
      <c r="J103" s="52"/>
      <c r="K103" s="51">
        <f t="shared" si="967"/>
        <v>46344</v>
      </c>
      <c r="L103" s="21">
        <f t="shared" ref="L103" si="968">IF(K103&gt;0,(K100*L100+K101*L101+K102*L102)/K103,0)</f>
        <v>6.9866973070947691E-2</v>
      </c>
      <c r="M103" s="52">
        <f t="shared" ref="M103" si="969">M100+M101+M102</f>
        <v>43106</v>
      </c>
      <c r="N103" s="53">
        <f t="shared" ref="N103" si="970">IF(M103&gt;0,O103/M103,0)</f>
        <v>0.49424400315501316</v>
      </c>
      <c r="O103" s="54">
        <f t="shared" ref="O103" si="971">O100+O101+O102</f>
        <v>21304.881999999998</v>
      </c>
      <c r="P103" s="21">
        <f t="shared" ref="P103" si="972">IF(M103&gt;0,Q103/M103,0)</f>
        <v>0.34614079246508606</v>
      </c>
      <c r="Q103" s="54">
        <f t="shared" ref="Q103" si="973">Q100+Q101+Q102</f>
        <v>14920.744999999999</v>
      </c>
      <c r="R103" s="21">
        <f t="shared" ref="R103" si="974">IF(M103&gt;0,T103/M103,0)</f>
        <v>0.15961520437990073</v>
      </c>
      <c r="S103" s="141"/>
      <c r="T103" s="54">
        <f t="shared" ref="T103" si="975">T100+T101+T102</f>
        <v>6880.3730000000005</v>
      </c>
      <c r="U103" s="21">
        <f t="shared" ref="U103" si="976">IF(M103&gt;0,V103/M103,0)</f>
        <v>0.29026040458404861</v>
      </c>
      <c r="V103" s="54">
        <f t="shared" ref="V103" si="977">V100+V101+V102</f>
        <v>12511.965</v>
      </c>
      <c r="W103" s="21">
        <f t="shared" ref="W103" si="978">IF(M103&gt;0,X103/M103,0)</f>
        <v>0.45782352804713961</v>
      </c>
      <c r="X103" s="54">
        <f t="shared" ref="X103" si="979">X100+X101+X102</f>
        <v>19734.940999999999</v>
      </c>
      <c r="Y103" s="21">
        <f t="shared" ref="Y103" si="980">IF(M103&gt;0,Z103/M103,0)</f>
        <v>0.44967869902101792</v>
      </c>
      <c r="Z103" s="54">
        <f t="shared" ref="Z103" si="981">Z100+Z101+Z102</f>
        <v>19383.849999999999</v>
      </c>
      <c r="AA103" s="55">
        <f t="shared" ref="AA103" si="982">IF(M103&gt;0,AB103/M103,0)</f>
        <v>2.4393573980420356E-3</v>
      </c>
      <c r="AB103" s="56">
        <f t="shared" ref="AB103" si="983">SUM(AB100:AB102)</f>
        <v>105.15093999999999</v>
      </c>
      <c r="AC103" s="55">
        <f t="shared" ref="AC103" si="984">IF(M103&gt;0,(AC100*M100+AC101*M101+AC102*M102)/M103,0)</f>
        <v>2.5730904560849997E-3</v>
      </c>
      <c r="AD103" s="55">
        <f t="shared" ref="AD103" si="985">IF(K103&gt;0,(K100*AD100+K101*AD101+K102*AD102)/K103,0)</f>
        <v>3.1027770585189025E-4</v>
      </c>
      <c r="AE103" s="52">
        <f t="shared" ref="AE103" si="986">SUM(AE100:AE102)</f>
        <v>13.374919999999999</v>
      </c>
      <c r="AF103" s="53">
        <f t="shared" ref="AF103" si="987">IF(K103&gt;0,(K100*AF100+K101*AF101+K102*AF102)/K103,0)</f>
        <v>0.21112465475573972</v>
      </c>
      <c r="AG103" s="58">
        <f t="shared" ref="AG103" si="988">SUM(AG100:AG102)</f>
        <v>92.944433900000007</v>
      </c>
      <c r="AH103" s="53">
        <f t="shared" ref="AH103" si="989">IF(AND(AB103&gt;0),((AB100*AH100+AB101*AH101+AB102*AH102)/AB103),0)</f>
        <v>0.87408722361175006</v>
      </c>
      <c r="AI103" s="57">
        <f t="shared" si="634"/>
        <v>0.88064810391982273</v>
      </c>
      <c r="AJ103" s="51">
        <f t="shared" ref="AJ103" si="990">SUM(AJ100:AJ102)</f>
        <v>482</v>
      </c>
      <c r="AK103" s="21">
        <f t="shared" ref="AK103" si="991">IF(AJ103&gt;0,(AK100*AJ100+AK101*AJ101+AK102*AJ102)/AJ103,0)</f>
        <v>8.6186721991701243E-2</v>
      </c>
      <c r="AL103" s="53">
        <f>IF(K103&gt;0,(AL100*K100+AL101*K101+AL102*K102)/K103,0)</f>
        <v>0.22148039012601417</v>
      </c>
      <c r="AM103" s="141">
        <f>IF(L103&gt;0,(AM100*K100+AM101*K101+AM102*K102)/K103,0)</f>
        <v>0.22163087994130845</v>
      </c>
      <c r="AN103" s="58">
        <f t="shared" ref="AN103" si="992">SUM(AN100:AN102)</f>
        <v>97.540717200000003</v>
      </c>
      <c r="AO103" s="142">
        <f t="shared" si="705"/>
        <v>97.601312399999998</v>
      </c>
      <c r="AP103" s="56"/>
      <c r="AQ103" s="56">
        <f t="shared" ref="AQ103" si="993">SUM(AQ100:AQ102)</f>
        <v>510</v>
      </c>
      <c r="AR103" s="122"/>
      <c r="AS103" s="106">
        <f>AR102</f>
        <v>358.18000000000325</v>
      </c>
      <c r="AT103" s="51">
        <f t="shared" ref="AT103" si="994">SUM(AT100:AT102)</f>
        <v>0</v>
      </c>
      <c r="AU103" s="59"/>
      <c r="AV103" s="58"/>
      <c r="AW103" s="58"/>
      <c r="AX103" s="58"/>
      <c r="AY103" s="58"/>
    </row>
    <row r="104" spans="1:51" x14ac:dyDescent="0.2">
      <c r="A104" s="168">
        <v>26</v>
      </c>
      <c r="B104" s="23">
        <v>1</v>
      </c>
      <c r="C104" s="46" t="s">
        <v>58</v>
      </c>
      <c r="D104" s="12">
        <v>14100</v>
      </c>
      <c r="E104" s="12">
        <v>0</v>
      </c>
      <c r="F104" s="12">
        <v>15129</v>
      </c>
      <c r="G104" s="13">
        <v>3.1</v>
      </c>
      <c r="H104" s="13">
        <v>5.0999999999999996</v>
      </c>
      <c r="I104" s="12">
        <v>16498</v>
      </c>
      <c r="J104" s="13">
        <v>5</v>
      </c>
      <c r="K104" s="12">
        <v>16096</v>
      </c>
      <c r="L104" s="14">
        <v>7.0000000000000007E-2</v>
      </c>
      <c r="M104" s="24">
        <f>ROUND(K104*(1-L104),0)</f>
        <v>14969</v>
      </c>
      <c r="N104" s="15">
        <v>0.42</v>
      </c>
      <c r="O104" s="25">
        <f t="shared" ref="O104:O106" si="995">M104*N104</f>
        <v>6286.98</v>
      </c>
      <c r="P104" s="14">
        <v>0.47</v>
      </c>
      <c r="Q104" s="25">
        <f t="shared" ref="Q104:Q106" si="996">M104*P104</f>
        <v>7035.4299999999994</v>
      </c>
      <c r="R104" s="16">
        <v>0.11</v>
      </c>
      <c r="S104" s="150"/>
      <c r="T104" s="25">
        <f t="shared" ref="T104:T106" si="997">M104*R104</f>
        <v>1646.59</v>
      </c>
      <c r="U104" s="26">
        <v>0.28499999999999998</v>
      </c>
      <c r="V104" s="25">
        <f t="shared" ref="V104:V106" si="998">M104*U104</f>
        <v>4266.165</v>
      </c>
      <c r="W104" s="16">
        <v>0.45700000000000002</v>
      </c>
      <c r="X104" s="25">
        <f t="shared" ref="X104:X106" si="999">M104*W104</f>
        <v>6840.8330000000005</v>
      </c>
      <c r="Y104" s="16">
        <v>0.45</v>
      </c>
      <c r="Z104" s="25">
        <f t="shared" ref="Z104:Z106" si="1000">Y104*M104</f>
        <v>6736.05</v>
      </c>
      <c r="AA104" s="17">
        <v>2.49E-3</v>
      </c>
      <c r="AB104" s="18">
        <f t="shared" ref="AB104:AB106" si="1001">M104*AA104</f>
        <v>37.27281</v>
      </c>
      <c r="AC104" s="27">
        <f>IF(M104&gt;0,(AE104+AN104)/M104,0)</f>
        <v>2.5353656757298418E-3</v>
      </c>
      <c r="AD104" s="17">
        <v>2.9999999999999997E-4</v>
      </c>
      <c r="AE104" s="24">
        <f t="shared" ref="AE104:AE106" si="1002">AD104*M104</f>
        <v>4.4906999999999995</v>
      </c>
      <c r="AF104" s="117">
        <v>0.2102</v>
      </c>
      <c r="AG104" s="30">
        <f t="shared" ref="AG104:AG106" si="1003">AJ104*(1-AK104)*AF104</f>
        <v>32.397705600000002</v>
      </c>
      <c r="AH104" s="28">
        <f t="shared" ref="AH104:AH106" si="1004">IF(AND(AF104&gt;0,AD104&gt;0,AA104&gt;0),((AA104-AD104)*AF104)/((AF104-AD104)*AA104),0)</f>
        <v>0.88077512527480095</v>
      </c>
      <c r="AI104" s="60">
        <f t="shared" si="634"/>
        <v>0.88289390179246707</v>
      </c>
      <c r="AJ104" s="12">
        <v>169</v>
      </c>
      <c r="AK104" s="14">
        <v>8.7999999999999995E-2</v>
      </c>
      <c r="AL104" s="15">
        <v>0.21709999999999999</v>
      </c>
      <c r="AM104" s="135">
        <v>0.2152</v>
      </c>
      <c r="AN104" s="30">
        <f>AJ104*(1-AK104)*AL104</f>
        <v>33.461188800000002</v>
      </c>
      <c r="AO104" s="136">
        <f t="shared" ref="AO104" si="1005">AJ104*(1-AK104)*AM104</f>
        <v>33.168345600000002</v>
      </c>
      <c r="AP104" s="19">
        <v>1.6</v>
      </c>
      <c r="AQ104" s="19"/>
      <c r="AR104" s="101">
        <f>AR102+AJ104-AQ104</f>
        <v>527.18000000000325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9"/>
      <c r="B105" s="33">
        <v>2</v>
      </c>
      <c r="C105" s="46" t="s">
        <v>54</v>
      </c>
      <c r="D105" s="34">
        <v>21050</v>
      </c>
      <c r="E105" s="34">
        <v>1</v>
      </c>
      <c r="F105" s="34">
        <v>16051</v>
      </c>
      <c r="G105" s="35">
        <v>3</v>
      </c>
      <c r="H105" s="35">
        <v>6.1</v>
      </c>
      <c r="I105" s="34">
        <v>18177</v>
      </c>
      <c r="J105" s="35">
        <v>4.7</v>
      </c>
      <c r="K105" s="34">
        <v>16428</v>
      </c>
      <c r="L105" s="36">
        <v>7.2999999999999995E-2</v>
      </c>
      <c r="M105" s="37">
        <f>ROUND(K105*(1-L105),0)</f>
        <v>15229</v>
      </c>
      <c r="N105" s="38">
        <v>0.57399999999999995</v>
      </c>
      <c r="O105" s="25">
        <f t="shared" si="995"/>
        <v>8741.4459999999999</v>
      </c>
      <c r="P105" s="36">
        <v>0.26600000000000001</v>
      </c>
      <c r="Q105" s="25">
        <f t="shared" si="996"/>
        <v>4050.9140000000002</v>
      </c>
      <c r="R105" s="39">
        <v>0.16</v>
      </c>
      <c r="S105" s="139"/>
      <c r="T105" s="25">
        <f t="shared" si="997"/>
        <v>2436.64</v>
      </c>
      <c r="U105" s="28">
        <v>0.27700000000000002</v>
      </c>
      <c r="V105" s="25">
        <f t="shared" si="998"/>
        <v>4218.433</v>
      </c>
      <c r="W105" s="39">
        <v>0.46100000000000002</v>
      </c>
      <c r="X105" s="25">
        <f t="shared" si="999"/>
        <v>7020.5690000000004</v>
      </c>
      <c r="Y105" s="39">
        <v>0.43</v>
      </c>
      <c r="Z105" s="25">
        <f t="shared" si="1000"/>
        <v>6548.47</v>
      </c>
      <c r="AA105" s="40">
        <v>2.6099999999999999E-3</v>
      </c>
      <c r="AB105" s="18">
        <f t="shared" si="1001"/>
        <v>39.747689999999999</v>
      </c>
      <c r="AC105" s="27">
        <f>IF(M105&gt;0,(AE105+AN105)/M105,0)</f>
        <v>2.7838572985750872E-3</v>
      </c>
      <c r="AD105" s="40">
        <v>3.1E-4</v>
      </c>
      <c r="AE105" s="37">
        <f t="shared" si="1002"/>
        <v>4.7209899999999996</v>
      </c>
      <c r="AF105" s="28">
        <v>0.21079999999999999</v>
      </c>
      <c r="AG105" s="41">
        <f t="shared" si="1003"/>
        <v>35.984403200000003</v>
      </c>
      <c r="AH105" s="28">
        <f t="shared" si="1004"/>
        <v>0.88252388287937522</v>
      </c>
      <c r="AI105" s="29">
        <f t="shared" si="634"/>
        <v>0.88989368135938118</v>
      </c>
      <c r="AJ105" s="34">
        <v>188</v>
      </c>
      <c r="AK105" s="36">
        <v>9.1999999999999998E-2</v>
      </c>
      <c r="AL105" s="38">
        <v>0.22070000000000001</v>
      </c>
      <c r="AM105" s="137">
        <v>0.22009999999999999</v>
      </c>
      <c r="AN105" s="41">
        <f>AJ105*(1-AK105)*AL105</f>
        <v>37.6743728</v>
      </c>
      <c r="AO105" s="138">
        <f t="shared" si="676"/>
        <v>37.571950399999999</v>
      </c>
      <c r="AP105" s="42">
        <v>1.55</v>
      </c>
      <c r="AQ105" s="42"/>
      <c r="AR105" s="121">
        <f>AR104+AJ105-AQ105</f>
        <v>715.18000000000325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9"/>
      <c r="B106" s="33">
        <v>3</v>
      </c>
      <c r="C106" s="46" t="s">
        <v>55</v>
      </c>
      <c r="D106" s="43">
        <v>18050</v>
      </c>
      <c r="E106" s="43">
        <v>1</v>
      </c>
      <c r="F106" s="43">
        <v>15691</v>
      </c>
      <c r="G106" s="37">
        <v>3.1</v>
      </c>
      <c r="H106" s="37">
        <v>5.3</v>
      </c>
      <c r="I106" s="43">
        <v>20282</v>
      </c>
      <c r="J106" s="37">
        <v>4.3</v>
      </c>
      <c r="K106" s="43">
        <v>18680</v>
      </c>
      <c r="L106" s="39">
        <v>7.0999999999999994E-2</v>
      </c>
      <c r="M106" s="37">
        <f>ROUND(K106*(1-L106),0)</f>
        <v>17354</v>
      </c>
      <c r="N106" s="28">
        <v>0.57499999999999996</v>
      </c>
      <c r="O106" s="25">
        <f t="shared" si="995"/>
        <v>9978.5499999999993</v>
      </c>
      <c r="P106" s="39">
        <v>0.30099999999999999</v>
      </c>
      <c r="Q106" s="25">
        <f t="shared" si="996"/>
        <v>5223.5540000000001</v>
      </c>
      <c r="R106" s="39">
        <v>0.124</v>
      </c>
      <c r="S106" s="139"/>
      <c r="T106" s="25">
        <f t="shared" si="997"/>
        <v>2151.8960000000002</v>
      </c>
      <c r="U106" s="28">
        <v>0.27600000000000002</v>
      </c>
      <c r="V106" s="25">
        <f t="shared" si="998"/>
        <v>4789.7040000000006</v>
      </c>
      <c r="W106" s="39">
        <v>0.46300000000000002</v>
      </c>
      <c r="X106" s="25">
        <f t="shared" si="999"/>
        <v>8034.902</v>
      </c>
      <c r="Y106" s="39">
        <v>0.41</v>
      </c>
      <c r="Z106" s="25">
        <f t="shared" si="1000"/>
        <v>7115.1399999999994</v>
      </c>
      <c r="AA106" s="47">
        <v>2.5500000000000002E-3</v>
      </c>
      <c r="AB106" s="18">
        <f t="shared" si="1001"/>
        <v>44.252700000000004</v>
      </c>
      <c r="AC106" s="27">
        <f>IF(M106&gt;0,(AE106+AN106)/M106,0)</f>
        <v>2.7697839345395873E-3</v>
      </c>
      <c r="AD106" s="47">
        <v>3.1E-4</v>
      </c>
      <c r="AE106" s="37">
        <f t="shared" si="1002"/>
        <v>5.37974</v>
      </c>
      <c r="AF106" s="28">
        <v>0.21260000000000001</v>
      </c>
      <c r="AG106" s="41">
        <f t="shared" si="1003"/>
        <v>41.195076800000002</v>
      </c>
      <c r="AH106" s="28">
        <f t="shared" si="1004"/>
        <v>0.87971411655716991</v>
      </c>
      <c r="AI106" s="29">
        <f t="shared" si="634"/>
        <v>0.88932935185243611</v>
      </c>
      <c r="AJ106" s="43">
        <v>212</v>
      </c>
      <c r="AK106" s="39">
        <v>8.5999999999999993E-2</v>
      </c>
      <c r="AL106" s="28">
        <v>0.2203</v>
      </c>
      <c r="AM106" s="139">
        <v>0.2172</v>
      </c>
      <c r="AN106" s="41">
        <f>AJ106*(1-AK106)*AL106</f>
        <v>42.687090400000002</v>
      </c>
      <c r="AO106" s="140">
        <f t="shared" si="676"/>
        <v>42.086409600000003</v>
      </c>
      <c r="AP106" s="18">
        <v>1.6</v>
      </c>
      <c r="AQ106" s="18"/>
      <c r="AR106" s="121">
        <f>AR105+AJ106-AQ106</f>
        <v>927.18000000000325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70"/>
      <c r="B107" s="49" t="s">
        <v>38</v>
      </c>
      <c r="C107" s="50"/>
      <c r="D107" s="51">
        <f t="shared" ref="D107" si="1006">SUM(D104:D106)</f>
        <v>53200</v>
      </c>
      <c r="E107" s="51"/>
      <c r="F107" s="51">
        <f t="shared" ref="F107" si="1007">SUM(F104:F106)</f>
        <v>46871</v>
      </c>
      <c r="G107" s="52"/>
      <c r="H107" s="52"/>
      <c r="I107" s="51">
        <f t="shared" ref="I107:K107" si="1008">SUM(I104:I106)</f>
        <v>54957</v>
      </c>
      <c r="J107" s="52"/>
      <c r="K107" s="51">
        <f t="shared" si="1008"/>
        <v>51204</v>
      </c>
      <c r="L107" s="21">
        <f t="shared" ref="L107" si="1009">IF(K107&gt;0,(K104*L104+K105*L105+K106*L106)/K107,0)</f>
        <v>7.1327318178267318E-2</v>
      </c>
      <c r="M107" s="52">
        <f t="shared" ref="M107" si="1010">M104+M105+M106</f>
        <v>47552</v>
      </c>
      <c r="N107" s="53">
        <f t="shared" ref="N107" si="1011">IF(M107&gt;0,O107/M107,0)</f>
        <v>0.52588694481830411</v>
      </c>
      <c r="O107" s="54">
        <f t="shared" ref="O107" si="1012">O104+O105+O106</f>
        <v>25006.975999999999</v>
      </c>
      <c r="P107" s="21">
        <f t="shared" ref="P107" si="1013">IF(M107&gt;0,Q107/M107,0)</f>
        <v>0.34299078903095559</v>
      </c>
      <c r="Q107" s="54">
        <f t="shared" ref="Q107" si="1014">Q104+Q105+Q106</f>
        <v>16309.897999999999</v>
      </c>
      <c r="R107" s="21">
        <f t="shared" ref="R107" si="1015">IF(M107&gt;0,T107/M107,0)</f>
        <v>0.13112226615074024</v>
      </c>
      <c r="S107" s="141"/>
      <c r="T107" s="54">
        <f t="shared" ref="T107" si="1016">T104+T105+T106</f>
        <v>6235.1260000000002</v>
      </c>
      <c r="U107" s="21">
        <f t="shared" ref="U107" si="1017">IF(M107&gt;0,V107/M107,0)</f>
        <v>0.27915338997308209</v>
      </c>
      <c r="V107" s="54">
        <f t="shared" ref="V107" si="1018">V104+V105+V106</f>
        <v>13274.302</v>
      </c>
      <c r="W107" s="21">
        <f t="shared" ref="W107" si="1019">IF(M107&gt;0,X107/M107,0)</f>
        <v>0.46047072678331097</v>
      </c>
      <c r="X107" s="54">
        <f t="shared" ref="X107" si="1020">X104+X105+X106</f>
        <v>21896.304000000004</v>
      </c>
      <c r="Y107" s="21">
        <f t="shared" ref="Y107" si="1021">IF(M107&gt;0,Z107/M107,0)</f>
        <v>0.42899688761776583</v>
      </c>
      <c r="Z107" s="54">
        <f t="shared" ref="Z107" si="1022">Z104+Z105+Z106</f>
        <v>20399.66</v>
      </c>
      <c r="AA107" s="55">
        <f t="shared" ref="AA107" si="1023">IF(M107&gt;0,AB107/M107,0)</f>
        <v>2.5503280619111708E-3</v>
      </c>
      <c r="AB107" s="56">
        <f t="shared" ref="AB107" si="1024">SUM(AB104:AB106)</f>
        <v>121.2732</v>
      </c>
      <c r="AC107" s="55">
        <f t="shared" ref="AC107" si="1025">IF(M107&gt;0,(AC104*M104+AC105*M105+AC106*M106)/M107,0)</f>
        <v>2.7004980232166894E-3</v>
      </c>
      <c r="AD107" s="55">
        <f t="shared" ref="AD107" si="1026">IF(K107&gt;0,(K104*AD104+K105*AD105+K106*AD106)/K107,0)</f>
        <v>3.0685649558628234E-4</v>
      </c>
      <c r="AE107" s="52">
        <f t="shared" ref="AE107" si="1027">SUM(AE104:AE106)</f>
        <v>14.591429999999999</v>
      </c>
      <c r="AF107" s="53">
        <f t="shared" ref="AF107" si="1028">IF(K107&gt;0,(K104*AF104+K105*AF105+K106*AF106)/K107,0)</f>
        <v>0.21126805718303257</v>
      </c>
      <c r="AG107" s="58">
        <f t="shared" ref="AG107" si="1029">SUM(AG104:AG106)</f>
        <v>109.57718560000001</v>
      </c>
      <c r="AH107" s="53">
        <f t="shared" ref="AH107" si="1030">IF(AND(AB107&gt;0),((AB104*AH104+AB105*AH105+AB106*AH106)/AB107),0)</f>
        <v>0.88096112329145304</v>
      </c>
      <c r="AI107" s="57">
        <f t="shared" si="634"/>
        <v>0.8876117071240448</v>
      </c>
      <c r="AJ107" s="51">
        <f t="shared" ref="AJ107" si="1031">SUM(AJ104:AJ106)</f>
        <v>569</v>
      </c>
      <c r="AK107" s="21">
        <f t="shared" ref="AK107" si="1032">IF(AJ107&gt;0,(AK104*AJ104+AK105*AJ105+AK106*AJ106)/AJ107,0)</f>
        <v>8.8576449912126529E-2</v>
      </c>
      <c r="AL107" s="53">
        <f>IF(K107&gt;0,(AL104*K104+AL105*K105+AL106*K106)/K107,0)</f>
        <v>0.21942241231153814</v>
      </c>
      <c r="AM107" s="141">
        <f>IF(L107&gt;0,(AM104*K104+AM105*K105+AM106*K106)/K107,0)</f>
        <v>0.21750171861573317</v>
      </c>
      <c r="AN107" s="58">
        <f t="shared" ref="AN107" si="1033">SUM(AN104:AN106)</f>
        <v>113.82265200000001</v>
      </c>
      <c r="AO107" s="142">
        <f t="shared" si="705"/>
        <v>112.8267056</v>
      </c>
      <c r="AP107" s="56"/>
      <c r="AQ107" s="56">
        <f t="shared" ref="AQ107" si="1034">SUM(AQ104:AQ106)</f>
        <v>0</v>
      </c>
      <c r="AR107" s="105"/>
      <c r="AS107" s="106">
        <f>AR106</f>
        <v>927.18000000000325</v>
      </c>
      <c r="AT107" s="51">
        <f t="shared" ref="AT107" si="1035">SUM(AT104:AT106)</f>
        <v>0</v>
      </c>
      <c r="AU107" s="59"/>
      <c r="AV107" s="58"/>
      <c r="AW107" s="58"/>
      <c r="AX107" s="58"/>
      <c r="AY107" s="58"/>
    </row>
    <row r="108" spans="1:51" x14ac:dyDescent="0.2">
      <c r="A108" s="168">
        <v>27</v>
      </c>
      <c r="B108" s="23">
        <v>1</v>
      </c>
      <c r="C108" s="11" t="s">
        <v>53</v>
      </c>
      <c r="D108" s="12">
        <v>13300</v>
      </c>
      <c r="E108" s="12">
        <v>0</v>
      </c>
      <c r="F108" s="12">
        <v>17208</v>
      </c>
      <c r="G108" s="13">
        <v>2.8</v>
      </c>
      <c r="H108" s="13">
        <v>4.0999999999999996</v>
      </c>
      <c r="I108" s="12">
        <v>17454</v>
      </c>
      <c r="J108" s="13">
        <v>4.4000000000000004</v>
      </c>
      <c r="K108" s="12">
        <v>16678</v>
      </c>
      <c r="L108" s="14">
        <v>7.2999999999999995E-2</v>
      </c>
      <c r="M108" s="24">
        <f>ROUND(K108*(1-L108),0)</f>
        <v>15461</v>
      </c>
      <c r="N108" s="15">
        <v>0.53300000000000003</v>
      </c>
      <c r="O108" s="25">
        <f t="shared" ref="O108:O110" si="1036">M108*N108</f>
        <v>8240.7129999999997</v>
      </c>
      <c r="P108" s="14">
        <v>0.33100000000000002</v>
      </c>
      <c r="Q108" s="25">
        <f t="shared" ref="Q108:Q110" si="1037">M108*P108</f>
        <v>5117.5910000000003</v>
      </c>
      <c r="R108" s="16">
        <v>0.13600000000000001</v>
      </c>
      <c r="S108" s="150"/>
      <c r="T108" s="25">
        <f t="shared" ref="T108:T110" si="1038">M108*R108</f>
        <v>2102.6960000000004</v>
      </c>
      <c r="U108" s="26">
        <v>0.27</v>
      </c>
      <c r="V108" s="25">
        <f t="shared" ref="V108:V110" si="1039">M108*U108</f>
        <v>4174.47</v>
      </c>
      <c r="W108" s="16">
        <v>0.47</v>
      </c>
      <c r="X108" s="25">
        <f t="shared" ref="X108:X110" si="1040">M108*W108</f>
        <v>7266.6699999999992</v>
      </c>
      <c r="Y108" s="16">
        <v>0.41</v>
      </c>
      <c r="Z108" s="25">
        <f t="shared" ref="Z108:Z110" si="1041">Y108*M108</f>
        <v>6339.0099999999993</v>
      </c>
      <c r="AA108" s="17">
        <v>2.5000000000000001E-3</v>
      </c>
      <c r="AB108" s="18">
        <f t="shared" ref="AB108:AB110" si="1042">M108*AA108</f>
        <v>38.652500000000003</v>
      </c>
      <c r="AC108" s="27">
        <f>IF(M108&gt;0,(AE108+AN108)/M108,0)</f>
        <v>2.7284761334971865E-3</v>
      </c>
      <c r="AD108" s="17">
        <v>2.9E-4</v>
      </c>
      <c r="AE108" s="24">
        <f t="shared" ref="AE108:AE110" si="1043">AD108*M108</f>
        <v>4.4836900000000002</v>
      </c>
      <c r="AF108" s="117">
        <v>0.21060000000000001</v>
      </c>
      <c r="AG108" s="30">
        <f t="shared" ref="AG108:AG110" si="1044">AJ108*(1-AK108)*AF108</f>
        <v>35.493471</v>
      </c>
      <c r="AH108" s="28">
        <f t="shared" ref="AH108:AH110" si="1045">IF(AND(AF108&gt;0,AD108&gt;0,AA108&gt;0),((AA108-AD108)*AF108)/((AF108-AD108)*AA108),0)</f>
        <v>0.88521896248395238</v>
      </c>
      <c r="AI108" s="60">
        <f t="shared" si="634"/>
        <v>0.89487366093670129</v>
      </c>
      <c r="AJ108" s="12">
        <v>185</v>
      </c>
      <c r="AK108" s="14">
        <v>8.8999999999999996E-2</v>
      </c>
      <c r="AL108" s="15">
        <v>0.22370000000000001</v>
      </c>
      <c r="AM108" s="135">
        <v>0.22789999999999999</v>
      </c>
      <c r="AN108" s="30">
        <f>AJ108*(1-AK108)*AL108</f>
        <v>37.701279499999998</v>
      </c>
      <c r="AO108" s="136">
        <f t="shared" ref="AO108" si="1046">AJ108*(1-AK108)*AM108</f>
        <v>38.409126499999999</v>
      </c>
      <c r="AP108" s="19">
        <v>1.55</v>
      </c>
      <c r="AQ108" s="19"/>
      <c r="AR108" s="101">
        <f>AR106+AJ108-AQ108</f>
        <v>1112.1800000000032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9"/>
      <c r="B109" s="33">
        <v>2</v>
      </c>
      <c r="C109" s="11" t="s">
        <v>54</v>
      </c>
      <c r="D109" s="34">
        <v>21000</v>
      </c>
      <c r="E109" s="34">
        <v>2</v>
      </c>
      <c r="F109" s="34">
        <v>15172</v>
      </c>
      <c r="G109" s="35">
        <v>2.4</v>
      </c>
      <c r="H109" s="35">
        <v>5.8</v>
      </c>
      <c r="I109" s="34">
        <v>17315</v>
      </c>
      <c r="J109" s="35">
        <v>4.4000000000000004</v>
      </c>
      <c r="K109" s="34">
        <v>16774</v>
      </c>
      <c r="L109" s="36">
        <v>6.9000000000000006E-2</v>
      </c>
      <c r="M109" s="37">
        <f>ROUND(K109*(1-L109),0)</f>
        <v>15617</v>
      </c>
      <c r="N109" s="38">
        <v>0.57799999999999996</v>
      </c>
      <c r="O109" s="25">
        <f t="shared" si="1036"/>
        <v>9026.6260000000002</v>
      </c>
      <c r="P109" s="36">
        <v>0.251</v>
      </c>
      <c r="Q109" s="25">
        <f t="shared" si="1037"/>
        <v>3919.8670000000002</v>
      </c>
      <c r="R109" s="39">
        <v>0.17100000000000001</v>
      </c>
      <c r="S109" s="139"/>
      <c r="T109" s="25">
        <f t="shared" si="1038"/>
        <v>2670.5070000000001</v>
      </c>
      <c r="U109" s="28">
        <v>0.28699999999999998</v>
      </c>
      <c r="V109" s="25">
        <f t="shared" si="1039"/>
        <v>4482.0789999999997</v>
      </c>
      <c r="W109" s="39">
        <v>0.44900000000000001</v>
      </c>
      <c r="X109" s="25">
        <f t="shared" si="1040"/>
        <v>7012.0330000000004</v>
      </c>
      <c r="Y109" s="39">
        <v>0.41</v>
      </c>
      <c r="Z109" s="25">
        <f t="shared" si="1041"/>
        <v>6402.9699999999993</v>
      </c>
      <c r="AA109" s="40">
        <v>2.5500000000000002E-3</v>
      </c>
      <c r="AB109" s="18">
        <f t="shared" si="1042"/>
        <v>39.823350000000005</v>
      </c>
      <c r="AC109" s="27">
        <f>IF(M109&gt;0,(AE109+AN109)/M109,0)</f>
        <v>2.8192953192034322E-3</v>
      </c>
      <c r="AD109" s="40">
        <v>2.7999999999999998E-4</v>
      </c>
      <c r="AE109" s="37">
        <f t="shared" si="1043"/>
        <v>4.3727599999999995</v>
      </c>
      <c r="AF109" s="28">
        <v>0.21249999999999999</v>
      </c>
      <c r="AG109" s="41">
        <f t="shared" si="1044"/>
        <v>37.873875000000005</v>
      </c>
      <c r="AH109" s="28">
        <f t="shared" si="1045"/>
        <v>0.89137059026796095</v>
      </c>
      <c r="AI109" s="29">
        <f t="shared" si="634"/>
        <v>0.90181927589601707</v>
      </c>
      <c r="AJ109" s="34">
        <v>195</v>
      </c>
      <c r="AK109" s="36">
        <v>8.5999999999999993E-2</v>
      </c>
      <c r="AL109" s="38">
        <v>0.2225</v>
      </c>
      <c r="AM109" s="137">
        <v>0.23019999999999999</v>
      </c>
      <c r="AN109" s="41">
        <f>AJ109*(1-AK109)*AL109</f>
        <v>39.656175000000005</v>
      </c>
      <c r="AO109" s="138">
        <f t="shared" si="676"/>
        <v>41.028545999999999</v>
      </c>
      <c r="AP109" s="42">
        <v>1.55</v>
      </c>
      <c r="AQ109" s="42"/>
      <c r="AR109" s="121">
        <f>AR108+AJ109-AQ109</f>
        <v>1307.1800000000032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9"/>
      <c r="B110" s="33">
        <v>3</v>
      </c>
      <c r="C110" s="46" t="s">
        <v>55</v>
      </c>
      <c r="D110" s="43">
        <v>15520</v>
      </c>
      <c r="E110" s="43">
        <v>1</v>
      </c>
      <c r="F110" s="43">
        <v>17112</v>
      </c>
      <c r="G110" s="37">
        <v>2.5</v>
      </c>
      <c r="H110" s="37">
        <v>5.4</v>
      </c>
      <c r="I110" s="43">
        <v>17297</v>
      </c>
      <c r="J110" s="37">
        <v>4</v>
      </c>
      <c r="K110" s="43">
        <v>16711</v>
      </c>
      <c r="L110" s="39">
        <v>6.9000000000000006E-2</v>
      </c>
      <c r="M110" s="37">
        <f>ROUND(K110*(1-L110),0)</f>
        <v>15558</v>
      </c>
      <c r="N110" s="28">
        <v>0.52400000000000002</v>
      </c>
      <c r="O110" s="25">
        <f t="shared" si="1036"/>
        <v>8152.3920000000007</v>
      </c>
      <c r="P110" s="39">
        <v>0.33300000000000002</v>
      </c>
      <c r="Q110" s="25">
        <f t="shared" si="1037"/>
        <v>5180.8140000000003</v>
      </c>
      <c r="R110" s="39">
        <v>0.14299999999999999</v>
      </c>
      <c r="S110" s="139"/>
      <c r="T110" s="25">
        <f t="shared" si="1038"/>
        <v>2224.7939999999999</v>
      </c>
      <c r="U110" s="28">
        <v>0.26400000000000001</v>
      </c>
      <c r="V110" s="25">
        <f t="shared" si="1039"/>
        <v>4107.3119999999999</v>
      </c>
      <c r="W110" s="39">
        <v>0.47</v>
      </c>
      <c r="X110" s="25">
        <f t="shared" si="1040"/>
        <v>7312.2599999999993</v>
      </c>
      <c r="Y110" s="39">
        <v>0.4</v>
      </c>
      <c r="Z110" s="25">
        <f t="shared" si="1041"/>
        <v>6223.2000000000007</v>
      </c>
      <c r="AA110" s="47">
        <v>2.5600000000000002E-3</v>
      </c>
      <c r="AB110" s="18">
        <f t="shared" si="1042"/>
        <v>39.828480000000006</v>
      </c>
      <c r="AC110" s="27">
        <f>IF(M110&gt;0,(AE110+AN110)/M110,0)</f>
        <v>2.6589623344902944E-3</v>
      </c>
      <c r="AD110" s="47">
        <v>2.7999999999999998E-4</v>
      </c>
      <c r="AE110" s="37">
        <f t="shared" si="1043"/>
        <v>4.3562399999999997</v>
      </c>
      <c r="AF110" s="28">
        <v>0.2157</v>
      </c>
      <c r="AG110" s="41">
        <f t="shared" si="1044"/>
        <v>35.169453600000004</v>
      </c>
      <c r="AH110" s="28">
        <f t="shared" si="1045"/>
        <v>0.89178262231919048</v>
      </c>
      <c r="AI110" s="29">
        <f t="shared" si="634"/>
        <v>0.89580071536603678</v>
      </c>
      <c r="AJ110" s="43">
        <v>178</v>
      </c>
      <c r="AK110" s="39">
        <v>8.4000000000000005E-2</v>
      </c>
      <c r="AL110" s="28">
        <v>0.22700000000000001</v>
      </c>
      <c r="AM110" s="139">
        <v>0.2429</v>
      </c>
      <c r="AN110" s="41">
        <f>AJ110*(1-AK110)*AL110</f>
        <v>37.011896</v>
      </c>
      <c r="AO110" s="140">
        <f t="shared" si="676"/>
        <v>39.604359200000005</v>
      </c>
      <c r="AP110" s="18">
        <v>1.55</v>
      </c>
      <c r="AQ110" s="18"/>
      <c r="AR110" s="121">
        <f>AR109+AJ110-AQ110</f>
        <v>1485.1800000000032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70"/>
      <c r="B111" s="49" t="s">
        <v>38</v>
      </c>
      <c r="C111" s="50"/>
      <c r="D111" s="51">
        <f t="shared" ref="D111" si="1047">SUM(D108:D110)</f>
        <v>49820</v>
      </c>
      <c r="E111" s="51"/>
      <c r="F111" s="51">
        <f t="shared" ref="F111" si="1048">SUM(F108:F110)</f>
        <v>49492</v>
      </c>
      <c r="G111" s="52"/>
      <c r="H111" s="52"/>
      <c r="I111" s="51">
        <f t="shared" ref="I111:K111" si="1049">SUM(I108:I110)</f>
        <v>52066</v>
      </c>
      <c r="J111" s="52"/>
      <c r="K111" s="51">
        <f t="shared" si="1049"/>
        <v>50163</v>
      </c>
      <c r="L111" s="21">
        <f t="shared" ref="L111" si="1050">IF(K111&gt;0,(K108*L108+K109*L109+K110*L110)/K111,0)</f>
        <v>7.0329904511293187E-2</v>
      </c>
      <c r="M111" s="52">
        <f t="shared" ref="M111" si="1051">M108+M109+M110</f>
        <v>46636</v>
      </c>
      <c r="N111" s="53">
        <f t="shared" ref="N111" si="1052">IF(M111&gt;0,O111/M111,0)</f>
        <v>0.54506670812248048</v>
      </c>
      <c r="O111" s="54">
        <f t="shared" ref="O111" si="1053">O108+O109+O110</f>
        <v>25419.731</v>
      </c>
      <c r="P111" s="21">
        <f t="shared" ref="P111" si="1054">IF(M111&gt;0,Q111/M111,0)</f>
        <v>0.30487760528347202</v>
      </c>
      <c r="Q111" s="54">
        <f t="shared" ref="Q111" si="1055">Q108+Q109+Q110</f>
        <v>14218.272000000001</v>
      </c>
      <c r="R111" s="21">
        <f t="shared" ref="R111" si="1056">IF(M111&gt;0,T111/M111,0)</f>
        <v>0.15005568659404753</v>
      </c>
      <c r="S111" s="141"/>
      <c r="T111" s="54">
        <f t="shared" ref="T111" si="1057">T108+T109+T110</f>
        <v>6997.9970000000003</v>
      </c>
      <c r="U111" s="21">
        <f t="shared" ref="U111" si="1058">IF(M111&gt;0,V111/M111,0)</f>
        <v>0.27369116133459126</v>
      </c>
      <c r="V111" s="54">
        <f t="shared" ref="V111" si="1059">V108+V109+V110</f>
        <v>12763.860999999999</v>
      </c>
      <c r="W111" s="21">
        <f t="shared" ref="W111" si="1060">IF(M111&gt;0,X111/M111,0)</f>
        <v>0.46296772879320697</v>
      </c>
      <c r="X111" s="54">
        <f t="shared" ref="X111" si="1061">X108+X109+X110</f>
        <v>21590.963</v>
      </c>
      <c r="Y111" s="21">
        <f t="shared" ref="Y111" si="1062">IF(M111&gt;0,Z111/M111,0)</f>
        <v>0.40666395059610599</v>
      </c>
      <c r="Z111" s="54">
        <f t="shared" ref="Z111" si="1063">Z108+Z109+Z110</f>
        <v>18965.18</v>
      </c>
      <c r="AA111" s="55">
        <f t="shared" ref="AA111" si="1064">IF(M111&gt;0,AB111/M111,0)</f>
        <v>2.5367597992966813E-3</v>
      </c>
      <c r="AB111" s="56">
        <f t="shared" ref="AB111" si="1065">SUM(AB108:AB110)</f>
        <v>118.30433000000002</v>
      </c>
      <c r="AC111" s="55">
        <f t="shared" ref="AC111" si="1066">IF(M111&gt;0,(AC108*M108+AC109*M109+AC110*M110)/M111,0)</f>
        <v>2.735698612659748E-3</v>
      </c>
      <c r="AD111" s="55">
        <f t="shared" ref="AD111" si="1067">IF(K111&gt;0,(K108*AD108+K109*AD109+K110*AD110)/K111,0)</f>
        <v>2.8332476127823294E-4</v>
      </c>
      <c r="AE111" s="52">
        <f t="shared" ref="AE111" si="1068">SUM(AE108:AE110)</f>
        <v>13.212689999999998</v>
      </c>
      <c r="AF111" s="53">
        <f t="shared" ref="AF111" si="1069">IF(K111&gt;0,(K108*AF108+K109*AF109+K110*AF110)/K111,0)</f>
        <v>0.21293432410342286</v>
      </c>
      <c r="AG111" s="58">
        <f t="shared" ref="AG111" si="1070">SUM(AG108:AG110)</f>
        <v>108.53679959999999</v>
      </c>
      <c r="AH111" s="53">
        <f t="shared" ref="AH111" si="1071">IF(AND(AB111&gt;0),((AB108*AH108+AB109*AH109+AB110*AH110)/AB111),0)</f>
        <v>0.88949943996763259</v>
      </c>
      <c r="AI111" s="57">
        <f t="shared" si="634"/>
        <v>0.89756748749636972</v>
      </c>
      <c r="AJ111" s="51">
        <f t="shared" ref="AJ111" si="1072">SUM(AJ108:AJ110)</f>
        <v>558</v>
      </c>
      <c r="AK111" s="21">
        <f t="shared" ref="AK111" si="1073">IF(AJ111&gt;0,(AK108*AJ108+AK109*AJ109+AK110*AJ110)/AJ111,0)</f>
        <v>8.6356630824372754E-2</v>
      </c>
      <c r="AL111" s="53">
        <f>IF(K111&gt;0,(AL108*K108+AL109*K109+AL110*K110)/K111,0)</f>
        <v>0.22439807427785419</v>
      </c>
      <c r="AM111" s="141">
        <f>IF(L111&gt;0,(AM108*K108+AM109*K109+AM110*K110)/K111,0)</f>
        <v>0.23366610649283334</v>
      </c>
      <c r="AN111" s="58">
        <f t="shared" ref="AN111" si="1074">SUM(AN108:AN110)</f>
        <v>114.3693505</v>
      </c>
      <c r="AO111" s="142">
        <f t="shared" si="705"/>
        <v>119.0420317</v>
      </c>
      <c r="AP111" s="56"/>
      <c r="AQ111" s="56">
        <f t="shared" ref="AQ111" si="1075">SUM(AQ108:AQ110)</f>
        <v>0</v>
      </c>
      <c r="AR111" s="105"/>
      <c r="AS111" s="106">
        <f>AR110</f>
        <v>1485.1800000000032</v>
      </c>
      <c r="AT111" s="51">
        <f t="shared" ref="AT111" si="1076">SUM(AT108:AT110)</f>
        <v>0</v>
      </c>
      <c r="AU111" s="59"/>
      <c r="AV111" s="58"/>
      <c r="AW111" s="58"/>
      <c r="AX111" s="58"/>
      <c r="AY111" s="58"/>
    </row>
    <row r="112" spans="1:51" x14ac:dyDescent="0.2">
      <c r="A112" s="168">
        <v>28</v>
      </c>
      <c r="B112" s="23">
        <v>1</v>
      </c>
      <c r="C112" s="11" t="s">
        <v>53</v>
      </c>
      <c r="D112" s="12">
        <v>6258</v>
      </c>
      <c r="E112" s="12">
        <v>0</v>
      </c>
      <c r="F112" s="12">
        <v>10688</v>
      </c>
      <c r="G112" s="13">
        <v>3.7</v>
      </c>
      <c r="H112" s="13">
        <v>5.7</v>
      </c>
      <c r="I112" s="12">
        <v>12438</v>
      </c>
      <c r="J112" s="13">
        <v>5.0999999999999996</v>
      </c>
      <c r="K112" s="12">
        <v>16311</v>
      </c>
      <c r="L112" s="14">
        <v>7.6999999999999999E-2</v>
      </c>
      <c r="M112" s="24">
        <f>ROUND(K112*(1-L112),0)</f>
        <v>15055</v>
      </c>
      <c r="N112" s="15">
        <v>0.67300000000000004</v>
      </c>
      <c r="O112" s="25">
        <f t="shared" ref="O112:O114" si="1077">M112*N112</f>
        <v>10132.015000000001</v>
      </c>
      <c r="P112" s="14">
        <v>0.22600000000000001</v>
      </c>
      <c r="Q112" s="25">
        <f t="shared" ref="Q112:Q114" si="1078">M112*P112</f>
        <v>3402.4300000000003</v>
      </c>
      <c r="R112" s="16">
        <v>0.10100000000000001</v>
      </c>
      <c r="S112" s="150">
        <v>0.30049999999999999</v>
      </c>
      <c r="T112" s="25">
        <f t="shared" ref="T112:T114" si="1079">M112*R112</f>
        <v>1520.5550000000001</v>
      </c>
      <c r="U112" s="26">
        <v>0.27500000000000002</v>
      </c>
      <c r="V112" s="25">
        <f t="shared" ref="V112:V114" si="1080">M112*U112</f>
        <v>4140.125</v>
      </c>
      <c r="W112" s="16">
        <v>0.46500000000000002</v>
      </c>
      <c r="X112" s="25">
        <f t="shared" ref="X112:X114" si="1081">M112*W112</f>
        <v>7000.5750000000007</v>
      </c>
      <c r="Y112" s="16">
        <v>0.4</v>
      </c>
      <c r="Z112" s="25">
        <f t="shared" ref="Z112:Z114" si="1082">Y112*M112</f>
        <v>6022</v>
      </c>
      <c r="AA112" s="17">
        <v>2.5400000000000002E-3</v>
      </c>
      <c r="AB112" s="18">
        <f t="shared" ref="AB112:AB114" si="1083">M112*AA112</f>
        <v>38.239699999999999</v>
      </c>
      <c r="AC112" s="27">
        <f>IF(M112&gt;0,(AE112+AN112)/M112,0)</f>
        <v>2.6001050415144474E-3</v>
      </c>
      <c r="AD112" s="17">
        <v>2.9999999999999997E-4</v>
      </c>
      <c r="AE112" s="24">
        <f t="shared" ref="AE112:AE114" si="1084">AD112*M112</f>
        <v>4.5164999999999997</v>
      </c>
      <c r="AF112" s="117">
        <v>0.2072</v>
      </c>
      <c r="AG112" s="30">
        <f t="shared" ref="AG112:AG114" si="1085">AJ112*(1-AK112)*AF112</f>
        <v>32.348685600000003</v>
      </c>
      <c r="AH112" s="28">
        <f t="shared" ref="AH112:AH114" si="1086">IF(AND(AF112&gt;0,AD112&gt;0,AA112&gt;0),((AA112-AD112)*AF112)/((AF112-AD112)*AA112),0)</f>
        <v>0.88316848262502712</v>
      </c>
      <c r="AI112" s="60">
        <f t="shared" si="634"/>
        <v>0.88581817702058607</v>
      </c>
      <c r="AJ112" s="12">
        <v>171</v>
      </c>
      <c r="AK112" s="14">
        <v>8.6999999999999994E-2</v>
      </c>
      <c r="AL112" s="15">
        <v>0.2218</v>
      </c>
      <c r="AM112" s="135">
        <v>0.22650000000000001</v>
      </c>
      <c r="AN112" s="30">
        <f>AJ112*(1-AK112)*AL112</f>
        <v>34.628081400000006</v>
      </c>
      <c r="AO112" s="136">
        <f t="shared" ref="AO112" si="1087">AJ112*(1-AK112)*AM112</f>
        <v>35.361859500000008</v>
      </c>
      <c r="AP112" s="19">
        <v>1.55</v>
      </c>
      <c r="AQ112" s="19">
        <v>504.44</v>
      </c>
      <c r="AR112" s="101">
        <f>AR110+AJ112-AQ112+AS112</f>
        <v>1152.7400000000032</v>
      </c>
      <c r="AS112" s="102">
        <v>1</v>
      </c>
      <c r="AT112" s="12"/>
      <c r="AU112" s="31"/>
      <c r="AV112" s="20"/>
      <c r="AW112" s="20"/>
      <c r="AX112" s="20"/>
      <c r="AY112" s="20"/>
    </row>
    <row r="113" spans="1:51" x14ac:dyDescent="0.2">
      <c r="A113" s="169"/>
      <c r="B113" s="33">
        <v>2</v>
      </c>
      <c r="C113" s="11" t="s">
        <v>56</v>
      </c>
      <c r="D113" s="34">
        <v>20800</v>
      </c>
      <c r="E113" s="34">
        <v>4</v>
      </c>
      <c r="F113" s="34">
        <v>16890</v>
      </c>
      <c r="G113" s="35">
        <v>5.3</v>
      </c>
      <c r="H113" s="35">
        <v>5.9</v>
      </c>
      <c r="I113" s="34">
        <v>18521</v>
      </c>
      <c r="J113" s="35">
        <v>4.2</v>
      </c>
      <c r="K113" s="34">
        <v>16291</v>
      </c>
      <c r="L113" s="36">
        <v>7.0999999999999994E-2</v>
      </c>
      <c r="M113" s="37">
        <f>ROUND(K113*(1-L113),0)</f>
        <v>15134</v>
      </c>
      <c r="N113" s="38">
        <v>0.61699999999999999</v>
      </c>
      <c r="O113" s="25">
        <f t="shared" si="1077"/>
        <v>9337.6779999999999</v>
      </c>
      <c r="P113" s="36">
        <v>0.33300000000000002</v>
      </c>
      <c r="Q113" s="25">
        <f t="shared" si="1078"/>
        <v>5039.6220000000003</v>
      </c>
      <c r="R113" s="39">
        <v>0.05</v>
      </c>
      <c r="S113" s="139">
        <v>0.29480000000000001</v>
      </c>
      <c r="T113" s="25">
        <f t="shared" si="1079"/>
        <v>756.7</v>
      </c>
      <c r="U113" s="28">
        <v>0.28499999999999998</v>
      </c>
      <c r="V113" s="25">
        <f t="shared" si="1080"/>
        <v>4313.1899999999996</v>
      </c>
      <c r="W113" s="39">
        <v>0.45700000000000002</v>
      </c>
      <c r="X113" s="25">
        <f t="shared" si="1081"/>
        <v>6916.2380000000003</v>
      </c>
      <c r="Y113" s="39">
        <v>0.42</v>
      </c>
      <c r="Z113" s="25">
        <f t="shared" si="1082"/>
        <v>6356.28</v>
      </c>
      <c r="AA113" s="40">
        <v>2.5200000000000001E-3</v>
      </c>
      <c r="AB113" s="18">
        <f t="shared" si="1083"/>
        <v>38.137680000000003</v>
      </c>
      <c r="AC113" s="27">
        <f>IF(M113&gt;0,(AE113+AN113)/M113,0)</f>
        <v>2.6424707545923088E-3</v>
      </c>
      <c r="AD113" s="40">
        <v>2.9999999999999997E-4</v>
      </c>
      <c r="AE113" s="37">
        <f t="shared" si="1084"/>
        <v>4.5401999999999996</v>
      </c>
      <c r="AF113" s="28">
        <v>0.2097</v>
      </c>
      <c r="AG113" s="41">
        <f t="shared" si="1085"/>
        <v>33.158183400000006</v>
      </c>
      <c r="AH113" s="28">
        <f t="shared" si="1086"/>
        <v>0.88221449038067956</v>
      </c>
      <c r="AI113" s="29">
        <f t="shared" si="634"/>
        <v>0.88765765498509386</v>
      </c>
      <c r="AJ113" s="34">
        <v>173</v>
      </c>
      <c r="AK113" s="36">
        <v>8.5999999999999993E-2</v>
      </c>
      <c r="AL113" s="38">
        <v>0.22420000000000001</v>
      </c>
      <c r="AM113" s="137">
        <v>0.23499999999999999</v>
      </c>
      <c r="AN113" s="41">
        <f>AJ113*(1-AK113)*AL113</f>
        <v>35.450952400000006</v>
      </c>
      <c r="AO113" s="138">
        <f t="shared" si="676"/>
        <v>37.158670000000001</v>
      </c>
      <c r="AP113" s="42">
        <v>1.6</v>
      </c>
      <c r="AQ113" s="42"/>
      <c r="AR113" s="121">
        <f>AR112+AJ113-AQ113</f>
        <v>1325.7400000000032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9"/>
      <c r="B114" s="33">
        <v>3</v>
      </c>
      <c r="C114" s="46" t="s">
        <v>55</v>
      </c>
      <c r="D114" s="43">
        <v>19060</v>
      </c>
      <c r="E114" s="43">
        <v>0</v>
      </c>
      <c r="F114" s="43">
        <v>12961</v>
      </c>
      <c r="G114" s="37">
        <v>3.6</v>
      </c>
      <c r="H114" s="37">
        <v>4.5</v>
      </c>
      <c r="I114" s="43">
        <v>17530</v>
      </c>
      <c r="J114" s="37">
        <v>4</v>
      </c>
      <c r="K114" s="43">
        <v>16318</v>
      </c>
      <c r="L114" s="39">
        <v>6.8000000000000005E-2</v>
      </c>
      <c r="M114" s="37">
        <f>ROUND(K114*(1-L114),0)</f>
        <v>15208</v>
      </c>
      <c r="N114" s="28">
        <v>0.54800000000000004</v>
      </c>
      <c r="O114" s="25">
        <f t="shared" si="1077"/>
        <v>8333.9840000000004</v>
      </c>
      <c r="P114" s="39">
        <v>0.34399999999999997</v>
      </c>
      <c r="Q114" s="25">
        <f t="shared" si="1078"/>
        <v>5231.5519999999997</v>
      </c>
      <c r="R114" s="39">
        <v>0.108</v>
      </c>
      <c r="S114" s="139">
        <v>0.29160000000000003</v>
      </c>
      <c r="T114" s="25">
        <f t="shared" si="1079"/>
        <v>1642.4639999999999</v>
      </c>
      <c r="U114" s="28">
        <v>0.28599999999999998</v>
      </c>
      <c r="V114" s="25">
        <f t="shared" si="1080"/>
        <v>4349.4879999999994</v>
      </c>
      <c r="W114" s="39">
        <v>0.45400000000000001</v>
      </c>
      <c r="X114" s="25">
        <f t="shared" si="1081"/>
        <v>6904.4319999999998</v>
      </c>
      <c r="Y114" s="39">
        <v>0.4</v>
      </c>
      <c r="Z114" s="25">
        <f t="shared" si="1082"/>
        <v>6083.2000000000007</v>
      </c>
      <c r="AA114" s="47">
        <v>2.5200000000000001E-3</v>
      </c>
      <c r="AB114" s="18">
        <f t="shared" si="1083"/>
        <v>38.324159999999999</v>
      </c>
      <c r="AC114" s="27">
        <f>IF(M114&gt;0,(AE114+AN114)/M114,0)</f>
        <v>2.5825786428195678E-3</v>
      </c>
      <c r="AD114" s="47">
        <v>2.9999999999999997E-4</v>
      </c>
      <c r="AE114" s="37">
        <f t="shared" si="1084"/>
        <v>4.5623999999999993</v>
      </c>
      <c r="AF114" s="28">
        <v>0.21510000000000001</v>
      </c>
      <c r="AG114" s="41">
        <f t="shared" si="1085"/>
        <v>33.349103999999997</v>
      </c>
      <c r="AH114" s="28">
        <f t="shared" si="1086"/>
        <v>0.88218276137270557</v>
      </c>
      <c r="AI114" s="29">
        <f t="shared" si="634"/>
        <v>0.88502285995481245</v>
      </c>
      <c r="AJ114" s="43">
        <v>170</v>
      </c>
      <c r="AK114" s="39">
        <v>8.7999999999999995E-2</v>
      </c>
      <c r="AL114" s="28">
        <v>0.22389999999999999</v>
      </c>
      <c r="AM114" s="139">
        <v>0.2359</v>
      </c>
      <c r="AN114" s="41">
        <f>AJ114*(1-AK114)*AL114</f>
        <v>34.713455999999994</v>
      </c>
      <c r="AO114" s="140">
        <f t="shared" si="676"/>
        <v>36.573935999999996</v>
      </c>
      <c r="AP114" s="18">
        <v>1.55</v>
      </c>
      <c r="AQ114" s="18"/>
      <c r="AR114" s="121">
        <f>AR113+AJ114-AQ114</f>
        <v>1495.7400000000032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70"/>
      <c r="B115" s="49" t="s">
        <v>38</v>
      </c>
      <c r="C115" s="50"/>
      <c r="D115" s="51">
        <f t="shared" ref="D115" si="1088">SUM(D112:D114)</f>
        <v>46118</v>
      </c>
      <c r="E115" s="51"/>
      <c r="F115" s="51">
        <f t="shared" ref="F115" si="1089">SUM(F112:F114)</f>
        <v>40539</v>
      </c>
      <c r="G115" s="52"/>
      <c r="H115" s="52"/>
      <c r="I115" s="51">
        <f t="shared" ref="I115:K115" si="1090">SUM(I112:I114)</f>
        <v>48489</v>
      </c>
      <c r="J115" s="52"/>
      <c r="K115" s="51">
        <f t="shared" si="1090"/>
        <v>48920</v>
      </c>
      <c r="L115" s="21">
        <f t="shared" ref="L115" si="1091">IF(K115&gt;0,(K112*L112+K113*L113+K114*L114)/K115,0)</f>
        <v>7.1999836467702374E-2</v>
      </c>
      <c r="M115" s="52">
        <f t="shared" ref="M115" si="1092">M112+M113+M114</f>
        <v>45397</v>
      </c>
      <c r="N115" s="53">
        <f t="shared" ref="N115" si="1093">IF(M115&gt;0,O115/M115,0)</f>
        <v>0.61245626362975525</v>
      </c>
      <c r="O115" s="54">
        <f t="shared" ref="O115" si="1094">O112+O113+O114</f>
        <v>27803.677</v>
      </c>
      <c r="P115" s="21">
        <f t="shared" ref="P115" si="1095">IF(M115&gt;0,Q115/M115,0)</f>
        <v>0.30120060796968962</v>
      </c>
      <c r="Q115" s="54">
        <f t="shared" ref="Q115" si="1096">Q112+Q113+Q114</f>
        <v>13673.603999999999</v>
      </c>
      <c r="R115" s="21">
        <f t="shared" ref="R115" si="1097">IF(M115&gt;0,T115/M115,0)</f>
        <v>8.6343128400555108E-2</v>
      </c>
      <c r="S115" s="141"/>
      <c r="T115" s="54">
        <f t="shared" ref="T115" si="1098">T112+T113+T114</f>
        <v>3919.7190000000001</v>
      </c>
      <c r="U115" s="21">
        <f t="shared" ref="U115" si="1099">IF(M115&gt;0,V115/M115,0)</f>
        <v>0.2820187016763222</v>
      </c>
      <c r="V115" s="54">
        <f t="shared" ref="V115" si="1100">V112+V113+V114</f>
        <v>12802.802999999998</v>
      </c>
      <c r="W115" s="21">
        <f t="shared" ref="W115" si="1101">IF(M115&gt;0,X115/M115,0)</f>
        <v>0.45864803841663554</v>
      </c>
      <c r="X115" s="54">
        <f t="shared" ref="X115" si="1102">X112+X113+X114</f>
        <v>20821.245000000003</v>
      </c>
      <c r="Y115" s="21">
        <f t="shared" ref="Y115" si="1103">IF(M115&gt;0,Z115/M115,0)</f>
        <v>0.40666740092957682</v>
      </c>
      <c r="Z115" s="54">
        <f t="shared" ref="Z115" si="1104">Z112+Z113+Z114</f>
        <v>18461.48</v>
      </c>
      <c r="AA115" s="55">
        <f t="shared" ref="AA115" si="1105">IF(M115&gt;0,AB115/M115,0)</f>
        <v>2.5266325968676343E-3</v>
      </c>
      <c r="AB115" s="56">
        <f t="shared" ref="AB115" si="1106">SUM(AB112:AB114)</f>
        <v>114.70153999999999</v>
      </c>
      <c r="AC115" s="55">
        <f t="shared" ref="AC115" si="1107">IF(M115&gt;0,(AC112*M112+AC113*M113+AC114*M114)/M115,0)</f>
        <v>2.6083571557591911E-3</v>
      </c>
      <c r="AD115" s="55">
        <f t="shared" ref="AD115" si="1108">IF(K115&gt;0,(K112*AD112+K113*AD113+K114*AD114)/K115,0)</f>
        <v>2.9999999999999997E-4</v>
      </c>
      <c r="AE115" s="52">
        <f t="shared" ref="AE115" si="1109">SUM(AE112:AE114)</f>
        <v>13.6191</v>
      </c>
      <c r="AF115" s="53">
        <f t="shared" ref="AF115" si="1110">IF(K115&gt;0,(K112*AF112+K113*AF113+K114*AF114)/K115,0)</f>
        <v>0.21066769623875714</v>
      </c>
      <c r="AG115" s="58">
        <f t="shared" ref="AG115" si="1111">SUM(AG112:AG114)</f>
        <v>98.855973000000006</v>
      </c>
      <c r="AH115" s="53">
        <f t="shared" ref="AH115" si="1112">IF(AND(AB115&gt;0),((AB112*AH112+AB113*AH113+AB114*AH114)/AB115),0)</f>
        <v>0.88252193515995569</v>
      </c>
      <c r="AI115" s="57">
        <f t="shared" si="634"/>
        <v>0.88617564040180985</v>
      </c>
      <c r="AJ115" s="51">
        <f t="shared" ref="AJ115" si="1113">SUM(AJ112:AJ114)</f>
        <v>514</v>
      </c>
      <c r="AK115" s="21">
        <f t="shared" ref="AK115" si="1114">IF(AJ115&gt;0,(AK112*AJ112+AK113*AJ113+AK114*AJ114)/AJ115,0)</f>
        <v>8.6994163424124513E-2</v>
      </c>
      <c r="AL115" s="53">
        <f>IF(K115&gt;0,(AL112*K112+AL113*K113+AL114*K114)/K115,0)</f>
        <v>0.22329971790678657</v>
      </c>
      <c r="AM115" s="141">
        <f>IF(L115&gt;0,(AM112*K112+AM113*K113+AM114*K114)/K115,0)</f>
        <v>0.23246612224039245</v>
      </c>
      <c r="AN115" s="58">
        <f t="shared" ref="AN115" si="1115">SUM(AN112:AN114)</f>
        <v>104.79248980000001</v>
      </c>
      <c r="AO115" s="142">
        <f t="shared" si="705"/>
        <v>109.09446550000001</v>
      </c>
      <c r="AP115" s="56"/>
      <c r="AQ115" s="56">
        <f t="shared" ref="AQ115" si="1116">SUM(AQ112:AQ114)</f>
        <v>504.44</v>
      </c>
      <c r="AR115" s="105"/>
      <c r="AS115" s="106">
        <f>AR114</f>
        <v>1495.7400000000032</v>
      </c>
      <c r="AT115" s="51">
        <f t="shared" ref="AT115" si="1117">SUM(AT112:AT114)</f>
        <v>0</v>
      </c>
      <c r="AU115" s="59"/>
      <c r="AV115" s="58"/>
      <c r="AW115" s="58"/>
      <c r="AX115" s="58"/>
      <c r="AY115" s="58"/>
    </row>
    <row r="116" spans="1:51" x14ac:dyDescent="0.2">
      <c r="A116" s="169">
        <v>29</v>
      </c>
      <c r="B116" s="33">
        <v>1</v>
      </c>
      <c r="C116" s="11" t="s">
        <v>53</v>
      </c>
      <c r="D116" s="12">
        <v>5077</v>
      </c>
      <c r="E116" s="12">
        <v>1</v>
      </c>
      <c r="F116" s="12">
        <v>12138</v>
      </c>
      <c r="G116" s="13">
        <v>3.9</v>
      </c>
      <c r="H116" s="13">
        <v>5</v>
      </c>
      <c r="I116" s="12">
        <v>13341</v>
      </c>
      <c r="J116" s="13">
        <v>4.9000000000000004</v>
      </c>
      <c r="K116" s="12">
        <v>16303</v>
      </c>
      <c r="L116" s="14">
        <v>7.4999999999999997E-2</v>
      </c>
      <c r="M116" s="24">
        <f>ROUND(K116*(1-L116),0)</f>
        <v>15080</v>
      </c>
      <c r="N116" s="15">
        <v>0.60499999999999998</v>
      </c>
      <c r="O116" s="25">
        <f t="shared" ref="O116:O118" si="1118">M116*N116</f>
        <v>9123.4</v>
      </c>
      <c r="P116" s="14">
        <v>0.32600000000000001</v>
      </c>
      <c r="Q116" s="25">
        <f t="shared" ref="Q116:Q118" si="1119">M116*P116</f>
        <v>4916.08</v>
      </c>
      <c r="R116" s="16">
        <v>6.9000000000000006E-2</v>
      </c>
      <c r="S116" s="150">
        <v>0.28189999999999998</v>
      </c>
      <c r="T116" s="25">
        <f t="shared" ref="T116:T118" si="1120">M116*R116</f>
        <v>1040.52</v>
      </c>
      <c r="U116" s="26">
        <v>0.27600000000000002</v>
      </c>
      <c r="V116" s="25">
        <f t="shared" ref="V116:V118" si="1121">M116*U116</f>
        <v>4162.08</v>
      </c>
      <c r="W116" s="16">
        <v>0.46500000000000002</v>
      </c>
      <c r="X116" s="25">
        <f t="shared" ref="X116:X118" si="1122">M116*W116</f>
        <v>7012.2000000000007</v>
      </c>
      <c r="Y116" s="16">
        <v>0.4</v>
      </c>
      <c r="Z116" s="25">
        <f t="shared" ref="Z116:Z118" si="1123">Y116*M116</f>
        <v>6032</v>
      </c>
      <c r="AA116" s="17">
        <v>2.63E-3</v>
      </c>
      <c r="AB116" s="18">
        <f t="shared" ref="AB116:AB118" si="1124">M116*AA116</f>
        <v>39.660400000000003</v>
      </c>
      <c r="AC116" s="27">
        <f>IF(M116&gt;0,(AE116+AN116)/M116,0)</f>
        <v>2.72296E-3</v>
      </c>
      <c r="AD116" s="17">
        <v>3.1E-4</v>
      </c>
      <c r="AE116" s="24">
        <f t="shared" ref="AE116:AE118" si="1125">AD116*M116</f>
        <v>4.6748000000000003</v>
      </c>
      <c r="AF116" s="117">
        <v>0.20979999999999999</v>
      </c>
      <c r="AG116" s="30">
        <f t="shared" ref="AG116:AG118" si="1126">AJ116*(1-AK116)*AF116</f>
        <v>33.749267199999998</v>
      </c>
      <c r="AH116" s="28">
        <f t="shared" ref="AH116:AH118" si="1127">IF(AND(AF116&gt;0,AD116&gt;0,AA116&gt;0),((AA116-AD116)*AF116)/((AF116-AD116)*AA116),0)</f>
        <v>0.88343463856728288</v>
      </c>
      <c r="AI116" s="60">
        <f t="shared" si="634"/>
        <v>0.88736941568899119</v>
      </c>
      <c r="AJ116" s="12">
        <v>176</v>
      </c>
      <c r="AK116" s="14">
        <v>8.5999999999999993E-2</v>
      </c>
      <c r="AL116" s="15">
        <v>0.22620000000000001</v>
      </c>
      <c r="AM116" s="135">
        <v>0.23980000000000001</v>
      </c>
      <c r="AN116" s="30">
        <f>AJ116*(1-AK116)*AL116</f>
        <v>36.387436800000003</v>
      </c>
      <c r="AO116" s="136">
        <f t="shared" ref="AO116" si="1128">AJ116*(1-AK116)*AM116</f>
        <v>38.575187200000002</v>
      </c>
      <c r="AP116" s="19">
        <v>1.55</v>
      </c>
      <c r="AQ116" s="19">
        <v>501.52</v>
      </c>
      <c r="AR116" s="101">
        <f>AR114+AJ116-AQ116</f>
        <v>1170.2200000000032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9"/>
      <c r="B117" s="33">
        <v>2</v>
      </c>
      <c r="C117" s="11" t="s">
        <v>56</v>
      </c>
      <c r="D117" s="34">
        <v>20500</v>
      </c>
      <c r="E117" s="34">
        <v>4</v>
      </c>
      <c r="F117" s="34">
        <v>14371</v>
      </c>
      <c r="G117" s="35">
        <v>3.1</v>
      </c>
      <c r="H117" s="35">
        <v>4.5999999999999996</v>
      </c>
      <c r="I117" s="34">
        <v>16182</v>
      </c>
      <c r="J117" s="35">
        <v>4.8</v>
      </c>
      <c r="K117" s="34">
        <v>15999</v>
      </c>
      <c r="L117" s="36">
        <v>7.1999999999999995E-2</v>
      </c>
      <c r="M117" s="37">
        <f>ROUND(K117*(1-L117),0)</f>
        <v>14847</v>
      </c>
      <c r="N117" s="38">
        <v>0.54200000000000004</v>
      </c>
      <c r="O117" s="25">
        <f t="shared" si="1118"/>
        <v>8047.0740000000005</v>
      </c>
      <c r="P117" s="36">
        <v>0.36499999999999999</v>
      </c>
      <c r="Q117" s="25">
        <f t="shared" si="1119"/>
        <v>5419.1549999999997</v>
      </c>
      <c r="R117" s="39">
        <v>9.2999999999999999E-2</v>
      </c>
      <c r="S117" s="139">
        <v>0.27250000000000002</v>
      </c>
      <c r="T117" s="25">
        <f t="shared" si="1120"/>
        <v>1380.771</v>
      </c>
      <c r="U117" s="28">
        <v>0.28299999999999997</v>
      </c>
      <c r="V117" s="25">
        <f t="shared" si="1121"/>
        <v>4201.701</v>
      </c>
      <c r="W117" s="39">
        <v>0.46400000000000002</v>
      </c>
      <c r="X117" s="25">
        <f t="shared" si="1122"/>
        <v>6889.0080000000007</v>
      </c>
      <c r="Y117" s="39">
        <v>0.4</v>
      </c>
      <c r="Z117" s="25">
        <f t="shared" si="1123"/>
        <v>5938.8</v>
      </c>
      <c r="AA117" s="40">
        <v>2.65E-3</v>
      </c>
      <c r="AB117" s="18">
        <f t="shared" si="1124"/>
        <v>39.344549999999998</v>
      </c>
      <c r="AC117" s="27">
        <f>IF(M117&gt;0,(AE117+AN117)/M117,0)</f>
        <v>2.8895999461170611E-3</v>
      </c>
      <c r="AD117" s="40">
        <v>3.2000000000000003E-4</v>
      </c>
      <c r="AE117" s="37">
        <f t="shared" si="1125"/>
        <v>4.7510400000000006</v>
      </c>
      <c r="AF117" s="28">
        <v>0.20849999999999999</v>
      </c>
      <c r="AG117" s="41">
        <f t="shared" si="1126"/>
        <v>36.860298</v>
      </c>
      <c r="AH117" s="28">
        <f t="shared" si="1127"/>
        <v>0.88059679848897088</v>
      </c>
      <c r="AI117" s="29">
        <f t="shared" si="634"/>
        <v>0.89057862524539444</v>
      </c>
      <c r="AJ117" s="34">
        <v>193</v>
      </c>
      <c r="AK117" s="36">
        <v>8.4000000000000005E-2</v>
      </c>
      <c r="AL117" s="38">
        <v>0.21579999999999999</v>
      </c>
      <c r="AM117" s="137">
        <v>0.21690000000000001</v>
      </c>
      <c r="AN117" s="41">
        <f>AJ117*(1-AK117)*AL117</f>
        <v>38.150850400000003</v>
      </c>
      <c r="AO117" s="138">
        <f t="shared" si="676"/>
        <v>38.345317200000004</v>
      </c>
      <c r="AP117" s="42">
        <v>1.6</v>
      </c>
      <c r="AQ117" s="42"/>
      <c r="AR117" s="121">
        <f>AR116+AJ117-AQ117</f>
        <v>1363.2200000000032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9"/>
      <c r="B118" s="33">
        <v>3</v>
      </c>
      <c r="C118" s="46" t="s">
        <v>58</v>
      </c>
      <c r="D118" s="43">
        <v>19295</v>
      </c>
      <c r="E118" s="43">
        <v>0</v>
      </c>
      <c r="F118" s="43">
        <v>15838</v>
      </c>
      <c r="G118" s="37">
        <v>4.8</v>
      </c>
      <c r="H118" s="37">
        <v>6.6</v>
      </c>
      <c r="I118" s="43">
        <v>17921</v>
      </c>
      <c r="J118" s="37">
        <v>4.3</v>
      </c>
      <c r="K118" s="43">
        <v>16018</v>
      </c>
      <c r="L118" s="39">
        <v>7.4999999999999997E-2</v>
      </c>
      <c r="M118" s="37">
        <f>ROUND(K118*(1-L118),0)</f>
        <v>14817</v>
      </c>
      <c r="N118" s="28">
        <v>0.55800000000000005</v>
      </c>
      <c r="O118" s="25">
        <f t="shared" si="1118"/>
        <v>8267.8860000000004</v>
      </c>
      <c r="P118" s="39">
        <v>0.34100000000000003</v>
      </c>
      <c r="Q118" s="25">
        <f t="shared" si="1119"/>
        <v>5052.5970000000007</v>
      </c>
      <c r="R118" s="39">
        <v>0.10100000000000001</v>
      </c>
      <c r="S118" s="139">
        <v>0.28670000000000001</v>
      </c>
      <c r="T118" s="25">
        <f t="shared" si="1120"/>
        <v>1496.5170000000001</v>
      </c>
      <c r="U118" s="28">
        <v>0.27100000000000002</v>
      </c>
      <c r="V118" s="25">
        <f t="shared" si="1121"/>
        <v>4015.4070000000002</v>
      </c>
      <c r="W118" s="39">
        <v>0.47199999999999998</v>
      </c>
      <c r="X118" s="25">
        <f t="shared" si="1122"/>
        <v>6993.6239999999998</v>
      </c>
      <c r="Y118" s="39">
        <v>0.43</v>
      </c>
      <c r="Z118" s="25">
        <f t="shared" si="1123"/>
        <v>6371.3099999999995</v>
      </c>
      <c r="AA118" s="47">
        <v>2.5899999999999999E-3</v>
      </c>
      <c r="AB118" s="18">
        <f t="shared" si="1124"/>
        <v>38.37603</v>
      </c>
      <c r="AC118" s="27">
        <f>IF(M118&gt;0,(AE118+AN118)/M118,0)</f>
        <v>2.8107244381453738E-3</v>
      </c>
      <c r="AD118" s="47">
        <v>3.1E-4</v>
      </c>
      <c r="AE118" s="37">
        <f t="shared" si="1125"/>
        <v>4.5932700000000004</v>
      </c>
      <c r="AF118" s="28">
        <v>0.2099</v>
      </c>
      <c r="AG118" s="41">
        <f t="shared" si="1126"/>
        <v>34.876564200000004</v>
      </c>
      <c r="AH118" s="28">
        <f t="shared" si="1127"/>
        <v>0.88161092598327206</v>
      </c>
      <c r="AI118" s="29">
        <f t="shared" si="634"/>
        <v>0.89094668508285824</v>
      </c>
      <c r="AJ118" s="43">
        <v>181</v>
      </c>
      <c r="AK118" s="39">
        <v>8.2000000000000003E-2</v>
      </c>
      <c r="AL118" s="28">
        <v>0.223</v>
      </c>
      <c r="AM118" s="139">
        <v>0.23019999999999999</v>
      </c>
      <c r="AN118" s="41">
        <f>AJ118*(1-AK118)*AL118</f>
        <v>37.053234000000003</v>
      </c>
      <c r="AO118" s="140">
        <f t="shared" si="676"/>
        <v>38.249571600000003</v>
      </c>
      <c r="AP118" s="18">
        <v>1.6</v>
      </c>
      <c r="AQ118" s="18"/>
      <c r="AR118" s="121">
        <f>AR117+AJ118-AQ118</f>
        <v>1544.2200000000032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70"/>
      <c r="B119" s="49" t="s">
        <v>38</v>
      </c>
      <c r="C119" s="50"/>
      <c r="D119" s="51">
        <f t="shared" ref="D119" si="1129">SUM(D116:D118)</f>
        <v>44872</v>
      </c>
      <c r="E119" s="51"/>
      <c r="F119" s="51">
        <f t="shared" ref="F119" si="1130">SUM(F116:F118)</f>
        <v>42347</v>
      </c>
      <c r="G119" s="52"/>
      <c r="H119" s="52"/>
      <c r="I119" s="51">
        <f t="shared" ref="I119:K119" si="1131">SUM(I116:I118)</f>
        <v>47444</v>
      </c>
      <c r="J119" s="52"/>
      <c r="K119" s="51">
        <f t="shared" si="1131"/>
        <v>48320</v>
      </c>
      <c r="L119" s="21">
        <f t="shared" ref="L119" si="1132">IF(K119&gt;0,(K116*L116+K117*L117+K118*L118)/K119,0)</f>
        <v>7.4006684602649003E-2</v>
      </c>
      <c r="M119" s="52">
        <f t="shared" ref="M119" si="1133">M116+M117+M118</f>
        <v>44744</v>
      </c>
      <c r="N119" s="53">
        <f t="shared" ref="N119" si="1134">IF(M119&gt;0,O119/M119,0)</f>
        <v>0.56853119971392818</v>
      </c>
      <c r="O119" s="54">
        <f t="shared" ref="O119" si="1135">O116+O117+O118</f>
        <v>25438.36</v>
      </c>
      <c r="P119" s="21">
        <f t="shared" ref="P119" si="1136">IF(M119&gt;0,Q119/M119,0)</f>
        <v>0.34390827820489905</v>
      </c>
      <c r="Q119" s="54">
        <f t="shared" ref="Q119" si="1137">Q116+Q117+Q118</f>
        <v>15387.832000000002</v>
      </c>
      <c r="R119" s="21">
        <f t="shared" ref="R119" si="1138">IF(M119&gt;0,T119/M119,0)</f>
        <v>8.756052208117289E-2</v>
      </c>
      <c r="S119" s="141"/>
      <c r="T119" s="54">
        <f t="shared" ref="T119" si="1139">T116+T117+T118</f>
        <v>3917.808</v>
      </c>
      <c r="U119" s="21">
        <f t="shared" ref="U119" si="1140">IF(M119&gt;0,V119/M119,0)</f>
        <v>0.27666699445735737</v>
      </c>
      <c r="V119" s="54">
        <f t="shared" ref="V119" si="1141">V116+V117+V118</f>
        <v>12379.187999999998</v>
      </c>
      <c r="W119" s="21">
        <f t="shared" ref="W119" si="1142">IF(M119&gt;0,X119/M119,0)</f>
        <v>0.46698623279098878</v>
      </c>
      <c r="X119" s="54">
        <f t="shared" ref="X119" si="1143">X116+X117+X118</f>
        <v>20894.832000000002</v>
      </c>
      <c r="Y119" s="21">
        <f t="shared" ref="Y119" si="1144">IF(M119&gt;0,Z119/M119,0)</f>
        <v>0.40993451635973538</v>
      </c>
      <c r="Z119" s="54">
        <f t="shared" ref="Z119" si="1145">Z116+Z117+Z118</f>
        <v>18342.11</v>
      </c>
      <c r="AA119" s="55">
        <f t="shared" ref="AA119" si="1146">IF(M119&gt;0,AB119/M119,0)</f>
        <v>2.6233903987126768E-3</v>
      </c>
      <c r="AB119" s="56">
        <f t="shared" ref="AB119" si="1147">SUM(AB116:AB118)</f>
        <v>117.38098000000001</v>
      </c>
      <c r="AC119" s="55">
        <f t="shared" ref="AC119" si="1148">IF(M119&gt;0,(AC116*M116+AC117*M117+AC118*M118)/M119,0)</f>
        <v>2.8073178794922227E-3</v>
      </c>
      <c r="AD119" s="55">
        <f t="shared" ref="AD119" si="1149">IF(K119&gt;0,(K116*AD116+K117*AD117+K118*AD118)/K119,0)</f>
        <v>3.1331105132450328E-4</v>
      </c>
      <c r="AE119" s="52">
        <f t="shared" ref="AE119" si="1150">SUM(AE116:AE118)</f>
        <v>14.019110000000001</v>
      </c>
      <c r="AF119" s="53">
        <f t="shared" ref="AF119" si="1151">IF(K119&gt;0,(K116*AF116+K117*AF117+K118*AF118)/K119,0)</f>
        <v>0.20940271316225165</v>
      </c>
      <c r="AG119" s="58">
        <f t="shared" ref="AG119" si="1152">SUM(AG116:AG118)</f>
        <v>105.4861294</v>
      </c>
      <c r="AH119" s="53">
        <f t="shared" ref="AH119" si="1153">IF(AND(AB119&gt;0),((AB116*AH116+AB117*AH117+AB118*AH118)/AB119),0)</f>
        <v>0.88188719544925342</v>
      </c>
      <c r="AI119" s="57">
        <f t="shared" si="634"/>
        <v>0.88965217838903243</v>
      </c>
      <c r="AJ119" s="51">
        <f t="shared" ref="AJ119" si="1154">SUM(AJ116:AJ118)</f>
        <v>550</v>
      </c>
      <c r="AK119" s="21">
        <f t="shared" ref="AK119" si="1155">IF(AJ119&gt;0,(AK116*AJ116+AK117*AJ117+AK118*AJ118)/AJ119,0)</f>
        <v>8.3981818181818171E-2</v>
      </c>
      <c r="AL119" s="53">
        <f>IF(K119&gt;0,(AL116*K116+AL117*K117+AL118*K118)/K119,0)</f>
        <v>0.22169571192052981</v>
      </c>
      <c r="AM119" s="141">
        <f>IF(L119&gt;0,(AM116*K116+AM117*K117+AM118*K118)/K119,0)</f>
        <v>0.22903530836092714</v>
      </c>
      <c r="AN119" s="58">
        <f t="shared" ref="AN119" si="1156">SUM(AN116:AN118)</f>
        <v>111.59152120000002</v>
      </c>
      <c r="AO119" s="142">
        <f t="shared" si="705"/>
        <v>115.17007599999999</v>
      </c>
      <c r="AP119" s="56"/>
      <c r="AQ119" s="56">
        <f t="shared" ref="AQ119" si="1157">SUM(AQ116:AQ118)</f>
        <v>501.52</v>
      </c>
      <c r="AR119" s="105"/>
      <c r="AS119" s="106">
        <f>AR118</f>
        <v>1544.2200000000032</v>
      </c>
      <c r="AT119" s="51">
        <f t="shared" ref="AT119" si="1158">SUM(AT116:AT118)</f>
        <v>0</v>
      </c>
      <c r="AU119" s="59"/>
      <c r="AV119" s="58"/>
      <c r="AW119" s="58"/>
      <c r="AX119" s="58"/>
      <c r="AY119" s="58"/>
    </row>
    <row r="120" spans="1:51" x14ac:dyDescent="0.2">
      <c r="A120" s="168">
        <v>30</v>
      </c>
      <c r="B120" s="23">
        <v>1</v>
      </c>
      <c r="C120" s="11" t="s">
        <v>54</v>
      </c>
      <c r="D120" s="12">
        <v>5115</v>
      </c>
      <c r="E120" s="12">
        <v>1</v>
      </c>
      <c r="F120" s="12">
        <v>11500</v>
      </c>
      <c r="G120" s="13">
        <v>4.8</v>
      </c>
      <c r="H120" s="13">
        <v>7.3</v>
      </c>
      <c r="I120" s="12">
        <v>12874</v>
      </c>
      <c r="J120" s="13">
        <v>5.4</v>
      </c>
      <c r="K120" s="12">
        <v>16176</v>
      </c>
      <c r="L120" s="14">
        <v>7.0000000000000007E-2</v>
      </c>
      <c r="M120" s="37">
        <f>ROUND(K120*(1-L120),0)</f>
        <v>15044</v>
      </c>
      <c r="N120" s="15">
        <v>0.51700000000000002</v>
      </c>
      <c r="O120" s="25">
        <f t="shared" ref="O120:O122" si="1159">M120*N120</f>
        <v>7777.7480000000005</v>
      </c>
      <c r="P120" s="14">
        <v>0.308</v>
      </c>
      <c r="Q120" s="25">
        <f t="shared" ref="Q120:Q122" si="1160">M120*P120</f>
        <v>4633.5519999999997</v>
      </c>
      <c r="R120" s="16">
        <v>0.17499999999999999</v>
      </c>
      <c r="S120" s="150">
        <v>0.29570000000000002</v>
      </c>
      <c r="T120" s="25">
        <f t="shared" ref="T120:T122" si="1161">M120*R120</f>
        <v>2632.7</v>
      </c>
      <c r="U120" s="26">
        <v>0.26300000000000001</v>
      </c>
      <c r="V120" s="25">
        <f t="shared" ref="V120:V122" si="1162">M120*U120</f>
        <v>3956.5720000000001</v>
      </c>
      <c r="W120" s="16">
        <v>0.48099999999999998</v>
      </c>
      <c r="X120" s="25">
        <f t="shared" ref="X120:X122" si="1163">M120*W120</f>
        <v>7236.1639999999998</v>
      </c>
      <c r="Y120" s="16">
        <v>0.42</v>
      </c>
      <c r="Z120" s="25">
        <f t="shared" ref="Z120:Z122" si="1164">Y120*M120</f>
        <v>6318.48</v>
      </c>
      <c r="AA120" s="17">
        <v>2.5999999999999999E-3</v>
      </c>
      <c r="AB120" s="18">
        <f t="shared" ref="AB120:AB122" si="1165">M120*AA120</f>
        <v>39.114399999999996</v>
      </c>
      <c r="AC120" s="27">
        <f>IF(M120&gt;0,(AE120+AN120)/M120,0)</f>
        <v>2.6738957724009573E-3</v>
      </c>
      <c r="AD120" s="17">
        <v>3.3E-4</v>
      </c>
      <c r="AE120" s="24">
        <f t="shared" ref="AE120:AE122" si="1166">AD120*M120</f>
        <v>4.9645200000000003</v>
      </c>
      <c r="AF120" s="117">
        <v>0.2069</v>
      </c>
      <c r="AG120" s="30">
        <f t="shared" ref="AG120:AG122" si="1167">AJ120*(1-AK120)*AF120</f>
        <v>33.776011200000006</v>
      </c>
      <c r="AH120" s="28">
        <f t="shared" ref="AH120:AH122" si="1168">IF(AND(AF120&gt;0,AD120&gt;0,AA120&gt;0),((AA120-AD120)*AF120)/((AF120-AD120)*AA120),0)</f>
        <v>0.87447168216398974</v>
      </c>
      <c r="AI120" s="60">
        <f t="shared" si="634"/>
        <v>0.87792584429624188</v>
      </c>
      <c r="AJ120" s="12">
        <v>179</v>
      </c>
      <c r="AK120" s="14">
        <v>8.7999999999999995E-2</v>
      </c>
      <c r="AL120" s="15">
        <v>0.216</v>
      </c>
      <c r="AM120" s="135">
        <v>0.21740000000000001</v>
      </c>
      <c r="AN120" s="30">
        <f>AJ120*(1-AK120)*AL120</f>
        <v>35.261568000000004</v>
      </c>
      <c r="AO120" s="136">
        <f t="shared" ref="AO120" si="1169">AJ120*(1-AK120)*AM120</f>
        <v>35.490115200000005</v>
      </c>
      <c r="AP120" s="19">
        <v>1.55</v>
      </c>
      <c r="AQ120" s="19">
        <v>503.2</v>
      </c>
      <c r="AR120" s="101">
        <f>AR118+AJ120-AQ120</f>
        <v>1220.0200000000032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9"/>
      <c r="B121" s="33">
        <v>2</v>
      </c>
      <c r="C121" s="11" t="s">
        <v>56</v>
      </c>
      <c r="D121" s="34">
        <v>24500</v>
      </c>
      <c r="E121" s="34">
        <v>3</v>
      </c>
      <c r="F121" s="34">
        <v>16432</v>
      </c>
      <c r="G121" s="35">
        <v>7.6</v>
      </c>
      <c r="H121" s="35">
        <v>8.1</v>
      </c>
      <c r="I121" s="34">
        <v>18116</v>
      </c>
      <c r="J121" s="35">
        <v>4.5</v>
      </c>
      <c r="K121" s="34">
        <v>15876</v>
      </c>
      <c r="L121" s="36">
        <v>7.3999999999999996E-2</v>
      </c>
      <c r="M121" s="37">
        <f>ROUND(K121*(1-L121),0)</f>
        <v>14701</v>
      </c>
      <c r="N121" s="38">
        <v>0.52300000000000002</v>
      </c>
      <c r="O121" s="25">
        <f t="shared" si="1159"/>
        <v>7688.6230000000005</v>
      </c>
      <c r="P121" s="36">
        <v>0.33</v>
      </c>
      <c r="Q121" s="25">
        <f t="shared" si="1160"/>
        <v>4851.33</v>
      </c>
      <c r="R121" s="39">
        <v>0.14699999999999999</v>
      </c>
      <c r="S121" s="139">
        <v>0.2535</v>
      </c>
      <c r="T121" s="25">
        <f t="shared" si="1161"/>
        <v>2161.047</v>
      </c>
      <c r="U121" s="28">
        <v>0.28000000000000003</v>
      </c>
      <c r="V121" s="25">
        <f t="shared" si="1162"/>
        <v>4116.2800000000007</v>
      </c>
      <c r="W121" s="39">
        <v>0.47099999999999997</v>
      </c>
      <c r="X121" s="25">
        <f t="shared" si="1163"/>
        <v>6924.1709999999994</v>
      </c>
      <c r="Y121" s="39">
        <v>0.42</v>
      </c>
      <c r="Z121" s="25">
        <f t="shared" si="1164"/>
        <v>6174.42</v>
      </c>
      <c r="AA121" s="40">
        <v>2.5600000000000002E-3</v>
      </c>
      <c r="AB121" s="18">
        <f t="shared" si="1165"/>
        <v>37.63456</v>
      </c>
      <c r="AC121" s="27">
        <f>IF(M121&gt;0,(AE121+AN121)/M121,0)</f>
        <v>2.675933657574315E-3</v>
      </c>
      <c r="AD121" s="40">
        <v>3.3E-4</v>
      </c>
      <c r="AE121" s="37">
        <f t="shared" si="1166"/>
        <v>4.8513299999999999</v>
      </c>
      <c r="AF121" s="28">
        <v>0.20730000000000001</v>
      </c>
      <c r="AG121" s="41">
        <f t="shared" si="1167"/>
        <v>32.364297900000004</v>
      </c>
      <c r="AH121" s="28">
        <f t="shared" si="1168"/>
        <v>0.87248265147122772</v>
      </c>
      <c r="AI121" s="29">
        <f t="shared" si="634"/>
        <v>0.87799017655759459</v>
      </c>
      <c r="AJ121" s="34">
        <v>171</v>
      </c>
      <c r="AK121" s="36">
        <v>8.6999999999999994E-2</v>
      </c>
      <c r="AL121" s="38">
        <v>0.22090000000000001</v>
      </c>
      <c r="AM121" s="137">
        <v>0.22309999999999999</v>
      </c>
      <c r="AN121" s="41">
        <f>AJ121*(1-AK121)*AL121</f>
        <v>34.487570700000006</v>
      </c>
      <c r="AO121" s="138">
        <f t="shared" si="676"/>
        <v>34.831041300000003</v>
      </c>
      <c r="AP121" s="42">
        <v>1.58</v>
      </c>
      <c r="AQ121" s="42"/>
      <c r="AR121" s="121">
        <f>AR120+AJ121-AQ121</f>
        <v>1391.0200000000032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9"/>
      <c r="B122" s="33">
        <v>3</v>
      </c>
      <c r="C122" s="46" t="s">
        <v>58</v>
      </c>
      <c r="D122" s="43">
        <v>18700</v>
      </c>
      <c r="E122" s="43">
        <v>1</v>
      </c>
      <c r="F122" s="43">
        <v>16987</v>
      </c>
      <c r="G122" s="37">
        <v>3.1</v>
      </c>
      <c r="H122" s="37">
        <v>4.7</v>
      </c>
      <c r="I122" s="43">
        <v>18536</v>
      </c>
      <c r="J122" s="37">
        <v>3.7</v>
      </c>
      <c r="K122" s="43">
        <v>16449</v>
      </c>
      <c r="L122" s="39">
        <v>7.3999999999999996E-2</v>
      </c>
      <c r="M122" s="37">
        <f>ROUND(K122*(1-L122),0)</f>
        <v>15232</v>
      </c>
      <c r="N122" s="28">
        <v>0.503</v>
      </c>
      <c r="O122" s="25">
        <f t="shared" si="1159"/>
        <v>7661.6959999999999</v>
      </c>
      <c r="P122" s="39">
        <v>0.38300000000000001</v>
      </c>
      <c r="Q122" s="25">
        <f t="shared" si="1160"/>
        <v>5833.8559999999998</v>
      </c>
      <c r="R122" s="39">
        <v>0.114</v>
      </c>
      <c r="S122" s="139">
        <v>0.26229999999999998</v>
      </c>
      <c r="T122" s="25">
        <f t="shared" si="1161"/>
        <v>1736.4480000000001</v>
      </c>
      <c r="U122" s="28">
        <v>0.27600000000000002</v>
      </c>
      <c r="V122" s="25">
        <f t="shared" si="1162"/>
        <v>4204.0320000000002</v>
      </c>
      <c r="W122" s="39">
        <v>0.47799999999999998</v>
      </c>
      <c r="X122" s="25">
        <f t="shared" si="1163"/>
        <v>7280.8959999999997</v>
      </c>
      <c r="Y122" s="39">
        <v>0.43</v>
      </c>
      <c r="Z122" s="25">
        <f t="shared" si="1164"/>
        <v>6549.76</v>
      </c>
      <c r="AA122" s="47">
        <v>2.64E-3</v>
      </c>
      <c r="AB122" s="18">
        <f t="shared" si="1165"/>
        <v>40.212479999999999</v>
      </c>
      <c r="AC122" s="27">
        <f>IF(M122&gt;0,(AE122+AN122)/M122,0)</f>
        <v>2.6834426470588239E-3</v>
      </c>
      <c r="AD122" s="47">
        <v>3.5E-4</v>
      </c>
      <c r="AE122" s="37">
        <f t="shared" si="1166"/>
        <v>5.3311999999999999</v>
      </c>
      <c r="AF122" s="28">
        <v>0.2056</v>
      </c>
      <c r="AG122" s="41">
        <f t="shared" si="1167"/>
        <v>34.275987200000003</v>
      </c>
      <c r="AH122" s="28">
        <f t="shared" si="1168"/>
        <v>0.8689034067840401</v>
      </c>
      <c r="AI122" s="29">
        <f t="shared" si="634"/>
        <v>0.8710004095526217</v>
      </c>
      <c r="AJ122" s="43">
        <v>182</v>
      </c>
      <c r="AK122" s="39">
        <v>8.4000000000000005E-2</v>
      </c>
      <c r="AL122" s="28">
        <v>0.2132</v>
      </c>
      <c r="AM122" s="139">
        <v>0.215</v>
      </c>
      <c r="AN122" s="41">
        <f>AJ122*(1-AK122)*AL122</f>
        <v>35.542998400000002</v>
      </c>
      <c r="AO122" s="140">
        <f t="shared" si="676"/>
        <v>35.84308</v>
      </c>
      <c r="AP122" s="18">
        <v>1.6</v>
      </c>
      <c r="AQ122" s="18"/>
      <c r="AR122" s="121">
        <f>AR121+AJ122-AQ122</f>
        <v>1573.0200000000032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70"/>
      <c r="B123" s="49" t="s">
        <v>38</v>
      </c>
      <c r="C123" s="50"/>
      <c r="D123" s="51">
        <f t="shared" ref="D123" si="1170">SUM(D120:D122)</f>
        <v>48315</v>
      </c>
      <c r="E123" s="51"/>
      <c r="F123" s="51">
        <f t="shared" ref="F123" si="1171">SUM(F120:F122)</f>
        <v>44919</v>
      </c>
      <c r="G123" s="52"/>
      <c r="H123" s="52"/>
      <c r="I123" s="51">
        <f t="shared" ref="I123:K123" si="1172">SUM(I120:I122)</f>
        <v>49526</v>
      </c>
      <c r="J123" s="52"/>
      <c r="K123" s="51">
        <f t="shared" si="1172"/>
        <v>48501</v>
      </c>
      <c r="L123" s="21">
        <f t="shared" ref="L123" si="1173">IF(K123&gt;0,(K120*L120+K121*L121+K122*L122)/K123,0)</f>
        <v>7.2665924413929606E-2</v>
      </c>
      <c r="M123" s="52">
        <f t="shared" ref="M123" si="1174">M120+M121+M122</f>
        <v>44977</v>
      </c>
      <c r="N123" s="53">
        <f t="shared" ref="N123" si="1175">IF(M123&gt;0,O123/M123,0)</f>
        <v>0.51421986793249885</v>
      </c>
      <c r="O123" s="54">
        <f t="shared" ref="O123" si="1176">O120+O121+O122</f>
        <v>23128.067000000003</v>
      </c>
      <c r="P123" s="21">
        <f t="shared" ref="P123" si="1177">IF(M123&gt;0,Q123/M123,0)</f>
        <v>0.34059047957845118</v>
      </c>
      <c r="Q123" s="54">
        <f t="shared" ref="Q123" si="1178">Q120+Q121+Q122</f>
        <v>15318.737999999999</v>
      </c>
      <c r="R123" s="21">
        <f t="shared" ref="R123" si="1179">IF(M123&gt;0,T123/M123,0)</f>
        <v>0.14518965248904994</v>
      </c>
      <c r="S123" s="141"/>
      <c r="T123" s="54">
        <f t="shared" ref="T123" si="1180">T120+T121+T122</f>
        <v>6530.1949999999997</v>
      </c>
      <c r="U123" s="21">
        <f t="shared" ref="U123" si="1181">IF(M123&gt;0,V123/M123,0)</f>
        <v>0.27295915690241684</v>
      </c>
      <c r="V123" s="54">
        <f t="shared" ref="V123" si="1182">V120+V121+V122</f>
        <v>12276.884000000002</v>
      </c>
      <c r="W123" s="21">
        <f t="shared" ref="W123" si="1183">IF(M123&gt;0,X123/M123,0)</f>
        <v>0.47671545456566689</v>
      </c>
      <c r="X123" s="54">
        <f t="shared" ref="X123" si="1184">X120+X121+X122</f>
        <v>21441.231</v>
      </c>
      <c r="Y123" s="21">
        <f t="shared" ref="Y123" si="1185">IF(M123&gt;0,Z123/M123,0)</f>
        <v>0.42338661982791204</v>
      </c>
      <c r="Z123" s="54">
        <f t="shared" ref="Z123" si="1186">Z120+Z121+Z122</f>
        <v>19042.66</v>
      </c>
      <c r="AA123" s="55">
        <f t="shared" ref="AA123" si="1187">IF(M123&gt;0,AB123/M123,0)</f>
        <v>2.6004722413678102E-3</v>
      </c>
      <c r="AB123" s="56">
        <f t="shared" ref="AB123" si="1188">SUM(AB120:AB122)</f>
        <v>116.96144</v>
      </c>
      <c r="AC123" s="55">
        <f t="shared" ref="AC123" si="1189">IF(M123&gt;0,(AC120*M120+AC121*M121+AC122*M122)/M123,0)</f>
        <v>2.6777950307935172E-3</v>
      </c>
      <c r="AD123" s="55">
        <f t="shared" ref="AD123" si="1190">IF(K123&gt;0,(K120*AD120+K121*AD121+K122*AD122)/K123,0)</f>
        <v>3.3678295292880557E-4</v>
      </c>
      <c r="AE123" s="52">
        <f t="shared" ref="AE123" si="1191">SUM(AE120:AE122)</f>
        <v>15.14705</v>
      </c>
      <c r="AF123" s="53">
        <f t="shared" ref="AF123" si="1192">IF(K123&gt;0,(K120*AF120+K121*AF121+K122*AF122)/K123,0)</f>
        <v>0.20659004144244447</v>
      </c>
      <c r="AG123" s="58">
        <f t="shared" ref="AG123" si="1193">SUM(AG120:AG122)</f>
        <v>100.41629630000001</v>
      </c>
      <c r="AH123" s="53">
        <f t="shared" ref="AH123" si="1194">IF(AND(AB123&gt;0),((AB120*AH120+AB121*AH121+AB122*AH122)/AB123),0)</f>
        <v>0.87191724663977499</v>
      </c>
      <c r="AI123" s="57">
        <f t="shared" si="634"/>
        <v>0.87559232610995352</v>
      </c>
      <c r="AJ123" s="51">
        <f t="shared" ref="AJ123" si="1195">SUM(AJ120:AJ122)</f>
        <v>532</v>
      </c>
      <c r="AK123" s="21">
        <f t="shared" ref="AK123" si="1196">IF(AJ123&gt;0,(AK120*AJ120+AK121*AJ121+AK122*AJ122)/AJ123,0)</f>
        <v>8.6310150375939851E-2</v>
      </c>
      <c r="AL123" s="53">
        <f>IF(K123&gt;0,(AL120*K120+AL121*K121+AL122*K122)/K123,0)</f>
        <v>0.21665432052947362</v>
      </c>
      <c r="AM123" s="141">
        <f>IF(L123&gt;0,(AM120*K120+AM121*K121+AM122*K122)/K123,0)</f>
        <v>0.21845184635368342</v>
      </c>
      <c r="AN123" s="58">
        <f t="shared" ref="AN123" si="1197">SUM(AN120:AN122)</f>
        <v>105.29213710000001</v>
      </c>
      <c r="AO123" s="142">
        <f t="shared" si="705"/>
        <v>106.1642365</v>
      </c>
      <c r="AP123" s="56"/>
      <c r="AQ123" s="56">
        <f t="shared" ref="AQ123" si="1198">SUM(AQ120:AQ122)</f>
        <v>503.2</v>
      </c>
      <c r="AR123" s="105"/>
      <c r="AS123" s="106">
        <f>AR122</f>
        <v>1573.0200000000032</v>
      </c>
      <c r="AT123" s="51">
        <f t="shared" ref="AT123" si="1199">SUM(AT120:AT122)</f>
        <v>0</v>
      </c>
      <c r="AU123" s="59"/>
      <c r="AV123" s="58"/>
      <c r="AW123" s="58"/>
      <c r="AX123" s="58"/>
      <c r="AY123" s="58"/>
    </row>
    <row r="124" spans="1:51" x14ac:dyDescent="0.2">
      <c r="A124" s="168">
        <v>31</v>
      </c>
      <c r="B124" s="23">
        <v>1</v>
      </c>
      <c r="C124" s="11" t="s">
        <v>54</v>
      </c>
      <c r="D124" s="12">
        <v>6406</v>
      </c>
      <c r="E124" s="12">
        <v>0</v>
      </c>
      <c r="F124" s="12">
        <v>10688</v>
      </c>
      <c r="G124" s="13">
        <v>4.0999999999999996</v>
      </c>
      <c r="H124" s="13">
        <v>5.0999999999999996</v>
      </c>
      <c r="I124" s="12">
        <v>11598</v>
      </c>
      <c r="J124" s="13">
        <v>5.9</v>
      </c>
      <c r="K124" s="12">
        <v>16503</v>
      </c>
      <c r="L124" s="14">
        <v>6.9000000000000006E-2</v>
      </c>
      <c r="M124" s="24">
        <f>ROUND(K124*(1-L124),0)</f>
        <v>15364</v>
      </c>
      <c r="N124" s="15">
        <v>0.56000000000000005</v>
      </c>
      <c r="O124" s="25">
        <f t="shared" ref="O124:O126" si="1200">M124*N124</f>
        <v>8603.84</v>
      </c>
      <c r="P124" s="14">
        <v>0.28599999999999998</v>
      </c>
      <c r="Q124" s="25">
        <f t="shared" ref="Q124:Q126" si="1201">M124*P124</f>
        <v>4394.1039999999994</v>
      </c>
      <c r="R124" s="16">
        <v>0.154</v>
      </c>
      <c r="S124" s="150">
        <v>0.2437</v>
      </c>
      <c r="T124" s="25">
        <f t="shared" ref="T124:T126" si="1202">M124*R124</f>
        <v>2366.056</v>
      </c>
      <c r="U124" s="26">
        <v>0.27700000000000002</v>
      </c>
      <c r="V124" s="25">
        <f t="shared" ref="V124:V126" si="1203">M124*U124</f>
        <v>4255.8280000000004</v>
      </c>
      <c r="W124" s="16">
        <v>0.46600000000000003</v>
      </c>
      <c r="X124" s="25">
        <f t="shared" ref="X124:X126" si="1204">M124*W124</f>
        <v>7159.6240000000007</v>
      </c>
      <c r="Y124" s="16">
        <v>0.43</v>
      </c>
      <c r="Z124" s="25">
        <f t="shared" ref="Z124:Z126" si="1205">Y124*M124</f>
        <v>6606.5199999999995</v>
      </c>
      <c r="AA124" s="17">
        <v>2.7100000000000002E-3</v>
      </c>
      <c r="AB124" s="18">
        <f t="shared" ref="AB124:AB126" si="1206">M124*AA124</f>
        <v>41.63644</v>
      </c>
      <c r="AC124" s="27">
        <f>IF(M124&gt;0,(AE124+AN124)/M124,0)</f>
        <v>2.8211454373860976E-3</v>
      </c>
      <c r="AD124" s="17">
        <v>3.8000000000000002E-4</v>
      </c>
      <c r="AE124" s="24">
        <f t="shared" ref="AE124:AE126" si="1207">AD124*M124</f>
        <v>5.8383200000000004</v>
      </c>
      <c r="AF124" s="117">
        <v>0.20569999999999999</v>
      </c>
      <c r="AG124" s="30">
        <f t="shared" ref="AG124:AG126" si="1208">AJ124*(1-AK124)*AF124</f>
        <v>34.518722699999998</v>
      </c>
      <c r="AH124" s="28">
        <f t="shared" ref="AH124:AH126" si="1209">IF(AND(AF124&gt;0,AD124&gt;0,AA124&gt;0),((AA124-AD124)*AF124)/((AF124-AD124)*AA124),0)</f>
        <v>0.86136984981772646</v>
      </c>
      <c r="AI124" s="60">
        <f t="shared" si="634"/>
        <v>0.86677665288983596</v>
      </c>
      <c r="AJ124" s="12">
        <v>183</v>
      </c>
      <c r="AK124" s="14">
        <v>8.3000000000000004E-2</v>
      </c>
      <c r="AL124" s="15">
        <v>0.2235</v>
      </c>
      <c r="AM124" s="135">
        <v>0.23810000000000001</v>
      </c>
      <c r="AN124" s="30">
        <f>AJ124*(1-AK124)*AL124</f>
        <v>37.505758499999999</v>
      </c>
      <c r="AO124" s="136">
        <f t="shared" ref="AO124" si="1210">AJ124*(1-AK124)*AM124</f>
        <v>39.9557991</v>
      </c>
      <c r="AP124" s="19">
        <v>1.55</v>
      </c>
      <c r="AQ124" s="19">
        <v>500.52</v>
      </c>
      <c r="AR124" s="101">
        <f>AR122+AJ124-AQ124+AS124</f>
        <v>1244.5000000000032</v>
      </c>
      <c r="AS124" s="151">
        <v>-11</v>
      </c>
      <c r="AT124" s="12"/>
      <c r="AU124" s="31"/>
      <c r="AV124" s="20"/>
      <c r="AW124" s="20"/>
      <c r="AX124" s="20"/>
      <c r="AY124" s="20"/>
    </row>
    <row r="125" spans="1:51" x14ac:dyDescent="0.2">
      <c r="A125" s="169"/>
      <c r="B125" s="33">
        <v>2</v>
      </c>
      <c r="C125" s="46" t="s">
        <v>55</v>
      </c>
      <c r="D125" s="34">
        <v>19259</v>
      </c>
      <c r="E125" s="34">
        <v>2</v>
      </c>
      <c r="F125" s="34">
        <v>13568</v>
      </c>
      <c r="G125" s="35">
        <v>3.4</v>
      </c>
      <c r="H125" s="35">
        <v>5.8</v>
      </c>
      <c r="I125" s="34">
        <v>15446</v>
      </c>
      <c r="J125" s="35">
        <v>5.4</v>
      </c>
      <c r="K125" s="34">
        <v>15185</v>
      </c>
      <c r="L125" s="36">
        <v>7.0000000000000007E-2</v>
      </c>
      <c r="M125" s="37">
        <f>ROUND(K125*(1-L125),0)</f>
        <v>14122</v>
      </c>
      <c r="N125" s="38">
        <v>0.53700000000000003</v>
      </c>
      <c r="O125" s="25">
        <f t="shared" si="1200"/>
        <v>7583.5140000000001</v>
      </c>
      <c r="P125" s="36">
        <v>0.311</v>
      </c>
      <c r="Q125" s="25">
        <f t="shared" si="1201"/>
        <v>4391.942</v>
      </c>
      <c r="R125" s="39">
        <v>0.152</v>
      </c>
      <c r="S125" s="139">
        <v>0.25659999999999999</v>
      </c>
      <c r="T125" s="25">
        <f t="shared" si="1202"/>
        <v>2146.5439999999999</v>
      </c>
      <c r="U125" s="28">
        <v>0.27100000000000002</v>
      </c>
      <c r="V125" s="25">
        <f t="shared" si="1203"/>
        <v>3827.0620000000004</v>
      </c>
      <c r="W125" s="39">
        <v>0.47199999999999998</v>
      </c>
      <c r="X125" s="25">
        <f t="shared" si="1204"/>
        <v>6665.5839999999998</v>
      </c>
      <c r="Y125" s="39">
        <v>0.42</v>
      </c>
      <c r="Z125" s="25">
        <f t="shared" si="1205"/>
        <v>5931.24</v>
      </c>
      <c r="AA125" s="40">
        <v>2.63E-3</v>
      </c>
      <c r="AB125" s="18">
        <f t="shared" si="1206"/>
        <v>37.140859999999996</v>
      </c>
      <c r="AC125" s="27">
        <f>IF(M125&gt;0,(AE125+AN125)/M125,0)</f>
        <v>2.6095271491290185E-3</v>
      </c>
      <c r="AD125" s="40">
        <v>4.0000000000000002E-4</v>
      </c>
      <c r="AE125" s="37">
        <f t="shared" si="1207"/>
        <v>5.6488000000000005</v>
      </c>
      <c r="AF125" s="28">
        <v>0.2064</v>
      </c>
      <c r="AG125" s="41">
        <f t="shared" si="1208"/>
        <v>28.958126400000005</v>
      </c>
      <c r="AH125" s="28">
        <f t="shared" si="1209"/>
        <v>0.84955516999520098</v>
      </c>
      <c r="AI125" s="29">
        <f t="shared" si="634"/>
        <v>0.84824113819480718</v>
      </c>
      <c r="AJ125" s="34">
        <v>153</v>
      </c>
      <c r="AK125" s="36">
        <v>8.3000000000000004E-2</v>
      </c>
      <c r="AL125" s="38">
        <v>0.22239999999999999</v>
      </c>
      <c r="AM125" s="137">
        <v>0.24199999999999999</v>
      </c>
      <c r="AN125" s="41">
        <f>AJ125*(1-AK125)*AL125</f>
        <v>31.202942400000001</v>
      </c>
      <c r="AO125" s="138">
        <f t="shared" si="676"/>
        <v>33.952842000000004</v>
      </c>
      <c r="AP125" s="42">
        <v>1.5</v>
      </c>
      <c r="AQ125" s="42"/>
      <c r="AR125" s="121">
        <f>AR124+AJ125-AQ125</f>
        <v>1397.5000000000032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9"/>
      <c r="B126" s="33">
        <v>3</v>
      </c>
      <c r="C126" s="46" t="s">
        <v>58</v>
      </c>
      <c r="D126" s="43">
        <v>17100</v>
      </c>
      <c r="E126" s="43">
        <v>0</v>
      </c>
      <c r="F126" s="43">
        <v>15510</v>
      </c>
      <c r="G126" s="37">
        <v>2.1</v>
      </c>
      <c r="H126" s="37">
        <v>6.7</v>
      </c>
      <c r="I126" s="43">
        <v>17445</v>
      </c>
      <c r="J126" s="37">
        <v>4.9000000000000004</v>
      </c>
      <c r="K126" s="43">
        <v>15220</v>
      </c>
      <c r="L126" s="39">
        <v>7.0999999999999994E-2</v>
      </c>
      <c r="M126" s="37">
        <f>ROUND(K126*(1-L126),0)</f>
        <v>14139</v>
      </c>
      <c r="N126" s="28">
        <v>0.50600000000000001</v>
      </c>
      <c r="O126" s="25">
        <f t="shared" si="1200"/>
        <v>7154.3339999999998</v>
      </c>
      <c r="P126" s="39">
        <v>0.38700000000000001</v>
      </c>
      <c r="Q126" s="25">
        <f t="shared" si="1201"/>
        <v>5471.7930000000006</v>
      </c>
      <c r="R126" s="39">
        <v>0.107</v>
      </c>
      <c r="S126" s="139">
        <v>0.25290000000000001</v>
      </c>
      <c r="T126" s="25">
        <f t="shared" si="1202"/>
        <v>1512.873</v>
      </c>
      <c r="U126" s="28">
        <v>0.29299999999999998</v>
      </c>
      <c r="V126" s="25">
        <f t="shared" si="1203"/>
        <v>4142.7269999999999</v>
      </c>
      <c r="W126" s="39">
        <v>0.45700000000000002</v>
      </c>
      <c r="X126" s="25">
        <f t="shared" si="1204"/>
        <v>6461.5230000000001</v>
      </c>
      <c r="Y126" s="39">
        <v>0.41</v>
      </c>
      <c r="Z126" s="25">
        <f t="shared" si="1205"/>
        <v>5796.99</v>
      </c>
      <c r="AA126" s="47">
        <v>2.5500000000000002E-3</v>
      </c>
      <c r="AB126" s="18">
        <f t="shared" si="1206"/>
        <v>36.054450000000003</v>
      </c>
      <c r="AC126" s="27">
        <f>IF(M126&gt;0,(AE126+AN126)/M126,0)</f>
        <v>2.6922068746021641E-3</v>
      </c>
      <c r="AD126" s="47">
        <v>3.8999999999999999E-4</v>
      </c>
      <c r="AE126" s="37">
        <f t="shared" si="1207"/>
        <v>5.5142100000000003</v>
      </c>
      <c r="AF126" s="28">
        <v>0.2014</v>
      </c>
      <c r="AG126" s="41">
        <f t="shared" si="1208"/>
        <v>30.506057999999999</v>
      </c>
      <c r="AH126" s="28">
        <f t="shared" si="1209"/>
        <v>0.84870228873600084</v>
      </c>
      <c r="AI126" s="29">
        <f t="shared" si="634"/>
        <v>0.85669215538629706</v>
      </c>
      <c r="AJ126" s="43">
        <v>165</v>
      </c>
      <c r="AK126" s="39">
        <v>8.2000000000000003E-2</v>
      </c>
      <c r="AL126" s="28">
        <v>0.21490000000000001</v>
      </c>
      <c r="AM126" s="139">
        <v>0.23150000000000001</v>
      </c>
      <c r="AN126" s="41">
        <f>AJ126*(1-AK126)*AL126</f>
        <v>32.550902999999998</v>
      </c>
      <c r="AO126" s="140">
        <f t="shared" si="676"/>
        <v>35.065305000000002</v>
      </c>
      <c r="AP126" s="18">
        <v>1.55</v>
      </c>
      <c r="AQ126" s="18"/>
      <c r="AR126" s="121">
        <f>AR125+AJ126-AQ126</f>
        <v>1562.5000000000032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70"/>
      <c r="B127" s="49" t="s">
        <v>38</v>
      </c>
      <c r="C127" s="50"/>
      <c r="D127" s="51">
        <f>SUM(D124:D126)</f>
        <v>42765</v>
      </c>
      <c r="E127" s="61"/>
      <c r="F127" s="51">
        <f>SUM(F124:F126)</f>
        <v>39766</v>
      </c>
      <c r="G127" s="62"/>
      <c r="H127" s="62"/>
      <c r="I127" s="51">
        <f>SUM(I124:I126)</f>
        <v>44489</v>
      </c>
      <c r="J127" s="52"/>
      <c r="K127" s="51">
        <f>SUM(K124:K126)</f>
        <v>46908</v>
      </c>
      <c r="L127" s="21">
        <f>IF(K127&gt;0,(K124*L124+K125*L125+K126*L126)/K127,0)</f>
        <v>6.9972648588726871E-2</v>
      </c>
      <c r="M127" s="52">
        <f>M124+M125+M126</f>
        <v>43625</v>
      </c>
      <c r="N127" s="53">
        <f>IF(M127&gt;0,O127/M127,0)</f>
        <v>0.53505302005730659</v>
      </c>
      <c r="O127" s="54">
        <f t="shared" ref="O127" si="1211">O124+O125+O126</f>
        <v>23341.687999999998</v>
      </c>
      <c r="P127" s="21">
        <f>IF(M127&gt;0,Q127/M127,0)</f>
        <v>0.32682725501432663</v>
      </c>
      <c r="Q127" s="54">
        <f t="shared" ref="Q127" si="1212">Q124+Q125+Q126</f>
        <v>14257.839</v>
      </c>
      <c r="R127" s="21">
        <f>IF(M127&gt;0,T127/M127,0)</f>
        <v>0.13811972492836677</v>
      </c>
      <c r="S127" s="141"/>
      <c r="T127" s="54">
        <f t="shared" ref="T127" si="1213">T124+T125+T126</f>
        <v>6025.473</v>
      </c>
      <c r="U127" s="21">
        <f>IF(M127&gt;0,V127/M127,0)</f>
        <v>0.28024336962750723</v>
      </c>
      <c r="V127" s="54">
        <f t="shared" ref="V127" si="1214">V124+V125+V126</f>
        <v>12225.617000000002</v>
      </c>
      <c r="W127" s="21">
        <f>IF(M127&gt;0,X127/M127,0)</f>
        <v>0.46502535243553006</v>
      </c>
      <c r="X127" s="54">
        <f t="shared" ref="X127" si="1215">X124+X125+X126</f>
        <v>20286.731</v>
      </c>
      <c r="Y127" s="21">
        <f>IF(M127&gt;0,Z127/M127,0)</f>
        <v>0.42028080229226361</v>
      </c>
      <c r="Z127" s="54">
        <f t="shared" ref="Z127" si="1216">Z124+Z125+Z126</f>
        <v>18334.75</v>
      </c>
      <c r="AA127" s="55">
        <f>IF(M127&gt;0,AB127/M127,0)</f>
        <v>2.6322464183381089E-3</v>
      </c>
      <c r="AB127" s="56">
        <f t="shared" ref="AB127" si="1217">SUM(AB124:AB126)</f>
        <v>114.83175</v>
      </c>
      <c r="AC127" s="55">
        <f t="shared" ref="AC127" si="1218">IF(M127&gt;0,(AC124*M124+AC125*M125+AC126*M126)/M127,0)</f>
        <v>2.710852353008596E-3</v>
      </c>
      <c r="AD127" s="55">
        <f>IF(K127&gt;0,(K124*AD124+K125*AD125+K126*AD126)/K127,0)</f>
        <v>3.897190244734374E-4</v>
      </c>
      <c r="AE127" s="52">
        <f t="shared" ref="AE127" si="1219">SUM(AE124:AE126)</f>
        <v>17.001330000000003</v>
      </c>
      <c r="AF127" s="53">
        <f>IF(K127&gt;0,(K124*AF124+K125*AF125+K126*AF126)/K127,0)</f>
        <v>0.20453140402489983</v>
      </c>
      <c r="AG127" s="58">
        <f>SUM(AG124:AG126)</f>
        <v>93.982907100000006</v>
      </c>
      <c r="AH127" s="53">
        <f>IF(AND(AB127&gt;0),((AB124*AH124+AB125*AH125+AB126*AH126)/AB127),0)</f>
        <v>0.85357122864478208</v>
      </c>
      <c r="AI127" s="57">
        <f t="shared" si="634"/>
        <v>0.85775448990422332</v>
      </c>
      <c r="AJ127" s="51">
        <f>SUM(AJ124:AJ126)</f>
        <v>501</v>
      </c>
      <c r="AK127" s="21">
        <f>IF(AJ127&gt;0,(AK124*AJ124+AK125*AJ125+AK126*AJ126)/AJ127,0)</f>
        <v>8.2670658682634734E-2</v>
      </c>
      <c r="AL127" s="53">
        <f>IF(K127&gt;0,(AL124*K124+AL125*K125+AL126*K126)/K127,0)</f>
        <v>0.22035351112816579</v>
      </c>
      <c r="AM127" s="141">
        <f>IF(L127&gt;0,(AM124*K124+AM125*K125+AM126*K126)/K127,0)</f>
        <v>0.23722103479150677</v>
      </c>
      <c r="AN127" s="58">
        <f>SUM(AN124:AN126)</f>
        <v>101.2596039</v>
      </c>
      <c r="AO127" s="142">
        <f t="shared" ref="AO127" si="1220">SUM(AO124:AO126)</f>
        <v>108.97394610000001</v>
      </c>
      <c r="AP127" s="63"/>
      <c r="AQ127" s="56">
        <f>SUM(AQ124:AQ126)</f>
        <v>500.52</v>
      </c>
      <c r="AR127" s="105"/>
      <c r="AS127" s="106">
        <f>AR126</f>
        <v>1562.5000000000032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1379489</v>
      </c>
      <c r="E128" s="69"/>
      <c r="F128" s="69">
        <f>SUM(F127,F123,F119,F115,F111,F107,F103,F99,F95,F91,F87,F83,F79,F75,F71,F67,F63,F59,F55,F51,F47,F43,F39,F35,F31,F27,F23,F19,F15,F11,F7)</f>
        <v>1295803</v>
      </c>
      <c r="G128" s="75"/>
      <c r="H128" s="69"/>
      <c r="I128" s="69">
        <f>SUM(I127,I123,I119,I115,I111,I107,I103,I99,I95,I91,I87,I83,I79,I75,I71,I67,I63,I59,I55,I51,I47,I43,I39,I35,I31,I27,I23,I19,I15,I11,I7)</f>
        <v>1444979</v>
      </c>
      <c r="J128" s="75"/>
      <c r="K128" s="69">
        <f>SUM(K127,K123,K119,K115,K111,K107,K103,K99,K95,K91,K87,K83,K79,K75,K71,K67,K63,K59,K55,K51,K47,K43,K39,K35,K31,K27,K23,K19,K15,K11,K7)</f>
        <v>1415021</v>
      </c>
      <c r="L128" s="70">
        <f>1-M128/K128</f>
        <v>6.9745254664065004E-2</v>
      </c>
      <c r="M128" s="69">
        <f>SUM(M127,M123,M119,M115,M111,M107,M103,M99,M95,M91,M87,M83,M79,M75,M71,M67,M63,M59,M55,M51,M47,M43,M39,M35,M31,M27,M23,M19,M15,M11,M7)</f>
        <v>1316330</v>
      </c>
      <c r="N128" s="71">
        <f>IF(AND(M128&gt;0),(O128/M128),0)</f>
        <v>0.53004401859716033</v>
      </c>
      <c r="O128" s="69">
        <f>SUM(O127,O123,O119,O115,O111,O107,O103,O99,O95,O91,O87,O83,O79,O75,O71,O67,O63,O59,O55,O51,O47,O43,O39,O35,O31,O27,O23,O19,O15,O11,O7)</f>
        <v>697712.84299999999</v>
      </c>
      <c r="P128" s="71">
        <f>Q128/M128</f>
        <v>0.34324203277293686</v>
      </c>
      <c r="Q128" s="69">
        <f>SUM(Q127,Q123,Q119,Q115,Q111,Q107,Q103,Q99,Q95,Q91,Q87,Q83,Q79,Q75,Q71,Q67,Q63,Q59,Q55,Q51,Q47,Q43,Q39,Q35,Q31,Q27,Q23,Q19,Q15,Q11,Q7)</f>
        <v>451819.78499999997</v>
      </c>
      <c r="R128" s="71">
        <f>T128/M128</f>
        <v>0.12680932744828424</v>
      </c>
      <c r="S128" s="143"/>
      <c r="T128" s="69">
        <f>SUM(T127,T123,T119,T115,T111,T107,T103,T99,T95,T91,T87,T83,T79,T75,T71,T67,T63,T59,T55,T51,T47,T43,T39,T35,T31,T27,T23,T19,T15,T11,T7)</f>
        <v>166922.92199999999</v>
      </c>
      <c r="U128" s="71">
        <f>V128/M128</f>
        <v>0.27659510305166629</v>
      </c>
      <c r="V128" s="69">
        <f>SUM(V127,V123,V119,V115,V111,V107,V103,V99,V95,V91,V87,V83,V79,V75,V71,V67,V63,V59,V55,V51,V47,V43,V39,V35,V31,V27,V23,V19,V15,V11,V7)</f>
        <v>364090.43199999986</v>
      </c>
      <c r="W128" s="71">
        <f>X128/M128</f>
        <v>0.46737382951083684</v>
      </c>
      <c r="X128" s="69">
        <f>SUM(X127,X123,X119,X115,X111,X107,X103,X99,X95,X91,X87,X83,X79,X75,X71,X67,X63,X59,X55,X51,X47,X43,X39,X35,X31,X27,X23,X19,X15,X11,X7)</f>
        <v>615218.19299999985</v>
      </c>
      <c r="Y128" s="71">
        <f>IF(AND(M128&gt;0),(Z128/M128),0)</f>
        <v>0.43209206657904925</v>
      </c>
      <c r="Z128" s="69">
        <f>SUM(Z127,Z123,Z119,Z115,Z111,Z107,Z103,Z99,Z95,Z91,Z87,Z83,Z79,Z75,Z71,Z67,Z63,Z59,Z55,Z51,Z47,Z43,Z39,Z35,Z31,Z27,Z23,Z19,Z15,Z11,Z7)</f>
        <v>568775.74999999988</v>
      </c>
      <c r="AA128" s="72">
        <f>IF(AND(M128&gt;0),(AB128/M128),0)</f>
        <v>2.6283521457385315E-3</v>
      </c>
      <c r="AB128" s="69">
        <f>SUM(AB127,AB123,AB119,AB115,AB111,AB107,AB103,AB99,AB95,AB91,AB87,AB83,AB79,AB75,AB71,AB67,AB63,AB59,AB55,AB51,AB47,AB43,AB39,AB35,AB31,AB27,AB23,AB19,AB15,AB11,AB7)</f>
        <v>3459.7787800000015</v>
      </c>
      <c r="AC128" s="73">
        <f>(AE128+AN128)/M128</f>
        <v>2.6642643100134463E-3</v>
      </c>
      <c r="AD128" s="74">
        <f>AE128/(M128-AJ128)</f>
        <v>3.3057801548478163E-4</v>
      </c>
      <c r="AE128" s="75">
        <f>SUM(AE127,AE123,AE119,AE115,AE111,AE107,AE103,AE99,AE95,AE91,AE87,AE83,AE79,AE75,AE71,AE67,AE63,AE59,AE55,AE51,AE47,AE43,AE39,AE35,AE31,AE27,AE23,AE19,AE15,AE11,AE7)</f>
        <v>430.00299000000007</v>
      </c>
      <c r="AF128" s="71">
        <f>AG128/AJ128</f>
        <v>0.19046172272464512</v>
      </c>
      <c r="AG128" s="69">
        <f>SUM(AG127,AG123,AG119,AG115,AG111,AG107,AG103,AG99,AG95,AG91,AG87,AG83,AG79,AG75,AG71,AG67,AG63,AG59,AG55,AG51,AG47,AG43,AG39,AG35,AG31,AG27,AG23,AG19,AG15,AG11,AG7)</f>
        <v>2965.2985610999999</v>
      </c>
      <c r="AH128" s="76">
        <f>((AA128-AD128)*AF128)/((AF128-AD128)*AA128)</f>
        <v>0.87574613528861378</v>
      </c>
      <c r="AI128" s="77">
        <f>((AC128-AD128)*AL128)/((AL128-AD128)*AC128)</f>
        <v>0.87738901282198367</v>
      </c>
      <c r="AJ128" s="69">
        <f>SUM(AJ127,AJ123,AJ119,AJ115,AJ111,AJ107,AJ103,AJ99,AJ95,AJ91,AJ87,AJ83,AJ79,AJ75,AJ71,AJ67,AJ63,AJ59,AJ55,AJ51,AJ47,AJ43,AJ39,AJ35,AJ31,AJ27,AJ23,AJ19,AJ15,AJ11,AJ7)</f>
        <v>15569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8.5484552636649724E-2</v>
      </c>
      <c r="AL128" s="71">
        <f>AN128/AJ128</f>
        <v>0.19763941481148434</v>
      </c>
      <c r="AM128" s="143">
        <f>AO128/AJ128</f>
        <v>0.20171585315691437</v>
      </c>
      <c r="AN128" s="69">
        <f>SUM(AN127,AN123,AN119,AN115,AN111,AN107,AN103,AN99,AN95,AN91,AN87,AN83,AN79,AN75,AN71,AN67,AN63,AN59,AN55,AN51,AN47,AN43,AN39,AN35,AN31,AN27,AN23,AN19,AN15,AN11,AN7)</f>
        <v>3077.0480491999997</v>
      </c>
      <c r="AO128" s="144">
        <f>SUM(AO127,AO123,AO119,AO115,AO111,AO107,AO103,AO99,AO95,AO91,AO87,AO83,AO79,AO75,AO71,AO67,AO63,AO59,AO55,AO51,AO47,AO43,AO39,AO35,AO31,AO27,AO23,AO19,AO15,AO11,AO7)</f>
        <v>3140.5141177999999</v>
      </c>
      <c r="AP128" s="69"/>
      <c r="AQ128" s="107">
        <f>SUM(AQ127,AQ123,AQ119,AQ115,AQ111,AQ107,AQ103,AQ99,AQ95,AQ91,AQ87,AQ83,AQ79,AQ75,AQ71,AQ67,AQ63,AQ59,AQ55,AQ51,AQ47,AQ43,AQ39,AQ35,AQ31,AQ27,AQ23,AQ19,AQ15,AQ11,AQ7)</f>
        <v>16205.14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AN2:AO1048576 O1:O3 T1:T3 AE1:AE3 AI1:AI1048576 AB1:AC3 AB128:AC1048576 O128:O1048576 Q128:Q1048576 T128:T1048576 V128:V1048576 X128:X1048576 Z128:Z1048576 AE128:AE1048576 M1:M1048576 AO1" name="Range1_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_1"/>
    <protectedRange sqref="O4:O127" name="Range1_1_1_1_1_5_1_1_1"/>
    <protectedRange sqref="Q4:Q127" name="Range1_1_1_1_1_7_1_1_1"/>
    <protectedRange sqref="T4:T127" name="Range1_1_1_1_1_8_1_1_1"/>
    <protectedRange sqref="V4:V127" name="Range1_1_1_1_1_10_1_1_1"/>
    <protectedRange sqref="X4:X127" name="Range1_1_1_1_1_12_1_1_1"/>
    <protectedRange sqref="Z4:Z127" name="Range1_1_1_1_1_16_1_1_1"/>
    <protectedRange sqref="AE4:AE127" name="Range1_1_1_1_1_18_1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  <protectedRange sqref="AN1" name="Range1_1_1_1_1_1_1_1_1_2"/>
  </protectedRanges>
  <mergeCells count="36">
    <mergeCell ref="A24:A27"/>
    <mergeCell ref="A40:A43"/>
    <mergeCell ref="A48:A51"/>
    <mergeCell ref="C1:C2"/>
    <mergeCell ref="A8:A11"/>
    <mergeCell ref="A12:A15"/>
    <mergeCell ref="A16:A19"/>
    <mergeCell ref="A20:A23"/>
    <mergeCell ref="A52:A55"/>
    <mergeCell ref="A56:A59"/>
    <mergeCell ref="AX1:AY1"/>
    <mergeCell ref="A60:A63"/>
    <mergeCell ref="A76:A79"/>
    <mergeCell ref="A32:A35"/>
    <mergeCell ref="A36:A39"/>
    <mergeCell ref="A44:A47"/>
    <mergeCell ref="A64:A67"/>
    <mergeCell ref="A68:A71"/>
    <mergeCell ref="A72:A75"/>
    <mergeCell ref="AV1:AW1"/>
    <mergeCell ref="A4:A7"/>
    <mergeCell ref="A28:A31"/>
    <mergeCell ref="A1:A2"/>
    <mergeCell ref="B1:B2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2" topLeftCell="D102" activePane="bottomRight" state="frozen"/>
      <selection pane="topRight" activeCell="D1" sqref="D1"/>
      <selection pane="bottomLeft" activeCell="A3" sqref="A3"/>
      <selection pane="bottomRight" activeCell="AS120" sqref="AS120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4.28515625" style="32" customWidth="1"/>
    <col min="4" max="4" width="12.5703125" style="32" customWidth="1"/>
    <col min="5" max="5" width="8" style="32" customWidth="1"/>
    <col min="6" max="6" width="10.140625" style="32" customWidth="1"/>
    <col min="7" max="7" width="9.28515625" style="81" customWidth="1"/>
    <col min="8" max="8" width="9.7109375" style="32" customWidth="1"/>
    <col min="9" max="9" width="10.7109375" style="32" customWidth="1"/>
    <col min="10" max="10" width="9.5703125" style="81" customWidth="1"/>
    <col min="11" max="11" width="10.42578125" style="32" customWidth="1"/>
    <col min="12" max="13" width="10.5703125" style="32" customWidth="1"/>
    <col min="14" max="14" width="8.5703125" style="32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2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8.85546875" style="32" customWidth="1"/>
    <col min="26" max="26" width="14.42578125" style="32" hidden="1" customWidth="1"/>
    <col min="27" max="27" width="10.140625" style="32" customWidth="1"/>
    <col min="28" max="28" width="7.5703125" style="32" hidden="1" customWidth="1"/>
    <col min="29" max="29" width="11.7109375" style="32" hidden="1" customWidth="1"/>
    <col min="30" max="30" width="10.5703125" style="32" customWidth="1"/>
    <col min="31" max="31" width="12.28515625" style="32" hidden="1" customWidth="1"/>
    <col min="32" max="32" width="11.140625" style="80" customWidth="1"/>
    <col min="33" max="33" width="15" style="82" hidden="1" customWidth="1"/>
    <col min="34" max="34" width="12" style="32" customWidth="1"/>
    <col min="35" max="35" width="8.7109375" style="32" customWidth="1"/>
    <col min="36" max="36" width="9.28515625" style="32" customWidth="1"/>
    <col min="37" max="37" width="8.28515625" style="81" customWidth="1"/>
    <col min="38" max="38" width="11.140625" style="82" customWidth="1"/>
    <col min="39" max="39" width="12.140625" style="82" customWidth="1"/>
    <col min="40" max="40" width="11.7109375" style="32" bestFit="1" customWidth="1"/>
    <col min="41" max="41" width="11.7109375" style="145" customWidth="1"/>
    <col min="42" max="42" width="10.7109375" style="32" customWidth="1"/>
    <col min="43" max="43" width="11.28515625" style="110" customWidth="1"/>
    <col min="44" max="44" width="11.140625" style="111" customWidth="1"/>
    <col min="45" max="45" width="11.1406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74" t="s">
        <v>47</v>
      </c>
      <c r="B1" s="176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60</v>
      </c>
      <c r="AM1" s="131" t="s">
        <v>50</v>
      </c>
      <c r="AN1" s="162" t="s">
        <v>61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7" t="s">
        <v>28</v>
      </c>
      <c r="AW1" s="167"/>
      <c r="AX1" s="167" t="s">
        <v>29</v>
      </c>
      <c r="AY1" s="167"/>
    </row>
    <row r="2" spans="1:51" s="22" customFormat="1" ht="13.5" thickBot="1" x14ac:dyDescent="0.25">
      <c r="A2" s="175"/>
      <c r="B2" s="177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 t="s">
        <v>31</v>
      </c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 t="s">
        <v>32</v>
      </c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 t="s">
        <v>32</v>
      </c>
      <c r="AN2" s="5" t="s">
        <v>30</v>
      </c>
      <c r="AO2" s="133" t="s">
        <v>30</v>
      </c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Октомври!AS127</f>
        <v>1562.5000000000032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8">
        <v>1</v>
      </c>
      <c r="B4" s="23">
        <v>1</v>
      </c>
      <c r="C4" s="11" t="s">
        <v>54</v>
      </c>
      <c r="D4" s="12">
        <v>6200</v>
      </c>
      <c r="E4" s="12">
        <v>0</v>
      </c>
      <c r="F4" s="12">
        <v>10730</v>
      </c>
      <c r="G4" s="13">
        <v>2</v>
      </c>
      <c r="H4" s="13">
        <v>4.9000000000000004</v>
      </c>
      <c r="I4" s="12">
        <v>11946</v>
      </c>
      <c r="J4" s="13">
        <v>5.6</v>
      </c>
      <c r="K4" s="12">
        <v>15380</v>
      </c>
      <c r="L4" s="14">
        <v>7.0000000000000007E-2</v>
      </c>
      <c r="M4" s="24">
        <f>ROUND(K4*(1-L4),0)</f>
        <v>14303</v>
      </c>
      <c r="N4" s="15">
        <v>0.56899999999999995</v>
      </c>
      <c r="O4" s="25">
        <f t="shared" ref="O4:O6" si="0">M4*N4</f>
        <v>8138.4069999999992</v>
      </c>
      <c r="P4" s="14">
        <v>0.33300000000000002</v>
      </c>
      <c r="Q4" s="25">
        <f t="shared" ref="Q4:Q6" si="1">M4*P4</f>
        <v>4762.8990000000003</v>
      </c>
      <c r="R4" s="16">
        <v>9.8000000000000004E-2</v>
      </c>
      <c r="S4" s="149">
        <v>0.25190000000000001</v>
      </c>
      <c r="T4" s="25">
        <f t="shared" ref="T4:T6" si="2">M4*R4</f>
        <v>1401.694</v>
      </c>
      <c r="U4" s="26">
        <v>0.28599999999999998</v>
      </c>
      <c r="V4" s="25">
        <f t="shared" ref="V4:V6" si="3">M4*U4</f>
        <v>4090.6579999999994</v>
      </c>
      <c r="W4" s="16">
        <v>0.45600000000000002</v>
      </c>
      <c r="X4" s="25">
        <f>M4*W4</f>
        <v>6522.1680000000006</v>
      </c>
      <c r="Y4" s="16">
        <v>0.42</v>
      </c>
      <c r="Z4" s="128">
        <f t="shared" ref="Z4:Z6" si="4">Y4*M4</f>
        <v>6007.26</v>
      </c>
      <c r="AA4" s="17">
        <v>2.5799999999999998E-3</v>
      </c>
      <c r="AB4" s="19">
        <f>M4*AA4</f>
        <v>36.901739999999997</v>
      </c>
      <c r="AC4" s="27">
        <f>IF(M4&gt;0,(AE4+AN4)/M4,0)</f>
        <v>2.7922891701041741E-3</v>
      </c>
      <c r="AD4" s="17">
        <v>3.6000000000000002E-4</v>
      </c>
      <c r="AE4" s="24">
        <f t="shared" ref="AE4:AE6" si="5">AD4*M4</f>
        <v>5.1490800000000005</v>
      </c>
      <c r="AF4" s="117">
        <v>0.20169999999999999</v>
      </c>
      <c r="AG4" s="30">
        <f>AJ4*(1-AK4)*AF4</f>
        <v>32.850878999999999</v>
      </c>
      <c r="AH4" s="28">
        <f>IF(AND(AF4&gt;0,AD4&gt;0,AA4&gt;0),((AA4-AD4)*AF4)/((AF4-AD4)*AA4),0)</f>
        <v>0.86200364534363938</v>
      </c>
      <c r="AI4" s="60">
        <f t="shared" ref="AI4:AI67" si="6">IF(AND(AC4&gt;0,AL4&gt;0,AD4&gt;0),((AL4*(AC4-AD4))/(AC4*(AL4-AD4))),0)</f>
        <v>0.87254410490990997</v>
      </c>
      <c r="AJ4" s="12">
        <v>178</v>
      </c>
      <c r="AK4" s="14">
        <v>8.5000000000000006E-2</v>
      </c>
      <c r="AL4" s="15">
        <v>0.21360000000000001</v>
      </c>
      <c r="AM4" s="135">
        <v>0.21609999999999999</v>
      </c>
      <c r="AN4" s="30">
        <f>AJ4*(1-AK4)*AL4</f>
        <v>34.789032000000006</v>
      </c>
      <c r="AO4" s="136">
        <f>AJ4*(1-AK4)*AM4</f>
        <v>35.196207000000001</v>
      </c>
      <c r="AP4" s="19">
        <v>1.55</v>
      </c>
      <c r="AQ4" s="19">
        <v>1001.52</v>
      </c>
      <c r="AR4" s="113">
        <f>AR3+AJ4-AQ4</f>
        <v>738.9800000000032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9"/>
      <c r="B5" s="33">
        <v>2</v>
      </c>
      <c r="C5" s="46" t="s">
        <v>55</v>
      </c>
      <c r="D5" s="34">
        <v>20210</v>
      </c>
      <c r="E5" s="34">
        <v>2</v>
      </c>
      <c r="F5" s="34">
        <v>16422</v>
      </c>
      <c r="G5" s="35">
        <v>2.4</v>
      </c>
      <c r="H5" s="35">
        <v>3.8</v>
      </c>
      <c r="I5" s="34">
        <v>17484</v>
      </c>
      <c r="J5" s="35">
        <v>5.0999999999999996</v>
      </c>
      <c r="K5" s="34">
        <v>15207</v>
      </c>
      <c r="L5" s="36">
        <v>6.8000000000000005E-2</v>
      </c>
      <c r="M5" s="37">
        <f>ROUND(K5*(1-L5),0)</f>
        <v>14173</v>
      </c>
      <c r="N5" s="38">
        <v>0.48799999999999999</v>
      </c>
      <c r="O5" s="25">
        <f t="shared" si="0"/>
        <v>6916.424</v>
      </c>
      <c r="P5" s="36">
        <v>0.29299999999999998</v>
      </c>
      <c r="Q5" s="25">
        <f t="shared" si="1"/>
        <v>4152.6889999999994</v>
      </c>
      <c r="R5" s="39">
        <v>0.219</v>
      </c>
      <c r="S5" s="139">
        <v>0.27110000000000001</v>
      </c>
      <c r="T5" s="25">
        <f t="shared" si="2"/>
        <v>3103.8870000000002</v>
      </c>
      <c r="U5" s="28">
        <v>0.3</v>
      </c>
      <c r="V5" s="25">
        <f t="shared" si="3"/>
        <v>4251.8999999999996</v>
      </c>
      <c r="W5" s="39">
        <v>0.45</v>
      </c>
      <c r="X5" s="25">
        <f>M5*W5</f>
        <v>6377.85</v>
      </c>
      <c r="Y5" s="39">
        <v>0.42</v>
      </c>
      <c r="Z5" s="25">
        <f t="shared" si="4"/>
        <v>5952.66</v>
      </c>
      <c r="AA5" s="40">
        <v>2.5000000000000001E-3</v>
      </c>
      <c r="AB5" s="18">
        <f>M5*AA5</f>
        <v>35.432499999999997</v>
      </c>
      <c r="AC5" s="27">
        <f>IF(M5&gt;0,(AE5+AN5)/M5,0)</f>
        <v>2.5451392647992664E-3</v>
      </c>
      <c r="AD5" s="40">
        <v>3.3E-4</v>
      </c>
      <c r="AE5" s="37">
        <f t="shared" si="5"/>
        <v>4.6770899999999997</v>
      </c>
      <c r="AF5" s="28">
        <v>0.20849999999999999</v>
      </c>
      <c r="AG5" s="41">
        <f>AJ5*(1-AK5)*AF5</f>
        <v>30.109902000000002</v>
      </c>
      <c r="AH5" s="28">
        <f>IF(AND(AF5&gt;0,AD5&gt;0,AA5&gt;0),((AA5-AD5)*AF5)/((AF5-AD5)*AA5),0)</f>
        <v>0.86937599077676897</v>
      </c>
      <c r="AI5" s="29">
        <f t="shared" si="6"/>
        <v>0.87166421662584226</v>
      </c>
      <c r="AJ5" s="34">
        <v>158</v>
      </c>
      <c r="AK5" s="36">
        <v>8.5999999999999993E-2</v>
      </c>
      <c r="AL5" s="38">
        <v>0.21740000000000001</v>
      </c>
      <c r="AM5" s="137">
        <v>0.22450000000000001</v>
      </c>
      <c r="AN5" s="41">
        <f>AJ5*(1-AK5)*AL5</f>
        <v>31.395168800000004</v>
      </c>
      <c r="AO5" s="138">
        <f t="shared" ref="AO5:AO6" si="7">AJ5*(1-AK5)*AM5</f>
        <v>32.420494000000005</v>
      </c>
      <c r="AP5" s="42">
        <v>1.5</v>
      </c>
      <c r="AQ5" s="42"/>
      <c r="AR5" s="113">
        <f>AR4+AJ5-AQ5</f>
        <v>896.9800000000032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9"/>
      <c r="B6" s="33">
        <v>3</v>
      </c>
      <c r="C6" s="11" t="s">
        <v>53</v>
      </c>
      <c r="D6" s="43">
        <v>18400</v>
      </c>
      <c r="E6" s="43">
        <v>1</v>
      </c>
      <c r="F6" s="43">
        <v>15837</v>
      </c>
      <c r="G6" s="37">
        <v>1.4</v>
      </c>
      <c r="H6" s="37">
        <v>4.4000000000000004</v>
      </c>
      <c r="I6" s="43">
        <v>17561</v>
      </c>
      <c r="J6" s="37">
        <v>4.4000000000000004</v>
      </c>
      <c r="K6" s="43">
        <v>15231</v>
      </c>
      <c r="L6" s="39">
        <v>7.0000000000000007E-2</v>
      </c>
      <c r="M6" s="37">
        <f>ROUND(K6*(1-L6),0)</f>
        <v>14165</v>
      </c>
      <c r="N6" s="28">
        <v>0.54200000000000004</v>
      </c>
      <c r="O6" s="25">
        <f t="shared" si="0"/>
        <v>7677.43</v>
      </c>
      <c r="P6" s="39">
        <v>0.33200000000000002</v>
      </c>
      <c r="Q6" s="25">
        <f t="shared" si="1"/>
        <v>4702.7800000000007</v>
      </c>
      <c r="R6" s="39">
        <v>0.126</v>
      </c>
      <c r="S6" s="139">
        <v>0.26950000000000002</v>
      </c>
      <c r="T6" s="25">
        <f t="shared" si="2"/>
        <v>1784.79</v>
      </c>
      <c r="U6" s="28">
        <v>0.29799999999999999</v>
      </c>
      <c r="V6" s="25">
        <f t="shared" si="3"/>
        <v>4221.17</v>
      </c>
      <c r="W6" s="39">
        <v>0.45100000000000001</v>
      </c>
      <c r="X6" s="25">
        <f>M6*W6</f>
        <v>6388.415</v>
      </c>
      <c r="Y6" s="39">
        <v>0.42</v>
      </c>
      <c r="Z6" s="25">
        <f t="shared" si="4"/>
        <v>5949.3</v>
      </c>
      <c r="AA6" s="47">
        <v>2.5600000000000002E-3</v>
      </c>
      <c r="AB6" s="18">
        <f>M6*AA6</f>
        <v>36.2624</v>
      </c>
      <c r="AC6" s="27">
        <f>IF(M6&gt;0,(AE6+AN6)/M6,0)</f>
        <v>2.7004421884927643E-3</v>
      </c>
      <c r="AD6" s="47">
        <v>3.1E-4</v>
      </c>
      <c r="AE6" s="37">
        <f t="shared" si="5"/>
        <v>4.3911499999999997</v>
      </c>
      <c r="AF6" s="28">
        <v>0.21049999999999999</v>
      </c>
      <c r="AG6" s="41">
        <f>AJ6*(1-AK6)*AF6</f>
        <v>32.077674000000002</v>
      </c>
      <c r="AH6" s="28">
        <f>IF(AND(AF6&gt;0,AD6&gt;0,AA6&gt;0),((AA6-AD6)*AF6)/((AF6-AD6)*AA6),0)</f>
        <v>0.88020251022884055</v>
      </c>
      <c r="AI6" s="29">
        <f t="shared" si="6"/>
        <v>0.88644069417125904</v>
      </c>
      <c r="AJ6" s="43">
        <v>166</v>
      </c>
      <c r="AK6" s="39">
        <v>8.2000000000000003E-2</v>
      </c>
      <c r="AL6" s="28">
        <v>0.22220000000000001</v>
      </c>
      <c r="AM6" s="139">
        <v>0.23019999999999999</v>
      </c>
      <c r="AN6" s="41">
        <f>AJ6*(1-AK6)*AL6</f>
        <v>33.860613600000001</v>
      </c>
      <c r="AO6" s="140">
        <f t="shared" si="7"/>
        <v>35.079717600000002</v>
      </c>
      <c r="AP6" s="18">
        <v>1.55</v>
      </c>
      <c r="AQ6" s="18"/>
      <c r="AR6" s="113">
        <f>AR5+AJ6-AQ6</f>
        <v>1062.9800000000032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70"/>
      <c r="B7" s="49" t="s">
        <v>38</v>
      </c>
      <c r="C7" s="50"/>
      <c r="D7" s="51">
        <f>SUM(D4:D6)</f>
        <v>44810</v>
      </c>
      <c r="E7" s="51"/>
      <c r="F7" s="51">
        <f>SUM(F4:F6)</f>
        <v>42989</v>
      </c>
      <c r="G7" s="52"/>
      <c r="H7" s="52"/>
      <c r="I7" s="51">
        <f>SUM(I4:I6)</f>
        <v>46991</v>
      </c>
      <c r="J7" s="52"/>
      <c r="K7" s="51">
        <f>SUM(K4:K6)</f>
        <v>45818</v>
      </c>
      <c r="L7" s="21">
        <f>IF(K7&gt;0,(K4*L4+K5*L5+K6*L6)/K7,0)</f>
        <v>6.9336199746824409E-2</v>
      </c>
      <c r="M7" s="52">
        <f>M4+M5+M6</f>
        <v>42641</v>
      </c>
      <c r="N7" s="53">
        <f>IF(M7&gt;0,O7/M7,0)</f>
        <v>0.53310806500785624</v>
      </c>
      <c r="O7" s="54">
        <f>O4+O5+O6</f>
        <v>22732.260999999999</v>
      </c>
      <c r="P7" s="21">
        <f>IF(M7&gt;0,Q7/M7,0)</f>
        <v>0.31937262259327875</v>
      </c>
      <c r="Q7" s="54">
        <f>Q4+Q5+Q6</f>
        <v>13618.368</v>
      </c>
      <c r="R7" s="21">
        <f>IF(M7&gt;0,T7/M7,0)</f>
        <v>0.14751931239886495</v>
      </c>
      <c r="S7" s="141"/>
      <c r="T7" s="54">
        <f>T4+T5+T6</f>
        <v>6290.3710000000001</v>
      </c>
      <c r="U7" s="21">
        <f>IF(M7&gt;0,V7/M7,0)</f>
        <v>0.29463961914589243</v>
      </c>
      <c r="V7" s="54">
        <f>V4+V5+V6</f>
        <v>12563.727999999999</v>
      </c>
      <c r="W7" s="21">
        <f>IF(M7&gt;0,X7/M7,0)</f>
        <v>0.45234476208344082</v>
      </c>
      <c r="X7" s="54">
        <f>X4+X5+X6</f>
        <v>19288.433000000001</v>
      </c>
      <c r="Y7" s="21">
        <f>IF(M7&gt;0,Z7/M7,0)</f>
        <v>0.42000000000000004</v>
      </c>
      <c r="Z7" s="54">
        <f>Z4+Z5+Z6</f>
        <v>17909.22</v>
      </c>
      <c r="AA7" s="55">
        <f>IF(M7&gt;0,AB7/M7,0)</f>
        <v>2.5467657887948219E-3</v>
      </c>
      <c r="AB7" s="56">
        <f>SUM(AB4:AB6)</f>
        <v>108.59663999999999</v>
      </c>
      <c r="AC7" s="55">
        <f>IF(M7&gt;0,(AC4*M4+AC5*M5+AC6*M6)/M7,0)</f>
        <v>2.6796307403672524E-3</v>
      </c>
      <c r="AD7" s="55">
        <f>IF(K7&gt;0,(K4*AD4+K5*AD5+K6*AD6)/K7,0)</f>
        <v>3.3342179929285432E-4</v>
      </c>
      <c r="AE7" s="52">
        <f>SUM(AE4:AE6)</f>
        <v>14.217320000000001</v>
      </c>
      <c r="AF7" s="53">
        <f>IF(K7&gt;0,(K4*AF4+K5*AF5+K6*AF6)/K7,0)</f>
        <v>0.20688225151687112</v>
      </c>
      <c r="AG7" s="58">
        <f>SUM(AG4:AG6)</f>
        <v>95.038454999999999</v>
      </c>
      <c r="AH7" s="53">
        <f>IF(AND(AB7&gt;0),((AB4*AH4+AB5*AH5+AB6*AH6)/AB7),0)</f>
        <v>0.87048599937938564</v>
      </c>
      <c r="AI7" s="57">
        <f t="shared" si="6"/>
        <v>0.87691466512962746</v>
      </c>
      <c r="AJ7" s="51">
        <f>SUM(AJ4:AJ6)</f>
        <v>502</v>
      </c>
      <c r="AK7" s="21">
        <f>IF(AJ7&gt;0,(AK4*AJ4+AK5*AJ5+AK6*AJ6)/AJ7,0)</f>
        <v>8.432270916334661E-2</v>
      </c>
      <c r="AL7" s="53">
        <f>IF(K7&gt;0,(AL4*K4+AL5*K5+AL6*K6)/K7,0)</f>
        <v>0.21772006634946964</v>
      </c>
      <c r="AM7" s="141">
        <f>IF(K7&gt;0,(AM4*K4+AM5*K5+AM6*K6)/K7,0)</f>
        <v>0.22357513859181979</v>
      </c>
      <c r="AN7" s="58">
        <f>SUM(AN4:AN6)</f>
        <v>100.04481440000001</v>
      </c>
      <c r="AO7" s="142">
        <f t="shared" ref="AO7" si="8">SUM(AO4:AO6)</f>
        <v>102.69641860000002</v>
      </c>
      <c r="AP7" s="56"/>
      <c r="AQ7" s="56">
        <f>SUM(AQ4:AQ6)</f>
        <v>1001.52</v>
      </c>
      <c r="AR7" s="105"/>
      <c r="AS7" s="106">
        <f>AR6</f>
        <v>1062.9800000000032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8">
        <v>2</v>
      </c>
      <c r="B8" s="23">
        <v>1</v>
      </c>
      <c r="C8" s="11" t="s">
        <v>56</v>
      </c>
      <c r="D8" s="12">
        <v>14300</v>
      </c>
      <c r="E8" s="12">
        <v>0</v>
      </c>
      <c r="F8" s="12">
        <v>15008</v>
      </c>
      <c r="G8" s="13">
        <v>1.2</v>
      </c>
      <c r="H8" s="13">
        <v>4</v>
      </c>
      <c r="I8" s="12">
        <v>16787</v>
      </c>
      <c r="J8" s="13">
        <v>4</v>
      </c>
      <c r="K8" s="12">
        <v>14122</v>
      </c>
      <c r="L8" s="14">
        <v>6.8000000000000005E-2</v>
      </c>
      <c r="M8" s="24">
        <f>ROUND(K8*(1-L8),0)</f>
        <v>13162</v>
      </c>
      <c r="N8" s="15">
        <v>0.61299999999999999</v>
      </c>
      <c r="O8" s="25">
        <f t="shared" ref="O8:O10" si="9">M8*N8</f>
        <v>8068.3059999999996</v>
      </c>
      <c r="P8" s="14">
        <v>0.27700000000000002</v>
      </c>
      <c r="Q8" s="25">
        <f t="shared" ref="Q8:Q10" si="10">M8*P8</f>
        <v>3645.8740000000003</v>
      </c>
      <c r="R8" s="16">
        <v>0.11</v>
      </c>
      <c r="S8" s="150">
        <v>0.2525</v>
      </c>
      <c r="T8" s="25">
        <f t="shared" ref="T8:T10" si="11">M8*R8</f>
        <v>1447.82</v>
      </c>
      <c r="U8" s="26">
        <v>0.29599999999999999</v>
      </c>
      <c r="V8" s="25">
        <f t="shared" ref="V8:V10" si="12">M8*U8</f>
        <v>3895.9519999999998</v>
      </c>
      <c r="W8" s="16">
        <v>0.441</v>
      </c>
      <c r="X8" s="25">
        <f t="shared" ref="X8:X10" si="13">M8*W8</f>
        <v>5804.442</v>
      </c>
      <c r="Y8" s="16">
        <v>0.43</v>
      </c>
      <c r="Z8" s="25">
        <f t="shared" ref="Z8:Z10" si="14">Y8*M8</f>
        <v>5659.66</v>
      </c>
      <c r="AA8" s="17">
        <v>2.63E-3</v>
      </c>
      <c r="AB8" s="18">
        <f t="shared" ref="AB8:AB10" si="15">M8*AA8</f>
        <v>34.616059999999997</v>
      </c>
      <c r="AC8" s="27">
        <f>IF(M8&gt;0,(AE8+AN8)/M8,0)</f>
        <v>2.752289621638049E-3</v>
      </c>
      <c r="AD8" s="17">
        <v>2.9E-4</v>
      </c>
      <c r="AE8" s="24">
        <f t="shared" ref="AE8:AE10" si="16">AD8*M8</f>
        <v>3.81698</v>
      </c>
      <c r="AF8" s="117">
        <v>0.20519999999999999</v>
      </c>
      <c r="AG8" s="30">
        <f t="shared" ref="AG8:AG10" si="17">AJ8*(1-AK8)*AF8</f>
        <v>30.394224000000001</v>
      </c>
      <c r="AH8" s="28">
        <f t="shared" ref="AH8:AH10" si="18">IF(AND(AF8&gt;0,AD8&gt;0,AA8&gt;0),((AA8-AD8)*AF8)/((AF8-AD8)*AA8),0)</f>
        <v>0.89099304099564824</v>
      </c>
      <c r="AI8" s="60">
        <f t="shared" si="6"/>
        <v>0.89582051253256945</v>
      </c>
      <c r="AJ8" s="12">
        <v>161</v>
      </c>
      <c r="AK8" s="14">
        <v>0.08</v>
      </c>
      <c r="AL8" s="15">
        <v>0.21879999999999999</v>
      </c>
      <c r="AM8" s="135">
        <v>0.2273</v>
      </c>
      <c r="AN8" s="30">
        <f>AJ8*(1-AK8)*AL8</f>
        <v>32.408656000000001</v>
      </c>
      <c r="AO8" s="136">
        <f t="shared" ref="AO8:AO70" si="19">AJ8*(1-AK8)*AM8</f>
        <v>33.667676</v>
      </c>
      <c r="AP8" s="19">
        <v>1.55</v>
      </c>
      <c r="AQ8" s="19"/>
      <c r="AR8" s="101">
        <f>AR6+AJ8-AQ8</f>
        <v>1223.9800000000032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9"/>
      <c r="B9" s="33">
        <v>2</v>
      </c>
      <c r="C9" s="46" t="s">
        <v>55</v>
      </c>
      <c r="D9" s="34">
        <v>20440</v>
      </c>
      <c r="E9" s="34">
        <v>2</v>
      </c>
      <c r="F9" s="34">
        <v>16578</v>
      </c>
      <c r="G9" s="35">
        <v>1.4</v>
      </c>
      <c r="H9" s="35">
        <v>3.6</v>
      </c>
      <c r="I9" s="34">
        <v>18280</v>
      </c>
      <c r="J9" s="35">
        <v>2.8</v>
      </c>
      <c r="K9" s="34">
        <v>15231</v>
      </c>
      <c r="L9" s="36">
        <v>6.6000000000000003E-2</v>
      </c>
      <c r="M9" s="37">
        <f>ROUND(K9*(1-L9),0)</f>
        <v>14226</v>
      </c>
      <c r="N9" s="38">
        <v>0.58099999999999996</v>
      </c>
      <c r="O9" s="25">
        <f t="shared" si="9"/>
        <v>8265.3059999999987</v>
      </c>
      <c r="P9" s="36">
        <v>0.27300000000000002</v>
      </c>
      <c r="Q9" s="25">
        <f t="shared" si="10"/>
        <v>3883.6980000000003</v>
      </c>
      <c r="R9" s="39">
        <v>0.14599999999999999</v>
      </c>
      <c r="S9" s="139">
        <v>0.22539999999999999</v>
      </c>
      <c r="T9" s="25">
        <f t="shared" si="11"/>
        <v>2076.9960000000001</v>
      </c>
      <c r="U9" s="28">
        <v>0.28299999999999997</v>
      </c>
      <c r="V9" s="25">
        <f t="shared" si="12"/>
        <v>4025.9579999999996</v>
      </c>
      <c r="W9" s="39">
        <v>0.46</v>
      </c>
      <c r="X9" s="25">
        <f t="shared" si="13"/>
        <v>6543.96</v>
      </c>
      <c r="Y9" s="39">
        <v>0.42</v>
      </c>
      <c r="Z9" s="25">
        <f t="shared" si="14"/>
        <v>5974.92</v>
      </c>
      <c r="AA9" s="40">
        <v>2.7499999999999998E-3</v>
      </c>
      <c r="AB9" s="18">
        <f t="shared" si="15"/>
        <v>39.121499999999997</v>
      </c>
      <c r="AC9" s="27">
        <f>IF(M9&gt;0,(AE9+AN9)/M9,0)</f>
        <v>2.8244506537326024E-3</v>
      </c>
      <c r="AD9" s="40">
        <v>2.9999999999999997E-4</v>
      </c>
      <c r="AE9" s="37">
        <f t="shared" si="16"/>
        <v>4.2677999999999994</v>
      </c>
      <c r="AF9" s="28">
        <v>0.2049</v>
      </c>
      <c r="AG9" s="41">
        <f t="shared" si="17"/>
        <v>33.372063000000004</v>
      </c>
      <c r="AH9" s="28">
        <f t="shared" si="18"/>
        <v>0.89221540922420706</v>
      </c>
      <c r="AI9" s="29">
        <f t="shared" si="6"/>
        <v>0.89500234548607527</v>
      </c>
      <c r="AJ9" s="34">
        <v>178</v>
      </c>
      <c r="AK9" s="36">
        <v>8.5000000000000006E-2</v>
      </c>
      <c r="AL9" s="38">
        <v>0.2205</v>
      </c>
      <c r="AM9" s="137">
        <v>0.23380000000000001</v>
      </c>
      <c r="AN9" s="41">
        <f>AJ9*(1-AK9)*AL9</f>
        <v>35.912835000000001</v>
      </c>
      <c r="AO9" s="138">
        <f t="shared" si="19"/>
        <v>38.079006</v>
      </c>
      <c r="AP9" s="42">
        <v>1.52</v>
      </c>
      <c r="AQ9" s="42"/>
      <c r="AR9" s="113">
        <f>AR8+AJ9-AQ9</f>
        <v>1401.9800000000032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9"/>
      <c r="B10" s="33">
        <v>3</v>
      </c>
      <c r="C10" s="11" t="s">
        <v>53</v>
      </c>
      <c r="D10" s="43">
        <v>16200</v>
      </c>
      <c r="E10" s="43">
        <v>0</v>
      </c>
      <c r="F10" s="43">
        <v>15030</v>
      </c>
      <c r="G10" s="37">
        <v>1.3</v>
      </c>
      <c r="H10" s="37">
        <v>4.3</v>
      </c>
      <c r="I10" s="43">
        <v>15883</v>
      </c>
      <c r="J10" s="37">
        <v>3</v>
      </c>
      <c r="K10" s="43">
        <v>15126</v>
      </c>
      <c r="L10" s="39">
        <v>7.2999999999999995E-2</v>
      </c>
      <c r="M10" s="37">
        <f>ROUND(K10*(1-L10),0)</f>
        <v>14022</v>
      </c>
      <c r="N10" s="28">
        <v>0.51900000000000002</v>
      </c>
      <c r="O10" s="25">
        <f t="shared" si="9"/>
        <v>7277.4180000000006</v>
      </c>
      <c r="P10" s="39">
        <v>0.316</v>
      </c>
      <c r="Q10" s="25">
        <f t="shared" si="10"/>
        <v>4430.9520000000002</v>
      </c>
      <c r="R10" s="39">
        <v>0.16500000000000001</v>
      </c>
      <c r="S10" s="139">
        <v>0.2215</v>
      </c>
      <c r="T10" s="25">
        <f t="shared" si="11"/>
        <v>2313.63</v>
      </c>
      <c r="U10" s="28">
        <v>0.26700000000000002</v>
      </c>
      <c r="V10" s="25">
        <f t="shared" si="12"/>
        <v>3743.8740000000003</v>
      </c>
      <c r="W10" s="39">
        <v>0.45800000000000002</v>
      </c>
      <c r="X10" s="25">
        <f t="shared" si="13"/>
        <v>6422.076</v>
      </c>
      <c r="Y10" s="39">
        <v>0.41</v>
      </c>
      <c r="Z10" s="25">
        <f t="shared" si="14"/>
        <v>5749.0199999999995</v>
      </c>
      <c r="AA10" s="47">
        <v>2.66E-3</v>
      </c>
      <c r="AB10" s="18">
        <f t="shared" si="15"/>
        <v>37.298520000000003</v>
      </c>
      <c r="AC10" s="27">
        <f>IF(M10&gt;0,(AE10+AN10)/M10,0)</f>
        <v>2.8139088717729285E-3</v>
      </c>
      <c r="AD10" s="47">
        <v>2.9999999999999997E-4</v>
      </c>
      <c r="AE10" s="37">
        <f t="shared" si="16"/>
        <v>4.2065999999999999</v>
      </c>
      <c r="AF10" s="28">
        <v>0.20979999999999999</v>
      </c>
      <c r="AG10" s="41">
        <f t="shared" si="17"/>
        <v>33.282881799999998</v>
      </c>
      <c r="AH10" s="28">
        <f t="shared" si="18"/>
        <v>0.88848852441365933</v>
      </c>
      <c r="AI10" s="29">
        <f t="shared" si="6"/>
        <v>0.89459456278915095</v>
      </c>
      <c r="AJ10" s="43">
        <v>173</v>
      </c>
      <c r="AK10" s="39">
        <v>8.3000000000000004E-2</v>
      </c>
      <c r="AL10" s="28">
        <v>0.22220000000000001</v>
      </c>
      <c r="AM10" s="139">
        <v>0.23880000000000001</v>
      </c>
      <c r="AN10" s="41">
        <f>AJ10*(1-AK10)*AL10</f>
        <v>35.250030200000005</v>
      </c>
      <c r="AO10" s="140">
        <f t="shared" si="19"/>
        <v>37.883470800000005</v>
      </c>
      <c r="AP10" s="18">
        <v>1.55</v>
      </c>
      <c r="AQ10" s="18"/>
      <c r="AR10" s="113">
        <f>AR9+AJ10-AQ10</f>
        <v>1574.9800000000032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70"/>
      <c r="B11" s="49" t="s">
        <v>38</v>
      </c>
      <c r="C11" s="50"/>
      <c r="D11" s="51">
        <f t="shared" ref="D11" si="20">SUM(D8:D10)</f>
        <v>50940</v>
      </c>
      <c r="E11" s="51"/>
      <c r="F11" s="51">
        <f t="shared" ref="F11" si="21">SUM(F8:F10)</f>
        <v>46616</v>
      </c>
      <c r="G11" s="52"/>
      <c r="H11" s="52"/>
      <c r="I11" s="51">
        <f t="shared" ref="I11:K11" si="22">SUM(I8:I10)</f>
        <v>50950</v>
      </c>
      <c r="J11" s="52"/>
      <c r="K11" s="51">
        <f t="shared" si="22"/>
        <v>44479</v>
      </c>
      <c r="L11" s="21">
        <f t="shared" ref="L11" si="23">IF(K11&gt;0,(K8*L8+K9*L9+K10*L10)/K11,0)</f>
        <v>6.9015490456170323E-2</v>
      </c>
      <c r="M11" s="52">
        <f t="shared" ref="M11" si="24">M8+M9+M10</f>
        <v>41410</v>
      </c>
      <c r="N11" s="53">
        <f t="shared" ref="N11" si="25">IF(M11&gt;0,O11/M11,0)</f>
        <v>0.57017701038396518</v>
      </c>
      <c r="O11" s="54">
        <f t="shared" ref="O11" si="26">O8+O9+O10</f>
        <v>23611.03</v>
      </c>
      <c r="P11" s="21">
        <f t="shared" ref="P11" si="27">IF(M11&gt;0,Q11/M11,0)</f>
        <v>0.28883177976334223</v>
      </c>
      <c r="Q11" s="54">
        <f t="shared" ref="Q11" si="28">Q8+Q9+Q10</f>
        <v>11960.524000000001</v>
      </c>
      <c r="R11" s="21">
        <f t="shared" ref="R11" si="29">IF(M11&gt;0,T11/M11,0)</f>
        <v>0.14099120985269259</v>
      </c>
      <c r="S11" s="141"/>
      <c r="T11" s="54">
        <f t="shared" ref="T11" si="30">T8+T9+T10</f>
        <v>5838.4459999999999</v>
      </c>
      <c r="U11" s="21">
        <f t="shared" ref="U11" si="31">IF(M11&gt;0,V11/M11,0)</f>
        <v>0.28171417531997101</v>
      </c>
      <c r="V11" s="54">
        <f t="shared" ref="V11" si="32">V8+V9+V10</f>
        <v>11665.784</v>
      </c>
      <c r="W11" s="21">
        <f t="shared" ref="W11" si="33">IF(M11&gt;0,X11/M11,0)</f>
        <v>0.45328369958947112</v>
      </c>
      <c r="X11" s="54">
        <f t="shared" ref="X11" si="34">X8+X9+X10</f>
        <v>18770.477999999999</v>
      </c>
      <c r="Y11" s="21">
        <f t="shared" ref="Y11" si="35">IF(M11&gt;0,Z11/M11,0)</f>
        <v>0.41979232069548417</v>
      </c>
      <c r="Z11" s="54">
        <f t="shared" ref="Z11" si="36">Z8+Z9+Z10</f>
        <v>17383.599999999999</v>
      </c>
      <c r="AA11" s="55">
        <f t="shared" ref="AA11" si="37">IF(M11&gt;0,AB11/M11,0)</f>
        <v>2.6813832407631007E-3</v>
      </c>
      <c r="AB11" s="56">
        <f t="shared" ref="AB11" si="38">SUM(AB8:AB10)</f>
        <v>111.03608</v>
      </c>
      <c r="AC11" s="55">
        <f t="shared" ref="AC11" si="39">IF(M11&gt;0,(AC8*M8+AC9*M9+AC10*M10)/M11,0)</f>
        <v>2.7979449698140547E-3</v>
      </c>
      <c r="AD11" s="55">
        <f t="shared" ref="AD11" si="40">IF(K11&gt;0,(K8*AD8+K9*AD9+K10*AD10)/K11,0)</f>
        <v>2.9682501854807889E-4</v>
      </c>
      <c r="AE11" s="52">
        <f t="shared" ref="AE11" si="41">SUM(AE8:AE10)</f>
        <v>12.291379999999998</v>
      </c>
      <c r="AF11" s="53">
        <f t="shared" ref="AF11" si="42">IF(K11&gt;0,(K8*AF8+K9*AF9+K10*AF10)/K11,0)</f>
        <v>0.2066615953596079</v>
      </c>
      <c r="AG11" s="58">
        <f t="shared" ref="AG11" si="43">SUM(AG8:AG10)</f>
        <v>97.049168800000004</v>
      </c>
      <c r="AH11" s="53">
        <f t="shared" ref="AH11" si="44">IF(AND(AB11&gt;0),((AB8*AH8+AB9*AH9+AB10*AH10)/AB11),0)</f>
        <v>0.89058241876213562</v>
      </c>
      <c r="AI11" s="57">
        <f t="shared" si="6"/>
        <v>0.89511795261281535</v>
      </c>
      <c r="AJ11" s="51">
        <f t="shared" ref="AJ11" si="45">SUM(AJ8:AJ10)</f>
        <v>512</v>
      </c>
      <c r="AK11" s="21">
        <f t="shared" ref="AK11" si="46">IF(AJ11&gt;0,(AK8*AJ8+AK9*AJ9+AK10*AJ10)/AJ11,0)</f>
        <v>8.2751953125E-2</v>
      </c>
      <c r="AL11" s="53">
        <f>IF(K11&gt;0,(AL8*K8+AL9*K9+AL10*K10)/K11,0)</f>
        <v>0.22053837316486433</v>
      </c>
      <c r="AM11" s="141">
        <f>IF(K11&gt;0,(AM8*K8+AM9*K9+AM10*K10)/K11,0)</f>
        <v>0.23343661503181279</v>
      </c>
      <c r="AN11" s="58">
        <f t="shared" ref="AN11" si="47">SUM(AN8:AN10)</f>
        <v>103.57152120000001</v>
      </c>
      <c r="AO11" s="142">
        <f t="shared" ref="AO11:AO71" si="48">SUM(AO8:AO10)</f>
        <v>109.63015279999999</v>
      </c>
      <c r="AP11" s="56"/>
      <c r="AQ11" s="56">
        <f t="shared" ref="AQ11" si="49">SUM(AQ8:AQ10)</f>
        <v>0</v>
      </c>
      <c r="AR11" s="105"/>
      <c r="AS11" s="106">
        <f>AR10</f>
        <v>1574.9800000000032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8">
        <v>3</v>
      </c>
      <c r="B12" s="23">
        <v>1</v>
      </c>
      <c r="C12" s="11" t="s">
        <v>56</v>
      </c>
      <c r="D12" s="12">
        <v>13400</v>
      </c>
      <c r="E12" s="12">
        <v>0</v>
      </c>
      <c r="F12" s="12">
        <v>12998</v>
      </c>
      <c r="G12" s="13">
        <v>1.7</v>
      </c>
      <c r="H12" s="13">
        <v>5.8</v>
      </c>
      <c r="I12" s="12">
        <v>14604</v>
      </c>
      <c r="J12" s="13">
        <v>3.6</v>
      </c>
      <c r="K12" s="12">
        <v>15169</v>
      </c>
      <c r="L12" s="14">
        <v>7.1999999999999995E-2</v>
      </c>
      <c r="M12" s="24">
        <f>ROUND(K12*(1-L12),0)</f>
        <v>14077</v>
      </c>
      <c r="N12" s="15">
        <v>0.63800000000000001</v>
      </c>
      <c r="O12" s="25">
        <f t="shared" ref="O12:O14" si="51">M12*N12</f>
        <v>8981.1260000000002</v>
      </c>
      <c r="P12" s="14">
        <v>0.22800000000000001</v>
      </c>
      <c r="Q12" s="25">
        <f t="shared" ref="Q12:Q14" si="52">M12*P12</f>
        <v>3209.556</v>
      </c>
      <c r="R12" s="16">
        <v>0.13400000000000001</v>
      </c>
      <c r="S12" s="150">
        <v>0.22109999999999999</v>
      </c>
      <c r="T12" s="25">
        <f t="shared" ref="T12:T14" si="53">M12*R12</f>
        <v>1886.3180000000002</v>
      </c>
      <c r="U12" s="26">
        <v>0.27</v>
      </c>
      <c r="V12" s="25">
        <f t="shared" ref="V12:V14" si="54">M12*U12</f>
        <v>3800.7900000000004</v>
      </c>
      <c r="W12" s="16">
        <v>0.47199999999999998</v>
      </c>
      <c r="X12" s="25">
        <f t="shared" ref="X12:X14" si="55">M12*W12</f>
        <v>6644.3440000000001</v>
      </c>
      <c r="Y12" s="16">
        <v>0.43</v>
      </c>
      <c r="Z12" s="25">
        <f t="shared" ref="Z12:Z14" si="56">Y12*M12</f>
        <v>6053.11</v>
      </c>
      <c r="AA12" s="17">
        <v>2.5300000000000001E-3</v>
      </c>
      <c r="AB12" s="18">
        <f t="shared" ref="AB12:AB14" si="57">M12*AA12</f>
        <v>35.614809999999999</v>
      </c>
      <c r="AC12" s="27">
        <f>IF(M12&gt;0,(AE12+AN12)/M12,0)</f>
        <v>2.877236016196633E-3</v>
      </c>
      <c r="AD12" s="17">
        <v>2.9E-4</v>
      </c>
      <c r="AE12" s="24">
        <f t="shared" ref="AE12:AE14" si="58">AD12*M12</f>
        <v>4.0823299999999998</v>
      </c>
      <c r="AF12" s="117">
        <v>0.20710000000000001</v>
      </c>
      <c r="AG12" s="30">
        <f t="shared" ref="AG12:AG14" si="59">AJ12*(1-AK12)*AF12</f>
        <v>34.068157100000001</v>
      </c>
      <c r="AH12" s="28">
        <f t="shared" ref="AH12:AH14" si="60">IF(AND(AF12&gt;0,AD12&gt;0,AA12&gt;0),((AA12-AD12)*AF12)/((AF12-AD12)*AA12),0)</f>
        <v>0.88661701475815669</v>
      </c>
      <c r="AI12" s="60">
        <f t="shared" si="6"/>
        <v>0.90038819485580934</v>
      </c>
      <c r="AJ12" s="12">
        <v>179</v>
      </c>
      <c r="AK12" s="14">
        <v>8.1000000000000003E-2</v>
      </c>
      <c r="AL12" s="15">
        <v>0.22140000000000001</v>
      </c>
      <c r="AM12" s="135">
        <v>0.23649999999999999</v>
      </c>
      <c r="AN12" s="30">
        <f>AJ12*(1-AK12)*AL12</f>
        <v>36.420521400000005</v>
      </c>
      <c r="AO12" s="136">
        <f t="shared" ref="AO12" si="61">AJ12*(1-AK12)*AM12</f>
        <v>38.904486499999997</v>
      </c>
      <c r="AP12" s="19">
        <v>1.6</v>
      </c>
      <c r="AQ12" s="19"/>
      <c r="AR12" s="101">
        <f>AR10+AJ12-AQ12</f>
        <v>1753.9800000000032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9"/>
      <c r="B13" s="33">
        <v>2</v>
      </c>
      <c r="C13" s="46" t="s">
        <v>58</v>
      </c>
      <c r="D13" s="34">
        <v>17983</v>
      </c>
      <c r="E13" s="34">
        <v>1</v>
      </c>
      <c r="F13" s="34">
        <v>12775</v>
      </c>
      <c r="G13" s="35">
        <v>1.7</v>
      </c>
      <c r="H13" s="35">
        <v>4.7</v>
      </c>
      <c r="I13" s="34">
        <v>14274</v>
      </c>
      <c r="J13" s="35">
        <v>3.4</v>
      </c>
      <c r="K13" s="34">
        <v>15170</v>
      </c>
      <c r="L13" s="36">
        <v>7.0999999999999994E-2</v>
      </c>
      <c r="M13" s="37">
        <f>ROUND(K13*(1-L13),0)</f>
        <v>14093</v>
      </c>
      <c r="N13" s="38">
        <v>0.58299999999999996</v>
      </c>
      <c r="O13" s="25">
        <f t="shared" si="51"/>
        <v>8216.2189999999991</v>
      </c>
      <c r="P13" s="36">
        <v>0.35399999999999998</v>
      </c>
      <c r="Q13" s="25">
        <f t="shared" si="52"/>
        <v>4988.9219999999996</v>
      </c>
      <c r="R13" s="39">
        <v>6.3E-2</v>
      </c>
      <c r="S13" s="139">
        <v>0.2218</v>
      </c>
      <c r="T13" s="25">
        <f t="shared" si="53"/>
        <v>887.85900000000004</v>
      </c>
      <c r="U13" s="28">
        <v>0.26600000000000001</v>
      </c>
      <c r="V13" s="25">
        <f t="shared" si="54"/>
        <v>3748.7380000000003</v>
      </c>
      <c r="W13" s="39">
        <v>0.46800000000000003</v>
      </c>
      <c r="X13" s="25">
        <f t="shared" si="55"/>
        <v>6595.5240000000003</v>
      </c>
      <c r="Y13" s="39">
        <v>0.43</v>
      </c>
      <c r="Z13" s="25">
        <f t="shared" si="56"/>
        <v>6059.99</v>
      </c>
      <c r="AA13" s="40">
        <v>2.3400000000000001E-3</v>
      </c>
      <c r="AB13" s="18">
        <f t="shared" si="57"/>
        <v>32.977620000000002</v>
      </c>
      <c r="AC13" s="27">
        <f>IF(M13&gt;0,(AE13+AN13)/M13,0)</f>
        <v>2.541383523735188E-3</v>
      </c>
      <c r="AD13" s="40">
        <v>2.7E-4</v>
      </c>
      <c r="AE13" s="37">
        <f t="shared" si="58"/>
        <v>3.80511</v>
      </c>
      <c r="AF13" s="28">
        <v>0.20749999999999999</v>
      </c>
      <c r="AG13" s="41">
        <f t="shared" si="59"/>
        <v>30.510800000000003</v>
      </c>
      <c r="AH13" s="28">
        <f t="shared" si="60"/>
        <v>0.88576795014086918</v>
      </c>
      <c r="AI13" s="29">
        <f t="shared" si="6"/>
        <v>0.89486850716264488</v>
      </c>
      <c r="AJ13" s="34">
        <v>160</v>
      </c>
      <c r="AK13" s="36">
        <v>8.1000000000000003E-2</v>
      </c>
      <c r="AL13" s="38">
        <v>0.2177</v>
      </c>
      <c r="AM13" s="137">
        <v>0.2283</v>
      </c>
      <c r="AN13" s="41">
        <f>AJ13*(1-AK13)*AL13</f>
        <v>32.010608000000005</v>
      </c>
      <c r="AO13" s="138">
        <f t="shared" si="19"/>
        <v>33.569232000000007</v>
      </c>
      <c r="AP13" s="42">
        <v>1.6</v>
      </c>
      <c r="AQ13" s="42"/>
      <c r="AR13" s="113">
        <f>AR12+AJ13-AQ13</f>
        <v>1913.9800000000032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9"/>
      <c r="B14" s="33">
        <v>3</v>
      </c>
      <c r="C14" s="11" t="s">
        <v>53</v>
      </c>
      <c r="D14" s="43">
        <v>12129</v>
      </c>
      <c r="E14" s="43">
        <v>1</v>
      </c>
      <c r="F14" s="43">
        <v>12683</v>
      </c>
      <c r="G14" s="37">
        <v>1.9</v>
      </c>
      <c r="H14" s="37">
        <v>4.5999999999999996</v>
      </c>
      <c r="I14" s="43">
        <v>14169</v>
      </c>
      <c r="J14" s="37">
        <v>3.7</v>
      </c>
      <c r="K14" s="43">
        <v>15098</v>
      </c>
      <c r="L14" s="39">
        <v>7.3999999999999996E-2</v>
      </c>
      <c r="M14" s="37">
        <f>ROUND(K14*(1-L14),0)</f>
        <v>13981</v>
      </c>
      <c r="N14" s="28">
        <v>0.56299999999999994</v>
      </c>
      <c r="O14" s="25">
        <f t="shared" si="51"/>
        <v>7871.302999999999</v>
      </c>
      <c r="P14" s="39">
        <v>0.318</v>
      </c>
      <c r="Q14" s="25">
        <f t="shared" si="52"/>
        <v>4445.9579999999996</v>
      </c>
      <c r="R14" s="39">
        <v>0.11899999999999999</v>
      </c>
      <c r="S14" s="139">
        <v>0.21629999999999999</v>
      </c>
      <c r="T14" s="25">
        <f t="shared" si="53"/>
        <v>1663.739</v>
      </c>
      <c r="U14" s="28">
        <v>0.26900000000000002</v>
      </c>
      <c r="V14" s="25">
        <f t="shared" si="54"/>
        <v>3760.8890000000001</v>
      </c>
      <c r="W14" s="39">
        <v>0.46600000000000003</v>
      </c>
      <c r="X14" s="25">
        <f t="shared" si="55"/>
        <v>6515.1460000000006</v>
      </c>
      <c r="Y14" s="39">
        <v>0.41</v>
      </c>
      <c r="Z14" s="25">
        <f t="shared" si="56"/>
        <v>5732.21</v>
      </c>
      <c r="AA14" s="47">
        <v>2.32E-3</v>
      </c>
      <c r="AB14" s="18">
        <f t="shared" si="57"/>
        <v>32.435920000000003</v>
      </c>
      <c r="AC14" s="27">
        <f>IF(M14&gt;0,(AE14+AN14)/M14,0)</f>
        <v>2.4704926185537515E-3</v>
      </c>
      <c r="AD14" s="47">
        <v>2.7E-4</v>
      </c>
      <c r="AE14" s="37">
        <f t="shared" si="58"/>
        <v>3.7748699999999999</v>
      </c>
      <c r="AF14" s="28">
        <v>0.2092</v>
      </c>
      <c r="AG14" s="41">
        <f t="shared" si="59"/>
        <v>29.0304748</v>
      </c>
      <c r="AH14" s="28">
        <f t="shared" si="60"/>
        <v>0.88476259166161908</v>
      </c>
      <c r="AI14" s="29">
        <f t="shared" si="6"/>
        <v>0.89179614058298751</v>
      </c>
      <c r="AJ14" s="43">
        <v>151</v>
      </c>
      <c r="AK14" s="39">
        <v>8.1000000000000003E-2</v>
      </c>
      <c r="AL14" s="28">
        <v>0.22170000000000001</v>
      </c>
      <c r="AM14" s="139">
        <v>0.23469999999999999</v>
      </c>
      <c r="AN14" s="41">
        <f>AJ14*(1-AK14)*AL14</f>
        <v>30.765087300000001</v>
      </c>
      <c r="AO14" s="140">
        <f t="shared" si="19"/>
        <v>32.5690843</v>
      </c>
      <c r="AP14" s="18">
        <v>1.55</v>
      </c>
      <c r="AQ14" s="18"/>
      <c r="AR14" s="113">
        <f>AR13+AJ14-AQ14</f>
        <v>2064.9800000000032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70"/>
      <c r="B15" s="49" t="s">
        <v>38</v>
      </c>
      <c r="C15" s="50"/>
      <c r="D15" s="51">
        <f t="shared" ref="D15" si="62">SUM(D12:D14)</f>
        <v>43512</v>
      </c>
      <c r="E15" s="51"/>
      <c r="F15" s="51">
        <f t="shared" ref="F15" si="63">SUM(F12:F14)</f>
        <v>38456</v>
      </c>
      <c r="G15" s="52"/>
      <c r="H15" s="52"/>
      <c r="I15" s="51">
        <f t="shared" ref="I15:K15" si="64">SUM(I12:I14)</f>
        <v>43047</v>
      </c>
      <c r="J15" s="52"/>
      <c r="K15" s="51">
        <f t="shared" si="64"/>
        <v>45437</v>
      </c>
      <c r="L15" s="21">
        <f t="shared" ref="L15" si="65">IF(K15&gt;0,(K12*L12+K13*L13+K14*L14)/K15,0)</f>
        <v>7.2330699650064917E-2</v>
      </c>
      <c r="M15" s="52">
        <f t="shared" ref="M15" si="66">M12+M13+M14</f>
        <v>42151</v>
      </c>
      <c r="N15" s="53">
        <f t="shared" ref="N15" si="67">IF(M15&gt;0,O15/M15,0)</f>
        <v>0.59473435980166545</v>
      </c>
      <c r="O15" s="54">
        <f t="shared" ref="O15" si="68">O12+O13+O14</f>
        <v>25068.648000000001</v>
      </c>
      <c r="P15" s="21">
        <f t="shared" ref="P15" si="69">IF(M15&gt;0,Q15/M15,0)</f>
        <v>0.29997950226566389</v>
      </c>
      <c r="Q15" s="54">
        <f t="shared" ref="Q15" si="70">Q12+Q13+Q14</f>
        <v>12644.435999999998</v>
      </c>
      <c r="R15" s="21">
        <f t="shared" ref="R15" si="71">IF(M15&gt;0,T15/M15,0)</f>
        <v>0.10528613793267064</v>
      </c>
      <c r="S15" s="141"/>
      <c r="T15" s="54">
        <f t="shared" ref="T15" si="72">T12+T13+T14</f>
        <v>4437.9160000000002</v>
      </c>
      <c r="U15" s="21">
        <f t="shared" ref="U15" si="73">IF(M15&gt;0,V15/M15,0)</f>
        <v>0.26833092927807173</v>
      </c>
      <c r="V15" s="54">
        <f t="shared" ref="V15" si="74">V12+V13+V14</f>
        <v>11310.417000000001</v>
      </c>
      <c r="W15" s="21">
        <f t="shared" ref="W15" si="75">IF(M15&gt;0,X15/M15,0)</f>
        <v>0.46867248701098441</v>
      </c>
      <c r="X15" s="54">
        <f t="shared" ref="X15" si="76">X12+X13+X14</f>
        <v>19755.014000000003</v>
      </c>
      <c r="Y15" s="21">
        <f t="shared" ref="Y15" si="77">IF(M15&gt;0,Z15/M15,0)</f>
        <v>0.42336623093165043</v>
      </c>
      <c r="Z15" s="54">
        <f t="shared" ref="Z15" si="78">Z12+Z13+Z14</f>
        <v>17845.309999999998</v>
      </c>
      <c r="AA15" s="55">
        <f t="shared" ref="AA15" si="79">IF(M15&gt;0,AB15/M15,0)</f>
        <v>2.3968197670280662E-3</v>
      </c>
      <c r="AB15" s="56">
        <f t="shared" ref="AB15" si="80">SUM(AB12:AB14)</f>
        <v>101.02835000000002</v>
      </c>
      <c r="AC15" s="55">
        <f t="shared" ref="AC15" si="81">IF(M15&gt;0,(AC12*M12+AC13*M13+AC14*M14)/M15,0)</f>
        <v>2.6300331356314205E-3</v>
      </c>
      <c r="AD15" s="55">
        <f t="shared" ref="AD15" si="82">IF(K15&gt;0,(K12*AD12+K13*AD13+K14*AD14)/K15,0)</f>
        <v>2.76676937297797E-4</v>
      </c>
      <c r="AE15" s="52">
        <f t="shared" ref="AE15" si="83">SUM(AE12:AE14)</f>
        <v>11.66231</v>
      </c>
      <c r="AF15" s="53">
        <f t="shared" ref="AF15" si="84">IF(K15&gt;0,(K12*AF12+K13*AF13+K14*AF14)/K15,0)</f>
        <v>0.2079313444989766</v>
      </c>
      <c r="AG15" s="58">
        <f t="shared" ref="AG15" si="85">SUM(AG12:AG14)</f>
        <v>93.609431900000004</v>
      </c>
      <c r="AH15" s="53">
        <f t="shared" ref="AH15" si="86">IF(AND(AB15&gt;0),((AB12*AH12+AB13*AH13+AB14*AH14)/AB15),0)</f>
        <v>0.88574448690325447</v>
      </c>
      <c r="AI15" s="57">
        <f t="shared" si="6"/>
        <v>0.89592635375849616</v>
      </c>
      <c r="AJ15" s="51">
        <f t="shared" ref="AJ15" si="87">SUM(AJ12:AJ14)</f>
        <v>490</v>
      </c>
      <c r="AK15" s="21">
        <f t="shared" ref="AK15" si="88">IF(AJ15&gt;0,(AK12*AJ12+AK13*AJ13+AK14*AJ14)/AJ15,0)</f>
        <v>8.1000000000000016E-2</v>
      </c>
      <c r="AL15" s="53">
        <f>IF(K15&gt;0,(AL12*K12+AL13*K13+AL14*K14)/K15,0)</f>
        <v>0.22026437044699254</v>
      </c>
      <c r="AM15" s="141">
        <f>IF(K15&gt;0,(AM12*K12+AM13*K13+AM14*K14)/K15,0)</f>
        <v>0.2331641635671369</v>
      </c>
      <c r="AN15" s="58">
        <f t="shared" ref="AN15" si="89">SUM(AN12:AN14)</f>
        <v>99.196216700000008</v>
      </c>
      <c r="AO15" s="142">
        <f t="shared" si="48"/>
        <v>105.0428028</v>
      </c>
      <c r="AP15" s="56"/>
      <c r="AQ15" s="56">
        <f t="shared" ref="AQ15" si="90">SUM(AQ12:AQ14)</f>
        <v>0</v>
      </c>
      <c r="AR15" s="105"/>
      <c r="AS15" s="106">
        <f>AR14</f>
        <v>2064.9800000000032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8">
        <v>4</v>
      </c>
      <c r="B16" s="23">
        <v>1</v>
      </c>
      <c r="C16" s="11" t="s">
        <v>56</v>
      </c>
      <c r="D16" s="12">
        <v>4400</v>
      </c>
      <c r="E16" s="12">
        <v>0</v>
      </c>
      <c r="F16" s="12">
        <v>7247</v>
      </c>
      <c r="G16" s="13">
        <v>2.5</v>
      </c>
      <c r="H16" s="13">
        <v>5.9</v>
      </c>
      <c r="I16" s="12">
        <v>10211</v>
      </c>
      <c r="J16" s="13">
        <v>5</v>
      </c>
      <c r="K16" s="12">
        <v>14789</v>
      </c>
      <c r="L16" s="14">
        <v>7.9000000000000001E-2</v>
      </c>
      <c r="M16" s="24">
        <f>ROUND(K16*(1-L16),0)</f>
        <v>13621</v>
      </c>
      <c r="N16" s="15">
        <v>0.61799999999999999</v>
      </c>
      <c r="O16" s="25">
        <f t="shared" ref="O16:O18" si="92">M16*N16</f>
        <v>8417.7780000000002</v>
      </c>
      <c r="P16" s="14">
        <v>0.30299999999999999</v>
      </c>
      <c r="Q16" s="25">
        <f t="shared" ref="Q16:Q18" si="93">M16*P16</f>
        <v>4127.1629999999996</v>
      </c>
      <c r="R16" s="16">
        <v>7.9000000000000001E-2</v>
      </c>
      <c r="S16" s="150">
        <v>0.21970000000000001</v>
      </c>
      <c r="T16" s="25">
        <f t="shared" ref="T16:T18" si="94">M16*R16</f>
        <v>1076.059</v>
      </c>
      <c r="U16" s="26">
        <v>0.27700000000000002</v>
      </c>
      <c r="V16" s="25">
        <f t="shared" ref="V16:V18" si="95">M16*U16</f>
        <v>3773.0170000000003</v>
      </c>
      <c r="W16" s="16">
        <v>0.46200000000000002</v>
      </c>
      <c r="X16" s="25">
        <f t="shared" ref="X16:X18" si="96">M16*W16</f>
        <v>6292.902</v>
      </c>
      <c r="Y16" s="16">
        <v>0.43</v>
      </c>
      <c r="Z16" s="25">
        <f t="shared" ref="Z16:Z18" si="97">Y16*M16</f>
        <v>5857.03</v>
      </c>
      <c r="AA16" s="17">
        <v>2.3400000000000001E-3</v>
      </c>
      <c r="AB16" s="18">
        <f t="shared" ref="AB16:AB18" si="98">M16*AA16</f>
        <v>31.873139999999999</v>
      </c>
      <c r="AC16" s="27">
        <f>IF(M16&gt;0,(AE16+AN16)/M16,0)</f>
        <v>2.5683262609206376E-3</v>
      </c>
      <c r="AD16" s="17">
        <v>2.7999999999999998E-4</v>
      </c>
      <c r="AE16" s="24">
        <f t="shared" ref="AE16:AE18" si="99">AD16*M16</f>
        <v>3.8138799999999997</v>
      </c>
      <c r="AF16" s="117">
        <v>0.19620000000000001</v>
      </c>
      <c r="AG16" s="30">
        <f t="shared" ref="AG16:AG18" si="100">AJ16*(1-AK16)*AF16</f>
        <v>28.364634000000002</v>
      </c>
      <c r="AH16" s="28">
        <f t="shared" ref="AH16:AH18" si="101">IF(AND(AF16&gt;0,AD16&gt;0,AA16&gt;0),((AA16-AD16)*AF16)/((AF16-AD16)*AA16),0)</f>
        <v>0.88160002512799573</v>
      </c>
      <c r="AI16" s="60">
        <f t="shared" si="6"/>
        <v>0.8921382040276904</v>
      </c>
      <c r="AJ16" s="12">
        <v>158</v>
      </c>
      <c r="AK16" s="14">
        <v>8.5000000000000006E-2</v>
      </c>
      <c r="AL16" s="15">
        <v>0.21560000000000001</v>
      </c>
      <c r="AM16" s="135">
        <v>0.2205</v>
      </c>
      <c r="AN16" s="30">
        <f>AJ16*(1-AK16)*AL16</f>
        <v>31.169292000000002</v>
      </c>
      <c r="AO16" s="136">
        <f t="shared" ref="AO16" si="102">AJ16*(1-AK16)*AM16</f>
        <v>31.877685</v>
      </c>
      <c r="AP16" s="19">
        <v>1.58</v>
      </c>
      <c r="AQ16" s="19">
        <v>1006.24</v>
      </c>
      <c r="AR16" s="101">
        <f>AR14+AJ16-AQ16</f>
        <v>1216.7400000000032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9"/>
      <c r="B17" s="33">
        <v>2</v>
      </c>
      <c r="C17" s="46" t="s">
        <v>58</v>
      </c>
      <c r="D17" s="34">
        <v>17475</v>
      </c>
      <c r="E17" s="34">
        <v>0</v>
      </c>
      <c r="F17" s="34">
        <v>11523</v>
      </c>
      <c r="G17" s="35">
        <v>3.1</v>
      </c>
      <c r="H17" s="35">
        <v>6</v>
      </c>
      <c r="I17" s="34">
        <v>12949</v>
      </c>
      <c r="J17" s="35">
        <v>5.2</v>
      </c>
      <c r="K17" s="34">
        <v>14792</v>
      </c>
      <c r="L17" s="36">
        <v>7.4999999999999997E-2</v>
      </c>
      <c r="M17" s="37">
        <f>ROUND(K17*(1-L17),0)</f>
        <v>13683</v>
      </c>
      <c r="N17" s="38">
        <v>0.57099999999999995</v>
      </c>
      <c r="O17" s="25">
        <f t="shared" si="92"/>
        <v>7812.9929999999995</v>
      </c>
      <c r="P17" s="36">
        <v>0.318</v>
      </c>
      <c r="Q17" s="25">
        <f t="shared" si="93"/>
        <v>4351.1940000000004</v>
      </c>
      <c r="R17" s="39">
        <v>0.111</v>
      </c>
      <c r="S17" s="139">
        <v>0.24709999999999999</v>
      </c>
      <c r="T17" s="25">
        <f t="shared" si="94"/>
        <v>1518.8130000000001</v>
      </c>
      <c r="U17" s="28">
        <v>0.28899999999999998</v>
      </c>
      <c r="V17" s="25">
        <f t="shared" si="95"/>
        <v>3954.3869999999997</v>
      </c>
      <c r="W17" s="39">
        <v>0.45100000000000001</v>
      </c>
      <c r="X17" s="25">
        <f t="shared" si="96"/>
        <v>6171.0330000000004</v>
      </c>
      <c r="Y17" s="39">
        <v>0.45</v>
      </c>
      <c r="Z17" s="25">
        <f t="shared" si="97"/>
        <v>6157.35</v>
      </c>
      <c r="AA17" s="40">
        <v>2.2899999999999999E-3</v>
      </c>
      <c r="AB17" s="18">
        <f t="shared" si="98"/>
        <v>31.334070000000001</v>
      </c>
      <c r="AC17" s="27">
        <f>IF(M17&gt;0,(AE17+AN17)/M17,0)</f>
        <v>2.3392833589125188E-3</v>
      </c>
      <c r="AD17" s="40">
        <v>2.9E-4</v>
      </c>
      <c r="AE17" s="37">
        <f t="shared" si="99"/>
        <v>3.96807</v>
      </c>
      <c r="AF17" s="28">
        <v>0.20849999999999999</v>
      </c>
      <c r="AG17" s="41">
        <f t="shared" si="100"/>
        <v>26.442387</v>
      </c>
      <c r="AH17" s="28">
        <f t="shared" si="101"/>
        <v>0.87457888607173362</v>
      </c>
      <c r="AI17" s="29">
        <f t="shared" si="6"/>
        <v>0.87718094083992071</v>
      </c>
      <c r="AJ17" s="34">
        <v>138</v>
      </c>
      <c r="AK17" s="36">
        <v>8.1000000000000003E-2</v>
      </c>
      <c r="AL17" s="38">
        <v>0.22109999999999999</v>
      </c>
      <c r="AM17" s="137">
        <v>0.23519999999999999</v>
      </c>
      <c r="AN17" s="41">
        <f>AJ17*(1-AK17)*AL17</f>
        <v>28.0403442</v>
      </c>
      <c r="AO17" s="138">
        <f t="shared" si="19"/>
        <v>29.828534399999999</v>
      </c>
      <c r="AP17" s="42">
        <v>1.6</v>
      </c>
      <c r="AQ17" s="42"/>
      <c r="AR17" s="113">
        <f>AR16+AJ17-AQ17</f>
        <v>1354.7400000000032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9"/>
      <c r="B18" s="33">
        <v>3</v>
      </c>
      <c r="C18" s="11" t="s">
        <v>57</v>
      </c>
      <c r="D18" s="43">
        <v>13523</v>
      </c>
      <c r="E18" s="43">
        <v>1</v>
      </c>
      <c r="F18" s="43">
        <v>13038</v>
      </c>
      <c r="G18" s="37">
        <v>3.2</v>
      </c>
      <c r="H18" s="37">
        <v>6.2</v>
      </c>
      <c r="I18" s="43">
        <v>14273</v>
      </c>
      <c r="J18" s="37">
        <v>5.0999999999999996</v>
      </c>
      <c r="K18" s="43">
        <v>14555</v>
      </c>
      <c r="L18" s="39">
        <v>7.0000000000000007E-2</v>
      </c>
      <c r="M18" s="37">
        <f>ROUND(K18*(1-L18),0)</f>
        <v>13536</v>
      </c>
      <c r="N18" s="28">
        <v>0.53100000000000003</v>
      </c>
      <c r="O18" s="25">
        <f t="shared" si="92"/>
        <v>7187.616</v>
      </c>
      <c r="P18" s="39">
        <v>0.32800000000000001</v>
      </c>
      <c r="Q18" s="25">
        <f t="shared" si="93"/>
        <v>4439.808</v>
      </c>
      <c r="R18" s="39">
        <v>0.14099999999999999</v>
      </c>
      <c r="S18" s="139">
        <v>0.24199999999999999</v>
      </c>
      <c r="T18" s="25">
        <f t="shared" si="94"/>
        <v>1908.5759999999998</v>
      </c>
      <c r="U18" s="28">
        <v>0.27500000000000002</v>
      </c>
      <c r="V18" s="25">
        <f t="shared" si="95"/>
        <v>3722.4</v>
      </c>
      <c r="W18" s="39">
        <v>0.45600000000000002</v>
      </c>
      <c r="X18" s="25">
        <f t="shared" si="96"/>
        <v>6172.4160000000002</v>
      </c>
      <c r="Y18" s="39">
        <v>0.45</v>
      </c>
      <c r="Z18" s="25">
        <f t="shared" si="97"/>
        <v>6091.2</v>
      </c>
      <c r="AA18" s="47">
        <v>2.2899999999999999E-3</v>
      </c>
      <c r="AB18" s="18">
        <f t="shared" si="98"/>
        <v>30.997439999999997</v>
      </c>
      <c r="AC18" s="27">
        <f>IF(M18&gt;0,(AE18+AN18)/M18,0)</f>
        <v>2.6523952127659582E-3</v>
      </c>
      <c r="AD18" s="47">
        <v>2.7999999999999998E-4</v>
      </c>
      <c r="AE18" s="37">
        <f t="shared" si="99"/>
        <v>3.7900799999999997</v>
      </c>
      <c r="AF18" s="28">
        <v>0.20799999999999999</v>
      </c>
      <c r="AG18" s="41">
        <f t="shared" si="100"/>
        <v>30.169152</v>
      </c>
      <c r="AH18" s="28">
        <f t="shared" si="101"/>
        <v>0.87891240896167755</v>
      </c>
      <c r="AI18" s="29">
        <f t="shared" si="6"/>
        <v>0.89556764381435516</v>
      </c>
      <c r="AJ18" s="43">
        <v>158</v>
      </c>
      <c r="AK18" s="39">
        <v>8.2000000000000003E-2</v>
      </c>
      <c r="AL18" s="28">
        <v>0.22140000000000001</v>
      </c>
      <c r="AM18" s="139">
        <v>0.22939999999999999</v>
      </c>
      <c r="AN18" s="41">
        <f>AJ18*(1-AK18)*AL18</f>
        <v>32.112741600000007</v>
      </c>
      <c r="AO18" s="140">
        <f t="shared" si="19"/>
        <v>33.273093600000003</v>
      </c>
      <c r="AP18" s="18">
        <v>1.55</v>
      </c>
      <c r="AQ18" s="18"/>
      <c r="AR18" s="113">
        <f>AR17+AJ18-AQ18</f>
        <v>1512.7400000000032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70"/>
      <c r="B19" s="49" t="s">
        <v>38</v>
      </c>
      <c r="C19" s="50"/>
      <c r="D19" s="51">
        <f t="shared" ref="D19" si="103">SUM(D16:D18)</f>
        <v>35398</v>
      </c>
      <c r="E19" s="51"/>
      <c r="F19" s="51">
        <f t="shared" ref="F19" si="104">SUM(F16:F18)</f>
        <v>31808</v>
      </c>
      <c r="G19" s="52"/>
      <c r="H19" s="52"/>
      <c r="I19" s="51">
        <f t="shared" ref="I19:K19" si="105">SUM(I16:I18)</f>
        <v>37433</v>
      </c>
      <c r="J19" s="52"/>
      <c r="K19" s="51">
        <f t="shared" si="105"/>
        <v>44136</v>
      </c>
      <c r="L19" s="21">
        <f t="shared" ref="L19" si="106">IF(K19&gt;0,(K16*L16+K17*L17+K18*L18)/K19,0)</f>
        <v>7.4691431031357627E-2</v>
      </c>
      <c r="M19" s="52">
        <f t="shared" ref="M19" si="107">M16+M17+M18</f>
        <v>40840</v>
      </c>
      <c r="N19" s="53">
        <f t="shared" ref="N19" si="108">IF(M19&gt;0,O19/M19,0)</f>
        <v>0.57341789911851138</v>
      </c>
      <c r="O19" s="54">
        <f t="shared" ref="O19" si="109">O16+O17+O18</f>
        <v>23418.387000000002</v>
      </c>
      <c r="P19" s="21">
        <f t="shared" ref="P19" si="110">IF(M19&gt;0,Q19/M19,0)</f>
        <v>0.31631158178256613</v>
      </c>
      <c r="Q19" s="54">
        <f t="shared" ref="Q19" si="111">Q16+Q17+Q18</f>
        <v>12918.165000000001</v>
      </c>
      <c r="R19" s="21">
        <f t="shared" ref="R19" si="112">IF(M19&gt;0,T19/M19,0)</f>
        <v>0.11027051909892263</v>
      </c>
      <c r="S19" s="141"/>
      <c r="T19" s="54">
        <f t="shared" ref="T19" si="113">T16+T17+T18</f>
        <v>4503.4480000000003</v>
      </c>
      <c r="U19" s="21">
        <f t="shared" ref="U19" si="114">IF(M19&gt;0,V19/M19,0)</f>
        <v>0.28035759059745347</v>
      </c>
      <c r="V19" s="54">
        <f t="shared" ref="V19" si="115">V16+V17+V18</f>
        <v>11449.804</v>
      </c>
      <c r="W19" s="21">
        <f t="shared" ref="W19" si="116">IF(M19&gt;0,X19/M19,0)</f>
        <v>0.45632593046033304</v>
      </c>
      <c r="X19" s="54">
        <f t="shared" ref="X19" si="117">X16+X17+X18</f>
        <v>18636.351000000002</v>
      </c>
      <c r="Y19" s="21">
        <f t="shared" ref="Y19" si="118">IF(M19&gt;0,Z19/M19,0)</f>
        <v>0.44332957884427038</v>
      </c>
      <c r="Z19" s="54">
        <f t="shared" ref="Z19" si="119">Z16+Z17+Z18</f>
        <v>18105.580000000002</v>
      </c>
      <c r="AA19" s="55">
        <f t="shared" ref="AA19" si="120">IF(M19&gt;0,AB19/M19,0)</f>
        <v>2.3066760528893241E-3</v>
      </c>
      <c r="AB19" s="56">
        <f t="shared" ref="AB19" si="121">SUM(AB16:AB18)</f>
        <v>94.204650000000001</v>
      </c>
      <c r="AC19" s="55">
        <f t="shared" ref="AC19" si="122">IF(M19&gt;0,(AC16*M16+AC17*M17+AC18*M18)/M19,0)</f>
        <v>2.5194517091087173E-3</v>
      </c>
      <c r="AD19" s="55">
        <f t="shared" ref="AD19" si="123">IF(K19&gt;0,(K16*AD16+K17*AD17+K18*AD18)/K19,0)</f>
        <v>2.8335145912633671E-4</v>
      </c>
      <c r="AE19" s="52">
        <f t="shared" ref="AE19" si="124">SUM(AE16:AE18)</f>
        <v>11.57203</v>
      </c>
      <c r="AF19" s="53">
        <f t="shared" ref="AF19" si="125">IF(K19&gt;0,(K16*AF16+K17*AF17+K18*AF18)/K19,0)</f>
        <v>0.20421365325357985</v>
      </c>
      <c r="AG19" s="58">
        <f t="shared" ref="AG19" si="126">SUM(AG16:AG18)</f>
        <v>84.976173000000003</v>
      </c>
      <c r="AH19" s="53">
        <f t="shared" ref="AH19" si="127">IF(AND(AB19&gt;0),((AB16*AH16+AB17*AH17+AB18*AH18)/AB19),0)</f>
        <v>0.87838033179515984</v>
      </c>
      <c r="AI19" s="57">
        <f t="shared" si="6"/>
        <v>0.88868242381890383</v>
      </c>
      <c r="AJ19" s="51">
        <f t="shared" ref="AJ19" si="128">SUM(AJ16:AJ18)</f>
        <v>454</v>
      </c>
      <c r="AK19" s="21">
        <f t="shared" ref="AK19" si="129">IF(AJ19&gt;0,(AK16*AJ16+AK17*AJ17+AK18*AJ18)/AJ19,0)</f>
        <v>8.2740088105726889E-2</v>
      </c>
      <c r="AL19" s="53">
        <f>IF(K19&gt;0,(AL16*K16+AL17*K17+AL18*K18)/K19,0)</f>
        <v>0.21935600416893239</v>
      </c>
      <c r="AM19" s="141">
        <f>IF(K19&gt;0,(AM16*K16+AM17*K17+AM18*K18)/K19,0)</f>
        <v>0.2283616526191771</v>
      </c>
      <c r="AN19" s="58">
        <f t="shared" ref="AN19" si="130">SUM(AN16:AN18)</f>
        <v>91.322377800000012</v>
      </c>
      <c r="AO19" s="142">
        <f t="shared" si="48"/>
        <v>94.979312999999991</v>
      </c>
      <c r="AP19" s="56"/>
      <c r="AQ19" s="56">
        <f t="shared" ref="AQ19" si="131">SUM(AQ16:AQ18)</f>
        <v>1006.24</v>
      </c>
      <c r="AR19" s="105"/>
      <c r="AS19" s="106">
        <f>AR18</f>
        <v>1512.7400000000032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8">
        <v>5</v>
      </c>
      <c r="B20" s="23">
        <v>1</v>
      </c>
      <c r="C20" s="11" t="s">
        <v>54</v>
      </c>
      <c r="D20" s="12">
        <v>4644</v>
      </c>
      <c r="E20" s="12">
        <v>0</v>
      </c>
      <c r="F20" s="12">
        <v>9826</v>
      </c>
      <c r="G20" s="13">
        <v>1.7</v>
      </c>
      <c r="H20" s="13">
        <v>5.7</v>
      </c>
      <c r="I20" s="12">
        <v>11729</v>
      </c>
      <c r="J20" s="13">
        <v>5.7</v>
      </c>
      <c r="K20" s="12">
        <v>14900</v>
      </c>
      <c r="L20" s="14">
        <v>6.3E-2</v>
      </c>
      <c r="M20" s="24">
        <f>ROUND(K20*(1-L20),0)</f>
        <v>13961</v>
      </c>
      <c r="N20" s="15">
        <v>0.67</v>
      </c>
      <c r="O20" s="25">
        <f t="shared" ref="O20:O22" si="133">M20*N20</f>
        <v>9353.8700000000008</v>
      </c>
      <c r="P20" s="14">
        <v>0.17899999999999999</v>
      </c>
      <c r="Q20" s="25">
        <f t="shared" ref="Q20:Q22" si="134">M20*P20</f>
        <v>2499.0189999999998</v>
      </c>
      <c r="R20" s="16">
        <v>0.151</v>
      </c>
      <c r="S20" s="150">
        <v>0.2117</v>
      </c>
      <c r="T20" s="25">
        <f t="shared" ref="T20:T22" si="135">M20*R20</f>
        <v>2108.1109999999999</v>
      </c>
      <c r="U20" s="26">
        <v>0.27800000000000002</v>
      </c>
      <c r="V20" s="25">
        <f t="shared" ref="V20:V22" si="136">M20*U20</f>
        <v>3881.1580000000004</v>
      </c>
      <c r="W20" s="16">
        <v>0.46400000000000002</v>
      </c>
      <c r="X20" s="25">
        <f t="shared" ref="X20:X22" si="137">M20*W20</f>
        <v>6477.9040000000005</v>
      </c>
      <c r="Y20" s="16">
        <v>0.4</v>
      </c>
      <c r="Z20" s="25">
        <f t="shared" ref="Z20:Z22" si="138">Y20*M20</f>
        <v>5584.4000000000005</v>
      </c>
      <c r="AA20" s="17">
        <v>2.3900000000000002E-3</v>
      </c>
      <c r="AB20" s="18">
        <f t="shared" ref="AB20:AB22" si="139">M20*AA20</f>
        <v>33.366790000000002</v>
      </c>
      <c r="AC20" s="27">
        <f>IF(M20&gt;0,(AE20+AN20)/M20,0)</f>
        <v>2.3079406919275123E-3</v>
      </c>
      <c r="AD20" s="17">
        <v>2.7999999999999998E-4</v>
      </c>
      <c r="AE20" s="24">
        <f t="shared" ref="AE20:AE22" si="140">AD20*M20</f>
        <v>3.9090799999999994</v>
      </c>
      <c r="AF20" s="117">
        <v>0.20880000000000001</v>
      </c>
      <c r="AG20" s="30">
        <f t="shared" ref="AG20:AG22" si="141">AJ20*(1-AK20)*AF20</f>
        <v>26.509248000000003</v>
      </c>
      <c r="AH20" s="28">
        <f t="shared" ref="AH20:AH22" si="142">IF(AND(AF20&gt;0,AD20&gt;0,AA20&gt;0),((AA20-AD20)*AF20)/((AF20-AD20)*AA20),0)</f>
        <v>0.88403067002593305</v>
      </c>
      <c r="AI20" s="60">
        <f t="shared" si="6"/>
        <v>0.87978438676259052</v>
      </c>
      <c r="AJ20" s="12">
        <v>138</v>
      </c>
      <c r="AK20" s="14">
        <v>0.08</v>
      </c>
      <c r="AL20" s="15">
        <v>0.223</v>
      </c>
      <c r="AM20" s="135">
        <v>0.23380000000000001</v>
      </c>
      <c r="AN20" s="30">
        <f>AJ20*(1-AK20)*AL20</f>
        <v>28.312080000000002</v>
      </c>
      <c r="AO20" s="136">
        <f t="shared" ref="AO20" si="143">AJ20*(1-AK20)*AM20</f>
        <v>29.683248000000003</v>
      </c>
      <c r="AP20" s="19">
        <v>1.55</v>
      </c>
      <c r="AQ20" s="19">
        <v>1001.6</v>
      </c>
      <c r="AR20" s="101">
        <f>AR18+AJ20-AQ20</f>
        <v>649.14000000000317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9"/>
      <c r="B21" s="33">
        <v>2</v>
      </c>
      <c r="C21" s="46" t="s">
        <v>58</v>
      </c>
      <c r="D21" s="34">
        <v>18666</v>
      </c>
      <c r="E21" s="34">
        <v>2</v>
      </c>
      <c r="F21" s="34">
        <v>14040</v>
      </c>
      <c r="G21" s="35">
        <v>2.1</v>
      </c>
      <c r="H21" s="35">
        <v>7.1</v>
      </c>
      <c r="I21" s="34">
        <v>14301</v>
      </c>
      <c r="J21" s="35">
        <v>5.8</v>
      </c>
      <c r="K21" s="34">
        <v>14986</v>
      </c>
      <c r="L21" s="36">
        <v>6.4000000000000001E-2</v>
      </c>
      <c r="M21" s="37">
        <f>ROUND(K21*(1-L21),0)</f>
        <v>14027</v>
      </c>
      <c r="N21" s="38">
        <v>0.51400000000000001</v>
      </c>
      <c r="O21" s="25">
        <f t="shared" si="133"/>
        <v>7209.8780000000006</v>
      </c>
      <c r="P21" s="36">
        <v>0.36099999999999999</v>
      </c>
      <c r="Q21" s="25">
        <f t="shared" si="134"/>
        <v>5063.7469999999994</v>
      </c>
      <c r="R21" s="39">
        <v>0.125</v>
      </c>
      <c r="S21" s="139">
        <v>0.24210000000000001</v>
      </c>
      <c r="T21" s="25">
        <f t="shared" si="135"/>
        <v>1753.375</v>
      </c>
      <c r="U21" s="28">
        <v>0.28599999999999998</v>
      </c>
      <c r="V21" s="25">
        <f t="shared" si="136"/>
        <v>4011.7219999999998</v>
      </c>
      <c r="W21" s="39">
        <v>0.45400000000000001</v>
      </c>
      <c r="X21" s="25">
        <f t="shared" si="137"/>
        <v>6368.2579999999998</v>
      </c>
      <c r="Y21" s="39">
        <v>0.44</v>
      </c>
      <c r="Z21" s="25">
        <f t="shared" si="138"/>
        <v>6171.88</v>
      </c>
      <c r="AA21" s="40">
        <v>2.3400000000000001E-3</v>
      </c>
      <c r="AB21" s="18">
        <f t="shared" si="139"/>
        <v>32.823180000000001</v>
      </c>
      <c r="AC21" s="27">
        <f>IF(M21&gt;0,(AE21+AN21)/M21,0)</f>
        <v>2.4686811149925146E-3</v>
      </c>
      <c r="AD21" s="40">
        <v>2.7E-4</v>
      </c>
      <c r="AE21" s="37">
        <f t="shared" si="140"/>
        <v>3.78729</v>
      </c>
      <c r="AF21" s="28">
        <v>0.21179999999999999</v>
      </c>
      <c r="AG21" s="41">
        <f t="shared" si="141"/>
        <v>29.29194</v>
      </c>
      <c r="AH21" s="28">
        <f t="shared" si="142"/>
        <v>0.8857445206899186</v>
      </c>
      <c r="AI21" s="29">
        <f t="shared" si="6"/>
        <v>0.89170950794374348</v>
      </c>
      <c r="AJ21" s="34">
        <v>150</v>
      </c>
      <c r="AK21" s="36">
        <v>7.8E-2</v>
      </c>
      <c r="AL21" s="38">
        <v>0.223</v>
      </c>
      <c r="AM21" s="137">
        <v>0.23519999999999999</v>
      </c>
      <c r="AN21" s="41">
        <f>AJ21*(1-AK21)*AL21</f>
        <v>30.840900000000001</v>
      </c>
      <c r="AO21" s="138">
        <f t="shared" si="19"/>
        <v>32.52816</v>
      </c>
      <c r="AP21" s="42">
        <v>1.6</v>
      </c>
      <c r="AQ21" s="42"/>
      <c r="AR21" s="121">
        <f>AR20+AJ21-AQ21</f>
        <v>799.14000000000317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9"/>
      <c r="B22" s="33">
        <v>3</v>
      </c>
      <c r="C22" s="11" t="s">
        <v>57</v>
      </c>
      <c r="D22" s="43">
        <v>15565</v>
      </c>
      <c r="E22" s="43">
        <v>0</v>
      </c>
      <c r="F22" s="43">
        <v>13993</v>
      </c>
      <c r="G22" s="37">
        <v>0.6</v>
      </c>
      <c r="H22" s="37">
        <v>5.4</v>
      </c>
      <c r="I22" s="43">
        <v>16185</v>
      </c>
      <c r="J22" s="37">
        <v>5.5</v>
      </c>
      <c r="K22" s="43">
        <v>15796</v>
      </c>
      <c r="L22" s="39">
        <v>7.6999999999999999E-2</v>
      </c>
      <c r="M22" s="37">
        <f>ROUND(K22*(1-L22),0)</f>
        <v>14580</v>
      </c>
      <c r="N22" s="28">
        <v>0.61399999999999999</v>
      </c>
      <c r="O22" s="25">
        <f t="shared" si="133"/>
        <v>8952.119999999999</v>
      </c>
      <c r="P22" s="39">
        <v>0.313</v>
      </c>
      <c r="Q22" s="25">
        <f t="shared" si="134"/>
        <v>4563.54</v>
      </c>
      <c r="R22" s="39">
        <v>7.2999999999999995E-2</v>
      </c>
      <c r="S22" s="139">
        <v>0.24490000000000001</v>
      </c>
      <c r="T22" s="25">
        <f t="shared" si="135"/>
        <v>1064.3399999999999</v>
      </c>
      <c r="U22" s="28">
        <v>0.28299999999999997</v>
      </c>
      <c r="V22" s="25">
        <f t="shared" si="136"/>
        <v>4126.1399999999994</v>
      </c>
      <c r="W22" s="39">
        <v>0.44700000000000001</v>
      </c>
      <c r="X22" s="25">
        <f t="shared" si="137"/>
        <v>6517.26</v>
      </c>
      <c r="Y22" s="39">
        <v>0.43</v>
      </c>
      <c r="Z22" s="25">
        <f t="shared" si="138"/>
        <v>6269.4</v>
      </c>
      <c r="AA22" s="47">
        <v>2.4199999999999998E-3</v>
      </c>
      <c r="AB22" s="18">
        <f t="shared" si="139"/>
        <v>35.2836</v>
      </c>
      <c r="AC22" s="27">
        <f>IF(M22&gt;0,(AE22+AN22)/M22,0)</f>
        <v>2.7958024691358023E-3</v>
      </c>
      <c r="AD22" s="47">
        <v>2.7999999999999998E-4</v>
      </c>
      <c r="AE22" s="37">
        <f t="shared" si="140"/>
        <v>4.0823999999999998</v>
      </c>
      <c r="AF22" s="28">
        <v>0.20660000000000001</v>
      </c>
      <c r="AG22" s="41">
        <f t="shared" si="141"/>
        <v>34.212960000000002</v>
      </c>
      <c r="AH22" s="28">
        <f t="shared" si="142"/>
        <v>0.88549761423320594</v>
      </c>
      <c r="AI22" s="29">
        <f t="shared" si="6"/>
        <v>0.90098881059114011</v>
      </c>
      <c r="AJ22" s="43">
        <v>180</v>
      </c>
      <c r="AK22" s="39">
        <v>0.08</v>
      </c>
      <c r="AL22" s="28">
        <v>0.2215</v>
      </c>
      <c r="AM22" s="139">
        <v>0.2349</v>
      </c>
      <c r="AN22" s="41">
        <f>AJ22*(1-AK22)*AL22</f>
        <v>36.680399999999999</v>
      </c>
      <c r="AO22" s="140">
        <f t="shared" si="19"/>
        <v>38.899439999999998</v>
      </c>
      <c r="AP22" s="18">
        <v>1.55</v>
      </c>
      <c r="AQ22" s="18"/>
      <c r="AR22" s="121">
        <f>AR21+AJ22-AQ22</f>
        <v>979.14000000000317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70"/>
      <c r="B23" s="49" t="s">
        <v>38</v>
      </c>
      <c r="C23" s="50"/>
      <c r="D23" s="51">
        <f t="shared" ref="D23" si="144">SUM(D20:D22)</f>
        <v>38875</v>
      </c>
      <c r="E23" s="51"/>
      <c r="F23" s="51">
        <f t="shared" ref="F23" si="145">SUM(F20:F22)</f>
        <v>37859</v>
      </c>
      <c r="G23" s="52"/>
      <c r="H23" s="52"/>
      <c r="I23" s="51">
        <f t="shared" ref="I23:K23" si="146">SUM(I20:I22)</f>
        <v>42215</v>
      </c>
      <c r="J23" s="52"/>
      <c r="K23" s="51">
        <f t="shared" si="146"/>
        <v>45682</v>
      </c>
      <c r="L23" s="21">
        <f t="shared" ref="L23" si="147">IF(K23&gt;0,(K20*L20+K21*L21+K22*L22)/K23,0)</f>
        <v>6.8168994352261286E-2</v>
      </c>
      <c r="M23" s="52">
        <f t="shared" ref="M23" si="148">M20+M21+M22</f>
        <v>42568</v>
      </c>
      <c r="N23" s="53">
        <f t="shared" ref="N23" si="149">IF(M23&gt;0,O23/M23,0)</f>
        <v>0.59941430182296562</v>
      </c>
      <c r="O23" s="54">
        <f t="shared" ref="O23" si="150">O20+O21+O22</f>
        <v>25515.867999999999</v>
      </c>
      <c r="P23" s="21">
        <f t="shared" ref="P23" si="151">IF(M23&gt;0,Q23/M23,0)</f>
        <v>0.28486905656831424</v>
      </c>
      <c r="Q23" s="54">
        <f t="shared" ref="Q23" si="152">Q20+Q21+Q22</f>
        <v>12126.306</v>
      </c>
      <c r="R23" s="21">
        <f t="shared" ref="R23" si="153">IF(M23&gt;0,T23/M23,0)</f>
        <v>0.11571664160872017</v>
      </c>
      <c r="S23" s="141"/>
      <c r="T23" s="54">
        <f t="shared" ref="T23" si="154">T20+T21+T22</f>
        <v>4925.826</v>
      </c>
      <c r="U23" s="21">
        <f t="shared" ref="U23" si="155">IF(M23&gt;0,V23/M23,0)</f>
        <v>0.28234871264799849</v>
      </c>
      <c r="V23" s="54">
        <f t="shared" ref="V23" si="156">V20+V21+V22</f>
        <v>12019.02</v>
      </c>
      <c r="W23" s="21">
        <f t="shared" ref="W23" si="157">IF(M23&gt;0,X23/M23,0)</f>
        <v>0.45488211802292799</v>
      </c>
      <c r="X23" s="54">
        <f t="shared" ref="X23" si="158">X20+X21+X22</f>
        <v>19363.421999999999</v>
      </c>
      <c r="Y23" s="21">
        <f t="shared" ref="Y23" si="159">IF(M23&gt;0,Z23/M23,0)</f>
        <v>0.42345611727118965</v>
      </c>
      <c r="Z23" s="54">
        <f t="shared" ref="Z23" si="160">Z20+Z21+Z22</f>
        <v>18025.68</v>
      </c>
      <c r="AA23" s="55">
        <f t="shared" ref="AA23" si="161">IF(M23&gt;0,AB23/M23,0)</f>
        <v>2.3837993328321744E-3</v>
      </c>
      <c r="AB23" s="56">
        <f t="shared" ref="AB23" si="162">SUM(AB20:AB22)</f>
        <v>101.47357</v>
      </c>
      <c r="AC23" s="55">
        <f t="shared" ref="AC23" si="163">IF(M23&gt;0,(AC20*M20+AC21*M21+AC22*M22)/M23,0)</f>
        <v>2.5280057789889118E-3</v>
      </c>
      <c r="AD23" s="55">
        <f t="shared" ref="AD23" si="164">IF(K23&gt;0,(K20*AD20+K21*AD21+K22*AD22)/K23,0)</f>
        <v>2.7671949564379839E-4</v>
      </c>
      <c r="AE23" s="52">
        <f t="shared" ref="AE23" si="165">SUM(AE20:AE22)</f>
        <v>11.77877</v>
      </c>
      <c r="AF23" s="53">
        <f t="shared" ref="AF23" si="166">IF(K23&gt;0,(K20*AF20+K21*AF21+K22*AF22)/K23,0)</f>
        <v>0.20902343154853117</v>
      </c>
      <c r="AG23" s="58">
        <f t="shared" ref="AG23" si="167">SUM(AG20:AG22)</f>
        <v>90.014148000000006</v>
      </c>
      <c r="AH23" s="53">
        <f t="shared" ref="AH23" si="168">IF(AND(AB23&gt;0),((AB20*AH20+AB21*AH21+AB22*AH22)/AB23),0)</f>
        <v>0.88509511568866928</v>
      </c>
      <c r="AI23" s="57">
        <f t="shared" si="6"/>
        <v>0.89164744437197418</v>
      </c>
      <c r="AJ23" s="51">
        <f t="shared" ref="AJ23" si="169">SUM(AJ20:AJ22)</f>
        <v>468</v>
      </c>
      <c r="AK23" s="21">
        <f t="shared" ref="AK23" si="170">IF(AJ23&gt;0,(AK20*AJ20+AK21*AJ21+AK22*AJ22)/AJ23,0)</f>
        <v>7.9358974358974363E-2</v>
      </c>
      <c r="AL23" s="53">
        <f>IF(K23&gt;0,(AL20*K20+AL21*K21+AL22*K22)/K23,0)</f>
        <v>0.22248132743750273</v>
      </c>
      <c r="AM23" s="141">
        <f>IF(K23&gt;0,(AM20*K20+AM21*K21+AM22*K22)/K23,0)</f>
        <v>0.23463963048903289</v>
      </c>
      <c r="AN23" s="58">
        <f t="shared" ref="AN23" si="171">SUM(AN20:AN22)</f>
        <v>95.833380000000005</v>
      </c>
      <c r="AO23" s="142">
        <f t="shared" si="48"/>
        <v>101.110848</v>
      </c>
      <c r="AP23" s="56"/>
      <c r="AQ23" s="56">
        <f t="shared" ref="AQ23" si="172">SUM(AQ20:AQ22)</f>
        <v>1001.6</v>
      </c>
      <c r="AR23" s="105"/>
      <c r="AS23" s="106">
        <f>AR22</f>
        <v>979.14000000000317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8">
        <v>6</v>
      </c>
      <c r="B24" s="23">
        <v>1</v>
      </c>
      <c r="C24" s="11" t="s">
        <v>54</v>
      </c>
      <c r="D24" s="12">
        <v>4618</v>
      </c>
      <c r="E24" s="12">
        <v>0</v>
      </c>
      <c r="F24" s="12">
        <v>10245</v>
      </c>
      <c r="G24" s="13">
        <v>2.2000000000000002</v>
      </c>
      <c r="H24" s="13">
        <v>6.5</v>
      </c>
      <c r="I24" s="12">
        <v>10541</v>
      </c>
      <c r="J24" s="13">
        <v>7.9</v>
      </c>
      <c r="K24" s="12">
        <v>16003</v>
      </c>
      <c r="L24" s="14">
        <v>6.9000000000000006E-2</v>
      </c>
      <c r="M24" s="24">
        <f>ROUND(K24*(1-L24),0)</f>
        <v>14899</v>
      </c>
      <c r="N24" s="15">
        <v>0.70499999999999996</v>
      </c>
      <c r="O24" s="25">
        <f t="shared" ref="O24:O26" si="174">M24*N24</f>
        <v>10503.795</v>
      </c>
      <c r="P24" s="14">
        <v>0.19500000000000001</v>
      </c>
      <c r="Q24" s="25">
        <f t="shared" ref="Q24:Q26" si="175">M24*P24</f>
        <v>2905.3050000000003</v>
      </c>
      <c r="R24" s="16">
        <v>0.1</v>
      </c>
      <c r="S24" s="150">
        <v>0.22259999999999999</v>
      </c>
      <c r="T24" s="25">
        <f t="shared" ref="T24:T26" si="176">M24*R24</f>
        <v>1489.9</v>
      </c>
      <c r="U24" s="26">
        <v>0.26700000000000002</v>
      </c>
      <c r="V24" s="25">
        <f t="shared" ref="V24:V26" si="177">M24*U24</f>
        <v>3978.0330000000004</v>
      </c>
      <c r="W24" s="16">
        <v>0.47</v>
      </c>
      <c r="X24" s="25">
        <f t="shared" ref="X24:X26" si="178">M24*W24</f>
        <v>7002.53</v>
      </c>
      <c r="Y24" s="16">
        <v>0.41</v>
      </c>
      <c r="Z24" s="25">
        <f t="shared" ref="Z24:Z26" si="179">Y24*M24</f>
        <v>6108.5899999999992</v>
      </c>
      <c r="AA24" s="17">
        <v>2.5799999999999998E-3</v>
      </c>
      <c r="AB24" s="18">
        <f t="shared" ref="AB24:AB26" si="180">M24*AA24</f>
        <v>38.439419999999998</v>
      </c>
      <c r="AC24" s="27">
        <f>IF(M24&gt;0,(AE24+AN24)/M24,0)</f>
        <v>2.6097041412175316E-3</v>
      </c>
      <c r="AD24" s="17">
        <v>2.9E-4</v>
      </c>
      <c r="AE24" s="24">
        <f t="shared" ref="AE24:AE26" si="181">AD24*M24</f>
        <v>4.3207100000000001</v>
      </c>
      <c r="AF24" s="117">
        <v>0.20039999999999999</v>
      </c>
      <c r="AG24" s="30">
        <f t="shared" ref="AG24:AG26" si="182">AJ24*(1-AK24)*AF24</f>
        <v>32.080032000000003</v>
      </c>
      <c r="AH24" s="28">
        <f t="shared" ref="AH24:AH26" si="183">IF(AND(AF24&gt;0,AD24&gt;0,AA24&gt;0),((AA24-AD24)*AF24)/((AF24-AD24)*AA24),0)</f>
        <v>0.88888320725926329</v>
      </c>
      <c r="AI24" s="60">
        <f t="shared" si="6"/>
        <v>0.89007184973707543</v>
      </c>
      <c r="AJ24" s="12">
        <v>174</v>
      </c>
      <c r="AK24" s="14">
        <v>0.08</v>
      </c>
      <c r="AL24" s="15">
        <v>0.21590000000000001</v>
      </c>
      <c r="AM24" s="135">
        <v>0.22420000000000001</v>
      </c>
      <c r="AN24" s="30">
        <f>AJ24*(1-AK24)*AL24</f>
        <v>34.561272000000002</v>
      </c>
      <c r="AO24" s="136">
        <f t="shared" ref="AO24" si="184">AJ24*(1-AK24)*AM24</f>
        <v>35.889936000000006</v>
      </c>
      <c r="AP24" s="19">
        <v>1.6</v>
      </c>
      <c r="AQ24" s="19">
        <v>1000.3</v>
      </c>
      <c r="AR24" s="101">
        <f>AR22+AJ24-AQ24+AS24</f>
        <v>131.8400000000031</v>
      </c>
      <c r="AS24" s="151">
        <v>-21</v>
      </c>
      <c r="AT24" s="12"/>
      <c r="AU24" s="31"/>
      <c r="AV24" s="20"/>
      <c r="AW24" s="20"/>
      <c r="AX24" s="20"/>
      <c r="AY24" s="20"/>
    </row>
    <row r="25" spans="1:51" x14ac:dyDescent="0.2">
      <c r="A25" s="169"/>
      <c r="B25" s="33">
        <v>2</v>
      </c>
      <c r="C25" s="11" t="s">
        <v>53</v>
      </c>
      <c r="D25" s="34">
        <v>21527</v>
      </c>
      <c r="E25" s="34">
        <v>2</v>
      </c>
      <c r="F25" s="34">
        <v>14376</v>
      </c>
      <c r="G25" s="35">
        <v>2</v>
      </c>
      <c r="H25" s="35">
        <v>5.8</v>
      </c>
      <c r="I25" s="34">
        <v>15927</v>
      </c>
      <c r="J25" s="35">
        <v>7.2</v>
      </c>
      <c r="K25" s="34">
        <v>16283</v>
      </c>
      <c r="L25" s="36">
        <v>7.2999999999999995E-2</v>
      </c>
      <c r="M25" s="37">
        <f>ROUND(K25*(1-L25),0)</f>
        <v>15094</v>
      </c>
      <c r="N25" s="38">
        <v>0.621</v>
      </c>
      <c r="O25" s="25">
        <f t="shared" si="174"/>
        <v>9373.3739999999998</v>
      </c>
      <c r="P25" s="36">
        <v>0.28199999999999997</v>
      </c>
      <c r="Q25" s="25">
        <f t="shared" si="175"/>
        <v>4256.5079999999998</v>
      </c>
      <c r="R25" s="39">
        <v>9.7000000000000003E-2</v>
      </c>
      <c r="S25" s="139">
        <v>0.22950000000000001</v>
      </c>
      <c r="T25" s="25">
        <f t="shared" si="176"/>
        <v>1464.1179999999999</v>
      </c>
      <c r="U25" s="28">
        <v>0.26500000000000001</v>
      </c>
      <c r="V25" s="25">
        <f t="shared" si="177"/>
        <v>3999.9100000000003</v>
      </c>
      <c r="W25" s="39">
        <v>0.47699999999999998</v>
      </c>
      <c r="X25" s="25">
        <f t="shared" si="178"/>
        <v>7199.8379999999997</v>
      </c>
      <c r="Y25" s="39">
        <v>0.41</v>
      </c>
      <c r="Z25" s="25">
        <f t="shared" si="179"/>
        <v>6188.54</v>
      </c>
      <c r="AA25" s="40">
        <v>2.5500000000000002E-3</v>
      </c>
      <c r="AB25" s="18">
        <f t="shared" si="180"/>
        <v>38.489700000000006</v>
      </c>
      <c r="AC25" s="27">
        <f>IF(M25&gt;0,(AE25+AN25)/M25,0)</f>
        <v>2.8229870942096196E-3</v>
      </c>
      <c r="AD25" s="40">
        <v>2.9999999999999997E-4</v>
      </c>
      <c r="AE25" s="37">
        <f t="shared" si="181"/>
        <v>4.5282</v>
      </c>
      <c r="AF25" s="28">
        <v>0.21190000000000001</v>
      </c>
      <c r="AG25" s="41">
        <f t="shared" si="182"/>
        <v>37.655477600000005</v>
      </c>
      <c r="AH25" s="28">
        <f t="shared" si="183"/>
        <v>0.88360391415545425</v>
      </c>
      <c r="AI25" s="29">
        <f t="shared" si="6"/>
        <v>0.89498248050355234</v>
      </c>
      <c r="AJ25" s="34">
        <v>194</v>
      </c>
      <c r="AK25" s="36">
        <v>8.4000000000000005E-2</v>
      </c>
      <c r="AL25" s="38">
        <v>0.21429999999999999</v>
      </c>
      <c r="AM25" s="137">
        <v>0.22189999999999999</v>
      </c>
      <c r="AN25" s="41">
        <f>AJ25*(1-AK25)*AL25</f>
        <v>38.081967200000001</v>
      </c>
      <c r="AO25" s="138">
        <f t="shared" si="19"/>
        <v>39.432517599999997</v>
      </c>
      <c r="AP25" s="42">
        <v>1.6</v>
      </c>
      <c r="AQ25" s="42"/>
      <c r="AR25" s="121">
        <f>AR24+AJ25-AQ25</f>
        <v>325.8400000000031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9"/>
      <c r="B26" s="33">
        <v>3</v>
      </c>
      <c r="C26" s="11" t="s">
        <v>57</v>
      </c>
      <c r="D26" s="43">
        <v>11055</v>
      </c>
      <c r="E26" s="43">
        <v>0</v>
      </c>
      <c r="F26" s="43">
        <v>9744</v>
      </c>
      <c r="G26" s="37">
        <v>2.2000000000000002</v>
      </c>
      <c r="H26" s="37">
        <v>5.6</v>
      </c>
      <c r="I26" s="43">
        <v>11092</v>
      </c>
      <c r="J26" s="37">
        <v>8.4</v>
      </c>
      <c r="K26" s="43">
        <v>16422</v>
      </c>
      <c r="L26" s="39">
        <v>6.4000000000000001E-2</v>
      </c>
      <c r="M26" s="37">
        <f>ROUND(K26*(1-L26),0)</f>
        <v>15371</v>
      </c>
      <c r="N26" s="28">
        <v>0.57599999999999996</v>
      </c>
      <c r="O26" s="25">
        <f t="shared" si="174"/>
        <v>8853.6959999999999</v>
      </c>
      <c r="P26" s="39">
        <v>0.29099999999999998</v>
      </c>
      <c r="Q26" s="25">
        <f t="shared" si="175"/>
        <v>4472.9609999999993</v>
      </c>
      <c r="R26" s="39">
        <v>0.13300000000000001</v>
      </c>
      <c r="S26" s="139">
        <v>0.21859999999999999</v>
      </c>
      <c r="T26" s="25">
        <f t="shared" si="176"/>
        <v>2044.3430000000001</v>
      </c>
      <c r="U26" s="28">
        <v>0.25900000000000001</v>
      </c>
      <c r="V26" s="25">
        <f t="shared" si="177"/>
        <v>3981.0889999999999</v>
      </c>
      <c r="W26" s="39">
        <v>0.47499999999999998</v>
      </c>
      <c r="X26" s="25">
        <f t="shared" si="178"/>
        <v>7301.2249999999995</v>
      </c>
      <c r="Y26" s="39">
        <v>0.42</v>
      </c>
      <c r="Z26" s="25">
        <f t="shared" si="179"/>
        <v>6455.82</v>
      </c>
      <c r="AA26" s="47">
        <v>2.5899999999999999E-3</v>
      </c>
      <c r="AB26" s="18">
        <f t="shared" si="180"/>
        <v>39.810890000000001</v>
      </c>
      <c r="AC26" s="27">
        <f>IF(M26&gt;0,(AE26+AN26)/M26,0)</f>
        <v>2.565407065252749E-3</v>
      </c>
      <c r="AD26" s="47">
        <v>2.9999999999999997E-4</v>
      </c>
      <c r="AE26" s="37">
        <f t="shared" si="181"/>
        <v>4.6113</v>
      </c>
      <c r="AF26" s="28">
        <v>0.20330000000000001</v>
      </c>
      <c r="AG26" s="41">
        <f t="shared" si="182"/>
        <v>31.960386400000001</v>
      </c>
      <c r="AH26" s="28">
        <f t="shared" si="183"/>
        <v>0.88547653917112035</v>
      </c>
      <c r="AI26" s="29">
        <f t="shared" si="6"/>
        <v>0.88425713357809632</v>
      </c>
      <c r="AJ26" s="43">
        <v>172</v>
      </c>
      <c r="AK26" s="39">
        <v>8.5999999999999993E-2</v>
      </c>
      <c r="AL26" s="28">
        <v>0.2215</v>
      </c>
      <c r="AM26" s="139">
        <v>0.2351</v>
      </c>
      <c r="AN26" s="41">
        <f>AJ26*(1-AK26)*AL26</f>
        <v>34.821572000000003</v>
      </c>
      <c r="AO26" s="140">
        <f t="shared" si="19"/>
        <v>36.959600799999997</v>
      </c>
      <c r="AP26" s="18">
        <v>1.55</v>
      </c>
      <c r="AQ26" s="18"/>
      <c r="AR26" s="121">
        <f>AR25+AJ26-AQ26</f>
        <v>497.8400000000031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70"/>
      <c r="B27" s="49" t="s">
        <v>38</v>
      </c>
      <c r="C27" s="50"/>
      <c r="D27" s="51">
        <f t="shared" ref="D27" si="185">SUM(D24:D26)</f>
        <v>37200</v>
      </c>
      <c r="E27" s="51"/>
      <c r="F27" s="51">
        <f t="shared" ref="F27" si="186">SUM(F24:F26)</f>
        <v>34365</v>
      </c>
      <c r="G27" s="52"/>
      <c r="H27" s="52"/>
      <c r="I27" s="51">
        <f t="shared" ref="I27:K27" si="187">SUM(I24:I26)</f>
        <v>37560</v>
      </c>
      <c r="J27" s="52"/>
      <c r="K27" s="51">
        <f t="shared" si="187"/>
        <v>48708</v>
      </c>
      <c r="L27" s="21">
        <f t="shared" ref="L27" si="188">IF(K27&gt;0,(K24*L24+K25*L25+K26*L26)/K27,0)</f>
        <v>6.8651433029481804E-2</v>
      </c>
      <c r="M27" s="52">
        <f t="shared" ref="M27" si="189">M24+M25+M26</f>
        <v>45364</v>
      </c>
      <c r="N27" s="53">
        <f t="shared" ref="N27" si="190">IF(M27&gt;0,O27/M27,0)</f>
        <v>0.63334064456397143</v>
      </c>
      <c r="O27" s="54">
        <f t="shared" ref="O27" si="191">O24+O25+O26</f>
        <v>28730.865000000002</v>
      </c>
      <c r="P27" s="21">
        <f t="shared" ref="P27" si="192">IF(M27&gt;0,Q27/M27,0)</f>
        <v>0.25647592804867292</v>
      </c>
      <c r="Q27" s="54">
        <f t="shared" ref="Q27" si="193">Q24+Q25+Q26</f>
        <v>11634.773999999999</v>
      </c>
      <c r="R27" s="21">
        <f t="shared" ref="R27" si="194">IF(M27&gt;0,T27/M27,0)</f>
        <v>0.11018342738735561</v>
      </c>
      <c r="S27" s="141"/>
      <c r="T27" s="54">
        <f t="shared" ref="T27" si="195">T24+T25+T26</f>
        <v>4998.3609999999999</v>
      </c>
      <c r="U27" s="21">
        <f t="shared" ref="U27" si="196">IF(M27&gt;0,V27/M27,0)</f>
        <v>0.26362384269464778</v>
      </c>
      <c r="V27" s="54">
        <f t="shared" ref="V27" si="197">V24+V25+V26</f>
        <v>11959.032000000001</v>
      </c>
      <c r="W27" s="21">
        <f t="shared" ref="W27" si="198">IF(M27&gt;0,X27/M27,0)</f>
        <v>0.47402330041442547</v>
      </c>
      <c r="X27" s="54">
        <f t="shared" ref="X27" si="199">X24+X25+X26</f>
        <v>21503.592999999997</v>
      </c>
      <c r="Y27" s="21">
        <f t="shared" ref="Y27" si="200">IF(M27&gt;0,Z27/M27,0)</f>
        <v>0.41338836963230752</v>
      </c>
      <c r="Z27" s="54">
        <f t="shared" ref="Z27" si="201">Z24+Z25+Z26</f>
        <v>18752.949999999997</v>
      </c>
      <c r="AA27" s="55">
        <f t="shared" ref="AA27" si="202">IF(M27&gt;0,AB27/M27,0)</f>
        <v>2.5734064456397147E-3</v>
      </c>
      <c r="AB27" s="56">
        <f t="shared" ref="AB27" si="203">SUM(AB24:AB26)</f>
        <v>116.74001000000001</v>
      </c>
      <c r="AC27" s="55">
        <f t="shared" ref="AC27" si="204">IF(M27&gt;0,(AC24*M24+AC25*M25+AC26*M26)/M27,0)</f>
        <v>2.6656604620403845E-3</v>
      </c>
      <c r="AD27" s="55">
        <f t="shared" ref="AD27" si="205">IF(K27&gt;0,(K24*AD24+K25*AD25+K26*AD26)/K27,0)</f>
        <v>2.9671450275108811E-4</v>
      </c>
      <c r="AE27" s="52">
        <f t="shared" ref="AE27" si="206">SUM(AE24:AE26)</f>
        <v>13.46021</v>
      </c>
      <c r="AF27" s="53">
        <f t="shared" ref="AF27" si="207">IF(K27&gt;0,(K24*AF24+K25*AF25+K26*AF26)/K27,0)</f>
        <v>0.20522217089595138</v>
      </c>
      <c r="AG27" s="58">
        <f t="shared" ref="AG27" si="208">SUM(AG24:AG26)</f>
        <v>101.695896</v>
      </c>
      <c r="AH27" s="53">
        <f t="shared" ref="AH27" si="209">IF(AND(AB27&gt;0),((AB24*AH24+AB25*AH25+AB26*AH26)/AB27),0)</f>
        <v>0.88598085273401306</v>
      </c>
      <c r="AI27" s="57">
        <f t="shared" si="6"/>
        <v>0.88990545364153684</v>
      </c>
      <c r="AJ27" s="51">
        <f t="shared" ref="AJ27" si="210">SUM(AJ24:AJ26)</f>
        <v>540</v>
      </c>
      <c r="AK27" s="21">
        <f t="shared" ref="AK27" si="211">IF(AJ27&gt;0,(AK24*AJ24+AK25*AJ25+AK26*AJ26)/AJ27,0)</f>
        <v>8.3348148148148143E-2</v>
      </c>
      <c r="AL27" s="53">
        <f>IF(K27&gt;0,(AL24*K24+AL25*K25+AL26*K26)/K27,0)</f>
        <v>0.21725317401658864</v>
      </c>
      <c r="AM27" s="141">
        <f>IF(K27&gt;0,(AM24*K24+AM25*K25+AM26*K26)/K27,0)</f>
        <v>0.22710607087131476</v>
      </c>
      <c r="AN27" s="58">
        <f t="shared" ref="AN27" si="212">SUM(AN24:AN26)</f>
        <v>107.46481120000001</v>
      </c>
      <c r="AO27" s="142">
        <f t="shared" si="48"/>
        <v>112.28205439999999</v>
      </c>
      <c r="AP27" s="56"/>
      <c r="AQ27" s="56">
        <f t="shared" ref="AQ27" si="213">SUM(AQ24:AQ26)</f>
        <v>1000.3</v>
      </c>
      <c r="AR27" s="105"/>
      <c r="AS27" s="106">
        <f>AR26</f>
        <v>497.8400000000031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8">
        <v>7</v>
      </c>
      <c r="B28" s="23">
        <v>1</v>
      </c>
      <c r="C28" s="11" t="s">
        <v>54</v>
      </c>
      <c r="D28" s="12">
        <v>4450</v>
      </c>
      <c r="E28" s="12">
        <v>0</v>
      </c>
      <c r="F28" s="12">
        <v>16915</v>
      </c>
      <c r="G28" s="13">
        <v>1.2</v>
      </c>
      <c r="H28" s="13">
        <v>4.5999999999999996</v>
      </c>
      <c r="I28" s="12">
        <v>17293</v>
      </c>
      <c r="J28" s="13">
        <v>8.4</v>
      </c>
      <c r="K28" s="12">
        <v>15522</v>
      </c>
      <c r="L28" s="14">
        <v>7.4999999999999997E-2</v>
      </c>
      <c r="M28" s="24">
        <f>ROUND(K28*(1-L28),0)</f>
        <v>14358</v>
      </c>
      <c r="N28" s="15">
        <v>0.60499999999999998</v>
      </c>
      <c r="O28" s="25">
        <f t="shared" ref="O28:O30" si="215">M28*N28</f>
        <v>8686.59</v>
      </c>
      <c r="P28" s="14">
        <v>0.29299999999999998</v>
      </c>
      <c r="Q28" s="25">
        <f t="shared" ref="Q28:Q30" si="216">M28*P28</f>
        <v>4206.8939999999993</v>
      </c>
      <c r="R28" s="16">
        <v>0.10199999999999999</v>
      </c>
      <c r="S28" s="150">
        <v>0.25090000000000001</v>
      </c>
      <c r="T28" s="25">
        <f t="shared" ref="T28:T30" si="217">M28*R28</f>
        <v>1464.5159999999998</v>
      </c>
      <c r="U28" s="26">
        <v>0.26300000000000001</v>
      </c>
      <c r="V28" s="25">
        <f t="shared" ref="V28:V30" si="218">M28*U28</f>
        <v>3776.154</v>
      </c>
      <c r="W28" s="16">
        <v>0.48099999999999998</v>
      </c>
      <c r="X28" s="25">
        <f t="shared" ref="X28:X30" si="219">M28*W28</f>
        <v>6906.1979999999994</v>
      </c>
      <c r="Y28" s="16">
        <v>0.41</v>
      </c>
      <c r="Z28" s="25">
        <f t="shared" ref="Z28:Z30" si="220">Y28*M28</f>
        <v>5886.78</v>
      </c>
      <c r="AA28" s="17">
        <v>2.5600000000000002E-3</v>
      </c>
      <c r="AB28" s="18">
        <f t="shared" ref="AB28:AB30" si="221">M28*AA28</f>
        <v>36.756480000000003</v>
      </c>
      <c r="AC28" s="27">
        <f>IF(M28&gt;0,(AE28+AN28)/M28,0)</f>
        <v>2.8219607605516092E-3</v>
      </c>
      <c r="AD28" s="17">
        <v>2.9999999999999997E-4</v>
      </c>
      <c r="AE28" s="24">
        <f t="shared" ref="AE28:AE30" si="222">AD28*M28</f>
        <v>4.3073999999999995</v>
      </c>
      <c r="AF28" s="117">
        <v>0.19359999999999999</v>
      </c>
      <c r="AG28" s="30">
        <f t="shared" ref="AG28:AG30" si="223">AJ28*(1-AK28)*AF28</f>
        <v>33.020803200000003</v>
      </c>
      <c r="AH28" s="28">
        <f t="shared" ref="AH28:AH30" si="224">IF(AND(AF28&gt;0,AD28&gt;0,AA28&gt;0),((AA28-AD28)*AF28)/((AF28-AD28)*AA28),0)</f>
        <v>0.88418261769270567</v>
      </c>
      <c r="AI28" s="60">
        <f t="shared" si="6"/>
        <v>0.89495559550408166</v>
      </c>
      <c r="AJ28" s="12">
        <v>186</v>
      </c>
      <c r="AK28" s="14">
        <v>8.3000000000000004E-2</v>
      </c>
      <c r="AL28" s="15">
        <v>0.21229999999999999</v>
      </c>
      <c r="AM28" s="135">
        <v>0.21360000000000001</v>
      </c>
      <c r="AN28" s="30">
        <f>AJ28*(1-AK28)*AL28</f>
        <v>36.210312600000002</v>
      </c>
      <c r="AO28" s="136">
        <f t="shared" ref="AO28" si="225">AJ28*(1-AK28)*AM28</f>
        <v>36.432043200000003</v>
      </c>
      <c r="AP28" s="19">
        <v>1.55</v>
      </c>
      <c r="AQ28" s="19">
        <v>499.76</v>
      </c>
      <c r="AR28" s="101">
        <f>AR26+AJ28-AQ28+AS28</f>
        <v>183.08000000000311</v>
      </c>
      <c r="AS28" s="151">
        <v>-1</v>
      </c>
      <c r="AT28" s="12"/>
      <c r="AU28" s="31"/>
      <c r="AV28" s="20"/>
      <c r="AW28" s="20"/>
      <c r="AX28" s="20"/>
      <c r="AY28" s="20"/>
    </row>
    <row r="29" spans="1:51" x14ac:dyDescent="0.2">
      <c r="A29" s="169"/>
      <c r="B29" s="33">
        <v>2</v>
      </c>
      <c r="C29" s="11" t="s">
        <v>53</v>
      </c>
      <c r="D29" s="34">
        <v>18665</v>
      </c>
      <c r="E29" s="34">
        <v>7</v>
      </c>
      <c r="F29" s="34">
        <v>13865</v>
      </c>
      <c r="G29" s="35">
        <v>1</v>
      </c>
      <c r="H29" s="35">
        <v>4.4000000000000004</v>
      </c>
      <c r="I29" s="34">
        <v>15195</v>
      </c>
      <c r="J29" s="35">
        <v>8.4</v>
      </c>
      <c r="K29" s="34">
        <v>16327</v>
      </c>
      <c r="L29" s="36">
        <v>7.5999999999999998E-2</v>
      </c>
      <c r="M29" s="37">
        <f>ROUND(K29*(1-L29),0)</f>
        <v>15086</v>
      </c>
      <c r="N29" s="38">
        <v>0.70199999999999996</v>
      </c>
      <c r="O29" s="25">
        <f t="shared" si="215"/>
        <v>10590.371999999999</v>
      </c>
      <c r="P29" s="36">
        <v>0.16700000000000001</v>
      </c>
      <c r="Q29" s="25">
        <f t="shared" si="216"/>
        <v>2519.3620000000001</v>
      </c>
      <c r="R29" s="39">
        <v>0.13100000000000001</v>
      </c>
      <c r="S29" s="139">
        <v>0.255</v>
      </c>
      <c r="T29" s="25">
        <f t="shared" si="217"/>
        <v>1976.2660000000001</v>
      </c>
      <c r="U29" s="28">
        <v>0.26900000000000002</v>
      </c>
      <c r="V29" s="25">
        <f t="shared" si="218"/>
        <v>4058.1340000000005</v>
      </c>
      <c r="W29" s="39">
        <v>0.48</v>
      </c>
      <c r="X29" s="25">
        <f t="shared" si="219"/>
        <v>7241.28</v>
      </c>
      <c r="Y29" s="39">
        <v>0.41</v>
      </c>
      <c r="Z29" s="25">
        <f t="shared" si="220"/>
        <v>6185.2599999999993</v>
      </c>
      <c r="AA29" s="40">
        <v>2.4399999999999999E-3</v>
      </c>
      <c r="AB29" s="18">
        <f t="shared" si="221"/>
        <v>36.809840000000001</v>
      </c>
      <c r="AC29" s="27">
        <f>IF(M29&gt;0,(AE29+AN29)/M29,0)</f>
        <v>2.6676732732334612E-3</v>
      </c>
      <c r="AD29" s="40">
        <v>2.7999999999999998E-4</v>
      </c>
      <c r="AE29" s="37">
        <f t="shared" si="222"/>
        <v>4.2240799999999998</v>
      </c>
      <c r="AF29" s="28">
        <v>0.2109</v>
      </c>
      <c r="AG29" s="41">
        <f t="shared" si="223"/>
        <v>35.121177000000003</v>
      </c>
      <c r="AH29" s="28">
        <f t="shared" si="224"/>
        <v>0.88642275498878409</v>
      </c>
      <c r="AI29" s="29">
        <f t="shared" si="6"/>
        <v>0.89619974930315482</v>
      </c>
      <c r="AJ29" s="34">
        <v>182</v>
      </c>
      <c r="AK29" s="36">
        <v>8.5000000000000006E-2</v>
      </c>
      <c r="AL29" s="38">
        <v>0.21629999999999999</v>
      </c>
      <c r="AM29" s="137">
        <v>0.22550000000000001</v>
      </c>
      <c r="AN29" s="41">
        <f>AJ29*(1-AK29)*AL29</f>
        <v>36.020438999999996</v>
      </c>
      <c r="AO29" s="138">
        <f t="shared" si="19"/>
        <v>37.552515</v>
      </c>
      <c r="AP29" s="42">
        <v>1.55</v>
      </c>
      <c r="AQ29" s="42"/>
      <c r="AR29" s="121">
        <f>AR28+AJ29-AQ29</f>
        <v>365.08000000000311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9"/>
      <c r="B30" s="33">
        <v>3</v>
      </c>
      <c r="C30" s="11" t="s">
        <v>56</v>
      </c>
      <c r="D30" s="43">
        <v>23500</v>
      </c>
      <c r="E30" s="43">
        <v>2</v>
      </c>
      <c r="F30" s="43">
        <v>15541</v>
      </c>
      <c r="G30" s="37">
        <v>1</v>
      </c>
      <c r="H30" s="37">
        <v>4.7</v>
      </c>
      <c r="I30" s="43">
        <v>17432</v>
      </c>
      <c r="J30" s="37">
        <v>8.4</v>
      </c>
      <c r="K30" s="43">
        <v>16413</v>
      </c>
      <c r="L30" s="39">
        <v>0.08</v>
      </c>
      <c r="M30" s="37">
        <f>ROUND(K30*(1-L30),0)</f>
        <v>15100</v>
      </c>
      <c r="N30" s="28">
        <v>0.626</v>
      </c>
      <c r="O30" s="25">
        <f t="shared" si="215"/>
        <v>9452.6</v>
      </c>
      <c r="P30" s="39">
        <v>0.246</v>
      </c>
      <c r="Q30" s="25">
        <f t="shared" si="216"/>
        <v>3714.6</v>
      </c>
      <c r="R30" s="39">
        <v>0.128</v>
      </c>
      <c r="S30" s="139">
        <v>0.24529999999999999</v>
      </c>
      <c r="T30" s="25">
        <f t="shared" si="217"/>
        <v>1932.8</v>
      </c>
      <c r="U30" s="28">
        <v>0.251</v>
      </c>
      <c r="V30" s="25">
        <f t="shared" si="218"/>
        <v>3790.1</v>
      </c>
      <c r="W30" s="39">
        <v>0.48899999999999999</v>
      </c>
      <c r="X30" s="25">
        <f t="shared" si="219"/>
        <v>7383.9</v>
      </c>
      <c r="Y30" s="39">
        <v>0.4</v>
      </c>
      <c r="Z30" s="25">
        <f t="shared" si="220"/>
        <v>6040</v>
      </c>
      <c r="AA30" s="47">
        <v>2.5000000000000001E-3</v>
      </c>
      <c r="AB30" s="18">
        <f t="shared" si="221"/>
        <v>37.75</v>
      </c>
      <c r="AC30" s="27">
        <f>IF(M30&gt;0,(AE30+AN30)/M30,0)</f>
        <v>2.6483081125827815E-3</v>
      </c>
      <c r="AD30" s="47">
        <v>2.9999999999999997E-4</v>
      </c>
      <c r="AE30" s="37">
        <f t="shared" si="222"/>
        <v>4.5299999999999994</v>
      </c>
      <c r="AF30" s="28">
        <v>0.20530000000000001</v>
      </c>
      <c r="AG30" s="41">
        <f t="shared" si="223"/>
        <v>33.625060500000004</v>
      </c>
      <c r="AH30" s="28">
        <f t="shared" si="224"/>
        <v>0.88128780487804881</v>
      </c>
      <c r="AI30" s="29">
        <f t="shared" si="6"/>
        <v>0.88795054597508671</v>
      </c>
      <c r="AJ30" s="43">
        <v>179</v>
      </c>
      <c r="AK30" s="39">
        <v>8.5000000000000006E-2</v>
      </c>
      <c r="AL30" s="28">
        <v>0.2165</v>
      </c>
      <c r="AM30" s="139">
        <v>0.21870000000000001</v>
      </c>
      <c r="AN30" s="41">
        <f>AJ30*(1-AK30)*AL30</f>
        <v>35.459452499999998</v>
      </c>
      <c r="AO30" s="140">
        <f t="shared" si="19"/>
        <v>35.819779500000003</v>
      </c>
      <c r="AP30" s="18">
        <v>1.55</v>
      </c>
      <c r="AQ30" s="18"/>
      <c r="AR30" s="121">
        <f>AR29+AJ30-AQ30</f>
        <v>544.08000000000311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70"/>
      <c r="B31" s="49" t="s">
        <v>38</v>
      </c>
      <c r="C31" s="50"/>
      <c r="D31" s="51">
        <f t="shared" ref="D31" si="226">SUM(D28:D30)</f>
        <v>46615</v>
      </c>
      <c r="E31" s="51"/>
      <c r="F31" s="51">
        <f t="shared" ref="F31" si="227">SUM(F28:F30)</f>
        <v>46321</v>
      </c>
      <c r="G31" s="52"/>
      <c r="H31" s="52"/>
      <c r="I31" s="51">
        <f t="shared" ref="I31:K31" si="228">SUM(I28:I30)</f>
        <v>49920</v>
      </c>
      <c r="J31" s="52"/>
      <c r="K31" s="51">
        <f t="shared" si="228"/>
        <v>48262</v>
      </c>
      <c r="L31" s="21">
        <f t="shared" ref="L31" si="229">IF(K31&gt;0,(K28*L28+K29*L29+K30*L30)/K31,0)</f>
        <v>7.7038705399693333E-2</v>
      </c>
      <c r="M31" s="52">
        <f t="shared" ref="M31" si="230">M28+M29+M30</f>
        <v>44544</v>
      </c>
      <c r="N31" s="53">
        <f t="shared" ref="N31" si="231">IF(M31&gt;0,O31/M31,0)</f>
        <v>0.64497041127873556</v>
      </c>
      <c r="O31" s="54">
        <f t="shared" ref="O31" si="232">O28+O29+O30</f>
        <v>28729.561999999998</v>
      </c>
      <c r="P31" s="21">
        <f t="shared" ref="P31" si="233">IF(M31&gt;0,Q31/M31,0)</f>
        <v>0.23439421695402299</v>
      </c>
      <c r="Q31" s="54">
        <f t="shared" ref="Q31" si="234">Q28+Q29+Q30</f>
        <v>10440.856</v>
      </c>
      <c r="R31" s="21">
        <f t="shared" ref="R31" si="235">IF(M31&gt;0,T31/M31,0)</f>
        <v>0.12063537176724139</v>
      </c>
      <c r="S31" s="141"/>
      <c r="T31" s="54">
        <f t="shared" ref="T31" si="236">T28+T29+T30</f>
        <v>5373.5820000000003</v>
      </c>
      <c r="U31" s="21">
        <f t="shared" ref="U31" si="237">IF(M31&gt;0,V31/M31,0)</f>
        <v>0.26096417025862073</v>
      </c>
      <c r="V31" s="54">
        <f t="shared" ref="V31" si="238">V28+V29+V30</f>
        <v>11624.388000000001</v>
      </c>
      <c r="W31" s="21">
        <f t="shared" ref="W31" si="239">IF(M31&gt;0,X31/M31,0)</f>
        <v>0.48337324892241373</v>
      </c>
      <c r="X31" s="54">
        <f t="shared" ref="X31" si="240">X28+X29+X30</f>
        <v>21531.377999999997</v>
      </c>
      <c r="Y31" s="21">
        <f t="shared" ref="Y31" si="241">IF(M31&gt;0,Z31/M31,0)</f>
        <v>0.40661009339080462</v>
      </c>
      <c r="Z31" s="54">
        <f t="shared" ref="Z31" si="242">Z28+Z29+Z30</f>
        <v>18112.04</v>
      </c>
      <c r="AA31" s="55">
        <f t="shared" ref="AA31" si="243">IF(M31&gt;0,AB31/M31,0)</f>
        <v>2.4990193965517241E-3</v>
      </c>
      <c r="AB31" s="56">
        <f t="shared" ref="AB31" si="244">SUM(AB28:AB30)</f>
        <v>111.31632</v>
      </c>
      <c r="AC31" s="55">
        <f t="shared" ref="AC31" si="245">IF(M31&gt;0,(AC28*M28+AC29*M29+AC30*M30)/M31,0)</f>
        <v>2.7108406092852012E-3</v>
      </c>
      <c r="AD31" s="55">
        <f t="shared" ref="AD31" si="246">IF(K31&gt;0,(K28*AD28+K29*AD29+K30*AD30)/K31,0)</f>
        <v>2.9323401433840288E-4</v>
      </c>
      <c r="AE31" s="52">
        <f t="shared" ref="AE31" si="247">SUM(AE28:AE30)</f>
        <v>13.061479999999998</v>
      </c>
      <c r="AF31" s="53">
        <f t="shared" ref="AF31" si="248">IF(K31&gt;0,(K28*AF28+K29*AF29+K30*AF30)/K31,0)</f>
        <v>0.20343152791015706</v>
      </c>
      <c r="AG31" s="58">
        <f t="shared" ref="AG31" si="249">SUM(AG28:AG30)</f>
        <v>101.76704070000001</v>
      </c>
      <c r="AH31" s="53">
        <f t="shared" ref="AH31" si="250">IF(AND(AB31&gt;0),((AB28*AH28+AB29*AH29+AB30*AH30)/AB31),0)</f>
        <v>0.88394168187748456</v>
      </c>
      <c r="AI31" s="57">
        <f t="shared" si="6"/>
        <v>0.89304666592991144</v>
      </c>
      <c r="AJ31" s="51">
        <f t="shared" ref="AJ31" si="251">SUM(AJ28:AJ30)</f>
        <v>547</v>
      </c>
      <c r="AK31" s="21">
        <f t="shared" ref="AK31" si="252">IF(AJ31&gt;0,(AK28*AJ28+AK29*AJ29+AK30*AJ30)/AJ31,0)</f>
        <v>8.4319926873857406E-2</v>
      </c>
      <c r="AL31" s="53">
        <f>IF(K31&gt;0,(AL28*K28+AL29*K29+AL30*K30)/K31,0)</f>
        <v>0.21508153827027474</v>
      </c>
      <c r="AM31" s="141">
        <f>IF(L31&gt;0,(AM28*K28+AM29*K29+AM30*K30)/K31,0)</f>
        <v>0.21936017570759603</v>
      </c>
      <c r="AN31" s="58">
        <f t="shared" ref="AN31" si="253">SUM(AN28:AN30)</f>
        <v>107.69020409999999</v>
      </c>
      <c r="AO31" s="142">
        <f t="shared" si="48"/>
        <v>109.80433770000002</v>
      </c>
      <c r="AP31" s="56"/>
      <c r="AQ31" s="56">
        <f t="shared" ref="AQ31" si="254">SUM(AQ28:AQ30)</f>
        <v>499.76</v>
      </c>
      <c r="AR31" s="105"/>
      <c r="AS31" s="106">
        <f>AR30</f>
        <v>544.08000000000311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8">
        <v>8</v>
      </c>
      <c r="B32" s="23">
        <v>1</v>
      </c>
      <c r="C32" s="46" t="s">
        <v>58</v>
      </c>
      <c r="D32" s="12">
        <v>6287</v>
      </c>
      <c r="E32" s="12">
        <v>1</v>
      </c>
      <c r="F32" s="12">
        <v>11549</v>
      </c>
      <c r="G32" s="13">
        <v>1.2</v>
      </c>
      <c r="H32" s="13">
        <v>6</v>
      </c>
      <c r="I32" s="12">
        <v>13251</v>
      </c>
      <c r="J32" s="13">
        <v>9.1999999999999993</v>
      </c>
      <c r="K32" s="12">
        <v>16109</v>
      </c>
      <c r="L32" s="14">
        <v>7.1999999999999995E-2</v>
      </c>
      <c r="M32" s="24">
        <f>ROUND(K32*(1-L32),0)</f>
        <v>14949</v>
      </c>
      <c r="N32" s="15">
        <v>0.53900000000000003</v>
      </c>
      <c r="O32" s="25">
        <f t="shared" ref="O32:O34" si="256">M32*N32</f>
        <v>8057.5110000000004</v>
      </c>
      <c r="P32" s="14">
        <v>0.34799999999999998</v>
      </c>
      <c r="Q32" s="25">
        <f t="shared" ref="Q32:Q34" si="257">M32*P32</f>
        <v>5202.2519999999995</v>
      </c>
      <c r="R32" s="16">
        <v>0.113</v>
      </c>
      <c r="S32" s="150">
        <v>0.2298</v>
      </c>
      <c r="T32" s="25">
        <f t="shared" ref="T32:T34" si="258">M32*R32</f>
        <v>1689.2370000000001</v>
      </c>
      <c r="U32" s="26">
        <v>0.26600000000000001</v>
      </c>
      <c r="V32" s="25">
        <f t="shared" ref="V32:V34" si="259">M32*U32</f>
        <v>3976.4340000000002</v>
      </c>
      <c r="W32" s="16">
        <v>0.48099999999999998</v>
      </c>
      <c r="X32" s="25">
        <f t="shared" ref="X32:X34" si="260">M32*W32</f>
        <v>7190.4690000000001</v>
      </c>
      <c r="Y32" s="16">
        <v>0.43</v>
      </c>
      <c r="Z32" s="25">
        <f t="shared" ref="Z32:Z34" si="261">Y32*M32</f>
        <v>6428.07</v>
      </c>
      <c r="AA32" s="17">
        <v>2.4099999999999998E-3</v>
      </c>
      <c r="AB32" s="18">
        <f t="shared" ref="AB32:AB34" si="262">M32*AA32</f>
        <v>36.027089999999994</v>
      </c>
      <c r="AC32" s="27">
        <f>IF(M32&gt;0,(AE32+AN32)/M32,0)</f>
        <v>2.4978862666399089E-3</v>
      </c>
      <c r="AD32" s="17">
        <v>3.3E-4</v>
      </c>
      <c r="AE32" s="24">
        <f t="shared" ref="AE32:AE34" si="263">AD32*M32</f>
        <v>4.9331699999999996</v>
      </c>
      <c r="AF32" s="117">
        <v>0.2112</v>
      </c>
      <c r="AG32" s="30">
        <f t="shared" ref="AG32:AG34" si="264">AJ32*(1-AK32)*AF32</f>
        <v>31.938931199999999</v>
      </c>
      <c r="AH32" s="28">
        <f t="shared" ref="AH32:AH34" si="265">IF(AND(AF32&gt;0,AD32&gt;0,AA32&gt;0),((AA32-AD32)*AF32)/((AF32-AD32)*AA32),0)</f>
        <v>0.86442119754024371</v>
      </c>
      <c r="AI32" s="60">
        <f t="shared" si="6"/>
        <v>0.86922682050625877</v>
      </c>
      <c r="AJ32" s="12">
        <v>166</v>
      </c>
      <c r="AK32" s="14">
        <v>8.8999999999999996E-2</v>
      </c>
      <c r="AL32" s="15">
        <v>0.21429999999999999</v>
      </c>
      <c r="AM32" s="135">
        <v>0.21890000000000001</v>
      </c>
      <c r="AN32" s="30">
        <f>AJ32*(1-AK32)*AL32</f>
        <v>32.407731800000001</v>
      </c>
      <c r="AO32" s="136">
        <f t="shared" ref="AO32" si="266">AJ32*(1-AK32)*AM32</f>
        <v>33.1033714</v>
      </c>
      <c r="AP32" s="19">
        <v>1.55</v>
      </c>
      <c r="AQ32" s="19">
        <v>508.48</v>
      </c>
      <c r="AR32" s="101">
        <f>AR30+AJ32-AQ32</f>
        <v>201.60000000000309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9"/>
      <c r="B33" s="33">
        <v>2</v>
      </c>
      <c r="C33" s="11" t="s">
        <v>53</v>
      </c>
      <c r="D33" s="34">
        <v>18055</v>
      </c>
      <c r="E33" s="34">
        <v>5</v>
      </c>
      <c r="F33" s="34">
        <v>15729</v>
      </c>
      <c r="G33" s="35">
        <v>1</v>
      </c>
      <c r="H33" s="35">
        <v>3.5</v>
      </c>
      <c r="I33" s="34">
        <v>17395</v>
      </c>
      <c r="J33" s="35">
        <v>8.6</v>
      </c>
      <c r="K33" s="34">
        <v>16199</v>
      </c>
      <c r="L33" s="36">
        <v>8.1000000000000003E-2</v>
      </c>
      <c r="M33" s="37">
        <f>ROUND(K33*(1-L33),0)</f>
        <v>14887</v>
      </c>
      <c r="N33" s="38">
        <v>0.625</v>
      </c>
      <c r="O33" s="25">
        <f t="shared" si="256"/>
        <v>9304.375</v>
      </c>
      <c r="P33" s="36">
        <v>0.23400000000000001</v>
      </c>
      <c r="Q33" s="25">
        <f t="shared" si="257"/>
        <v>3483.558</v>
      </c>
      <c r="R33" s="39">
        <v>0.14099999999999999</v>
      </c>
      <c r="S33" s="139">
        <v>0.2361</v>
      </c>
      <c r="T33" s="25">
        <f t="shared" si="258"/>
        <v>2099.067</v>
      </c>
      <c r="U33" s="28">
        <v>0.27100000000000002</v>
      </c>
      <c r="V33" s="25">
        <f t="shared" si="259"/>
        <v>4034.3770000000004</v>
      </c>
      <c r="W33" s="39">
        <v>0.47899999999999998</v>
      </c>
      <c r="X33" s="25">
        <f t="shared" si="260"/>
        <v>7130.8729999999996</v>
      </c>
      <c r="Y33" s="39">
        <v>0.41</v>
      </c>
      <c r="Z33" s="25">
        <f t="shared" si="261"/>
        <v>6103.67</v>
      </c>
      <c r="AA33" s="40">
        <v>2.32E-3</v>
      </c>
      <c r="AB33" s="18">
        <f t="shared" si="262"/>
        <v>34.537840000000003</v>
      </c>
      <c r="AC33" s="27">
        <f>IF(M33&gt;0,(AE33+AN33)/M33,0)</f>
        <v>2.7924773963861091E-3</v>
      </c>
      <c r="AD33" s="40">
        <v>3.2000000000000003E-4</v>
      </c>
      <c r="AE33" s="37">
        <f t="shared" si="263"/>
        <v>4.7638400000000001</v>
      </c>
      <c r="AF33" s="28">
        <v>0.2089</v>
      </c>
      <c r="AG33" s="41">
        <f t="shared" si="264"/>
        <v>35.548513000000007</v>
      </c>
      <c r="AH33" s="28">
        <f t="shared" si="265"/>
        <v>0.86339153752302089</v>
      </c>
      <c r="AI33" s="29">
        <f t="shared" si="6"/>
        <v>0.88671824819720391</v>
      </c>
      <c r="AJ33" s="34">
        <v>187</v>
      </c>
      <c r="AK33" s="36">
        <v>0.09</v>
      </c>
      <c r="AL33" s="38">
        <v>0.21629999999999999</v>
      </c>
      <c r="AM33" s="137">
        <v>0.2102</v>
      </c>
      <c r="AN33" s="41">
        <f>AJ33*(1-AK33)*AL33</f>
        <v>36.807771000000002</v>
      </c>
      <c r="AO33" s="138">
        <f t="shared" si="19"/>
        <v>35.769734</v>
      </c>
      <c r="AP33" s="42">
        <v>1.55</v>
      </c>
      <c r="AQ33" s="42"/>
      <c r="AR33" s="121">
        <f>AR32+AJ33-AQ33</f>
        <v>388.60000000000309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9"/>
      <c r="B34" s="33">
        <v>3</v>
      </c>
      <c r="C34" s="11" t="s">
        <v>56</v>
      </c>
      <c r="D34" s="43">
        <v>18700</v>
      </c>
      <c r="E34" s="43">
        <v>3</v>
      </c>
      <c r="F34" s="43">
        <v>16791</v>
      </c>
      <c r="G34" s="37">
        <v>1.5</v>
      </c>
      <c r="H34" s="37">
        <v>5.8</v>
      </c>
      <c r="I34" s="43">
        <v>18076</v>
      </c>
      <c r="J34" s="37">
        <v>8.1999999999999993</v>
      </c>
      <c r="K34" s="43">
        <v>16134</v>
      </c>
      <c r="L34" s="39">
        <v>7.5999999999999998E-2</v>
      </c>
      <c r="M34" s="37">
        <f>ROUND(K34*(1-L34),0)</f>
        <v>14908</v>
      </c>
      <c r="N34" s="28">
        <v>0.54600000000000004</v>
      </c>
      <c r="O34" s="25">
        <f t="shared" si="256"/>
        <v>8139.7680000000009</v>
      </c>
      <c r="P34" s="39">
        <v>0.34200000000000003</v>
      </c>
      <c r="Q34" s="25">
        <f t="shared" si="257"/>
        <v>5098.5360000000001</v>
      </c>
      <c r="R34" s="39">
        <v>0.112</v>
      </c>
      <c r="S34" s="139">
        <v>0.2356</v>
      </c>
      <c r="T34" s="25">
        <f t="shared" si="258"/>
        <v>1669.6960000000001</v>
      </c>
      <c r="U34" s="28">
        <v>0.26500000000000001</v>
      </c>
      <c r="V34" s="25">
        <f t="shared" si="259"/>
        <v>3950.6200000000003</v>
      </c>
      <c r="W34" s="39">
        <v>0.47699999999999998</v>
      </c>
      <c r="X34" s="25">
        <f t="shared" si="260"/>
        <v>7111.116</v>
      </c>
      <c r="Y34" s="39">
        <v>0.41</v>
      </c>
      <c r="Z34" s="25">
        <f t="shared" si="261"/>
        <v>6112.28</v>
      </c>
      <c r="AA34" s="47">
        <v>2.3600000000000001E-3</v>
      </c>
      <c r="AB34" s="18">
        <f t="shared" si="262"/>
        <v>35.182880000000004</v>
      </c>
      <c r="AC34" s="27">
        <f>IF(M34&gt;0,(AE34+AN34)/M34,0)</f>
        <v>2.7551888382076738E-3</v>
      </c>
      <c r="AD34" s="47">
        <v>3.4000000000000002E-4</v>
      </c>
      <c r="AE34" s="37">
        <f t="shared" si="263"/>
        <v>5.0687200000000008</v>
      </c>
      <c r="AF34" s="28">
        <v>0.20849999999999999</v>
      </c>
      <c r="AG34" s="41">
        <f t="shared" si="264"/>
        <v>34.949604000000001</v>
      </c>
      <c r="AH34" s="28">
        <f t="shared" si="265"/>
        <v>0.85733024791881074</v>
      </c>
      <c r="AI34" s="29">
        <f t="shared" si="6"/>
        <v>0.87798621642324781</v>
      </c>
      <c r="AJ34" s="43">
        <v>184</v>
      </c>
      <c r="AK34" s="39">
        <v>8.8999999999999996E-2</v>
      </c>
      <c r="AL34" s="28">
        <v>0.21479999999999999</v>
      </c>
      <c r="AM34" s="139">
        <v>0.2097</v>
      </c>
      <c r="AN34" s="41">
        <f>AJ34*(1-AK34)*AL34</f>
        <v>36.0056352</v>
      </c>
      <c r="AO34" s="140">
        <f t="shared" si="19"/>
        <v>35.150752799999999</v>
      </c>
      <c r="AP34" s="18">
        <v>1.58</v>
      </c>
      <c r="AQ34" s="18"/>
      <c r="AR34" s="121">
        <f>AR33+AJ34-AQ34</f>
        <v>572.60000000000309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70"/>
      <c r="B35" s="49" t="s">
        <v>38</v>
      </c>
      <c r="C35" s="50"/>
      <c r="D35" s="51">
        <f t="shared" ref="D35" si="267">SUM(D32:D34)</f>
        <v>43042</v>
      </c>
      <c r="E35" s="51"/>
      <c r="F35" s="51">
        <f t="shared" ref="F35" si="268">SUM(F32:F34)</f>
        <v>44069</v>
      </c>
      <c r="G35" s="52"/>
      <c r="H35" s="52"/>
      <c r="I35" s="51">
        <f t="shared" ref="I35:K35" si="269">SUM(I32:I34)</f>
        <v>48722</v>
      </c>
      <c r="J35" s="52"/>
      <c r="K35" s="51">
        <f t="shared" si="269"/>
        <v>48442</v>
      </c>
      <c r="L35" s="21">
        <f t="shared" ref="L35" si="270">IF(K35&gt;0,(K32*L32+K33*L33+K34*L34)/K35,0)</f>
        <v>7.6341831468560342E-2</v>
      </c>
      <c r="M35" s="52">
        <f t="shared" ref="M35" si="271">M32+M33+M34</f>
        <v>44744</v>
      </c>
      <c r="N35" s="53">
        <f t="shared" ref="N35" si="272">IF(M35&gt;0,O35/M35,0)</f>
        <v>0.56994578043983546</v>
      </c>
      <c r="O35" s="54">
        <f t="shared" ref="O35" si="273">O32+O33+O34</f>
        <v>25501.653999999999</v>
      </c>
      <c r="P35" s="21">
        <f t="shared" ref="P35" si="274">IF(M35&gt;0,Q35/M35,0)</f>
        <v>0.308071383872698</v>
      </c>
      <c r="Q35" s="54">
        <f t="shared" ref="Q35" si="275">Q32+Q33+Q34</f>
        <v>13784.346</v>
      </c>
      <c r="R35" s="21">
        <f t="shared" ref="R35" si="276">IF(M35&gt;0,T35/M35,0)</f>
        <v>0.12198283568746647</v>
      </c>
      <c r="S35" s="141"/>
      <c r="T35" s="54">
        <f t="shared" ref="T35" si="277">T32+T33+T34</f>
        <v>5458</v>
      </c>
      <c r="U35" s="21">
        <f t="shared" ref="U35" si="278">IF(M35&gt;0,V35/M35,0)</f>
        <v>0.26733039066690506</v>
      </c>
      <c r="V35" s="54">
        <f t="shared" ref="V35" si="279">V32+V33+V34</f>
        <v>11961.431</v>
      </c>
      <c r="W35" s="21">
        <f t="shared" ref="W35" si="280">IF(M35&gt;0,X35/M35,0)</f>
        <v>0.47900183264795276</v>
      </c>
      <c r="X35" s="54">
        <f t="shared" ref="X35" si="281">X32+X33+X34</f>
        <v>21432.457999999999</v>
      </c>
      <c r="Y35" s="21">
        <f t="shared" ref="Y35" si="282">IF(M35&gt;0,Z35/M35,0)</f>
        <v>0.41668201323082427</v>
      </c>
      <c r="Z35" s="54">
        <f t="shared" ref="Z35" si="283">Z32+Z33+Z34</f>
        <v>18644.02</v>
      </c>
      <c r="AA35" s="55">
        <f t="shared" ref="AA35" si="284">IF(M35&gt;0,AB35/M35,0)</f>
        <v>2.3633964330413018E-3</v>
      </c>
      <c r="AB35" s="56">
        <f t="shared" ref="AB35" si="285">SUM(AB32:AB34)</f>
        <v>105.74781000000002</v>
      </c>
      <c r="AC35" s="55">
        <f t="shared" ref="AC35" si="286">IF(M35&gt;0,(AC32*M32+AC33*M33+AC34*M34)/M35,0)</f>
        <v>2.6816303414983014E-3</v>
      </c>
      <c r="AD35" s="55">
        <f t="shared" ref="AD35" si="287">IF(K35&gt;0,(K32*AD32+K33*AD33+K34*AD34)/K35,0)</f>
        <v>3.2998658189174686E-4</v>
      </c>
      <c r="AE35" s="52">
        <f t="shared" ref="AE35" si="288">SUM(AE32:AE34)</f>
        <v>14.76573</v>
      </c>
      <c r="AF35" s="53">
        <f t="shared" ref="AF35" si="289">IF(K35&gt;0,(K32*AF32+K33*AF33+K34*AF34)/K35,0)</f>
        <v>0.20953162338466619</v>
      </c>
      <c r="AG35" s="58">
        <f t="shared" ref="AG35" si="290">SUM(AG32:AG34)</f>
        <v>102.43704819999999</v>
      </c>
      <c r="AH35" s="53">
        <f t="shared" ref="AH35" si="291">IF(AND(AB35&gt;0),((AB32*AH32+AB33*AH33+AB34*AH34)/AB35),0)</f>
        <v>0.86172570661190973</v>
      </c>
      <c r="AI35" s="57">
        <f t="shared" si="6"/>
        <v>0.87829271131520936</v>
      </c>
      <c r="AJ35" s="51">
        <f t="shared" ref="AJ35" si="292">SUM(AJ32:AJ34)</f>
        <v>537</v>
      </c>
      <c r="AK35" s="21">
        <f t="shared" ref="AK35" si="293">IF(AJ35&gt;0,(AK32*AJ32+AK33*AJ33+AK34*AJ34)/AJ35,0)</f>
        <v>8.934823091247672E-2</v>
      </c>
      <c r="AL35" s="53">
        <f>IF(K35&gt;0,(AL32*K32+AL33*K33+AL34*K34)/K35,0)</f>
        <v>0.2151353288468684</v>
      </c>
      <c r="AM35" s="141">
        <f>IF(L35&gt;0,(AM32*K32+AM33*K33+AM34*K34)/K35,0)</f>
        <v>0.2129265864332604</v>
      </c>
      <c r="AN35" s="58">
        <f t="shared" ref="AN35" si="294">SUM(AN32:AN34)</f>
        <v>105.221138</v>
      </c>
      <c r="AO35" s="142">
        <f t="shared" si="48"/>
        <v>104.02385820000001</v>
      </c>
      <c r="AP35" s="56"/>
      <c r="AQ35" s="56">
        <f t="shared" ref="AQ35" si="295">SUM(AQ32:AQ34)</f>
        <v>508.48</v>
      </c>
      <c r="AR35" s="105"/>
      <c r="AS35" s="106">
        <f>AR34</f>
        <v>572.60000000000309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8">
        <v>9</v>
      </c>
      <c r="B36" s="23">
        <v>1</v>
      </c>
      <c r="C36" s="46" t="s">
        <v>58</v>
      </c>
      <c r="D36" s="12">
        <v>19537</v>
      </c>
      <c r="E36" s="12">
        <v>0</v>
      </c>
      <c r="F36" s="12">
        <v>14696</v>
      </c>
      <c r="G36" s="13">
        <v>1.7</v>
      </c>
      <c r="H36" s="13">
        <v>5</v>
      </c>
      <c r="I36" s="12">
        <v>16869</v>
      </c>
      <c r="J36" s="13">
        <v>7.6</v>
      </c>
      <c r="K36" s="12">
        <v>16143</v>
      </c>
      <c r="L36" s="14">
        <v>7.0000000000000007E-2</v>
      </c>
      <c r="M36" s="24">
        <f>ROUND(K36*(1-L36),0)</f>
        <v>15013</v>
      </c>
      <c r="N36" s="15">
        <v>0.55500000000000005</v>
      </c>
      <c r="O36" s="25">
        <f t="shared" ref="O36:O38" si="297">M36*N36</f>
        <v>8332.2150000000001</v>
      </c>
      <c r="P36" s="14">
        <v>0.35299999999999998</v>
      </c>
      <c r="Q36" s="25">
        <f t="shared" ref="Q36:Q38" si="298">M36*P36</f>
        <v>5299.5889999999999</v>
      </c>
      <c r="R36" s="16">
        <v>9.1999999999999998E-2</v>
      </c>
      <c r="S36" s="150">
        <v>0.25040000000000001</v>
      </c>
      <c r="T36" s="25">
        <f t="shared" ref="T36:T38" si="299">M36*R36</f>
        <v>1381.1959999999999</v>
      </c>
      <c r="U36" s="26">
        <v>0.27100000000000002</v>
      </c>
      <c r="V36" s="25">
        <f t="shared" ref="V36:V38" si="300">M36*U36</f>
        <v>4068.5230000000001</v>
      </c>
      <c r="W36" s="16">
        <v>0.47699999999999998</v>
      </c>
      <c r="X36" s="25">
        <f t="shared" ref="X36:X38" si="301">M36*W36</f>
        <v>7161.201</v>
      </c>
      <c r="Y36" s="16">
        <v>0.43</v>
      </c>
      <c r="Z36" s="25">
        <f t="shared" ref="Z36:Z38" si="302">Y36*M36</f>
        <v>6455.59</v>
      </c>
      <c r="AA36" s="17">
        <v>2.2699999999999999E-3</v>
      </c>
      <c r="AB36" s="18">
        <f t="shared" ref="AB36:AB38" si="303">M36*AA36</f>
        <v>34.079509999999999</v>
      </c>
      <c r="AC36" s="27">
        <f>IF(M36&gt;0,(AE36+AN36)/M36,0)</f>
        <v>2.6905165190168525E-3</v>
      </c>
      <c r="AD36" s="17">
        <v>3.5E-4</v>
      </c>
      <c r="AE36" s="24">
        <f t="shared" ref="AE36:AE38" si="304">AD36*M36</f>
        <v>5.2545500000000001</v>
      </c>
      <c r="AF36" s="117">
        <v>0.1938</v>
      </c>
      <c r="AG36" s="30">
        <f t="shared" ref="AG36:AG38" si="305">AJ36*(1-AK36)*AF36</f>
        <v>33.795425399999999</v>
      </c>
      <c r="AH36" s="28">
        <f t="shared" ref="AH36:AH38" si="306">IF(AND(AF36&gt;0,AD36&gt;0,AA36&gt;0),((AA36-AD36)*AF36)/((AF36-AD36)*AA36),0)</f>
        <v>0.84734527129117354</v>
      </c>
      <c r="AI36" s="60">
        <f t="shared" si="6"/>
        <v>0.87142709942587748</v>
      </c>
      <c r="AJ36" s="12">
        <v>191</v>
      </c>
      <c r="AK36" s="14">
        <v>8.6999999999999994E-2</v>
      </c>
      <c r="AL36" s="15">
        <v>0.20150000000000001</v>
      </c>
      <c r="AM36" s="135">
        <v>0.18909999999999999</v>
      </c>
      <c r="AN36" s="30">
        <f>AJ36*(1-AK36)*AL36</f>
        <v>35.138174500000005</v>
      </c>
      <c r="AO36" s="136">
        <f t="shared" ref="AO36" si="307">AJ36*(1-AK36)*AM36</f>
        <v>32.975825299999997</v>
      </c>
      <c r="AP36" s="19">
        <v>1.65</v>
      </c>
      <c r="AQ36" s="19"/>
      <c r="AR36" s="101">
        <f>AR34+AJ36-AQ36</f>
        <v>763.60000000000309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9"/>
      <c r="B37" s="33">
        <v>2</v>
      </c>
      <c r="C37" s="11" t="s">
        <v>54</v>
      </c>
      <c r="D37" s="34">
        <v>19701</v>
      </c>
      <c r="E37" s="34">
        <v>5</v>
      </c>
      <c r="F37" s="34">
        <v>18109</v>
      </c>
      <c r="G37" s="35">
        <v>0.6</v>
      </c>
      <c r="H37" s="35">
        <v>3.7</v>
      </c>
      <c r="I37" s="34">
        <v>19830</v>
      </c>
      <c r="J37" s="35">
        <v>6.4</v>
      </c>
      <c r="K37" s="34">
        <v>16043</v>
      </c>
      <c r="L37" s="36">
        <v>7.1999999999999995E-2</v>
      </c>
      <c r="M37" s="37">
        <f>ROUND(K37*(1-L37),0)</f>
        <v>14888</v>
      </c>
      <c r="N37" s="38">
        <v>0.42</v>
      </c>
      <c r="O37" s="25">
        <f t="shared" si="297"/>
        <v>6252.96</v>
      </c>
      <c r="P37" s="36">
        <v>0.46</v>
      </c>
      <c r="Q37" s="25">
        <f t="shared" si="298"/>
        <v>6848.4800000000005</v>
      </c>
      <c r="R37" s="39">
        <v>0.12</v>
      </c>
      <c r="S37" s="139">
        <v>0.23400000000000001</v>
      </c>
      <c r="T37" s="25">
        <f t="shared" si="299"/>
        <v>1786.56</v>
      </c>
      <c r="U37" s="28">
        <v>0.26200000000000001</v>
      </c>
      <c r="V37" s="25">
        <f t="shared" si="300"/>
        <v>3900.6559999999999</v>
      </c>
      <c r="W37" s="39">
        <v>0.47599999999999998</v>
      </c>
      <c r="X37" s="25">
        <f t="shared" si="301"/>
        <v>7086.6880000000001</v>
      </c>
      <c r="Y37" s="39">
        <v>0.41</v>
      </c>
      <c r="Z37" s="25">
        <f t="shared" si="302"/>
        <v>6104.08</v>
      </c>
      <c r="AA37" s="40">
        <v>2.3800000000000002E-3</v>
      </c>
      <c r="AB37" s="18">
        <f t="shared" si="303"/>
        <v>35.433440000000004</v>
      </c>
      <c r="AC37" s="27">
        <f>IF(M37&gt;0,(AE37+AN37)/M37,0)</f>
        <v>2.6716333154218164E-3</v>
      </c>
      <c r="AD37" s="40">
        <v>3.6000000000000002E-4</v>
      </c>
      <c r="AE37" s="37">
        <f t="shared" si="304"/>
        <v>5.35968</v>
      </c>
      <c r="AF37" s="28">
        <v>0.21229999999999999</v>
      </c>
      <c r="AG37" s="41">
        <f t="shared" si="305"/>
        <v>34.270315199999999</v>
      </c>
      <c r="AH37" s="28">
        <f t="shared" si="306"/>
        <v>0.85018115956394813</v>
      </c>
      <c r="AI37" s="29">
        <f t="shared" si="6"/>
        <v>0.86671446450829304</v>
      </c>
      <c r="AJ37" s="34">
        <v>177</v>
      </c>
      <c r="AK37" s="36">
        <v>8.7999999999999995E-2</v>
      </c>
      <c r="AL37" s="38">
        <v>0.2132</v>
      </c>
      <c r="AM37" s="137">
        <v>0.20849999999999999</v>
      </c>
      <c r="AN37" s="41">
        <f>AJ37*(1-AK37)*AL37</f>
        <v>34.415596800000003</v>
      </c>
      <c r="AO37" s="138">
        <f t="shared" si="19"/>
        <v>33.656903999999997</v>
      </c>
      <c r="AP37" s="42">
        <v>1.55</v>
      </c>
      <c r="AQ37" s="42"/>
      <c r="AR37" s="121">
        <f>AR36+AJ37-AQ37</f>
        <v>940.60000000000309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9"/>
      <c r="B38" s="33">
        <v>3</v>
      </c>
      <c r="C38" s="11" t="s">
        <v>56</v>
      </c>
      <c r="D38" s="43">
        <v>18400</v>
      </c>
      <c r="E38" s="43">
        <v>2</v>
      </c>
      <c r="F38" s="43">
        <v>16791</v>
      </c>
      <c r="G38" s="37">
        <v>0.9</v>
      </c>
      <c r="H38" s="37">
        <v>4</v>
      </c>
      <c r="I38" s="43">
        <v>18894</v>
      </c>
      <c r="J38" s="37">
        <v>6.7</v>
      </c>
      <c r="K38" s="43">
        <v>15968</v>
      </c>
      <c r="L38" s="39">
        <v>7.9000000000000001E-2</v>
      </c>
      <c r="M38" s="37">
        <f>ROUND(K38*(1-L38),0)</f>
        <v>14707</v>
      </c>
      <c r="N38" s="28">
        <v>0.52400000000000002</v>
      </c>
      <c r="O38" s="25">
        <f t="shared" si="297"/>
        <v>7706.4680000000008</v>
      </c>
      <c r="P38" s="39">
        <v>0.39300000000000002</v>
      </c>
      <c r="Q38" s="25">
        <f t="shared" si="298"/>
        <v>5779.8510000000006</v>
      </c>
      <c r="R38" s="39">
        <v>8.3000000000000004E-2</v>
      </c>
      <c r="S38" s="139">
        <v>0.22420000000000001</v>
      </c>
      <c r="T38" s="25">
        <f t="shared" si="299"/>
        <v>1220.681</v>
      </c>
      <c r="U38" s="28">
        <v>0.253</v>
      </c>
      <c r="V38" s="25">
        <f t="shared" si="300"/>
        <v>3720.8710000000001</v>
      </c>
      <c r="W38" s="39">
        <v>0.48099999999999998</v>
      </c>
      <c r="X38" s="25">
        <f t="shared" si="301"/>
        <v>7074.067</v>
      </c>
      <c r="Y38" s="39">
        <v>0.41</v>
      </c>
      <c r="Z38" s="25">
        <f t="shared" si="302"/>
        <v>6029.87</v>
      </c>
      <c r="AA38" s="47">
        <v>2.48E-3</v>
      </c>
      <c r="AB38" s="18">
        <f t="shared" si="303"/>
        <v>36.47336</v>
      </c>
      <c r="AC38" s="27">
        <f>IF(M38&gt;0,(AE38+AN38)/M38,0)</f>
        <v>2.8112086013462978E-3</v>
      </c>
      <c r="AD38" s="47">
        <v>3.4000000000000002E-4</v>
      </c>
      <c r="AE38" s="37">
        <f t="shared" si="304"/>
        <v>5.0003800000000007</v>
      </c>
      <c r="AF38" s="28">
        <v>0.2145</v>
      </c>
      <c r="AG38" s="41">
        <f t="shared" si="305"/>
        <v>34.663414500000002</v>
      </c>
      <c r="AH38" s="28">
        <f t="shared" si="306"/>
        <v>0.86427316929157583</v>
      </c>
      <c r="AI38" s="29">
        <f t="shared" si="6"/>
        <v>0.88038653119478005</v>
      </c>
      <c r="AJ38" s="43">
        <v>177</v>
      </c>
      <c r="AK38" s="39">
        <v>8.6999999999999994E-2</v>
      </c>
      <c r="AL38" s="28">
        <v>0.22489999999999999</v>
      </c>
      <c r="AM38" s="139">
        <v>0.2301</v>
      </c>
      <c r="AN38" s="41">
        <f>AJ38*(1-AK38)*AL38</f>
        <v>36.344064899999999</v>
      </c>
      <c r="AO38" s="140">
        <f t="shared" si="19"/>
        <v>37.184390100000002</v>
      </c>
      <c r="AP38" s="18">
        <v>1.58</v>
      </c>
      <c r="AQ38" s="18"/>
      <c r="AR38" s="121">
        <f>AR37+AJ38-AQ38</f>
        <v>1117.6000000000031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70"/>
      <c r="B39" s="49" t="s">
        <v>38</v>
      </c>
      <c r="C39" s="50"/>
      <c r="D39" s="51">
        <f t="shared" ref="D39" si="308">SUM(D36:D38)</f>
        <v>57638</v>
      </c>
      <c r="E39" s="51"/>
      <c r="F39" s="51">
        <f t="shared" ref="F39" si="309">SUM(F36:F38)</f>
        <v>49596</v>
      </c>
      <c r="G39" s="52"/>
      <c r="H39" s="52"/>
      <c r="I39" s="51">
        <f t="shared" ref="I39:K39" si="310">SUM(I36:I38)</f>
        <v>55593</v>
      </c>
      <c r="J39" s="52"/>
      <c r="K39" s="51">
        <f t="shared" si="310"/>
        <v>48154</v>
      </c>
      <c r="L39" s="21">
        <f t="shared" ref="L39" si="311">IF(K39&gt;0,(K36*L36+K37*L37+K38*L38)/K39,0)</f>
        <v>7.3650745524774686E-2</v>
      </c>
      <c r="M39" s="52">
        <f t="shared" ref="M39" si="312">M36+M37+M38</f>
        <v>44608</v>
      </c>
      <c r="N39" s="53">
        <f t="shared" ref="N39" si="313">IF(M39&gt;0,O39/M39,0)</f>
        <v>0.4997229869081779</v>
      </c>
      <c r="O39" s="54">
        <f t="shared" ref="O39" si="314">O36+O37+O38</f>
        <v>22291.643</v>
      </c>
      <c r="P39" s="21">
        <f t="shared" ref="P39" si="315">IF(M39&gt;0,Q39/M39,0)</f>
        <v>0.4018992109038737</v>
      </c>
      <c r="Q39" s="54">
        <f t="shared" ref="Q39" si="316">Q36+Q37+Q38</f>
        <v>17927.919999999998</v>
      </c>
      <c r="R39" s="21">
        <f t="shared" ref="R39" si="317">IF(M39&gt;0,T39/M39,0)</f>
        <v>9.8377802187948352E-2</v>
      </c>
      <c r="S39" s="141"/>
      <c r="T39" s="54">
        <f t="shared" ref="T39" si="318">T36+T37+T38</f>
        <v>4388.4369999999999</v>
      </c>
      <c r="U39" s="21">
        <f t="shared" ref="U39" si="319">IF(M39&gt;0,V39/M39,0)</f>
        <v>0.26206173780487801</v>
      </c>
      <c r="V39" s="54">
        <f t="shared" ref="V39" si="320">V36+V37+V38</f>
        <v>11690.05</v>
      </c>
      <c r="W39" s="21">
        <f t="shared" ref="W39" si="321">IF(M39&gt;0,X39/M39,0)</f>
        <v>0.47798502510760399</v>
      </c>
      <c r="X39" s="54">
        <f t="shared" ref="X39" si="322">X36+X37+X38</f>
        <v>21321.955999999998</v>
      </c>
      <c r="Y39" s="21">
        <f t="shared" ref="Y39" si="323">IF(M39&gt;0,Z39/M39,0)</f>
        <v>0.41673107962697276</v>
      </c>
      <c r="Z39" s="54">
        <f t="shared" ref="Z39" si="324">Z36+Z37+Z38</f>
        <v>18589.54</v>
      </c>
      <c r="AA39" s="55">
        <f t="shared" ref="AA39" si="325">IF(M39&gt;0,AB39/M39,0)</f>
        <v>2.3759484845767577E-3</v>
      </c>
      <c r="AB39" s="56">
        <f t="shared" ref="AB39" si="326">SUM(AB36:AB38)</f>
        <v>105.98631</v>
      </c>
      <c r="AC39" s="55">
        <f t="shared" ref="AC39" si="327">IF(M39&gt;0,(AC36*M36+AC37*M37+AC38*M38)/M39,0)</f>
        <v>2.7240056985294121E-3</v>
      </c>
      <c r="AD39" s="55">
        <f t="shared" ref="AD39" si="328">IF(K39&gt;0,(K36*AD36+K37*AD37+K38*AD38)/K39,0)</f>
        <v>3.500155750301117E-4</v>
      </c>
      <c r="AE39" s="52">
        <f t="shared" ref="AE39" si="329">SUM(AE36:AE38)</f>
        <v>15.614609999999999</v>
      </c>
      <c r="AF39" s="53">
        <f t="shared" ref="AF39" si="330">IF(K39&gt;0,(K36*AF36+K37*AF37+K38*AF38)/K39,0)</f>
        <v>0.20682764256344227</v>
      </c>
      <c r="AG39" s="58">
        <f t="shared" ref="AG39" si="331">SUM(AG36:AG38)</f>
        <v>102.7291551</v>
      </c>
      <c r="AH39" s="53">
        <f t="shared" ref="AH39" si="332">IF(AND(AB39&gt;0),((AB36*AH36+AB37*AH37+AB38*AH38)/AB39),0)</f>
        <v>0.85411881208877294</v>
      </c>
      <c r="AI39" s="57">
        <f t="shared" si="6"/>
        <v>0.87294044597268494</v>
      </c>
      <c r="AJ39" s="51">
        <f t="shared" ref="AJ39" si="333">SUM(AJ36:AJ38)</f>
        <v>545</v>
      </c>
      <c r="AK39" s="21">
        <f t="shared" ref="AK39" si="334">IF(AJ39&gt;0,(AK36*AJ36+AK37*AJ37+AK38*AJ38)/AJ39,0)</f>
        <v>8.7324770642201829E-2</v>
      </c>
      <c r="AL39" s="53">
        <f>IF(K39&gt;0,(AL36*K36+AL37*K37+AL38*K38)/K39,0)</f>
        <v>0.21315748016779498</v>
      </c>
      <c r="AM39" s="141">
        <f>IF(L39&gt;0,(AM36*K36+AM37*K37+AM38*K38)/K39,0)</f>
        <v>0.20915902313411139</v>
      </c>
      <c r="AN39" s="58">
        <f t="shared" ref="AN39" si="335">SUM(AN36:AN38)</f>
        <v>105.8978362</v>
      </c>
      <c r="AO39" s="142">
        <f t="shared" si="48"/>
        <v>103.8171194</v>
      </c>
      <c r="AP39" s="56"/>
      <c r="AQ39" s="56">
        <f t="shared" ref="AQ39" si="336">SUM(AQ36:AQ38)</f>
        <v>0</v>
      </c>
      <c r="AR39" s="105"/>
      <c r="AS39" s="106">
        <f>AR38</f>
        <v>1117.6000000000031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8">
        <v>10</v>
      </c>
      <c r="B40" s="23">
        <v>1</v>
      </c>
      <c r="C40" s="46" t="s">
        <v>58</v>
      </c>
      <c r="D40" s="12">
        <v>13780</v>
      </c>
      <c r="E40" s="12">
        <v>0</v>
      </c>
      <c r="F40" s="12">
        <v>16410</v>
      </c>
      <c r="G40" s="13">
        <v>1.1000000000000001</v>
      </c>
      <c r="H40" s="13">
        <v>4.0999999999999996</v>
      </c>
      <c r="I40" s="12">
        <v>18031</v>
      </c>
      <c r="J40" s="13">
        <v>5.4</v>
      </c>
      <c r="K40" s="12">
        <v>16212</v>
      </c>
      <c r="L40" s="14">
        <v>7.2999999999999995E-2</v>
      </c>
      <c r="M40" s="24">
        <f>ROUND(K40*(1-L40),0)</f>
        <v>15029</v>
      </c>
      <c r="N40" s="15">
        <v>0.60799999999999998</v>
      </c>
      <c r="O40" s="25">
        <f t="shared" ref="O40:O42" si="338">M40*N40</f>
        <v>9137.6319999999996</v>
      </c>
      <c r="P40" s="14">
        <v>0.30499999999999999</v>
      </c>
      <c r="Q40" s="25">
        <f t="shared" ref="Q40:Q42" si="339">M40*P40</f>
        <v>4583.8450000000003</v>
      </c>
      <c r="R40" s="16">
        <v>8.6999999999999994E-2</v>
      </c>
      <c r="S40" s="150">
        <v>0.2311</v>
      </c>
      <c r="T40" s="25">
        <f t="shared" ref="T40:T42" si="340">M40*R40</f>
        <v>1307.5229999999999</v>
      </c>
      <c r="U40" s="26">
        <v>0.25</v>
      </c>
      <c r="V40" s="25">
        <f t="shared" ref="V40:V42" si="341">M40*U40</f>
        <v>3757.25</v>
      </c>
      <c r="W40" s="16">
        <v>0.48299999999999998</v>
      </c>
      <c r="X40" s="25">
        <f t="shared" ref="X40:X42" si="342">M40*W40</f>
        <v>7259.0069999999996</v>
      </c>
      <c r="Y40" s="16">
        <v>0.42</v>
      </c>
      <c r="Z40" s="25">
        <f t="shared" ref="Z40:Z42" si="343">Y40*M40</f>
        <v>6312.1799999999994</v>
      </c>
      <c r="AA40" s="17">
        <v>2.65E-3</v>
      </c>
      <c r="AB40" s="18">
        <f t="shared" ref="AB40:AB42" si="344">M40*AA40</f>
        <v>39.82685</v>
      </c>
      <c r="AC40" s="27">
        <f>IF(M40&gt;0,(AE40+AN40)/M40,0)</f>
        <v>2.7877298556124828E-3</v>
      </c>
      <c r="AD40" s="17">
        <v>3.2000000000000003E-4</v>
      </c>
      <c r="AE40" s="24">
        <f t="shared" ref="AE40:AE42" si="345">AD40*M40</f>
        <v>4.8092800000000002</v>
      </c>
      <c r="AF40" s="117">
        <v>0.2137</v>
      </c>
      <c r="AG40" s="30">
        <f t="shared" ref="AG40:AG42" si="346">AJ40*(1-AK40)*AF40</f>
        <v>36.760674000000002</v>
      </c>
      <c r="AH40" s="28">
        <f t="shared" ref="AH40:AH42" si="347">IF(AND(AF40&gt;0,AD40&gt;0,AA40&gt;0),((AA40-AD40)*AF40)/((AF40-AD40)*AA40),0)</f>
        <v>0.88056386250413388</v>
      </c>
      <c r="AI40" s="60">
        <f t="shared" si="6"/>
        <v>0.88652706925545599</v>
      </c>
      <c r="AJ40" s="12">
        <v>188</v>
      </c>
      <c r="AK40" s="14">
        <v>8.5000000000000006E-2</v>
      </c>
      <c r="AL40" s="15">
        <v>0.21560000000000001</v>
      </c>
      <c r="AM40" s="135">
        <v>0.21820000000000001</v>
      </c>
      <c r="AN40" s="30">
        <f>AJ40*(1-AK40)*AL40</f>
        <v>37.087512000000004</v>
      </c>
      <c r="AO40" s="136">
        <f t="shared" ref="AO40" si="348">AJ40*(1-AK40)*AM40</f>
        <v>37.534764000000003</v>
      </c>
      <c r="AP40" s="19">
        <v>1.6</v>
      </c>
      <c r="AQ40" s="19"/>
      <c r="AR40" s="101">
        <f>AR38+AJ40-AQ40</f>
        <v>1305.6000000000031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9"/>
      <c r="B41" s="33">
        <v>2</v>
      </c>
      <c r="C41" s="11" t="s">
        <v>54</v>
      </c>
      <c r="D41" s="34">
        <v>19982</v>
      </c>
      <c r="E41" s="34">
        <v>5</v>
      </c>
      <c r="F41" s="34">
        <v>14944</v>
      </c>
      <c r="G41" s="35">
        <v>1.6</v>
      </c>
      <c r="H41" s="35">
        <v>4.7</v>
      </c>
      <c r="I41" s="34">
        <v>17037</v>
      </c>
      <c r="J41" s="35">
        <v>5.7</v>
      </c>
      <c r="K41" s="34">
        <v>16353</v>
      </c>
      <c r="L41" s="36">
        <v>7.9000000000000001E-2</v>
      </c>
      <c r="M41" s="37">
        <f>ROUND(K41*(1-L41),0)</f>
        <v>15061</v>
      </c>
      <c r="N41" s="38">
        <v>0.56899999999999995</v>
      </c>
      <c r="O41" s="25">
        <f t="shared" si="338"/>
        <v>8569.7089999999989</v>
      </c>
      <c r="P41" s="36">
        <v>0.34899999999999998</v>
      </c>
      <c r="Q41" s="25">
        <f t="shared" si="339"/>
        <v>5256.2889999999998</v>
      </c>
      <c r="R41" s="39">
        <v>8.2000000000000003E-2</v>
      </c>
      <c r="S41" s="139">
        <v>0.23449999999999999</v>
      </c>
      <c r="T41" s="25">
        <f t="shared" si="340"/>
        <v>1235.002</v>
      </c>
      <c r="U41" s="28">
        <v>0.248</v>
      </c>
      <c r="V41" s="25">
        <f t="shared" si="341"/>
        <v>3735.1280000000002</v>
      </c>
      <c r="W41" s="39">
        <v>0.47399999999999998</v>
      </c>
      <c r="X41" s="25">
        <f t="shared" si="342"/>
        <v>7138.9139999999998</v>
      </c>
      <c r="Y41" s="39">
        <v>0.41</v>
      </c>
      <c r="Z41" s="25">
        <f t="shared" si="343"/>
        <v>6175.0099999999993</v>
      </c>
      <c r="AA41" s="40">
        <v>2.7000000000000001E-3</v>
      </c>
      <c r="AB41" s="18">
        <f t="shared" si="344"/>
        <v>40.664700000000003</v>
      </c>
      <c r="AC41" s="27">
        <f>IF(M41&gt;0,(AE41+AN41)/M41,0)</f>
        <v>3.1173570148064537E-3</v>
      </c>
      <c r="AD41" s="40">
        <v>3.4000000000000002E-4</v>
      </c>
      <c r="AE41" s="37">
        <f t="shared" si="345"/>
        <v>5.1207400000000005</v>
      </c>
      <c r="AF41" s="28">
        <v>0.21759999999999999</v>
      </c>
      <c r="AG41" s="41">
        <f t="shared" si="346"/>
        <v>40.418112000000001</v>
      </c>
      <c r="AH41" s="28">
        <f t="shared" si="347"/>
        <v>0.87544195212426823</v>
      </c>
      <c r="AI41" s="29">
        <f t="shared" si="6"/>
        <v>0.8922803867721234</v>
      </c>
      <c r="AJ41" s="34">
        <v>203</v>
      </c>
      <c r="AK41" s="36">
        <v>8.5000000000000006E-2</v>
      </c>
      <c r="AL41" s="38">
        <v>0.22520000000000001</v>
      </c>
      <c r="AM41" s="137">
        <v>0.2379</v>
      </c>
      <c r="AN41" s="41">
        <f>AJ41*(1-AK41)*AL41</f>
        <v>41.829774</v>
      </c>
      <c r="AO41" s="138">
        <f t="shared" si="19"/>
        <v>44.1887355</v>
      </c>
      <c r="AP41" s="42">
        <v>1.6</v>
      </c>
      <c r="AQ41" s="42"/>
      <c r="AR41" s="121">
        <f>AR40+AJ41-AQ41</f>
        <v>1508.6000000000031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9"/>
      <c r="B42" s="33">
        <v>3</v>
      </c>
      <c r="C42" s="11" t="s">
        <v>56</v>
      </c>
      <c r="D42" s="43">
        <v>18200</v>
      </c>
      <c r="E42" s="43">
        <v>0</v>
      </c>
      <c r="F42" s="43">
        <v>16669</v>
      </c>
      <c r="G42" s="37">
        <v>1.5</v>
      </c>
      <c r="H42" s="37">
        <v>4</v>
      </c>
      <c r="I42" s="43">
        <v>17843</v>
      </c>
      <c r="J42" s="37">
        <v>5.0999999999999996</v>
      </c>
      <c r="K42" s="43">
        <v>16230</v>
      </c>
      <c r="L42" s="39">
        <v>7.6999999999999999E-2</v>
      </c>
      <c r="M42" s="37">
        <f>ROUND(K42*(1-L42),0)</f>
        <v>14980</v>
      </c>
      <c r="N42" s="28">
        <v>0.55400000000000005</v>
      </c>
      <c r="O42" s="25">
        <f t="shared" si="338"/>
        <v>8298.92</v>
      </c>
      <c r="P42" s="39">
        <v>0.32100000000000001</v>
      </c>
      <c r="Q42" s="25">
        <f t="shared" si="339"/>
        <v>4808.58</v>
      </c>
      <c r="R42" s="39">
        <v>0.125</v>
      </c>
      <c r="S42" s="139">
        <v>0.22720000000000001</v>
      </c>
      <c r="T42" s="25">
        <f t="shared" si="340"/>
        <v>1872.5</v>
      </c>
      <c r="U42" s="28">
        <v>0.247</v>
      </c>
      <c r="V42" s="25">
        <f t="shared" si="341"/>
        <v>3700.06</v>
      </c>
      <c r="W42" s="39">
        <v>0.48299999999999998</v>
      </c>
      <c r="X42" s="25">
        <f t="shared" si="342"/>
        <v>7235.34</v>
      </c>
      <c r="Y42" s="39">
        <v>0.38</v>
      </c>
      <c r="Z42" s="25">
        <f t="shared" si="343"/>
        <v>5692.4</v>
      </c>
      <c r="AA42" s="47">
        <v>2.7299999999999998E-3</v>
      </c>
      <c r="AB42" s="18">
        <f t="shared" si="344"/>
        <v>40.895399999999995</v>
      </c>
      <c r="AC42" s="27">
        <f>IF(M42&gt;0,(AE42+AN42)/M42,0)</f>
        <v>2.5663321762349799E-3</v>
      </c>
      <c r="AD42" s="47">
        <v>3.3E-4</v>
      </c>
      <c r="AE42" s="37">
        <f t="shared" si="345"/>
        <v>4.9433999999999996</v>
      </c>
      <c r="AF42" s="28">
        <v>0.22950000000000001</v>
      </c>
      <c r="AG42" s="41">
        <f t="shared" si="346"/>
        <v>33.268320000000003</v>
      </c>
      <c r="AH42" s="28">
        <f t="shared" si="347"/>
        <v>0.88038679477349457</v>
      </c>
      <c r="AI42" s="29">
        <f t="shared" si="6"/>
        <v>0.87265792843417334</v>
      </c>
      <c r="AJ42" s="43">
        <v>160</v>
      </c>
      <c r="AK42" s="39">
        <v>9.4E-2</v>
      </c>
      <c r="AL42" s="28">
        <v>0.2311</v>
      </c>
      <c r="AM42" s="139">
        <v>0.24429999999999999</v>
      </c>
      <c r="AN42" s="41">
        <f>AJ42*(1-AK42)*AL42</f>
        <v>33.500256</v>
      </c>
      <c r="AO42" s="140">
        <f t="shared" si="19"/>
        <v>35.413727999999999</v>
      </c>
      <c r="AP42" s="18">
        <v>1.5</v>
      </c>
      <c r="AQ42" s="18"/>
      <c r="AR42" s="121">
        <f>AR41+AJ42-AQ42</f>
        <v>1668.6000000000031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70"/>
      <c r="B43" s="49" t="s">
        <v>38</v>
      </c>
      <c r="C43" s="50"/>
      <c r="D43" s="51">
        <f t="shared" ref="D43" si="349">SUM(D40:D42)</f>
        <v>51962</v>
      </c>
      <c r="E43" s="51"/>
      <c r="F43" s="51">
        <f t="shared" ref="F43" si="350">SUM(F40:F42)</f>
        <v>48023</v>
      </c>
      <c r="G43" s="52"/>
      <c r="H43" s="52"/>
      <c r="I43" s="51">
        <f t="shared" ref="I43:K43" si="351">SUM(I40:I42)</f>
        <v>52911</v>
      </c>
      <c r="J43" s="52"/>
      <c r="K43" s="51">
        <f t="shared" si="351"/>
        <v>48795</v>
      </c>
      <c r="L43" s="21">
        <f t="shared" ref="L43" si="352">IF(K43&gt;0,(K40*L40+K41*L41+K42*L42)/K43,0)</f>
        <v>7.6341284967722106E-2</v>
      </c>
      <c r="M43" s="52">
        <f t="shared" ref="M43" si="353">M40+M41+M42</f>
        <v>45070</v>
      </c>
      <c r="N43" s="53">
        <f t="shared" ref="N43" si="354">IF(M43&gt;0,O43/M43,0)</f>
        <v>0.57701932549367652</v>
      </c>
      <c r="O43" s="54">
        <f t="shared" ref="O43" si="355">O40+O41+O42</f>
        <v>26006.260999999999</v>
      </c>
      <c r="P43" s="21">
        <f t="shared" ref="P43" si="356">IF(M43&gt;0,Q43/M43,0)</f>
        <v>0.32502138895052141</v>
      </c>
      <c r="Q43" s="54">
        <f t="shared" ref="Q43" si="357">Q40+Q41+Q42</f>
        <v>14648.714</v>
      </c>
      <c r="R43" s="21">
        <f t="shared" ref="R43" si="358">IF(M43&gt;0,T43/M43,0)</f>
        <v>9.7959285555802078E-2</v>
      </c>
      <c r="S43" s="141"/>
      <c r="T43" s="54">
        <f t="shared" ref="T43" si="359">T40+T41+T42</f>
        <v>4415.0249999999996</v>
      </c>
      <c r="U43" s="21">
        <f t="shared" ref="U43" si="360">IF(M43&gt;0,V43/M43,0)</f>
        <v>0.24833454626137119</v>
      </c>
      <c r="V43" s="54">
        <f t="shared" ref="V43" si="361">V40+V41+V42</f>
        <v>11192.438</v>
      </c>
      <c r="W43" s="21">
        <f t="shared" ref="W43" si="362">IF(M43&gt;0,X43/M43,0)</f>
        <v>0.47999247836698467</v>
      </c>
      <c r="X43" s="54">
        <f t="shared" ref="X43" si="363">X40+X41+X42</f>
        <v>21633.260999999999</v>
      </c>
      <c r="Y43" s="21">
        <f t="shared" ref="Y43" si="364">IF(M43&gt;0,Z43/M43,0)</f>
        <v>0.40336343465719982</v>
      </c>
      <c r="Z43" s="54">
        <f t="shared" ref="Z43" si="365">Z40+Z41+Z42</f>
        <v>18179.589999999997</v>
      </c>
      <c r="AA43" s="55">
        <f t="shared" ref="AA43" si="366">IF(M43&gt;0,AB43/M43,0)</f>
        <v>2.6932982027956512E-3</v>
      </c>
      <c r="AB43" s="56">
        <f t="shared" ref="AB43" si="367">SUM(AB40:AB42)</f>
        <v>121.38695</v>
      </c>
      <c r="AC43" s="55">
        <f t="shared" ref="AC43" si="368">IF(M43&gt;0,(AC40*M40+AC41*M41+AC42*M42)/M43,0)</f>
        <v>2.8242946971377856E-3</v>
      </c>
      <c r="AD43" s="55">
        <f t="shared" ref="AD43" si="369">IF(K43&gt;0,(K40*AD40+K41*AD41+K42*AD42)/K43,0)</f>
        <v>3.3002889640332001E-4</v>
      </c>
      <c r="AE43" s="52">
        <f t="shared" ref="AE43" si="370">SUM(AE40:AE42)</f>
        <v>14.873419999999999</v>
      </c>
      <c r="AF43" s="53">
        <f t="shared" ref="AF43" si="371">IF(K43&gt;0,(K40*AF40+K41*AF41+K42*AF42)/K43,0)</f>
        <v>0.22026236704580388</v>
      </c>
      <c r="AG43" s="58">
        <f t="shared" ref="AG43" si="372">SUM(AG40:AG42)</f>
        <v>110.44710600000001</v>
      </c>
      <c r="AH43" s="53">
        <f t="shared" ref="AH43" si="373">IF(AND(AB43&gt;0),((AB40*AH40+AB41*AH41+AB42*AH42)/AB43),0)</f>
        <v>0.8787883651817634</v>
      </c>
      <c r="AI43" s="57">
        <f t="shared" si="6"/>
        <v>0.88444969359067638</v>
      </c>
      <c r="AJ43" s="51">
        <f t="shared" ref="AJ43" si="374">SUM(AJ40:AJ42)</f>
        <v>551</v>
      </c>
      <c r="AK43" s="21">
        <f t="shared" ref="AK43" si="375">IF(AJ43&gt;0,(AK40*AJ40+AK41*AJ41+AK42*AJ42)/AJ43,0)</f>
        <v>8.7613430127041744E-2</v>
      </c>
      <c r="AL43" s="53">
        <f>IF(K43&gt;0,(AL40*K40+AL41*K41+AL42*K42)/K43,0)</f>
        <v>0.22397286197356289</v>
      </c>
      <c r="AM43" s="141">
        <f>IF(L43&gt;0,(AM40*K40+AM41*K41+AM42*K42)/K43,0)</f>
        <v>0.23348347371656933</v>
      </c>
      <c r="AN43" s="58">
        <f t="shared" ref="AN43" si="376">SUM(AN40:AN42)</f>
        <v>112.417542</v>
      </c>
      <c r="AO43" s="142">
        <f t="shared" si="48"/>
        <v>117.13722749999999</v>
      </c>
      <c r="AP43" s="56"/>
      <c r="AQ43" s="56">
        <f t="shared" ref="AQ43" si="377">SUM(AQ40:AQ42)</f>
        <v>0</v>
      </c>
      <c r="AR43" s="105"/>
      <c r="AS43" s="106">
        <f>AR42</f>
        <v>1668.6000000000031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8">
        <v>11</v>
      </c>
      <c r="B44" s="23">
        <v>1</v>
      </c>
      <c r="C44" s="11" t="s">
        <v>53</v>
      </c>
      <c r="D44" s="12">
        <v>5200</v>
      </c>
      <c r="E44" s="12">
        <v>0</v>
      </c>
      <c r="F44" s="12">
        <v>12005</v>
      </c>
      <c r="G44" s="13">
        <v>1.6</v>
      </c>
      <c r="H44" s="13">
        <v>3.7</v>
      </c>
      <c r="I44" s="12">
        <v>14405</v>
      </c>
      <c r="J44" s="13">
        <v>5.6</v>
      </c>
      <c r="K44" s="12">
        <v>16313</v>
      </c>
      <c r="L44" s="14">
        <v>8.4000000000000005E-2</v>
      </c>
      <c r="M44" s="24">
        <f>ROUND(K44*(1-L44),0)</f>
        <v>14943</v>
      </c>
      <c r="N44" s="15">
        <v>0.61299999999999999</v>
      </c>
      <c r="O44" s="25">
        <f t="shared" ref="O44:O46" si="379">M44*N44</f>
        <v>9160.0589999999993</v>
      </c>
      <c r="P44" s="14">
        <v>0.32300000000000001</v>
      </c>
      <c r="Q44" s="25">
        <f t="shared" ref="Q44:Q46" si="380">M44*P44</f>
        <v>4826.5889999999999</v>
      </c>
      <c r="R44" s="16">
        <v>6.4000000000000001E-2</v>
      </c>
      <c r="S44" s="150">
        <v>0.23300000000000001</v>
      </c>
      <c r="T44" s="25">
        <f t="shared" ref="T44:T46" si="381">M44*R44</f>
        <v>956.35199999999998</v>
      </c>
      <c r="U44" s="26">
        <v>0.25600000000000001</v>
      </c>
      <c r="V44" s="25">
        <f t="shared" ref="V44:V46" si="382">M44*U44</f>
        <v>3825.4079999999999</v>
      </c>
      <c r="W44" s="16">
        <v>0.48399999999999999</v>
      </c>
      <c r="X44" s="25">
        <f t="shared" ref="X44:X46" si="383">M44*W44</f>
        <v>7232.4119999999994</v>
      </c>
      <c r="Y44" s="16">
        <v>0.4</v>
      </c>
      <c r="Z44" s="25">
        <f t="shared" ref="Z44:Z46" si="384">Y44*M44</f>
        <v>5977.2000000000007</v>
      </c>
      <c r="AA44" s="17">
        <v>2.7000000000000001E-3</v>
      </c>
      <c r="AB44" s="18">
        <f t="shared" ref="AB44:AB46" si="385">M44*AA44</f>
        <v>40.3461</v>
      </c>
      <c r="AC44" s="27">
        <f>IF(M44&gt;0,(AE44+AN44)/M44,0)</f>
        <v>2.5397039951816909E-3</v>
      </c>
      <c r="AD44" s="17">
        <v>3.5E-4</v>
      </c>
      <c r="AE44" s="24">
        <f t="shared" ref="AE44:AE46" si="386">AD44*M44</f>
        <v>5.2300500000000003</v>
      </c>
      <c r="AF44" s="117">
        <v>0.21690000000000001</v>
      </c>
      <c r="AG44" s="30">
        <f t="shared" ref="AG44:AG46" si="387">AJ44*(1-AK44)*AF44</f>
        <v>30.750129900000005</v>
      </c>
      <c r="AH44" s="28">
        <f t="shared" ref="AH44:AH46" si="388">IF(AND(AF44&gt;0,AD44&gt;0,AA44&gt;0),((AA44-AD44)*AF44)/((AF44-AD44)*AA44),0)</f>
        <v>0.87177711075194331</v>
      </c>
      <c r="AI44" s="60">
        <f t="shared" si="6"/>
        <v>0.86349812847728979</v>
      </c>
      <c r="AJ44" s="12">
        <v>157</v>
      </c>
      <c r="AK44" s="14">
        <v>9.7000000000000003E-2</v>
      </c>
      <c r="AL44" s="15">
        <v>0.23080000000000001</v>
      </c>
      <c r="AM44" s="135">
        <v>0.23880000000000001</v>
      </c>
      <c r="AN44" s="30">
        <f>AJ44*(1-AK44)*AL44</f>
        <v>32.720746800000008</v>
      </c>
      <c r="AO44" s="136">
        <f t="shared" ref="AO44" si="389">AJ44*(1-AK44)*AM44</f>
        <v>33.854914800000003</v>
      </c>
      <c r="AP44" s="19">
        <v>1.55</v>
      </c>
      <c r="AQ44" s="19">
        <v>1003.46</v>
      </c>
      <c r="AR44" s="101">
        <f>AR42+AJ44-AQ44</f>
        <v>822.14000000000306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9"/>
      <c r="B45" s="33">
        <v>2</v>
      </c>
      <c r="C45" s="11" t="s">
        <v>59</v>
      </c>
      <c r="D45" s="34">
        <v>18903</v>
      </c>
      <c r="E45" s="34">
        <v>7</v>
      </c>
      <c r="F45" s="34">
        <v>17554</v>
      </c>
      <c r="G45" s="35">
        <v>0.7</v>
      </c>
      <c r="H45" s="35">
        <v>5.0999999999999996</v>
      </c>
      <c r="I45" s="34">
        <v>18988</v>
      </c>
      <c r="J45" s="35">
        <v>5.6</v>
      </c>
      <c r="K45" s="34">
        <v>16565</v>
      </c>
      <c r="L45" s="36">
        <v>8.1000000000000003E-2</v>
      </c>
      <c r="M45" s="37">
        <f>ROUND(K45*(1-L45),0)</f>
        <v>15223</v>
      </c>
      <c r="N45" s="38">
        <v>0.61399999999999999</v>
      </c>
      <c r="O45" s="25">
        <f t="shared" si="379"/>
        <v>9346.9220000000005</v>
      </c>
      <c r="P45" s="36">
        <v>0.29499999999999998</v>
      </c>
      <c r="Q45" s="25">
        <f t="shared" si="380"/>
        <v>4490.7849999999999</v>
      </c>
      <c r="R45" s="39">
        <v>9.0999999999999998E-2</v>
      </c>
      <c r="S45" s="139">
        <v>0.21429999999999999</v>
      </c>
      <c r="T45" s="25">
        <f t="shared" si="381"/>
        <v>1385.2929999999999</v>
      </c>
      <c r="U45" s="28">
        <v>0.23899999999999999</v>
      </c>
      <c r="V45" s="25">
        <f t="shared" si="382"/>
        <v>3638.297</v>
      </c>
      <c r="W45" s="39">
        <v>0.48899999999999999</v>
      </c>
      <c r="X45" s="25">
        <f t="shared" si="383"/>
        <v>7444.0469999999996</v>
      </c>
      <c r="Y45" s="39">
        <v>0.42</v>
      </c>
      <c r="Z45" s="25">
        <f t="shared" si="384"/>
        <v>6393.66</v>
      </c>
      <c r="AA45" s="40">
        <v>2.6900000000000001E-3</v>
      </c>
      <c r="AB45" s="18">
        <f t="shared" si="385"/>
        <v>40.949870000000004</v>
      </c>
      <c r="AC45" s="27">
        <f>IF(M45&gt;0,(AE45+AN45)/M45,0)</f>
        <v>2.7355299875188861E-3</v>
      </c>
      <c r="AD45" s="40">
        <v>3.6000000000000002E-4</v>
      </c>
      <c r="AE45" s="37">
        <f t="shared" si="386"/>
        <v>5.4802800000000005</v>
      </c>
      <c r="AF45" s="28">
        <v>0.21379999999999999</v>
      </c>
      <c r="AG45" s="41">
        <f t="shared" si="387"/>
        <v>35.761257000000001</v>
      </c>
      <c r="AH45" s="28">
        <f t="shared" si="388"/>
        <v>0.8676319368196943</v>
      </c>
      <c r="AI45" s="29">
        <f t="shared" si="6"/>
        <v>0.86984684867228645</v>
      </c>
      <c r="AJ45" s="34">
        <v>189</v>
      </c>
      <c r="AK45" s="36">
        <v>0.115</v>
      </c>
      <c r="AL45" s="38">
        <v>0.2162</v>
      </c>
      <c r="AM45" s="137">
        <v>0.2104</v>
      </c>
      <c r="AN45" s="41">
        <f>AJ45*(1-AK45)*AL45</f>
        <v>36.162693000000004</v>
      </c>
      <c r="AO45" s="138">
        <f t="shared" si="19"/>
        <v>35.192556000000003</v>
      </c>
      <c r="AP45" s="42">
        <v>1.65</v>
      </c>
      <c r="AQ45" s="42"/>
      <c r="AR45" s="121">
        <f>AR44+AJ45-AQ45</f>
        <v>1011.1400000000031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9"/>
      <c r="B46" s="33">
        <v>3</v>
      </c>
      <c r="C46" s="11" t="s">
        <v>56</v>
      </c>
      <c r="D46" s="43">
        <v>21340</v>
      </c>
      <c r="E46" s="43">
        <v>2</v>
      </c>
      <c r="F46" s="43">
        <v>15988</v>
      </c>
      <c r="G46" s="37">
        <v>1.1000000000000001</v>
      </c>
      <c r="H46" s="37">
        <v>4.0999999999999996</v>
      </c>
      <c r="I46" s="43">
        <v>18270</v>
      </c>
      <c r="J46" s="37">
        <v>5.0999999999999996</v>
      </c>
      <c r="K46" s="43">
        <v>16425</v>
      </c>
      <c r="L46" s="39">
        <v>8.7999999999999995E-2</v>
      </c>
      <c r="M46" s="37">
        <f>ROUND(K46*(1-L46),0)</f>
        <v>14980</v>
      </c>
      <c r="N46" s="28">
        <v>0.56899999999999995</v>
      </c>
      <c r="O46" s="25">
        <f t="shared" si="379"/>
        <v>8523.619999999999</v>
      </c>
      <c r="P46" s="39">
        <v>0.31</v>
      </c>
      <c r="Q46" s="25">
        <f t="shared" si="380"/>
        <v>4643.8</v>
      </c>
      <c r="R46" s="39">
        <v>0.121</v>
      </c>
      <c r="S46" s="139">
        <v>0.23830000000000001</v>
      </c>
      <c r="T46" s="25">
        <f t="shared" si="381"/>
        <v>1812.58</v>
      </c>
      <c r="U46" s="28">
        <v>0.251</v>
      </c>
      <c r="V46" s="25">
        <f t="shared" si="382"/>
        <v>3759.98</v>
      </c>
      <c r="W46" s="39">
        <v>0.48699999999999999</v>
      </c>
      <c r="X46" s="25">
        <f t="shared" si="383"/>
        <v>7295.26</v>
      </c>
      <c r="Y46" s="39">
        <v>0.41</v>
      </c>
      <c r="Z46" s="25">
        <f t="shared" si="384"/>
        <v>6141.7999999999993</v>
      </c>
      <c r="AA46" s="47">
        <v>2.5100000000000001E-3</v>
      </c>
      <c r="AB46" s="18">
        <f t="shared" si="385"/>
        <v>37.599800000000002</v>
      </c>
      <c r="AC46" s="27">
        <f>IF(M46&gt;0,(AE46+AN46)/M46,0)</f>
        <v>2.8003758544726302E-3</v>
      </c>
      <c r="AD46" s="47">
        <v>3.6000000000000002E-4</v>
      </c>
      <c r="AE46" s="37">
        <f t="shared" si="386"/>
        <v>5.3928000000000003</v>
      </c>
      <c r="AF46" s="28">
        <v>0.21820000000000001</v>
      </c>
      <c r="AG46" s="41">
        <f t="shared" si="387"/>
        <v>35.658025800000004</v>
      </c>
      <c r="AH46" s="28">
        <f t="shared" si="388"/>
        <v>0.85798926951028043</v>
      </c>
      <c r="AI46" s="29">
        <f t="shared" si="6"/>
        <v>0.8728505044529814</v>
      </c>
      <c r="AJ46" s="43">
        <v>183</v>
      </c>
      <c r="AK46" s="39">
        <v>0.107</v>
      </c>
      <c r="AL46" s="28">
        <v>0.22370000000000001</v>
      </c>
      <c r="AM46" s="139">
        <v>0.22689999999999999</v>
      </c>
      <c r="AN46" s="41">
        <f>AJ46*(1-AK46)*AL46</f>
        <v>36.556830300000001</v>
      </c>
      <c r="AO46" s="140">
        <f t="shared" si="19"/>
        <v>37.079771100000002</v>
      </c>
      <c r="AP46" s="18">
        <v>1.63</v>
      </c>
      <c r="AQ46" s="18"/>
      <c r="AR46" s="121">
        <f>AR45+AJ46-AQ46</f>
        <v>1194.1400000000031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70"/>
      <c r="B47" s="49" t="s">
        <v>38</v>
      </c>
      <c r="C47" s="50"/>
      <c r="D47" s="51">
        <f t="shared" ref="D47" si="390">SUM(D44:D46)</f>
        <v>45443</v>
      </c>
      <c r="E47" s="51"/>
      <c r="F47" s="51">
        <f t="shared" ref="F47" si="391">SUM(F44:F46)</f>
        <v>45547</v>
      </c>
      <c r="G47" s="52"/>
      <c r="H47" s="52"/>
      <c r="I47" s="51">
        <f t="shared" ref="I47:K47" si="392">SUM(I44:I46)</f>
        <v>51663</v>
      </c>
      <c r="J47" s="52"/>
      <c r="K47" s="51">
        <f t="shared" si="392"/>
        <v>49303</v>
      </c>
      <c r="L47" s="21">
        <f t="shared" ref="L47" si="393">IF(K47&gt;0,(K44*L44+K45*L45+K46*L46)/K47,0)</f>
        <v>8.4324625276352358E-2</v>
      </c>
      <c r="M47" s="52">
        <f t="shared" ref="M47" si="394">M44+M45+M46</f>
        <v>45146</v>
      </c>
      <c r="N47" s="53">
        <f t="shared" ref="N47" si="395">IF(M47&gt;0,O47/M47,0)</f>
        <v>0.59873745182297433</v>
      </c>
      <c r="O47" s="54">
        <f t="shared" ref="O47" si="396">O44+O45+O46</f>
        <v>27030.600999999999</v>
      </c>
      <c r="P47" s="21">
        <f t="shared" ref="P47" si="397">IF(M47&gt;0,Q47/M47,0)</f>
        <v>0.30924498294422537</v>
      </c>
      <c r="Q47" s="54">
        <f t="shared" ref="Q47" si="398">Q44+Q45+Q46</f>
        <v>13961.173999999999</v>
      </c>
      <c r="R47" s="21">
        <f t="shared" ref="R47" si="399">IF(M47&gt;0,T47/M47,0)</f>
        <v>9.2017565232800261E-2</v>
      </c>
      <c r="S47" s="141"/>
      <c r="T47" s="54">
        <f t="shared" ref="T47" si="400">T44+T45+T46</f>
        <v>4154.2250000000004</v>
      </c>
      <c r="U47" s="21">
        <f t="shared" ref="U47" si="401">IF(M47&gt;0,V47/M47,0)</f>
        <v>0.2486086253488681</v>
      </c>
      <c r="V47" s="54">
        <f t="shared" ref="V47" si="402">V44+V45+V46</f>
        <v>11223.684999999999</v>
      </c>
      <c r="W47" s="21">
        <f t="shared" ref="W47" si="403">IF(M47&gt;0,X47/M47,0)</f>
        <v>0.4866814114207238</v>
      </c>
      <c r="X47" s="54">
        <f t="shared" ref="X47" si="404">X44+X45+X46</f>
        <v>21971.718999999997</v>
      </c>
      <c r="Y47" s="21">
        <f t="shared" ref="Y47" si="405">IF(M47&gt;0,Z47/M47,0)</f>
        <v>0.41006202099853806</v>
      </c>
      <c r="Z47" s="54">
        <f t="shared" ref="Z47" si="406">Z44+Z45+Z46</f>
        <v>18512.66</v>
      </c>
      <c r="AA47" s="55">
        <f t="shared" ref="AA47" si="407">IF(M47&gt;0,AB47/M47,0)</f>
        <v>2.6335837061976699E-3</v>
      </c>
      <c r="AB47" s="56">
        <f t="shared" ref="AB47" si="408">SUM(AB44:AB46)</f>
        <v>118.89577000000001</v>
      </c>
      <c r="AC47" s="55">
        <f t="shared" ref="AC47" si="409">IF(M47&gt;0,(AC44*M44+AC45*M45+AC46*M46)/M47,0)</f>
        <v>2.6922296571124799E-3</v>
      </c>
      <c r="AD47" s="55">
        <f t="shared" ref="AD47" si="410">IF(K47&gt;0,(K44*AD44+K45*AD45+K46*AD46)/K47,0)</f>
        <v>3.5669127639291725E-4</v>
      </c>
      <c r="AE47" s="52">
        <f t="shared" ref="AE47" si="411">SUM(AE44:AE46)</f>
        <v>16.10313</v>
      </c>
      <c r="AF47" s="53">
        <f t="shared" ref="AF47" si="412">IF(K47&gt;0,(K44*AF44+K45*AF45+K46*AF46)/K47,0)</f>
        <v>0.21629153804028153</v>
      </c>
      <c r="AG47" s="58">
        <f t="shared" ref="AG47" si="413">SUM(AG44:AG46)</f>
        <v>102.16941270000001</v>
      </c>
      <c r="AH47" s="53">
        <f t="shared" ref="AH47" si="414">IF(AND(AB47&gt;0),((AB44*AH44+AB45*AH45+AB46*AH46)/AB47),0)</f>
        <v>0.86598914700208696</v>
      </c>
      <c r="AI47" s="57">
        <f t="shared" si="6"/>
        <v>0.86889734969411603</v>
      </c>
      <c r="AJ47" s="51">
        <f t="shared" ref="AJ47" si="415">SUM(AJ44:AJ46)</f>
        <v>529</v>
      </c>
      <c r="AK47" s="21">
        <f t="shared" ref="AK47" si="416">IF(AJ47&gt;0,(AK44*AJ44+AK45*AJ45+AK46*AJ46)/AJ47,0)</f>
        <v>0.10689035916824197</v>
      </c>
      <c r="AL47" s="53">
        <f>IF(K47&gt;0,(AL44*K44+AL45*K45+AL46*K46)/K47,0)</f>
        <v>0.22352931667444173</v>
      </c>
      <c r="AM47" s="141">
        <f>IF(L47&gt;0,(AM44*K44+AM45*K45+AM46*K46)/K47,0)</f>
        <v>0.22529365150193703</v>
      </c>
      <c r="AN47" s="58">
        <f t="shared" ref="AN47" si="417">SUM(AN44:AN46)</f>
        <v>105.44027010000002</v>
      </c>
      <c r="AO47" s="142">
        <f t="shared" si="48"/>
        <v>106.12724190000002</v>
      </c>
      <c r="AP47" s="56"/>
      <c r="AQ47" s="56">
        <f t="shared" ref="AQ47" si="418">SUM(AQ44:AQ46)</f>
        <v>1003.46</v>
      </c>
      <c r="AR47" s="105"/>
      <c r="AS47" s="106">
        <f>AR46</f>
        <v>1194.1400000000031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8">
        <v>12</v>
      </c>
      <c r="B48" s="23">
        <v>1</v>
      </c>
      <c r="C48" s="11" t="s">
        <v>59</v>
      </c>
      <c r="D48" s="12">
        <v>6700</v>
      </c>
      <c r="E48" s="12">
        <v>1</v>
      </c>
      <c r="F48" s="12">
        <v>11858</v>
      </c>
      <c r="G48" s="13">
        <v>1.2</v>
      </c>
      <c r="H48" s="13">
        <v>4.3</v>
      </c>
      <c r="I48" s="12">
        <v>13787</v>
      </c>
      <c r="J48" s="13">
        <v>6</v>
      </c>
      <c r="K48" s="12">
        <v>16329</v>
      </c>
      <c r="L48" s="14">
        <v>9.0999999999999998E-2</v>
      </c>
      <c r="M48" s="24">
        <f>ROUND(K48*(1-L48),0)</f>
        <v>14843</v>
      </c>
      <c r="N48" s="15">
        <v>0.61799999999999999</v>
      </c>
      <c r="O48" s="25">
        <f t="shared" ref="O48:O50" si="420">M48*N48</f>
        <v>9172.9740000000002</v>
      </c>
      <c r="P48" s="14">
        <v>0.221</v>
      </c>
      <c r="Q48" s="25">
        <f t="shared" ref="Q48:Q50" si="421">M48*P48</f>
        <v>3280.3029999999999</v>
      </c>
      <c r="R48" s="16">
        <v>0.161</v>
      </c>
      <c r="S48" s="150">
        <v>0.2331</v>
      </c>
      <c r="T48" s="25">
        <f t="shared" ref="T48:T50" si="422">M48*R48</f>
        <v>2389.723</v>
      </c>
      <c r="U48" s="26">
        <v>0.27200000000000002</v>
      </c>
      <c r="V48" s="25">
        <f t="shared" ref="V48:V50" si="423">M48*U48</f>
        <v>4037.2960000000003</v>
      </c>
      <c r="W48" s="16">
        <v>0.48099999999999998</v>
      </c>
      <c r="X48" s="25">
        <f t="shared" ref="X48:X50" si="424">M48*W48</f>
        <v>7139.4830000000002</v>
      </c>
      <c r="Y48" s="16">
        <v>0.4</v>
      </c>
      <c r="Z48" s="25">
        <f t="shared" ref="Z48:Z50" si="425">Y48*M48</f>
        <v>5937.2000000000007</v>
      </c>
      <c r="AA48" s="17">
        <v>2.48E-3</v>
      </c>
      <c r="AB48" s="18">
        <f t="shared" ref="AB48:AB50" si="426">M48*AA48</f>
        <v>36.810639999999999</v>
      </c>
      <c r="AC48" s="27">
        <f>IF(M48&gt;0,(AE48+AN48)/M48,0)</f>
        <v>2.3827644546250758E-3</v>
      </c>
      <c r="AD48" s="17">
        <v>3.4000000000000002E-4</v>
      </c>
      <c r="AE48" s="24">
        <f t="shared" ref="AE48:AE50" si="427">AD48*M48</f>
        <v>5.0466200000000008</v>
      </c>
      <c r="AF48" s="117">
        <v>0.20069999999999999</v>
      </c>
      <c r="AG48" s="30">
        <f t="shared" ref="AG48:AG50" si="428">AJ48*(1-AK48)*AF48</f>
        <v>28.146970799999998</v>
      </c>
      <c r="AH48" s="28">
        <f t="shared" ref="AH48:AH50" si="429">IF(AND(AF48&gt;0,AD48&gt;0,AA48&gt;0),((AA48-AD48)*AF48)/((AF48-AD48)*AA48),0)</f>
        <v>0.86436752555078278</v>
      </c>
      <c r="AI48" s="60">
        <f t="shared" si="6"/>
        <v>0.85865894073959603</v>
      </c>
      <c r="AJ48" s="12">
        <v>156</v>
      </c>
      <c r="AK48" s="14">
        <v>0.10100000000000001</v>
      </c>
      <c r="AL48" s="15">
        <v>0.2162</v>
      </c>
      <c r="AM48" s="135">
        <v>0.2109</v>
      </c>
      <c r="AN48" s="30">
        <f>AJ48*(1-AK48)*AL48</f>
        <v>30.320752800000001</v>
      </c>
      <c r="AO48" s="136">
        <f t="shared" ref="AO48" si="430">AJ48*(1-AK48)*AM48</f>
        <v>29.577459600000001</v>
      </c>
      <c r="AP48" s="19">
        <v>1.6</v>
      </c>
      <c r="AQ48" s="19">
        <v>1008.96</v>
      </c>
      <c r="AR48" s="101">
        <f>AR46+AJ48-AQ48</f>
        <v>341.18000000000302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9"/>
      <c r="B49" s="33">
        <v>2</v>
      </c>
      <c r="C49" s="11" t="s">
        <v>53</v>
      </c>
      <c r="D49" s="34">
        <v>24000</v>
      </c>
      <c r="E49" s="34">
        <v>4</v>
      </c>
      <c r="F49" s="34">
        <v>15708</v>
      </c>
      <c r="G49" s="35">
        <v>1.7</v>
      </c>
      <c r="H49" s="35">
        <v>5.5</v>
      </c>
      <c r="I49" s="34">
        <v>18520</v>
      </c>
      <c r="J49" s="35">
        <v>6.1</v>
      </c>
      <c r="K49" s="34">
        <v>16462</v>
      </c>
      <c r="L49" s="36">
        <v>7.6999999999999999E-2</v>
      </c>
      <c r="M49" s="37">
        <f>ROUND(K49*(1-L49),0)</f>
        <v>15194</v>
      </c>
      <c r="N49" s="38">
        <v>0.65100000000000002</v>
      </c>
      <c r="O49" s="25">
        <f t="shared" si="420"/>
        <v>9891.2939999999999</v>
      </c>
      <c r="P49" s="36">
        <v>0.188</v>
      </c>
      <c r="Q49" s="25">
        <f t="shared" si="421"/>
        <v>2856.4720000000002</v>
      </c>
      <c r="R49" s="39">
        <v>0.161</v>
      </c>
      <c r="S49" s="139">
        <v>0.23699999999999999</v>
      </c>
      <c r="T49" s="25">
        <f t="shared" si="422"/>
        <v>2446.2339999999999</v>
      </c>
      <c r="U49" s="28">
        <v>0.27900000000000003</v>
      </c>
      <c r="V49" s="25">
        <f t="shared" si="423"/>
        <v>4239.1260000000002</v>
      </c>
      <c r="W49" s="39">
        <v>0.441</v>
      </c>
      <c r="X49" s="25">
        <f t="shared" si="424"/>
        <v>6700.5540000000001</v>
      </c>
      <c r="Y49" s="39">
        <v>0.41</v>
      </c>
      <c r="Z49" s="25">
        <f t="shared" si="425"/>
        <v>6229.54</v>
      </c>
      <c r="AA49" s="40">
        <v>2.4199999999999998E-3</v>
      </c>
      <c r="AB49" s="18">
        <f t="shared" si="426"/>
        <v>36.769479999999994</v>
      </c>
      <c r="AC49" s="27">
        <f>IF(M49&gt;0,(AE49+AN49)/M49,0)</f>
        <v>3.0688144267474004E-3</v>
      </c>
      <c r="AD49" s="40">
        <v>3.2000000000000003E-4</v>
      </c>
      <c r="AE49" s="37">
        <f t="shared" si="427"/>
        <v>4.8620800000000006</v>
      </c>
      <c r="AF49" s="28">
        <v>0.2112</v>
      </c>
      <c r="AG49" s="41">
        <f t="shared" si="428"/>
        <v>41.5295232</v>
      </c>
      <c r="AH49" s="28">
        <f t="shared" si="429"/>
        <v>0.86908539108842597</v>
      </c>
      <c r="AI49" s="29">
        <f t="shared" si="6"/>
        <v>0.89707673148197009</v>
      </c>
      <c r="AJ49" s="34">
        <v>218</v>
      </c>
      <c r="AK49" s="36">
        <v>9.8000000000000004E-2</v>
      </c>
      <c r="AL49" s="38">
        <v>0.21240000000000001</v>
      </c>
      <c r="AM49" s="137">
        <v>0.2104</v>
      </c>
      <c r="AN49" s="41">
        <f>AJ49*(1-AK49)*AL49</f>
        <v>41.7654864</v>
      </c>
      <c r="AO49" s="138">
        <f t="shared" si="19"/>
        <v>41.372214399999997</v>
      </c>
      <c r="AP49" s="42">
        <v>1.65</v>
      </c>
      <c r="AQ49" s="42"/>
      <c r="AR49" s="121">
        <f>AR48+AJ49-AQ49</f>
        <v>559.18000000000302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9"/>
      <c r="B50" s="33">
        <v>3</v>
      </c>
      <c r="C50" s="46" t="s">
        <v>58</v>
      </c>
      <c r="D50" s="43">
        <v>18110</v>
      </c>
      <c r="E50" s="43">
        <v>0</v>
      </c>
      <c r="F50" s="43">
        <v>15521</v>
      </c>
      <c r="G50" s="37">
        <v>1.1000000000000001</v>
      </c>
      <c r="H50" s="37">
        <v>4.3</v>
      </c>
      <c r="I50" s="43">
        <v>18233</v>
      </c>
      <c r="J50" s="37">
        <v>5.3</v>
      </c>
      <c r="K50" s="43">
        <v>16539</v>
      </c>
      <c r="L50" s="39">
        <v>0.09</v>
      </c>
      <c r="M50" s="37">
        <f>ROUND(K50*(1-L50),0)</f>
        <v>15050</v>
      </c>
      <c r="N50" s="28">
        <v>0.626</v>
      </c>
      <c r="O50" s="25">
        <f t="shared" si="420"/>
        <v>9421.2999999999993</v>
      </c>
      <c r="P50" s="39">
        <v>0.23300000000000001</v>
      </c>
      <c r="Q50" s="25">
        <f t="shared" si="421"/>
        <v>3506.65</v>
      </c>
      <c r="R50" s="39">
        <v>0.14099999999999999</v>
      </c>
      <c r="S50" s="139">
        <v>0.23169999999999999</v>
      </c>
      <c r="T50" s="25">
        <f t="shared" si="422"/>
        <v>2122.0499999999997</v>
      </c>
      <c r="U50" s="28">
        <v>0.26300000000000001</v>
      </c>
      <c r="V50" s="25">
        <f t="shared" si="423"/>
        <v>3958.15</v>
      </c>
      <c r="W50" s="39">
        <v>0.46800000000000003</v>
      </c>
      <c r="X50" s="25">
        <f t="shared" si="424"/>
        <v>7043.4000000000005</v>
      </c>
      <c r="Y50" s="39">
        <v>0.4</v>
      </c>
      <c r="Z50" s="25">
        <f t="shared" si="425"/>
        <v>6020</v>
      </c>
      <c r="AA50" s="47">
        <v>2.3999999999999998E-3</v>
      </c>
      <c r="AB50" s="18">
        <f t="shared" si="426"/>
        <v>36.119999999999997</v>
      </c>
      <c r="AC50" s="27">
        <f>IF(M50&gt;0,(AE50+AN50)/M50,0)</f>
        <v>2.6158001461794016E-3</v>
      </c>
      <c r="AD50" s="47">
        <v>3.3E-4</v>
      </c>
      <c r="AE50" s="37">
        <f t="shared" si="427"/>
        <v>4.9664999999999999</v>
      </c>
      <c r="AF50" s="28">
        <v>0.21479999999999999</v>
      </c>
      <c r="AG50" s="41">
        <f t="shared" si="428"/>
        <v>33.927445200000001</v>
      </c>
      <c r="AH50" s="28">
        <f t="shared" si="429"/>
        <v>0.86382710868652968</v>
      </c>
      <c r="AI50" s="29">
        <f t="shared" si="6"/>
        <v>0.87516958759856245</v>
      </c>
      <c r="AJ50" s="43">
        <v>173</v>
      </c>
      <c r="AK50" s="39">
        <v>8.6999999999999994E-2</v>
      </c>
      <c r="AL50" s="28">
        <v>0.21779999999999999</v>
      </c>
      <c r="AM50" s="139">
        <v>0.21679999999999999</v>
      </c>
      <c r="AN50" s="41">
        <f>AJ50*(1-AK50)*AL50</f>
        <v>34.4012922</v>
      </c>
      <c r="AO50" s="140">
        <f t="shared" si="19"/>
        <v>34.243343199999998</v>
      </c>
      <c r="AP50" s="18">
        <v>1.55</v>
      </c>
      <c r="AQ50" s="18"/>
      <c r="AR50" s="121">
        <f>AR49+AJ50-AQ50</f>
        <v>732.18000000000302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70"/>
      <c r="B51" s="49" t="s">
        <v>38</v>
      </c>
      <c r="C51" s="50"/>
      <c r="D51" s="51">
        <f t="shared" ref="D51" si="431">SUM(D48:D50)</f>
        <v>48810</v>
      </c>
      <c r="E51" s="51"/>
      <c r="F51" s="51">
        <f t="shared" ref="F51" si="432">SUM(F48:F50)</f>
        <v>43087</v>
      </c>
      <c r="G51" s="52"/>
      <c r="H51" s="52"/>
      <c r="I51" s="51">
        <f t="shared" ref="I51:K51" si="433">SUM(I48:I50)</f>
        <v>50540</v>
      </c>
      <c r="J51" s="52"/>
      <c r="K51" s="51">
        <f t="shared" si="433"/>
        <v>49330</v>
      </c>
      <c r="L51" s="21">
        <f t="shared" ref="L51" si="434">IF(K51&gt;0,(K48*L48+K49*L49+K50*L50)/K51,0)</f>
        <v>8.5992763024528684E-2</v>
      </c>
      <c r="M51" s="52">
        <f t="shared" ref="M51" si="435">M48+M49+M50</f>
        <v>45087</v>
      </c>
      <c r="N51" s="53">
        <f t="shared" ref="N51" si="436">IF(M51&gt;0,O51/M51,0)</f>
        <v>0.6317911593142147</v>
      </c>
      <c r="O51" s="54">
        <f t="shared" ref="O51" si="437">O48+O49+O50</f>
        <v>28485.567999999999</v>
      </c>
      <c r="P51" s="21">
        <f t="shared" ref="P51" si="438">IF(M51&gt;0,Q51/M51,0)</f>
        <v>0.21388482267615941</v>
      </c>
      <c r="Q51" s="54">
        <f t="shared" ref="Q51" si="439">Q48+Q49+Q50</f>
        <v>9643.4249999999993</v>
      </c>
      <c r="R51" s="21">
        <f t="shared" ref="R51" si="440">IF(M51&gt;0,T51/M51,0)</f>
        <v>0.15432401800962584</v>
      </c>
      <c r="S51" s="141"/>
      <c r="T51" s="54">
        <f t="shared" ref="T51" si="441">T48+T49+T50</f>
        <v>6958.0069999999996</v>
      </c>
      <c r="U51" s="21">
        <f t="shared" ref="U51" si="442">IF(M51&gt;0,V51/M51,0)</f>
        <v>0.27135475857786057</v>
      </c>
      <c r="V51" s="54">
        <f t="shared" ref="V51" si="443">V48+V49+V50</f>
        <v>12234.572</v>
      </c>
      <c r="W51" s="21">
        <f t="shared" ref="W51" si="444">IF(M51&gt;0,X51/M51,0)</f>
        <v>0.46318089471466278</v>
      </c>
      <c r="X51" s="54">
        <f t="shared" ref="X51" si="445">X48+X49+X50</f>
        <v>20883.437000000002</v>
      </c>
      <c r="Y51" s="21">
        <f t="shared" ref="Y51" si="446">IF(M51&gt;0,Z51/M51,0)</f>
        <v>0.40336992924789855</v>
      </c>
      <c r="Z51" s="54">
        <f t="shared" ref="Z51" si="447">Z48+Z49+Z50</f>
        <v>18186.740000000002</v>
      </c>
      <c r="AA51" s="55">
        <f t="shared" ref="AA51" si="448">IF(M51&gt;0,AB51/M51,0)</f>
        <v>2.4330764965511125E-3</v>
      </c>
      <c r="AB51" s="56">
        <f t="shared" ref="AB51" si="449">SUM(AB48:AB50)</f>
        <v>109.70012</v>
      </c>
      <c r="AC51" s="55">
        <f t="shared" ref="AC51" si="450">IF(M51&gt;0,(AC48*M48+AC49*M49+AC50*M50)/M51,0)</f>
        <v>2.6917455452791271E-3</v>
      </c>
      <c r="AD51" s="55">
        <f t="shared" ref="AD51" si="451">IF(K51&gt;0,(K48*AD48+K49*AD49+K50*AD50)/K51,0)</f>
        <v>3.2997303871883235E-4</v>
      </c>
      <c r="AE51" s="52">
        <f t="shared" ref="AE51" si="452">SUM(AE48:AE50)</f>
        <v>14.875200000000001</v>
      </c>
      <c r="AF51" s="53">
        <f t="shared" ref="AF51" si="453">IF(K51&gt;0,(K48*AF48+K49*AF49+K50*AF50)/K51,0)</f>
        <v>0.20893131765659839</v>
      </c>
      <c r="AG51" s="58">
        <f t="shared" ref="AG51" si="454">SUM(AG48:AG50)</f>
        <v>103.60393919999999</v>
      </c>
      <c r="AH51" s="53">
        <f t="shared" ref="AH51" si="455">IF(AND(AB51&gt;0),((AB48*AH48+AB49*AH49+AB50*AH50)/AB51),0)</f>
        <v>0.86577092971654157</v>
      </c>
      <c r="AI51" s="57">
        <f t="shared" si="6"/>
        <v>0.87875874061829207</v>
      </c>
      <c r="AJ51" s="51">
        <f t="shared" ref="AJ51" si="456">SUM(AJ48:AJ50)</f>
        <v>547</v>
      </c>
      <c r="AK51" s="21">
        <f t="shared" ref="AK51" si="457">IF(AJ51&gt;0,(AK48*AJ48+AK49*AJ49+AK50*AJ50)/AJ51,0)</f>
        <v>9.53765996343693E-2</v>
      </c>
      <c r="AL51" s="53">
        <f>IF(K51&gt;0,(AL48*K48+AL49*K49+AL50*K50)/K51,0)</f>
        <v>0.21546833164402998</v>
      </c>
      <c r="AM51" s="141">
        <f>IF(L51&gt;0,(AM48*K48+AM49*K49+AM50*K50)/K51,0)</f>
        <v>0.21271125278735048</v>
      </c>
      <c r="AN51" s="58">
        <f t="shared" ref="AN51" si="458">SUM(AN48:AN50)</f>
        <v>106.48753139999999</v>
      </c>
      <c r="AO51" s="142">
        <f t="shared" si="48"/>
        <v>105.1930172</v>
      </c>
      <c r="AP51" s="56"/>
      <c r="AQ51" s="56">
        <f t="shared" ref="AQ51" si="459">SUM(AQ48:AQ50)</f>
        <v>1008.96</v>
      </c>
      <c r="AR51" s="105"/>
      <c r="AS51" s="106">
        <f>AR50</f>
        <v>732.18000000000302</v>
      </c>
      <c r="AT51" s="51">
        <f t="shared" ref="AT51" si="460">SUM(AT48:AT50)</f>
        <v>0</v>
      </c>
      <c r="AU51" s="59"/>
      <c r="AV51" s="58"/>
      <c r="AW51" s="58"/>
      <c r="AX51" s="58"/>
      <c r="AY51" s="58"/>
    </row>
    <row r="52" spans="1:51" x14ac:dyDescent="0.2">
      <c r="A52" s="168">
        <v>13</v>
      </c>
      <c r="B52" s="23">
        <v>1</v>
      </c>
      <c r="C52" s="11" t="s">
        <v>59</v>
      </c>
      <c r="D52" s="12">
        <v>4293</v>
      </c>
      <c r="E52" s="12">
        <v>0</v>
      </c>
      <c r="F52" s="12">
        <v>17327</v>
      </c>
      <c r="G52" s="13">
        <v>1.6</v>
      </c>
      <c r="H52" s="13">
        <v>3.8</v>
      </c>
      <c r="I52" s="12">
        <v>19447</v>
      </c>
      <c r="J52" s="13">
        <v>5.0999999999999996</v>
      </c>
      <c r="K52" s="12">
        <v>16261</v>
      </c>
      <c r="L52" s="14">
        <v>9.0999999999999998E-2</v>
      </c>
      <c r="M52" s="24">
        <f>ROUND(K52*(1-L52),0)</f>
        <v>14781</v>
      </c>
      <c r="N52" s="15">
        <v>0.57899999999999996</v>
      </c>
      <c r="O52" s="25">
        <f t="shared" ref="O52:O54" si="461">M52*N52</f>
        <v>8558.1989999999987</v>
      </c>
      <c r="P52" s="14">
        <v>0.313</v>
      </c>
      <c r="Q52" s="25">
        <f t="shared" ref="Q52:Q54" si="462">M52*P52</f>
        <v>4626.4530000000004</v>
      </c>
      <c r="R52" s="16">
        <v>0.108</v>
      </c>
      <c r="S52" s="150">
        <v>0.2225</v>
      </c>
      <c r="T52" s="25">
        <f t="shared" ref="T52:T54" si="463">M52*R52</f>
        <v>1596.348</v>
      </c>
      <c r="U52" s="26">
        <v>0.255</v>
      </c>
      <c r="V52" s="25">
        <f t="shared" ref="V52:V54" si="464">M52*U52</f>
        <v>3769.1550000000002</v>
      </c>
      <c r="W52" s="16">
        <v>0.47299999999999998</v>
      </c>
      <c r="X52" s="25">
        <f t="shared" ref="X52:X54" si="465">M52*W52</f>
        <v>6991.4129999999996</v>
      </c>
      <c r="Y52" s="16">
        <v>0.4</v>
      </c>
      <c r="Z52" s="25">
        <f t="shared" ref="Z52:Z54" si="466">Y52*M52</f>
        <v>5912.4000000000005</v>
      </c>
      <c r="AA52" s="17">
        <v>2.3800000000000002E-3</v>
      </c>
      <c r="AB52" s="18">
        <f t="shared" ref="AB52:AB54" si="467">M52*AA52</f>
        <v>35.178780000000003</v>
      </c>
      <c r="AC52" s="27">
        <f>IF(M52&gt;0,(AE52+AN52)/M52,0)</f>
        <v>2.6371451187335096E-3</v>
      </c>
      <c r="AD52" s="17">
        <v>3.4000000000000002E-4</v>
      </c>
      <c r="AE52" s="24">
        <f t="shared" ref="AE52:AE54" si="468">AD52*M52</f>
        <v>5.0255400000000003</v>
      </c>
      <c r="AF52" s="117">
        <v>0.2147</v>
      </c>
      <c r="AG52" s="30">
        <f t="shared" ref="AG52:AG54" si="469">AJ52*(1-AK52)*AF52</f>
        <v>33.409467000000006</v>
      </c>
      <c r="AH52" s="28">
        <f t="shared" ref="AH52:AH54" si="470">IF(AND(AF52&gt;0,AD52&gt;0,AA52&gt;0),((AA52-AD52)*AF52)/((AF52-AD52)*AA52),0)</f>
        <v>0.85850238583957561</v>
      </c>
      <c r="AI52" s="60">
        <f t="shared" si="6"/>
        <v>0.87243212672795989</v>
      </c>
      <c r="AJ52" s="12">
        <v>171</v>
      </c>
      <c r="AK52" s="14">
        <v>0.09</v>
      </c>
      <c r="AL52" s="15">
        <v>0.21820000000000001</v>
      </c>
      <c r="AM52" s="135">
        <v>0.2152</v>
      </c>
      <c r="AN52" s="30">
        <f>AJ52*(1-AK52)*AL52</f>
        <v>33.954102000000006</v>
      </c>
      <c r="AO52" s="136">
        <f t="shared" ref="AO52" si="471">AJ52*(1-AK52)*AM52</f>
        <v>33.487272000000004</v>
      </c>
      <c r="AP52" s="19">
        <v>1.5</v>
      </c>
      <c r="AQ52" s="19">
        <v>500.82</v>
      </c>
      <c r="AR52" s="101">
        <f>AR50+AJ52-AQ52-AS52+AS52+AS52</f>
        <v>367.80000000000302</v>
      </c>
      <c r="AS52" s="151">
        <v>-34.56</v>
      </c>
      <c r="AT52" s="12"/>
      <c r="AU52" s="31"/>
      <c r="AV52" s="20"/>
      <c r="AW52" s="20"/>
      <c r="AX52" s="20"/>
      <c r="AY52" s="20"/>
    </row>
    <row r="53" spans="1:51" x14ac:dyDescent="0.2">
      <c r="A53" s="169"/>
      <c r="B53" s="33">
        <v>2</v>
      </c>
      <c r="C53" s="11" t="s">
        <v>53</v>
      </c>
      <c r="D53" s="34">
        <v>22700</v>
      </c>
      <c r="E53" s="34">
        <v>6</v>
      </c>
      <c r="F53" s="34">
        <v>14663</v>
      </c>
      <c r="G53" s="35">
        <v>1.7</v>
      </c>
      <c r="H53" s="35">
        <v>4.5</v>
      </c>
      <c r="I53" s="34">
        <v>17352</v>
      </c>
      <c r="J53" s="35">
        <v>5.2</v>
      </c>
      <c r="K53" s="34">
        <v>16636</v>
      </c>
      <c r="L53" s="36">
        <v>8.2000000000000003E-2</v>
      </c>
      <c r="M53" s="37">
        <f>ROUND(K53*(1-L53),0)</f>
        <v>15272</v>
      </c>
      <c r="N53" s="38">
        <v>0.47099999999999997</v>
      </c>
      <c r="O53" s="25">
        <f t="shared" si="461"/>
        <v>7193.1119999999992</v>
      </c>
      <c r="P53" s="36">
        <v>0.45100000000000001</v>
      </c>
      <c r="Q53" s="25">
        <f t="shared" si="462"/>
        <v>6887.6720000000005</v>
      </c>
      <c r="R53" s="39">
        <v>7.8E-2</v>
      </c>
      <c r="S53" s="139">
        <v>0.22550000000000001</v>
      </c>
      <c r="T53" s="25">
        <f t="shared" si="463"/>
        <v>1191.2159999999999</v>
      </c>
      <c r="U53" s="28">
        <v>0.25700000000000001</v>
      </c>
      <c r="V53" s="25">
        <f t="shared" si="464"/>
        <v>3924.904</v>
      </c>
      <c r="W53" s="39">
        <v>0.48499999999999999</v>
      </c>
      <c r="X53" s="25">
        <f t="shared" si="465"/>
        <v>7406.92</v>
      </c>
      <c r="Y53" s="39">
        <v>0.4</v>
      </c>
      <c r="Z53" s="25">
        <f t="shared" si="466"/>
        <v>6108.8</v>
      </c>
      <c r="AA53" s="40">
        <v>2.2499999999999998E-3</v>
      </c>
      <c r="AB53" s="18">
        <f t="shared" si="467"/>
        <v>34.361999999999995</v>
      </c>
      <c r="AC53" s="27">
        <f>IF(M53&gt;0,(AE53+AN53)/M53,0)</f>
        <v>2.6480912781561027E-3</v>
      </c>
      <c r="AD53" s="40">
        <v>3.2000000000000003E-4</v>
      </c>
      <c r="AE53" s="37">
        <f t="shared" si="468"/>
        <v>4.8870400000000007</v>
      </c>
      <c r="AF53" s="28">
        <v>0.21679999999999999</v>
      </c>
      <c r="AG53" s="41">
        <f t="shared" si="469"/>
        <v>35.117264000000006</v>
      </c>
      <c r="AH53" s="28">
        <f t="shared" si="470"/>
        <v>0.85904574197257122</v>
      </c>
      <c r="AI53" s="29">
        <f t="shared" si="6"/>
        <v>0.8804418038431624</v>
      </c>
      <c r="AJ53" s="34">
        <v>178</v>
      </c>
      <c r="AK53" s="36">
        <v>0.09</v>
      </c>
      <c r="AL53" s="38">
        <v>0.2195</v>
      </c>
      <c r="AM53" s="137">
        <v>0.21909999999999999</v>
      </c>
      <c r="AN53" s="41">
        <f>AJ53*(1-AK53)*AL53</f>
        <v>35.554610000000004</v>
      </c>
      <c r="AO53" s="138">
        <f t="shared" si="19"/>
        <v>35.489818</v>
      </c>
      <c r="AP53" s="42">
        <v>1.58</v>
      </c>
      <c r="AQ53" s="42"/>
      <c r="AR53" s="121">
        <f>AR52+AJ53-AQ53</f>
        <v>545.80000000000302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9"/>
      <c r="B54" s="33">
        <v>3</v>
      </c>
      <c r="C54" s="46" t="s">
        <v>58</v>
      </c>
      <c r="D54" s="43">
        <v>21097</v>
      </c>
      <c r="E54" s="43">
        <v>1</v>
      </c>
      <c r="F54" s="43">
        <v>15039</v>
      </c>
      <c r="G54" s="37">
        <v>1.1000000000000001</v>
      </c>
      <c r="H54" s="37">
        <v>5.6</v>
      </c>
      <c r="I54" s="43">
        <v>16959</v>
      </c>
      <c r="J54" s="37">
        <v>4.8</v>
      </c>
      <c r="K54" s="43">
        <v>16627</v>
      </c>
      <c r="L54" s="39">
        <v>8.1000000000000003E-2</v>
      </c>
      <c r="M54" s="37">
        <f>ROUND(K54*(1-L54),0)</f>
        <v>15280</v>
      </c>
      <c r="N54" s="28">
        <v>0.48599999999999999</v>
      </c>
      <c r="O54" s="25">
        <f t="shared" si="461"/>
        <v>7426.08</v>
      </c>
      <c r="P54" s="39">
        <v>0.42399999999999999</v>
      </c>
      <c r="Q54" s="25">
        <f t="shared" si="462"/>
        <v>6478.72</v>
      </c>
      <c r="R54" s="39">
        <v>0.09</v>
      </c>
      <c r="S54" s="139">
        <v>0.22289999999999999</v>
      </c>
      <c r="T54" s="25">
        <f t="shared" si="463"/>
        <v>1375.2</v>
      </c>
      <c r="U54" s="28">
        <v>0.26</v>
      </c>
      <c r="V54" s="25">
        <f t="shared" si="464"/>
        <v>3972.8</v>
      </c>
      <c r="W54" s="39">
        <v>0.47899999999999998</v>
      </c>
      <c r="X54" s="25">
        <f t="shared" si="465"/>
        <v>7319.12</v>
      </c>
      <c r="Y54" s="39">
        <v>0.43</v>
      </c>
      <c r="Z54" s="25">
        <f t="shared" si="466"/>
        <v>6570.4</v>
      </c>
      <c r="AA54" s="47">
        <v>2.2899999999999999E-3</v>
      </c>
      <c r="AB54" s="18">
        <f t="shared" si="467"/>
        <v>34.991199999999999</v>
      </c>
      <c r="AC54" s="27">
        <f>IF(M54&gt;0,(AE54+AN54)/M54,0)</f>
        <v>2.6548062958115181E-3</v>
      </c>
      <c r="AD54" s="47">
        <v>3.2000000000000003E-4</v>
      </c>
      <c r="AE54" s="37">
        <f t="shared" si="468"/>
        <v>4.8896000000000006</v>
      </c>
      <c r="AF54" s="28">
        <v>0.21129999999999999</v>
      </c>
      <c r="AG54" s="41">
        <f t="shared" si="469"/>
        <v>35.110875799999995</v>
      </c>
      <c r="AH54" s="28">
        <f t="shared" si="470"/>
        <v>0.86156679517212453</v>
      </c>
      <c r="AI54" s="29">
        <f t="shared" si="6"/>
        <v>0.88077665407091077</v>
      </c>
      <c r="AJ54" s="43">
        <v>182</v>
      </c>
      <c r="AK54" s="39">
        <v>8.6999999999999994E-2</v>
      </c>
      <c r="AL54" s="28">
        <v>0.2147</v>
      </c>
      <c r="AM54" s="139">
        <v>0.2127</v>
      </c>
      <c r="AN54" s="41">
        <f>AJ54*(1-AK54)*AL54</f>
        <v>35.675840199999996</v>
      </c>
      <c r="AO54" s="140">
        <f t="shared" si="19"/>
        <v>35.343508200000002</v>
      </c>
      <c r="AP54" s="18">
        <v>1.58</v>
      </c>
      <c r="AQ54" s="18"/>
      <c r="AR54" s="121">
        <f>AR53+AJ54-AQ54</f>
        <v>727.80000000000302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70"/>
      <c r="B55" s="49" t="s">
        <v>38</v>
      </c>
      <c r="C55" s="50"/>
      <c r="D55" s="51">
        <f t="shared" ref="D55" si="472">SUM(D52:D54)</f>
        <v>48090</v>
      </c>
      <c r="E55" s="51"/>
      <c r="F55" s="51">
        <f t="shared" ref="F55" si="473">SUM(F52:F54)</f>
        <v>47029</v>
      </c>
      <c r="G55" s="52"/>
      <c r="H55" s="52"/>
      <c r="I55" s="51">
        <f t="shared" ref="I55:K55" si="474">SUM(I52:I54)</f>
        <v>53758</v>
      </c>
      <c r="J55" s="52"/>
      <c r="K55" s="51">
        <f t="shared" si="474"/>
        <v>49524</v>
      </c>
      <c r="L55" s="21">
        <f t="shared" ref="L55" si="475">IF(K55&gt;0,(K52*L52+K53*L53+K54*L54)/K55,0)</f>
        <v>8.4619376463936691E-2</v>
      </c>
      <c r="M55" s="52">
        <f t="shared" ref="M55" si="476">M52+M53+M54</f>
        <v>45333</v>
      </c>
      <c r="N55" s="53">
        <f t="shared" ref="N55" si="477">IF(M55&gt;0,O55/M55,0)</f>
        <v>0.51126973727747993</v>
      </c>
      <c r="O55" s="54">
        <f t="shared" ref="O55" si="478">O52+O53+O54</f>
        <v>23177.390999999996</v>
      </c>
      <c r="P55" s="21">
        <f t="shared" ref="P55" si="479">IF(M55&gt;0,Q55/M55,0)</f>
        <v>0.39690391105816958</v>
      </c>
      <c r="Q55" s="54">
        <f t="shared" ref="Q55" si="480">Q52+Q53+Q54</f>
        <v>17992.845000000001</v>
      </c>
      <c r="R55" s="21">
        <f t="shared" ref="R55" si="481">IF(M55&gt;0,T55/M55,0)</f>
        <v>9.1826351664350478E-2</v>
      </c>
      <c r="S55" s="141"/>
      <c r="T55" s="54">
        <f t="shared" ref="T55" si="482">T52+T53+T54</f>
        <v>4162.7640000000001</v>
      </c>
      <c r="U55" s="21">
        <f t="shared" ref="U55" si="483">IF(M55&gt;0,V55/M55,0)</f>
        <v>0.25735907616967774</v>
      </c>
      <c r="V55" s="54">
        <f t="shared" ref="V55" si="484">V52+V53+V54</f>
        <v>11666.859</v>
      </c>
      <c r="W55" s="21">
        <f t="shared" ref="W55" si="485">IF(M55&gt;0,X55/M55,0)</f>
        <v>0.47906498577195417</v>
      </c>
      <c r="X55" s="54">
        <f t="shared" ref="X55" si="486">X52+X53+X54</f>
        <v>21717.452999999998</v>
      </c>
      <c r="Y55" s="21">
        <f t="shared" ref="Y55" si="487">IF(M55&gt;0,Z55/M55,0)</f>
        <v>0.41011183905764009</v>
      </c>
      <c r="Z55" s="54">
        <f t="shared" ref="Z55" si="488">Z52+Z53+Z54</f>
        <v>18591.599999999999</v>
      </c>
      <c r="AA55" s="55">
        <f t="shared" ref="AA55" si="489">IF(M55&gt;0,AB55/M55,0)</f>
        <v>2.3058694549224629E-3</v>
      </c>
      <c r="AB55" s="56">
        <f t="shared" ref="AB55" si="490">SUM(AB52:AB54)</f>
        <v>104.53198</v>
      </c>
      <c r="AC55" s="55">
        <f t="shared" ref="AC55" si="491">IF(M55&gt;0,(AC52*M52+AC53*M53+AC54*M54)/M55,0)</f>
        <v>2.6467856131295086E-3</v>
      </c>
      <c r="AD55" s="55">
        <f t="shared" ref="AD55" si="492">IF(K55&gt;0,(K52*AD52+K53*AD53+K54*AD54)/K55,0)</f>
        <v>3.2656691705031907E-4</v>
      </c>
      <c r="AE55" s="52">
        <f t="shared" ref="AE55" si="493">SUM(AE52:AE54)</f>
        <v>14.802180000000003</v>
      </c>
      <c r="AF55" s="53">
        <f t="shared" ref="AF55" si="494">IF(K55&gt;0,(K52*AF52+K53*AF53+K54*AF54)/K55,0)</f>
        <v>0.21426392456182861</v>
      </c>
      <c r="AG55" s="58">
        <f t="shared" ref="AG55" si="495">SUM(AG52:AG54)</f>
        <v>103.63760680000001</v>
      </c>
      <c r="AH55" s="53">
        <f t="shared" ref="AH55" si="496">IF(AND(AB55&gt;0),((AB52*AH52+AB53*AH53+AB54*AH54)/AB55),0)</f>
        <v>0.85970678437176717</v>
      </c>
      <c r="AI55" s="57">
        <f t="shared" si="6"/>
        <v>0.87793595696482785</v>
      </c>
      <c r="AJ55" s="51">
        <f t="shared" ref="AJ55" si="497">SUM(AJ52:AJ54)</f>
        <v>531</v>
      </c>
      <c r="AK55" s="21">
        <f t="shared" ref="AK55" si="498">IF(AJ55&gt;0,(AK52*AJ52+AK53*AJ53+AK54*AJ54)/AJ55,0)</f>
        <v>8.8971751412429384E-2</v>
      </c>
      <c r="AL55" s="53">
        <f>IF(K55&gt;0,(AL52*K52+AL53*K53+AL54*K54)/K55,0)</f>
        <v>0.21746161658993621</v>
      </c>
      <c r="AM55" s="141">
        <f>IF(L55&gt;0,(AM52*K52+AM53*K53+AM54*K54)/K55,0)</f>
        <v>0.21567073943946372</v>
      </c>
      <c r="AN55" s="58">
        <f t="shared" ref="AN55" si="499">SUM(AN52:AN54)</f>
        <v>105.1845522</v>
      </c>
      <c r="AO55" s="142">
        <f t="shared" si="48"/>
        <v>104.32059820000001</v>
      </c>
      <c r="AP55" s="56"/>
      <c r="AQ55" s="56">
        <f t="shared" ref="AQ55" si="500">SUM(AQ52:AQ54)</f>
        <v>500.82</v>
      </c>
      <c r="AR55" s="105"/>
      <c r="AS55" s="106">
        <f>AR54</f>
        <v>727.80000000000302</v>
      </c>
      <c r="AT55" s="51">
        <f t="shared" ref="AT55" si="501">SUM(AT52:AT54)</f>
        <v>0</v>
      </c>
      <c r="AU55" s="59"/>
      <c r="AV55" s="58"/>
      <c r="AW55" s="58"/>
      <c r="AX55" s="58"/>
      <c r="AY55" s="58"/>
    </row>
    <row r="56" spans="1:51" x14ac:dyDescent="0.2">
      <c r="A56" s="168">
        <v>14</v>
      </c>
      <c r="B56" s="23">
        <v>1</v>
      </c>
      <c r="C56" s="11" t="s">
        <v>57</v>
      </c>
      <c r="D56" s="12">
        <v>6578</v>
      </c>
      <c r="E56" s="12">
        <v>0</v>
      </c>
      <c r="F56" s="12">
        <v>4827</v>
      </c>
      <c r="G56" s="13">
        <v>0.8</v>
      </c>
      <c r="H56" s="13">
        <v>4.3</v>
      </c>
      <c r="I56" s="12">
        <v>5804</v>
      </c>
      <c r="J56" s="13">
        <v>9.3000000000000007</v>
      </c>
      <c r="K56" s="12">
        <v>16620</v>
      </c>
      <c r="L56" s="14">
        <v>9.4E-2</v>
      </c>
      <c r="M56" s="24">
        <f>ROUND(K56*(1-L56),0)</f>
        <v>15058</v>
      </c>
      <c r="N56" s="15">
        <v>0.63600000000000001</v>
      </c>
      <c r="O56" s="25">
        <f t="shared" ref="O56:O58" si="502">M56*N56</f>
        <v>9576.8880000000008</v>
      </c>
      <c r="P56" s="14">
        <v>0.25700000000000001</v>
      </c>
      <c r="Q56" s="25">
        <f t="shared" ref="Q56:Q58" si="503">M56*P56</f>
        <v>3869.9059999999999</v>
      </c>
      <c r="R56" s="16">
        <v>0.107</v>
      </c>
      <c r="S56" s="150">
        <v>0.22600000000000001</v>
      </c>
      <c r="T56" s="25">
        <f t="shared" ref="T56:T58" si="504">M56*R56</f>
        <v>1611.2059999999999</v>
      </c>
      <c r="U56" s="26">
        <v>0.24199999999999999</v>
      </c>
      <c r="V56" s="25">
        <f t="shared" ref="V56:V58" si="505">M56*U56</f>
        <v>3644.0360000000001</v>
      </c>
      <c r="W56" s="16">
        <v>0.47499999999999998</v>
      </c>
      <c r="X56" s="25">
        <f t="shared" ref="X56:X58" si="506">M56*W56</f>
        <v>7152.5499999999993</v>
      </c>
      <c r="Y56" s="16">
        <v>0.43</v>
      </c>
      <c r="Z56" s="25">
        <f t="shared" ref="Z56:Z58" si="507">Y56*M56</f>
        <v>6474.94</v>
      </c>
      <c r="AA56" s="17">
        <v>2.3900000000000002E-3</v>
      </c>
      <c r="AB56" s="18">
        <f t="shared" ref="AB56:AB58" si="508">M56*AA56</f>
        <v>35.988620000000004</v>
      </c>
      <c r="AC56" s="27">
        <f>IF(M56&gt;0,(AE56+AN56)/M56,0)</f>
        <v>2.6792967724797445E-3</v>
      </c>
      <c r="AD56" s="17">
        <v>3.2000000000000003E-4</v>
      </c>
      <c r="AE56" s="24">
        <f t="shared" ref="AE56:AE58" si="509">AD56*M56</f>
        <v>4.8185600000000006</v>
      </c>
      <c r="AF56" s="117">
        <v>0.21010000000000001</v>
      </c>
      <c r="AG56" s="30">
        <f t="shared" ref="AG56:AG58" si="510">AJ56*(1-AK56)*AF56</f>
        <v>34.9114766</v>
      </c>
      <c r="AH56" s="28">
        <f t="shared" ref="AH56:AH58" si="511">IF(AND(AF56&gt;0,AD56&gt;0,AA56&gt;0),((AA56-AD56)*AF56)/((AF56-AD56)*AA56),0)</f>
        <v>0.86742995551027546</v>
      </c>
      <c r="AI56" s="60">
        <f t="shared" si="6"/>
        <v>0.88188561661214238</v>
      </c>
      <c r="AJ56" s="12">
        <v>182</v>
      </c>
      <c r="AK56" s="14">
        <v>8.6999999999999994E-2</v>
      </c>
      <c r="AL56" s="15">
        <v>0.21379999999999999</v>
      </c>
      <c r="AM56" s="135">
        <v>0.21410000000000001</v>
      </c>
      <c r="AN56" s="30">
        <f>AJ56*(1-AK56)*AL56</f>
        <v>35.526290799999998</v>
      </c>
      <c r="AO56" s="136">
        <f t="shared" ref="AO56" si="512">AJ56*(1-AK56)*AM56</f>
        <v>35.576140600000002</v>
      </c>
      <c r="AP56" s="19">
        <v>1.58</v>
      </c>
      <c r="AQ56" s="19">
        <v>505.92</v>
      </c>
      <c r="AR56" s="101">
        <f>AR54+AJ56-AQ56+AS56</f>
        <v>407.24000000000302</v>
      </c>
      <c r="AS56" s="151">
        <v>3.36</v>
      </c>
      <c r="AT56" s="12"/>
      <c r="AU56" s="31"/>
      <c r="AV56" s="20"/>
      <c r="AW56" s="20"/>
      <c r="AX56" s="20"/>
      <c r="AY56" s="20"/>
    </row>
    <row r="57" spans="1:51" x14ac:dyDescent="0.2">
      <c r="A57" s="169"/>
      <c r="B57" s="33">
        <v>2</v>
      </c>
      <c r="C57" s="11" t="s">
        <v>56</v>
      </c>
      <c r="D57" s="34">
        <v>8000</v>
      </c>
      <c r="E57" s="34">
        <v>2</v>
      </c>
      <c r="F57" s="34">
        <v>6487</v>
      </c>
      <c r="G57" s="35">
        <v>2.5</v>
      </c>
      <c r="H57" s="35">
        <v>5.0999999999999996</v>
      </c>
      <c r="I57" s="34">
        <v>7617</v>
      </c>
      <c r="J57" s="35">
        <v>10.199999999999999</v>
      </c>
      <c r="K57" s="34">
        <v>16190</v>
      </c>
      <c r="L57" s="36">
        <v>8.2000000000000003E-2</v>
      </c>
      <c r="M57" s="37">
        <f>ROUND(K57*(1-L57),0)</f>
        <v>14862</v>
      </c>
      <c r="N57" s="38">
        <v>0.45300000000000001</v>
      </c>
      <c r="O57" s="25">
        <f t="shared" si="502"/>
        <v>6732.4859999999999</v>
      </c>
      <c r="P57" s="36">
        <v>0.44800000000000001</v>
      </c>
      <c r="Q57" s="25">
        <f t="shared" si="503"/>
        <v>6658.1760000000004</v>
      </c>
      <c r="R57" s="39">
        <v>9.9000000000000005E-2</v>
      </c>
      <c r="S57" s="139">
        <v>0.22839999999999999</v>
      </c>
      <c r="T57" s="25">
        <f t="shared" si="504"/>
        <v>1471.338</v>
      </c>
      <c r="U57" s="28">
        <v>0.26400000000000001</v>
      </c>
      <c r="V57" s="25">
        <f t="shared" si="505"/>
        <v>3923.5680000000002</v>
      </c>
      <c r="W57" s="39">
        <v>0.48</v>
      </c>
      <c r="X57" s="25">
        <f t="shared" si="506"/>
        <v>7133.7599999999993</v>
      </c>
      <c r="Y57" s="39">
        <v>0.4</v>
      </c>
      <c r="Z57" s="25">
        <f t="shared" si="507"/>
        <v>5944.8</v>
      </c>
      <c r="AA57" s="40">
        <v>2.4299999999999999E-3</v>
      </c>
      <c r="AB57" s="18">
        <f t="shared" si="508"/>
        <v>36.114660000000001</v>
      </c>
      <c r="AC57" s="27">
        <f>IF(M57&gt;0,(AE57+AN57)/M57,0)</f>
        <v>2.485323899878886E-3</v>
      </c>
      <c r="AD57" s="40">
        <v>3.8000000000000002E-4</v>
      </c>
      <c r="AE57" s="37">
        <f t="shared" si="509"/>
        <v>5.6475600000000004</v>
      </c>
      <c r="AF57" s="28">
        <v>0.2092</v>
      </c>
      <c r="AG57" s="41">
        <f t="shared" si="510"/>
        <v>30.5019876</v>
      </c>
      <c r="AH57" s="28">
        <f t="shared" si="511"/>
        <v>0.84515657843031744</v>
      </c>
      <c r="AI57" s="29">
        <f t="shared" si="6"/>
        <v>0.84860507972579391</v>
      </c>
      <c r="AJ57" s="34">
        <v>159</v>
      </c>
      <c r="AK57" s="36">
        <v>8.3000000000000004E-2</v>
      </c>
      <c r="AL57" s="38">
        <v>0.21460000000000001</v>
      </c>
      <c r="AM57" s="137">
        <v>0.2195</v>
      </c>
      <c r="AN57" s="41">
        <f>AJ57*(1-AK57)*AL57</f>
        <v>31.289323800000002</v>
      </c>
      <c r="AO57" s="138">
        <f t="shared" si="19"/>
        <v>32.003758499999996</v>
      </c>
      <c r="AP57" s="42">
        <v>1.6</v>
      </c>
      <c r="AQ57" s="42"/>
      <c r="AR57" s="121">
        <f>AR56+AJ57-AQ57</f>
        <v>566.24000000000296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9"/>
      <c r="B58" s="33">
        <v>3</v>
      </c>
      <c r="C58" s="46" t="s">
        <v>58</v>
      </c>
      <c r="D58" s="43">
        <v>16472</v>
      </c>
      <c r="E58" s="43">
        <v>0</v>
      </c>
      <c r="F58" s="43">
        <v>15951</v>
      </c>
      <c r="G58" s="37">
        <v>2</v>
      </c>
      <c r="H58" s="37">
        <v>5.2</v>
      </c>
      <c r="I58" s="43">
        <v>17861</v>
      </c>
      <c r="J58" s="37">
        <v>9</v>
      </c>
      <c r="K58" s="43">
        <v>16717</v>
      </c>
      <c r="L58" s="39">
        <v>8.4000000000000005E-2</v>
      </c>
      <c r="M58" s="37">
        <f>ROUND(K58*(1-L58),0)</f>
        <v>15313</v>
      </c>
      <c r="N58" s="28">
        <v>0.53900000000000003</v>
      </c>
      <c r="O58" s="25">
        <f t="shared" si="502"/>
        <v>8253.7070000000003</v>
      </c>
      <c r="P58" s="39">
        <v>0.36199999999999999</v>
      </c>
      <c r="Q58" s="25">
        <f t="shared" si="503"/>
        <v>5543.3059999999996</v>
      </c>
      <c r="R58" s="39">
        <v>9.9000000000000005E-2</v>
      </c>
      <c r="S58" s="139">
        <v>0.21890000000000001</v>
      </c>
      <c r="T58" s="25">
        <f t="shared" si="504"/>
        <v>1515.9870000000001</v>
      </c>
      <c r="U58" s="28">
        <v>0.28799999999999998</v>
      </c>
      <c r="V58" s="25">
        <f t="shared" si="505"/>
        <v>4410.1439999999993</v>
      </c>
      <c r="W58" s="39">
        <v>0.45200000000000001</v>
      </c>
      <c r="X58" s="25">
        <f t="shared" si="506"/>
        <v>6921.4760000000006</v>
      </c>
      <c r="Y58" s="39">
        <v>0.42</v>
      </c>
      <c r="Z58" s="25">
        <f t="shared" si="507"/>
        <v>6431.46</v>
      </c>
      <c r="AA58" s="47">
        <v>2.49E-3</v>
      </c>
      <c r="AB58" s="18">
        <f t="shared" si="508"/>
        <v>38.129370000000002</v>
      </c>
      <c r="AC58" s="27">
        <f>IF(M58&gt;0,(AE58+AN58)/M58,0)</f>
        <v>2.5948603931300208E-3</v>
      </c>
      <c r="AD58" s="47">
        <v>3.8999999999999999E-4</v>
      </c>
      <c r="AE58" s="37">
        <f t="shared" si="509"/>
        <v>5.9720699999999995</v>
      </c>
      <c r="AF58" s="28">
        <v>0.216</v>
      </c>
      <c r="AG58" s="41">
        <f t="shared" si="510"/>
        <v>33.239808000000004</v>
      </c>
      <c r="AH58" s="28">
        <f t="shared" si="511"/>
        <v>0.84489900607019697</v>
      </c>
      <c r="AI58" s="29">
        <f t="shared" si="6"/>
        <v>0.85121599736512077</v>
      </c>
      <c r="AJ58" s="43">
        <v>168</v>
      </c>
      <c r="AK58" s="39">
        <v>8.4000000000000005E-2</v>
      </c>
      <c r="AL58" s="28">
        <v>0.21940000000000001</v>
      </c>
      <c r="AM58" s="139">
        <v>0.23380000000000001</v>
      </c>
      <c r="AN58" s="41">
        <f>AJ58*(1-AK58)*AL58</f>
        <v>33.763027200000003</v>
      </c>
      <c r="AO58" s="140">
        <f t="shared" si="19"/>
        <v>35.979014400000004</v>
      </c>
      <c r="AP58" s="18">
        <v>1.65</v>
      </c>
      <c r="AQ58" s="18"/>
      <c r="AR58" s="121">
        <f>AR57+AJ58-AQ58</f>
        <v>734.24000000000296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70"/>
      <c r="B59" s="49" t="s">
        <v>38</v>
      </c>
      <c r="C59" s="50"/>
      <c r="D59" s="51">
        <f t="shared" ref="D59" si="513">SUM(D56:D58)</f>
        <v>31050</v>
      </c>
      <c r="E59" s="51"/>
      <c r="F59" s="51">
        <f t="shared" ref="F59" si="514">SUM(F56:F58)</f>
        <v>27265</v>
      </c>
      <c r="G59" s="52"/>
      <c r="H59" s="52"/>
      <c r="I59" s="51">
        <f t="shared" ref="I59:K59" si="515">SUM(I56:I58)</f>
        <v>31282</v>
      </c>
      <c r="J59" s="52"/>
      <c r="K59" s="51">
        <f t="shared" si="515"/>
        <v>49527</v>
      </c>
      <c r="L59" s="21">
        <f t="shared" ref="L59" si="516">IF(K59&gt;0,(K56*L56+K57*L57+K58*L58)/K59,0)</f>
        <v>8.6701960546772469E-2</v>
      </c>
      <c r="M59" s="52">
        <f t="shared" ref="M59" si="517">M56+M57+M58</f>
        <v>45233</v>
      </c>
      <c r="N59" s="53">
        <f t="shared" ref="N59" si="518">IF(M59&gt;0,O59/M59,0)</f>
        <v>0.54303453231048127</v>
      </c>
      <c r="O59" s="54">
        <f t="shared" ref="O59" si="519">O56+O57+O58</f>
        <v>24563.080999999998</v>
      </c>
      <c r="P59" s="21">
        <f t="shared" ref="P59" si="520">IF(M59&gt;0,Q59/M59,0)</f>
        <v>0.35530227930935376</v>
      </c>
      <c r="Q59" s="54">
        <f t="shared" ref="Q59" si="521">Q56+Q57+Q58</f>
        <v>16071.387999999999</v>
      </c>
      <c r="R59" s="21">
        <f t="shared" ref="R59" si="522">IF(M59&gt;0,T59/M59,0)</f>
        <v>0.10166318838016493</v>
      </c>
      <c r="S59" s="141"/>
      <c r="T59" s="54">
        <f t="shared" ref="T59" si="523">T56+T57+T58</f>
        <v>4598.5309999999999</v>
      </c>
      <c r="U59" s="21">
        <f t="shared" ref="U59" si="524">IF(M59&gt;0,V59/M59,0)</f>
        <v>0.26480109654455819</v>
      </c>
      <c r="V59" s="54">
        <f t="shared" ref="V59" si="525">V56+V57+V58</f>
        <v>11977.748</v>
      </c>
      <c r="W59" s="21">
        <f t="shared" ref="W59" si="526">IF(M59&gt;0,X59/M59,0)</f>
        <v>0.46885649857404993</v>
      </c>
      <c r="X59" s="54">
        <f t="shared" ref="X59" si="527">X56+X57+X58</f>
        <v>21207.786</v>
      </c>
      <c r="Y59" s="21">
        <f t="shared" ref="Y59" si="528">IF(M59&gt;0,Z59/M59,0)</f>
        <v>0.41675767691729493</v>
      </c>
      <c r="Z59" s="54">
        <f t="shared" ref="Z59" si="529">Z56+Z57+Z58</f>
        <v>18851.2</v>
      </c>
      <c r="AA59" s="55">
        <f t="shared" ref="AA59" si="530">IF(M59&gt;0,AB59/M59,0)</f>
        <v>2.4369962195742046E-3</v>
      </c>
      <c r="AB59" s="56">
        <f t="shared" ref="AB59" si="531">SUM(AB56:AB58)</f>
        <v>110.23265000000001</v>
      </c>
      <c r="AC59" s="55">
        <f t="shared" ref="AC59" si="532">IF(M59&gt;0,(AC56*M56+AC57*M57+AC58*M58)/M59,0)</f>
        <v>2.5869792363982049E-3</v>
      </c>
      <c r="AD59" s="55">
        <f t="shared" ref="AD59" si="533">IF(K59&gt;0,(K56*AD56+K57*AD57+K58*AD58)/K59,0)</f>
        <v>3.632408585216145E-4</v>
      </c>
      <c r="AE59" s="52">
        <f t="shared" ref="AE59" si="534">SUM(AE56:AE58)</f>
        <v>16.438189999999999</v>
      </c>
      <c r="AF59" s="53">
        <f t="shared" ref="AF59" si="535">IF(K59&gt;0,(K56*AF56+K57*AF57+K58*AF58)/K59,0)</f>
        <v>0.21179724190845395</v>
      </c>
      <c r="AG59" s="58">
        <f t="shared" ref="AG59" si="536">SUM(AG56:AG58)</f>
        <v>98.653272200000004</v>
      </c>
      <c r="AH59" s="53">
        <f t="shared" ref="AH59" si="537">IF(AND(AB59&gt;0),((AB56*AH56+AB57*AH57+AB58*AH58)/AB59),0)</f>
        <v>0.85233926914877989</v>
      </c>
      <c r="AI59" s="57">
        <f t="shared" si="6"/>
        <v>0.86103710485212737</v>
      </c>
      <c r="AJ59" s="51">
        <f t="shared" ref="AJ59" si="538">SUM(AJ56:AJ58)</f>
        <v>509</v>
      </c>
      <c r="AK59" s="21">
        <f t="shared" ref="AK59" si="539">IF(AJ59&gt;0,(AK56*AJ56+AK57*AJ57+AK58*AJ58)/AJ59,0)</f>
        <v>8.4760314341846762E-2</v>
      </c>
      <c r="AL59" s="53">
        <f>IF(K59&gt;0,(AL56*K56+AL57*K57+AL58*K58)/K59,0)</f>
        <v>0.21595169907323278</v>
      </c>
      <c r="AM59" s="141">
        <f>IF(L59&gt;0,(AM56*K56+AM57*K57+AM58*K58)/K59,0)</f>
        <v>0.22251462030811478</v>
      </c>
      <c r="AN59" s="58">
        <f t="shared" ref="AN59" si="540">SUM(AN56:AN58)</f>
        <v>100.57864180000001</v>
      </c>
      <c r="AO59" s="142">
        <f t="shared" si="48"/>
        <v>103.55891350000002</v>
      </c>
      <c r="AP59" s="56"/>
      <c r="AQ59" s="56">
        <f t="shared" ref="AQ59" si="541">SUM(AQ56:AQ58)</f>
        <v>505.92</v>
      </c>
      <c r="AR59" s="105"/>
      <c r="AS59" s="106">
        <f>AR58</f>
        <v>734.24000000000296</v>
      </c>
      <c r="AT59" s="51">
        <f t="shared" ref="AT59" si="542">SUM(AT56:AT58)</f>
        <v>0</v>
      </c>
      <c r="AU59" s="59"/>
      <c r="AV59" s="58"/>
      <c r="AW59" s="58"/>
      <c r="AX59" s="58"/>
      <c r="AY59" s="58"/>
    </row>
    <row r="60" spans="1:51" x14ac:dyDescent="0.2">
      <c r="A60" s="168">
        <v>15</v>
      </c>
      <c r="B60" s="23">
        <v>1</v>
      </c>
      <c r="C60" s="11" t="s">
        <v>57</v>
      </c>
      <c r="D60" s="12">
        <v>722</v>
      </c>
      <c r="E60" s="12">
        <v>1</v>
      </c>
      <c r="F60" s="12">
        <v>12726</v>
      </c>
      <c r="G60" s="13">
        <v>3.3</v>
      </c>
      <c r="H60" s="13">
        <v>7.4</v>
      </c>
      <c r="I60" s="12">
        <v>15326</v>
      </c>
      <c r="J60" s="13">
        <v>9.8000000000000007</v>
      </c>
      <c r="K60" s="12">
        <v>16587</v>
      </c>
      <c r="L60" s="14">
        <v>9.7000000000000003E-2</v>
      </c>
      <c r="M60" s="24">
        <f>ROUND(K60*(1-L60),0)</f>
        <v>14978</v>
      </c>
      <c r="N60" s="15">
        <v>0.58399999999999996</v>
      </c>
      <c r="O60" s="25">
        <f t="shared" ref="O60:O62" si="543">M60*N60</f>
        <v>8747.152</v>
      </c>
      <c r="P60" s="14">
        <v>0.24299999999999999</v>
      </c>
      <c r="Q60" s="25">
        <f t="shared" ref="Q60:Q62" si="544">M60*P60</f>
        <v>3639.654</v>
      </c>
      <c r="R60" s="16">
        <v>0.17299999999999999</v>
      </c>
      <c r="S60" s="150">
        <v>0.21740000000000001</v>
      </c>
      <c r="T60" s="25">
        <f t="shared" ref="T60:T62" si="545">M60*R60</f>
        <v>2591.194</v>
      </c>
      <c r="U60" s="26">
        <v>0.26</v>
      </c>
      <c r="V60" s="25">
        <f t="shared" ref="V60:V62" si="546">M60*U60</f>
        <v>3894.28</v>
      </c>
      <c r="W60" s="16">
        <v>0.47299999999999998</v>
      </c>
      <c r="X60" s="25">
        <f t="shared" ref="X60:X62" si="547">M60*W60</f>
        <v>7084.5940000000001</v>
      </c>
      <c r="Y60" s="16">
        <v>0.41</v>
      </c>
      <c r="Z60" s="25">
        <f t="shared" ref="Z60:Z62" si="548">Y60*M60</f>
        <v>6140.98</v>
      </c>
      <c r="AA60" s="17">
        <v>2.4399999999999999E-3</v>
      </c>
      <c r="AB60" s="18">
        <f t="shared" ref="AB60:AB62" si="549">M60*AA60</f>
        <v>36.546320000000001</v>
      </c>
      <c r="AC60" s="27">
        <f>IF(M60&gt;0,(AE60+AN60)/M60,0)</f>
        <v>2.8843298170650286E-3</v>
      </c>
      <c r="AD60" s="17">
        <v>3.3E-4</v>
      </c>
      <c r="AE60" s="24">
        <f t="shared" ref="AE60:AE62" si="550">AD60*M60</f>
        <v>4.9427399999999997</v>
      </c>
      <c r="AF60" s="117">
        <v>0.21</v>
      </c>
      <c r="AG60" s="30">
        <f t="shared" ref="AG60:AG62" si="551">AJ60*(1-AK60)*AF60</f>
        <v>36.321600000000004</v>
      </c>
      <c r="AH60" s="28">
        <f t="shared" ref="AH60:AH62" si="552">IF(AND(AF60&gt;0,AD60&gt;0,AA60&gt;0),((AA60-AD60)*AF60)/((AF60-AD60)*AA60),0)</f>
        <v>0.86611513643219218</v>
      </c>
      <c r="AI60" s="60">
        <f t="shared" si="6"/>
        <v>0.8869118242019145</v>
      </c>
      <c r="AJ60" s="12">
        <v>188</v>
      </c>
      <c r="AK60" s="14">
        <v>0.08</v>
      </c>
      <c r="AL60" s="15">
        <v>0.22120000000000001</v>
      </c>
      <c r="AM60" s="135">
        <v>0.22919999999999999</v>
      </c>
      <c r="AN60" s="30">
        <f>AJ60*(1-AK60)*AL60</f>
        <v>38.258752000000001</v>
      </c>
      <c r="AO60" s="136">
        <f t="shared" ref="AO60" si="553">AJ60*(1-AK60)*AM60</f>
        <v>39.642431999999999</v>
      </c>
      <c r="AP60" s="19">
        <v>1.58</v>
      </c>
      <c r="AQ60" s="19">
        <v>504.74</v>
      </c>
      <c r="AR60" s="101">
        <f>AR58+AJ60-AQ60</f>
        <v>417.50000000000296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9"/>
      <c r="B61" s="33">
        <v>2</v>
      </c>
      <c r="C61" s="11" t="s">
        <v>59</v>
      </c>
      <c r="D61" s="34">
        <v>22900</v>
      </c>
      <c r="E61" s="34">
        <v>5</v>
      </c>
      <c r="F61" s="34">
        <v>15938</v>
      </c>
      <c r="G61" s="35">
        <v>2</v>
      </c>
      <c r="H61" s="35">
        <v>5.5</v>
      </c>
      <c r="I61" s="34">
        <v>18267</v>
      </c>
      <c r="J61" s="35">
        <v>9</v>
      </c>
      <c r="K61" s="34">
        <v>16896</v>
      </c>
      <c r="L61" s="36">
        <v>8.4000000000000005E-2</v>
      </c>
      <c r="M61" s="37">
        <f>ROUND(K61*(1-L61),0)</f>
        <v>15477</v>
      </c>
      <c r="N61" s="38">
        <v>0.56899999999999995</v>
      </c>
      <c r="O61" s="25">
        <f t="shared" si="543"/>
        <v>8806.4129999999986</v>
      </c>
      <c r="P61" s="36">
        <v>0.32500000000000001</v>
      </c>
      <c r="Q61" s="25">
        <f t="shared" si="544"/>
        <v>5030.0250000000005</v>
      </c>
      <c r="R61" s="39">
        <v>0.106</v>
      </c>
      <c r="S61" s="139">
        <v>0.22289999999999999</v>
      </c>
      <c r="T61" s="25">
        <f t="shared" si="545"/>
        <v>1640.5619999999999</v>
      </c>
      <c r="U61" s="28">
        <v>0.26500000000000001</v>
      </c>
      <c r="V61" s="25">
        <f t="shared" si="546"/>
        <v>4101.4050000000007</v>
      </c>
      <c r="W61" s="39">
        <v>0.48199999999999998</v>
      </c>
      <c r="X61" s="25">
        <f t="shared" si="547"/>
        <v>7459.9139999999998</v>
      </c>
      <c r="Y61" s="39">
        <v>0.39</v>
      </c>
      <c r="Z61" s="25">
        <f t="shared" si="548"/>
        <v>6036.0300000000007</v>
      </c>
      <c r="AA61" s="40">
        <v>2.49E-3</v>
      </c>
      <c r="AB61" s="18">
        <f t="shared" si="549"/>
        <v>38.537730000000003</v>
      </c>
      <c r="AC61" s="27">
        <f>IF(M61&gt;0,(AE61+AN61)/M61,0)</f>
        <v>2.5399701492537317E-3</v>
      </c>
      <c r="AD61" s="40">
        <v>3.1E-4</v>
      </c>
      <c r="AE61" s="37">
        <f t="shared" si="550"/>
        <v>4.7978699999999996</v>
      </c>
      <c r="AF61" s="28">
        <v>0.21609999999999999</v>
      </c>
      <c r="AG61" s="41">
        <f t="shared" si="551"/>
        <v>34.593288000000001</v>
      </c>
      <c r="AH61" s="28">
        <f t="shared" si="552"/>
        <v>0.87675973833700804</v>
      </c>
      <c r="AI61" s="29">
        <f t="shared" si="6"/>
        <v>0.87921549968777701</v>
      </c>
      <c r="AJ61" s="34">
        <v>174</v>
      </c>
      <c r="AK61" s="36">
        <v>0.08</v>
      </c>
      <c r="AL61" s="38">
        <v>0.21560000000000001</v>
      </c>
      <c r="AM61" s="137">
        <v>0.21840000000000001</v>
      </c>
      <c r="AN61" s="41">
        <f>AJ61*(1-AK61)*AL61</f>
        <v>34.513248000000004</v>
      </c>
      <c r="AO61" s="138">
        <f t="shared" si="19"/>
        <v>34.961472000000008</v>
      </c>
      <c r="AP61" s="42">
        <v>1.55</v>
      </c>
      <c r="AQ61" s="42"/>
      <c r="AR61" s="121">
        <f>AR60+AJ61-AQ61</f>
        <v>591.50000000000296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9"/>
      <c r="B62" s="33">
        <v>3</v>
      </c>
      <c r="C62" s="46" t="s">
        <v>58</v>
      </c>
      <c r="D62" s="43">
        <v>17200</v>
      </c>
      <c r="E62" s="43">
        <v>3</v>
      </c>
      <c r="F62" s="43">
        <v>16374</v>
      </c>
      <c r="G62" s="37">
        <v>2.1</v>
      </c>
      <c r="H62" s="37">
        <v>5.3</v>
      </c>
      <c r="I62" s="43">
        <v>18082</v>
      </c>
      <c r="J62" s="37">
        <v>8.5</v>
      </c>
      <c r="K62" s="43">
        <v>16846</v>
      </c>
      <c r="L62" s="39">
        <v>0.08</v>
      </c>
      <c r="M62" s="37">
        <f>ROUND(K62*(1-L62),0)</f>
        <v>15498</v>
      </c>
      <c r="N62" s="28">
        <v>0.56200000000000006</v>
      </c>
      <c r="O62" s="25">
        <f t="shared" si="543"/>
        <v>8709.8760000000002</v>
      </c>
      <c r="P62" s="39">
        <v>0.34300000000000003</v>
      </c>
      <c r="Q62" s="25">
        <f t="shared" si="544"/>
        <v>5315.8140000000003</v>
      </c>
      <c r="R62" s="39">
        <v>9.5000000000000001E-2</v>
      </c>
      <c r="S62" s="139">
        <v>0.2306</v>
      </c>
      <c r="T62" s="25">
        <f t="shared" si="545"/>
        <v>1472.31</v>
      </c>
      <c r="U62" s="28">
        <v>0.25</v>
      </c>
      <c r="V62" s="25">
        <f t="shared" si="546"/>
        <v>3874.5</v>
      </c>
      <c r="W62" s="39">
        <v>0.48899999999999999</v>
      </c>
      <c r="X62" s="25">
        <f t="shared" si="547"/>
        <v>7578.5219999999999</v>
      </c>
      <c r="Y62" s="39">
        <v>0.4</v>
      </c>
      <c r="Z62" s="25">
        <f t="shared" si="548"/>
        <v>6199.2000000000007</v>
      </c>
      <c r="AA62" s="47">
        <v>2.4599999999999999E-3</v>
      </c>
      <c r="AB62" s="18">
        <f t="shared" si="549"/>
        <v>38.125079999999997</v>
      </c>
      <c r="AC62" s="27">
        <f>IF(M62&gt;0,(AE62+AN62)/M62,0)</f>
        <v>2.7616628726287265E-3</v>
      </c>
      <c r="AD62" s="47">
        <v>3.1E-4</v>
      </c>
      <c r="AE62" s="37">
        <f t="shared" si="550"/>
        <v>4.8043800000000001</v>
      </c>
      <c r="AF62" s="28">
        <v>0.21579999999999999</v>
      </c>
      <c r="AG62" s="41">
        <f t="shared" si="551"/>
        <v>36.490916800000001</v>
      </c>
      <c r="AH62" s="28">
        <f t="shared" si="552"/>
        <v>0.8752410369711382</v>
      </c>
      <c r="AI62" s="29">
        <f t="shared" si="6"/>
        <v>0.88897523524620614</v>
      </c>
      <c r="AJ62" s="43">
        <v>184</v>
      </c>
      <c r="AK62" s="39">
        <v>8.1000000000000003E-2</v>
      </c>
      <c r="AL62" s="28">
        <v>0.22470000000000001</v>
      </c>
      <c r="AM62" s="139">
        <v>0.23069999999999999</v>
      </c>
      <c r="AN62" s="41">
        <f>AJ62*(1-AK62)*AL62</f>
        <v>37.995871200000003</v>
      </c>
      <c r="AO62" s="140">
        <f t="shared" si="19"/>
        <v>39.010447200000002</v>
      </c>
      <c r="AP62" s="18">
        <v>1.65</v>
      </c>
      <c r="AQ62" s="18"/>
      <c r="AR62" s="121">
        <f>AR61+AJ62-AQ62</f>
        <v>775.50000000000296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70"/>
      <c r="B63" s="49" t="s">
        <v>38</v>
      </c>
      <c r="C63" s="50"/>
      <c r="D63" s="51">
        <f t="shared" ref="D63" si="554">SUM(D60:D62)</f>
        <v>40822</v>
      </c>
      <c r="E63" s="51"/>
      <c r="F63" s="51">
        <f t="shared" ref="F63" si="555">SUM(F60:F62)</f>
        <v>45038</v>
      </c>
      <c r="G63" s="52"/>
      <c r="H63" s="52"/>
      <c r="I63" s="51">
        <f t="shared" ref="I63:K63" si="556">SUM(I60:I62)</f>
        <v>51675</v>
      </c>
      <c r="J63" s="52"/>
      <c r="K63" s="51">
        <f t="shared" si="556"/>
        <v>50329</v>
      </c>
      <c r="L63" s="21">
        <f t="shared" ref="L63" si="557">IF(K63&gt;0,(K60*L60+K61*L61+K62*L62)/K63,0)</f>
        <v>8.6945558226867226E-2</v>
      </c>
      <c r="M63" s="52">
        <f t="shared" ref="M63" si="558">M60+M61+M62</f>
        <v>45953</v>
      </c>
      <c r="N63" s="53">
        <f t="shared" ref="N63" si="559">IF(M63&gt;0,O63/M63,0)</f>
        <v>0.57152832241638196</v>
      </c>
      <c r="O63" s="54">
        <f t="shared" ref="O63" si="560">O60+O61+O62</f>
        <v>26263.440999999999</v>
      </c>
      <c r="P63" s="21">
        <f t="shared" ref="P63" si="561">IF(M63&gt;0,Q63/M63,0)</f>
        <v>0.30434341609905774</v>
      </c>
      <c r="Q63" s="54">
        <f t="shared" ref="Q63" si="562">Q60+Q61+Q62</f>
        <v>13985.493</v>
      </c>
      <c r="R63" s="21">
        <f t="shared" ref="R63" si="563">IF(M63&gt;0,T63/M63,0)</f>
        <v>0.12412826148456028</v>
      </c>
      <c r="S63" s="141"/>
      <c r="T63" s="54">
        <f t="shared" ref="T63" si="564">T60+T61+T62</f>
        <v>5704.0659999999989</v>
      </c>
      <c r="U63" s="21">
        <f t="shared" ref="U63" si="565">IF(M63&gt;0,V63/M63,0)</f>
        <v>0.25831142689269476</v>
      </c>
      <c r="V63" s="54">
        <f t="shared" ref="V63" si="566">V60+V61+V62</f>
        <v>11870.185000000001</v>
      </c>
      <c r="W63" s="21">
        <f t="shared" ref="W63" si="567">IF(M63&gt;0,X63/M63,0)</f>
        <v>0.48142732792200726</v>
      </c>
      <c r="X63" s="54">
        <f t="shared" ref="X63" si="568">X60+X61+X62</f>
        <v>22123.03</v>
      </c>
      <c r="Y63" s="21">
        <f t="shared" ref="Y63" si="569">IF(M63&gt;0,Z63/M63,0)</f>
        <v>0.3998914107892847</v>
      </c>
      <c r="Z63" s="54">
        <f t="shared" ref="Z63" si="570">Z60+Z61+Z62</f>
        <v>18376.21</v>
      </c>
      <c r="AA63" s="55">
        <f t="shared" ref="AA63" si="571">IF(M63&gt;0,AB63/M63,0)</f>
        <v>2.4635851848627947E-3</v>
      </c>
      <c r="AB63" s="56">
        <f t="shared" ref="AB63" si="572">SUM(AB60:AB62)</f>
        <v>113.20913</v>
      </c>
      <c r="AC63" s="55">
        <f t="shared" ref="AC63" si="573">IF(M63&gt;0,(AC60*M60+AC61*M61+AC62*M62)/M63,0)</f>
        <v>2.7269788958283465E-3</v>
      </c>
      <c r="AD63" s="55">
        <f t="shared" ref="AD63" si="574">IF(K63&gt;0,(K60*AD60+K61*AD61+K62*AD62)/K63,0)</f>
        <v>3.1659142840112059E-4</v>
      </c>
      <c r="AE63" s="52">
        <f t="shared" ref="AE63" si="575">SUM(AE60:AE62)</f>
        <v>14.54499</v>
      </c>
      <c r="AF63" s="53">
        <f t="shared" ref="AF63" si="576">IF(K63&gt;0,(K60*AF60+K61*AF61+K62*AF62)/K63,0)</f>
        <v>0.21398919907011862</v>
      </c>
      <c r="AG63" s="58">
        <f t="shared" ref="AG63" si="577">SUM(AG60:AG62)</f>
        <v>107.4058048</v>
      </c>
      <c r="AH63" s="53">
        <f t="shared" ref="AH63" si="578">IF(AND(AB63&gt;0),((AB60*AH60+AB61*AH61+AB62*AH62)/AB63),0)</f>
        <v>0.87281198572592522</v>
      </c>
      <c r="AI63" s="57">
        <f t="shared" si="6"/>
        <v>0.88517494135772468</v>
      </c>
      <c r="AJ63" s="51">
        <f t="shared" ref="AJ63" si="579">SUM(AJ60:AJ62)</f>
        <v>546</v>
      </c>
      <c r="AK63" s="21">
        <f t="shared" ref="AK63" si="580">IF(AJ63&gt;0,(AK60*AJ60+AK61*AJ61+AK62*AJ62)/AJ63,0)</f>
        <v>8.0336996336996341E-2</v>
      </c>
      <c r="AL63" s="53">
        <f>IF(K63&gt;0,(AL60*K60+AL61*K61+AL62*K62)/K63,0)</f>
        <v>0.22049152973434802</v>
      </c>
      <c r="AM63" s="141">
        <f>IF(L63&gt;0,(AM60*K60+AM61*K61+AM62*K62)/K63,0)</f>
        <v>0.22607639730572832</v>
      </c>
      <c r="AN63" s="58">
        <f t="shared" ref="AN63" si="581">SUM(AN60:AN62)</f>
        <v>110.7678712</v>
      </c>
      <c r="AO63" s="142">
        <f t="shared" si="48"/>
        <v>113.6143512</v>
      </c>
      <c r="AP63" s="56"/>
      <c r="AQ63" s="56">
        <f t="shared" ref="AQ63" si="582">SUM(AQ60:AQ62)</f>
        <v>504.74</v>
      </c>
      <c r="AR63" s="105"/>
      <c r="AS63" s="106">
        <f>AR62</f>
        <v>775.50000000000296</v>
      </c>
      <c r="AT63" s="51">
        <f t="shared" ref="AT63" si="583">SUM(AT60:AT62)</f>
        <v>0</v>
      </c>
      <c r="AU63" s="59"/>
      <c r="AV63" s="58"/>
      <c r="AW63" s="58"/>
      <c r="AX63" s="58"/>
      <c r="AY63" s="58"/>
    </row>
    <row r="64" spans="1:51" x14ac:dyDescent="0.2">
      <c r="A64" s="168">
        <v>16</v>
      </c>
      <c r="B64" s="23">
        <v>1</v>
      </c>
      <c r="C64" s="11" t="s">
        <v>57</v>
      </c>
      <c r="D64" s="12">
        <v>17806</v>
      </c>
      <c r="E64" s="12">
        <v>1</v>
      </c>
      <c r="F64" s="12">
        <v>16475</v>
      </c>
      <c r="G64" s="13">
        <v>1</v>
      </c>
      <c r="H64" s="13">
        <v>5.8</v>
      </c>
      <c r="I64" s="12">
        <v>18471</v>
      </c>
      <c r="J64" s="13">
        <v>8.3000000000000007</v>
      </c>
      <c r="K64" s="12">
        <v>16976</v>
      </c>
      <c r="L64" s="14">
        <v>8.5000000000000006E-2</v>
      </c>
      <c r="M64" s="24">
        <f>ROUND(K64*(1-L64),0)</f>
        <v>15533</v>
      </c>
      <c r="N64" s="15">
        <v>0.58899999999999997</v>
      </c>
      <c r="O64" s="25">
        <f t="shared" ref="O64:O66" si="584">M64*N64</f>
        <v>9148.9369999999999</v>
      </c>
      <c r="P64" s="14">
        <v>0.29099999999999998</v>
      </c>
      <c r="Q64" s="25">
        <f t="shared" ref="Q64:Q66" si="585">M64*P64</f>
        <v>4520.1030000000001</v>
      </c>
      <c r="R64" s="16">
        <v>0.12</v>
      </c>
      <c r="S64" s="150">
        <v>0.22270000000000001</v>
      </c>
      <c r="T64" s="25">
        <f t="shared" ref="T64:T66" si="586">M64*R64</f>
        <v>1863.96</v>
      </c>
      <c r="U64" s="26">
        <v>0.23799999999999999</v>
      </c>
      <c r="V64" s="25">
        <f t="shared" ref="V64:V66" si="587">M64*U64</f>
        <v>3696.8539999999998</v>
      </c>
      <c r="W64" s="16">
        <v>0.49</v>
      </c>
      <c r="X64" s="25">
        <f t="shared" ref="X64:X66" si="588">M64*W64</f>
        <v>7611.17</v>
      </c>
      <c r="Y64" s="16">
        <v>0.4</v>
      </c>
      <c r="Z64" s="25">
        <f t="shared" ref="Z64:Z66" si="589">Y64*M64</f>
        <v>6213.2000000000007</v>
      </c>
      <c r="AA64" s="17">
        <v>2.5000000000000001E-3</v>
      </c>
      <c r="AB64" s="18">
        <f t="shared" ref="AB64:AB66" si="590">M64*AA64</f>
        <v>38.832500000000003</v>
      </c>
      <c r="AC64" s="27">
        <f>IF(M64&gt;0,(AE64+AN64)/M64,0)</f>
        <v>2.8526994141505183E-3</v>
      </c>
      <c r="AD64" s="17">
        <v>2.9999999999999997E-4</v>
      </c>
      <c r="AE64" s="24">
        <f t="shared" ref="AE64:AE66" si="591">AD64*M64</f>
        <v>4.6598999999999995</v>
      </c>
      <c r="AF64" s="117">
        <v>0.214</v>
      </c>
      <c r="AG64" s="30">
        <f t="shared" ref="AG64:AG66" si="592">AJ64*(1-AK64)*AF64</f>
        <v>39.247599999999998</v>
      </c>
      <c r="AH64" s="28">
        <f t="shared" ref="AH64:AH66" si="593">IF(AND(AF64&gt;0,AD64&gt;0,AA64&gt;0),((AA64-AD64)*AF64)/((AF64-AD64)*AA64),0)</f>
        <v>0.88123537669630325</v>
      </c>
      <c r="AI64" s="60">
        <f t="shared" si="6"/>
        <v>0.8960798531664419</v>
      </c>
      <c r="AJ64" s="12">
        <v>200</v>
      </c>
      <c r="AK64" s="14">
        <v>8.3000000000000004E-2</v>
      </c>
      <c r="AL64" s="15">
        <v>0.2162</v>
      </c>
      <c r="AM64" s="135">
        <v>0.2195</v>
      </c>
      <c r="AN64" s="30">
        <f>AJ64*(1-AK64)*AL64</f>
        <v>39.65108</v>
      </c>
      <c r="AO64" s="136">
        <f t="shared" ref="AO64" si="594">AJ64*(1-AK64)*AM64</f>
        <v>40.256300000000003</v>
      </c>
      <c r="AP64" s="19">
        <v>1.6</v>
      </c>
      <c r="AQ64" s="19"/>
      <c r="AR64" s="101">
        <f>AR62+AJ64-AQ64</f>
        <v>975.50000000000296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9"/>
      <c r="B65" s="33">
        <v>2</v>
      </c>
      <c r="C65" s="11" t="s">
        <v>59</v>
      </c>
      <c r="D65" s="34">
        <v>21322</v>
      </c>
      <c r="E65" s="34">
        <v>4</v>
      </c>
      <c r="F65" s="34">
        <v>18171</v>
      </c>
      <c r="G65" s="35">
        <v>1.6</v>
      </c>
      <c r="H65" s="35">
        <v>5.3</v>
      </c>
      <c r="I65" s="34">
        <v>20734</v>
      </c>
      <c r="J65" s="35">
        <v>7</v>
      </c>
      <c r="K65" s="34">
        <v>16976</v>
      </c>
      <c r="L65" s="36">
        <v>8.4000000000000005E-2</v>
      </c>
      <c r="M65" s="37">
        <f>ROUND(K65*(1-L65),0)</f>
        <v>15550</v>
      </c>
      <c r="N65" s="38">
        <v>0.60399999999999998</v>
      </c>
      <c r="O65" s="25">
        <f t="shared" si="584"/>
        <v>9392.1999999999989</v>
      </c>
      <c r="P65" s="36">
        <v>0.26</v>
      </c>
      <c r="Q65" s="25">
        <f t="shared" si="585"/>
        <v>4043</v>
      </c>
      <c r="R65" s="39">
        <v>0.13600000000000001</v>
      </c>
      <c r="S65" s="139">
        <v>0.21790000000000001</v>
      </c>
      <c r="T65" s="25">
        <f t="shared" si="586"/>
        <v>2114.8000000000002</v>
      </c>
      <c r="U65" s="28">
        <v>0.248</v>
      </c>
      <c r="V65" s="25">
        <f t="shared" si="587"/>
        <v>3856.4</v>
      </c>
      <c r="W65" s="39">
        <v>0.48</v>
      </c>
      <c r="X65" s="25">
        <f t="shared" si="588"/>
        <v>7464</v>
      </c>
      <c r="Y65" s="39">
        <v>0.4</v>
      </c>
      <c r="Z65" s="25">
        <f t="shared" si="589"/>
        <v>6220</v>
      </c>
      <c r="AA65" s="40">
        <v>2.5600000000000002E-3</v>
      </c>
      <c r="AB65" s="18">
        <f t="shared" si="590"/>
        <v>39.808</v>
      </c>
      <c r="AC65" s="27">
        <f>IF(M65&gt;0,(AE65+AN65)/M65,0)</f>
        <v>2.6657663344051446E-3</v>
      </c>
      <c r="AD65" s="40">
        <v>2.9999999999999997E-4</v>
      </c>
      <c r="AE65" s="37">
        <f t="shared" si="591"/>
        <v>4.6649999999999991</v>
      </c>
      <c r="AF65" s="28">
        <v>0.21609999999999999</v>
      </c>
      <c r="AG65" s="41">
        <f t="shared" si="592"/>
        <v>36.184864499999996</v>
      </c>
      <c r="AH65" s="28">
        <f t="shared" si="593"/>
        <v>0.88403976482854507</v>
      </c>
      <c r="AI65" s="29">
        <f t="shared" si="6"/>
        <v>0.88867548936947105</v>
      </c>
      <c r="AJ65" s="34">
        <v>183</v>
      </c>
      <c r="AK65" s="36">
        <v>8.5000000000000006E-2</v>
      </c>
      <c r="AL65" s="38">
        <v>0.21970000000000001</v>
      </c>
      <c r="AM65" s="137">
        <v>0.22140000000000001</v>
      </c>
      <c r="AN65" s="41">
        <f>AJ65*(1-AK65)*AL65</f>
        <v>36.7876665</v>
      </c>
      <c r="AO65" s="138">
        <f t="shared" si="19"/>
        <v>37.072322999999997</v>
      </c>
      <c r="AP65" s="42">
        <v>1.55</v>
      </c>
      <c r="AQ65" s="42"/>
      <c r="AR65" s="121">
        <f>AR64+AJ65-AQ65</f>
        <v>1158.500000000003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9"/>
      <c r="B66" s="33">
        <v>3</v>
      </c>
      <c r="C66" s="11" t="s">
        <v>53</v>
      </c>
      <c r="D66" s="43">
        <v>17400</v>
      </c>
      <c r="E66" s="43">
        <v>4</v>
      </c>
      <c r="F66" s="43">
        <v>18137</v>
      </c>
      <c r="G66" s="37">
        <v>1.5</v>
      </c>
      <c r="H66" s="37">
        <v>3.7</v>
      </c>
      <c r="I66" s="43">
        <v>19585</v>
      </c>
      <c r="J66" s="37">
        <v>6.2</v>
      </c>
      <c r="K66" s="43">
        <v>16600</v>
      </c>
      <c r="L66" s="39">
        <v>8.7999999999999995E-2</v>
      </c>
      <c r="M66" s="37">
        <f>ROUND(K66*(1-L66),0)</f>
        <v>15139</v>
      </c>
      <c r="N66" s="28">
        <v>0.68400000000000005</v>
      </c>
      <c r="O66" s="25">
        <f t="shared" si="584"/>
        <v>10355.076000000001</v>
      </c>
      <c r="P66" s="39">
        <v>0.214</v>
      </c>
      <c r="Q66" s="25">
        <f t="shared" si="585"/>
        <v>3239.7460000000001</v>
      </c>
      <c r="R66" s="39">
        <v>0.10199999999999999</v>
      </c>
      <c r="S66" s="139">
        <v>0.2288</v>
      </c>
      <c r="T66" s="25">
        <f t="shared" si="586"/>
        <v>1544.1779999999999</v>
      </c>
      <c r="U66" s="28">
        <v>0.252</v>
      </c>
      <c r="V66" s="25">
        <f t="shared" si="587"/>
        <v>3815.0280000000002</v>
      </c>
      <c r="W66" s="39">
        <v>0.48599999999999999</v>
      </c>
      <c r="X66" s="25">
        <f t="shared" si="588"/>
        <v>7357.5540000000001</v>
      </c>
      <c r="Y66" s="39">
        <v>0.4</v>
      </c>
      <c r="Z66" s="25">
        <f t="shared" si="589"/>
        <v>6055.6</v>
      </c>
      <c r="AA66" s="47">
        <v>2.66E-3</v>
      </c>
      <c r="AB66" s="18">
        <f t="shared" si="590"/>
        <v>40.269739999999999</v>
      </c>
      <c r="AC66" s="27">
        <f>IF(M66&gt;0,(AE66+AN66)/M66,0)</f>
        <v>2.8897874892661337E-3</v>
      </c>
      <c r="AD66" s="47">
        <v>3.1E-4</v>
      </c>
      <c r="AE66" s="37">
        <f t="shared" si="591"/>
        <v>4.6930899999999998</v>
      </c>
      <c r="AF66" s="28">
        <v>0.21740000000000001</v>
      </c>
      <c r="AG66" s="41">
        <f t="shared" si="592"/>
        <v>38.349794800000005</v>
      </c>
      <c r="AH66" s="28">
        <f t="shared" si="593"/>
        <v>0.88472020716954303</v>
      </c>
      <c r="AI66" s="29">
        <f t="shared" si="6"/>
        <v>0.89397740567893647</v>
      </c>
      <c r="AJ66" s="43">
        <v>193</v>
      </c>
      <c r="AK66" s="39">
        <v>8.5999999999999993E-2</v>
      </c>
      <c r="AL66" s="28">
        <v>0.22140000000000001</v>
      </c>
      <c r="AM66" s="139">
        <v>0.22420000000000001</v>
      </c>
      <c r="AN66" s="41">
        <f>AJ66*(1-AK66)*AL66</f>
        <v>39.055402800000003</v>
      </c>
      <c r="AO66" s="140">
        <f t="shared" si="19"/>
        <v>39.549328400000007</v>
      </c>
      <c r="AP66" s="18">
        <v>1.6</v>
      </c>
      <c r="AQ66" s="18"/>
      <c r="AR66" s="121">
        <f>AR65+AJ66-AQ66</f>
        <v>1351.500000000003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70"/>
      <c r="B67" s="49" t="s">
        <v>38</v>
      </c>
      <c r="C67" s="50"/>
      <c r="D67" s="51">
        <f t="shared" ref="D67" si="595">SUM(D64:D66)</f>
        <v>56528</v>
      </c>
      <c r="E67" s="51"/>
      <c r="F67" s="51">
        <f t="shared" ref="F67" si="596">SUM(F64:F66)</f>
        <v>52783</v>
      </c>
      <c r="G67" s="52"/>
      <c r="H67" s="52"/>
      <c r="I67" s="51">
        <f t="shared" ref="I67:K67" si="597">SUM(I64:I66)</f>
        <v>58790</v>
      </c>
      <c r="J67" s="52"/>
      <c r="K67" s="51">
        <f t="shared" si="597"/>
        <v>50552</v>
      </c>
      <c r="L67" s="21">
        <f t="shared" ref="L67" si="598">IF(K67&gt;0,(K64*L64+K65*L65+K66*L66)/K67,0)</f>
        <v>8.5649311599936717E-2</v>
      </c>
      <c r="M67" s="52">
        <f t="shared" ref="M67" si="599">M64+M65+M66</f>
        <v>46222</v>
      </c>
      <c r="N67" s="53">
        <f t="shared" ref="N67" si="600">IF(M67&gt;0,O67/M67,0)</f>
        <v>0.62516145991086491</v>
      </c>
      <c r="O67" s="54">
        <f t="shared" ref="O67" si="601">O64+O65+O66</f>
        <v>28896.213</v>
      </c>
      <c r="P67" s="21">
        <f t="shared" ref="P67" si="602">IF(M67&gt;0,Q67/M67,0)</f>
        <v>0.25535132620829903</v>
      </c>
      <c r="Q67" s="54">
        <f t="shared" ref="Q67" si="603">Q64+Q65+Q66</f>
        <v>11802.848999999998</v>
      </c>
      <c r="R67" s="21">
        <f t="shared" ref="R67" si="604">IF(M67&gt;0,T67/M67,0)</f>
        <v>0.11948721388083597</v>
      </c>
      <c r="S67" s="141"/>
      <c r="T67" s="54">
        <f t="shared" ref="T67" si="605">T64+T65+T66</f>
        <v>5522.9380000000001</v>
      </c>
      <c r="U67" s="21">
        <f t="shared" ref="U67" si="606">IF(M67&gt;0,V67/M67,0)</f>
        <v>0.24594959110380338</v>
      </c>
      <c r="V67" s="54">
        <f t="shared" ref="V67" si="607">V64+V65+V66</f>
        <v>11368.281999999999</v>
      </c>
      <c r="W67" s="21">
        <f t="shared" ref="W67" si="608">IF(M67&gt;0,X67/M67,0)</f>
        <v>0.48532568906581286</v>
      </c>
      <c r="X67" s="54">
        <f t="shared" ref="X67" si="609">X64+X65+X66</f>
        <v>22432.724000000002</v>
      </c>
      <c r="Y67" s="21">
        <f t="shared" ref="Y67" si="610">IF(M67&gt;0,Z67/M67,0)</f>
        <v>0.40000000000000008</v>
      </c>
      <c r="Z67" s="54">
        <f t="shared" ref="Z67" si="611">Z64+Z65+Z66</f>
        <v>18488.800000000003</v>
      </c>
      <c r="AA67" s="55">
        <f t="shared" ref="AA67" si="612">IF(M67&gt;0,AB67/M67,0)</f>
        <v>2.5725896759119034E-3</v>
      </c>
      <c r="AB67" s="56">
        <f t="shared" ref="AB67" si="613">SUM(AB64:AB66)</f>
        <v>118.91024</v>
      </c>
      <c r="AC67" s="55">
        <f t="shared" ref="AC67" si="614">IF(M67&gt;0,(AC64*M64+AC65*M65+AC66*M66)/M67,0)</f>
        <v>2.8019587923499632E-3</v>
      </c>
      <c r="AD67" s="55">
        <f t="shared" ref="AD67" si="615">IF(K67&gt;0,(K64*AD64+K65*AD65+K66*AD66)/K67,0)</f>
        <v>3.032837474283905E-4</v>
      </c>
      <c r="AE67" s="52">
        <f t="shared" ref="AE67" si="616">SUM(AE64:AE66)</f>
        <v>14.017989999999999</v>
      </c>
      <c r="AF67" s="53">
        <f t="shared" ref="AF67" si="617">IF(K67&gt;0,(K64*AF64+K65*AF65+K66*AF66)/K67,0)</f>
        <v>0.21582168064567178</v>
      </c>
      <c r="AG67" s="58">
        <f t="shared" ref="AG67" si="618">SUM(AG64:AG66)</f>
        <v>113.78225929999999</v>
      </c>
      <c r="AH67" s="53">
        <f t="shared" ref="AH67" si="619">IF(AND(AB67&gt;0),((AB64*AH64+AB65*AH65+AB66*AH66)/AB67),0)</f>
        <v>0.88335437250246518</v>
      </c>
      <c r="AI67" s="57">
        <f t="shared" si="6"/>
        <v>0.89299630169714295</v>
      </c>
      <c r="AJ67" s="51">
        <f t="shared" ref="AJ67" si="620">SUM(AJ64:AJ66)</f>
        <v>576</v>
      </c>
      <c r="AK67" s="21">
        <f t="shared" ref="AK67" si="621">IF(AJ67&gt;0,(AK64*AJ64+AK65*AJ65+AK66*AJ66)/AJ67,0)</f>
        <v>8.4640624999999997E-2</v>
      </c>
      <c r="AL67" s="53">
        <f>IF(K67&gt;0,(AL64*K64+AL65*K65+AL66*K66)/K67,0)</f>
        <v>0.21908289286279475</v>
      </c>
      <c r="AM67" s="141">
        <f>IF(L67&gt;0,(AM64*K64+AM65*K65+AM66*K66)/K67,0)</f>
        <v>0.22168140528564645</v>
      </c>
      <c r="AN67" s="58">
        <f t="shared" ref="AN67" si="622">SUM(AN64:AN66)</f>
        <v>115.4941493</v>
      </c>
      <c r="AO67" s="142">
        <f t="shared" si="48"/>
        <v>116.8779514</v>
      </c>
      <c r="AP67" s="56"/>
      <c r="AQ67" s="56">
        <f t="shared" ref="AQ67" si="623">SUM(AQ64:AQ66)</f>
        <v>0</v>
      </c>
      <c r="AR67" s="105"/>
      <c r="AS67" s="106">
        <f>AR66</f>
        <v>1351.500000000003</v>
      </c>
      <c r="AT67" s="51">
        <f t="shared" ref="AT67" si="624">SUM(AT64:AT66)</f>
        <v>0</v>
      </c>
      <c r="AU67" s="59"/>
      <c r="AV67" s="58"/>
      <c r="AW67" s="58"/>
      <c r="AX67" s="58"/>
      <c r="AY67" s="58"/>
    </row>
    <row r="68" spans="1:51" x14ac:dyDescent="0.2">
      <c r="A68" s="168">
        <v>17</v>
      </c>
      <c r="B68" s="23">
        <v>1</v>
      </c>
      <c r="C68" s="11" t="s">
        <v>56</v>
      </c>
      <c r="D68" s="12">
        <v>18100</v>
      </c>
      <c r="E68" s="12">
        <v>0</v>
      </c>
      <c r="F68" s="12">
        <v>16610</v>
      </c>
      <c r="G68" s="13">
        <v>2.5</v>
      </c>
      <c r="H68" s="13">
        <v>5.3</v>
      </c>
      <c r="I68" s="12">
        <v>19084</v>
      </c>
      <c r="J68" s="13">
        <v>6.2</v>
      </c>
      <c r="K68" s="12">
        <v>17026</v>
      </c>
      <c r="L68" s="14">
        <v>7.9000000000000001E-2</v>
      </c>
      <c r="M68" s="24">
        <f>ROUND(K68*(1-L68),0)</f>
        <v>15681</v>
      </c>
      <c r="N68" s="15">
        <v>0.623</v>
      </c>
      <c r="O68" s="25">
        <f t="shared" ref="O68:O70" si="625">M68*N68</f>
        <v>9769.2630000000008</v>
      </c>
      <c r="P68" s="14">
        <v>0.27100000000000002</v>
      </c>
      <c r="Q68" s="25">
        <f t="shared" ref="Q68:Q70" si="626">M68*P68</f>
        <v>4249.5510000000004</v>
      </c>
      <c r="R68" s="16">
        <v>0.106</v>
      </c>
      <c r="S68" s="150">
        <v>0.2266</v>
      </c>
      <c r="T68" s="25">
        <f t="shared" ref="T68:T70" si="627">M68*R68</f>
        <v>1662.1859999999999</v>
      </c>
      <c r="U68" s="26">
        <v>0.247</v>
      </c>
      <c r="V68" s="25">
        <f t="shared" ref="V68:V70" si="628">M68*U68</f>
        <v>3873.2069999999999</v>
      </c>
      <c r="W68" s="16">
        <v>0.47299999999999998</v>
      </c>
      <c r="X68" s="25">
        <f t="shared" ref="X68:X70" si="629">M68*W68</f>
        <v>7417.1129999999994</v>
      </c>
      <c r="Y68" s="16">
        <v>0.4</v>
      </c>
      <c r="Z68" s="25">
        <f t="shared" ref="Z68:Z70" si="630">Y68*M68</f>
        <v>6272.4000000000005</v>
      </c>
      <c r="AA68" s="17">
        <v>2.65E-3</v>
      </c>
      <c r="AB68" s="18">
        <f t="shared" ref="AB68:AB70" si="631">M68*AA68</f>
        <v>41.554650000000002</v>
      </c>
      <c r="AC68" s="27">
        <f>IF(M68&gt;0,(AE68+AN68)/M68,0)</f>
        <v>3.0132546903896438E-3</v>
      </c>
      <c r="AD68" s="17">
        <v>2.9E-4</v>
      </c>
      <c r="AE68" s="24">
        <f t="shared" ref="AE68:AE70" si="632">AD68*M68</f>
        <v>4.5474899999999998</v>
      </c>
      <c r="AF68" s="117">
        <v>0.21379999999999999</v>
      </c>
      <c r="AG68" s="30">
        <f t="shared" ref="AG68:AG70" si="633">AJ68*(1-AK68)*AF68</f>
        <v>40.868297599999998</v>
      </c>
      <c r="AH68" s="28">
        <f t="shared" ref="AH68:AH70" si="634">IF(AND(AF68&gt;0,AD68&gt;0,AA68&gt;0),((AA68-AD68)*AF68)/((AF68-AD68)*AA68),0)</f>
        <v>0.89177564923387465</v>
      </c>
      <c r="AI68" s="60">
        <f t="shared" ref="AI68:AI127" si="635">IF(AND(AC68&gt;0,AL68&gt;0,AD68&gt;0),((AL68*(AC68-AD68))/(AC68*(AL68-AD68))),0)</f>
        <v>0.90493326214039815</v>
      </c>
      <c r="AJ68" s="12">
        <v>208</v>
      </c>
      <c r="AK68" s="14">
        <v>8.1000000000000003E-2</v>
      </c>
      <c r="AL68" s="15">
        <v>0.22339999999999999</v>
      </c>
      <c r="AM68" s="135">
        <v>0.22600000000000001</v>
      </c>
      <c r="AN68" s="30">
        <f>AJ68*(1-AK68)*AL68</f>
        <v>42.703356800000002</v>
      </c>
      <c r="AO68" s="136">
        <f t="shared" ref="AO68" si="636">AJ68*(1-AK68)*AM68</f>
        <v>43.200352000000002</v>
      </c>
      <c r="AP68" s="19">
        <v>1.6</v>
      </c>
      <c r="AQ68" s="19"/>
      <c r="AR68" s="101">
        <f>AR66+AJ68-AQ68</f>
        <v>1559.500000000003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9"/>
      <c r="B69" s="33">
        <v>2</v>
      </c>
      <c r="C69" s="11" t="s">
        <v>59</v>
      </c>
      <c r="D69" s="34">
        <v>22100</v>
      </c>
      <c r="E69" s="34">
        <v>4</v>
      </c>
      <c r="F69" s="34">
        <v>18422</v>
      </c>
      <c r="G69" s="35">
        <v>1.5</v>
      </c>
      <c r="H69" s="35">
        <v>4</v>
      </c>
      <c r="I69" s="34">
        <v>21109</v>
      </c>
      <c r="J69" s="35">
        <v>5.0999999999999996</v>
      </c>
      <c r="K69" s="34">
        <v>16935</v>
      </c>
      <c r="L69" s="36">
        <v>8.1000000000000003E-2</v>
      </c>
      <c r="M69" s="37">
        <f>ROUND(K69*(1-L69),0)</f>
        <v>15563</v>
      </c>
      <c r="N69" s="38">
        <v>0.64</v>
      </c>
      <c r="O69" s="25">
        <f t="shared" si="625"/>
        <v>9960.32</v>
      </c>
      <c r="P69" s="36">
        <v>0.20100000000000001</v>
      </c>
      <c r="Q69" s="25">
        <f t="shared" si="626"/>
        <v>3128.163</v>
      </c>
      <c r="R69" s="39">
        <v>0.159</v>
      </c>
      <c r="S69" s="139">
        <v>0.23180000000000001</v>
      </c>
      <c r="T69" s="25">
        <f t="shared" si="627"/>
        <v>2474.5169999999998</v>
      </c>
      <c r="U69" s="28">
        <v>0.25700000000000001</v>
      </c>
      <c r="V69" s="25">
        <f t="shared" si="628"/>
        <v>3999.6910000000003</v>
      </c>
      <c r="W69" s="39">
        <v>0.47599999999999998</v>
      </c>
      <c r="X69" s="25">
        <f t="shared" si="629"/>
        <v>7407.9879999999994</v>
      </c>
      <c r="Y69" s="39">
        <v>0.4</v>
      </c>
      <c r="Z69" s="25">
        <f t="shared" si="630"/>
        <v>6225.2000000000007</v>
      </c>
      <c r="AA69" s="40">
        <v>2.6900000000000001E-3</v>
      </c>
      <c r="AB69" s="18">
        <f t="shared" si="631"/>
        <v>41.864470000000004</v>
      </c>
      <c r="AC69" s="27">
        <f>IF(M69&gt;0,(AE69+AN69)/M69,0)</f>
        <v>2.846128895457174E-3</v>
      </c>
      <c r="AD69" s="40">
        <v>2.9999999999999997E-4</v>
      </c>
      <c r="AE69" s="37">
        <f t="shared" si="632"/>
        <v>4.6688999999999998</v>
      </c>
      <c r="AF69" s="28">
        <v>0.21759999999999999</v>
      </c>
      <c r="AG69" s="41">
        <f t="shared" si="633"/>
        <v>38.910143999999995</v>
      </c>
      <c r="AH69" s="28">
        <f t="shared" si="634"/>
        <v>0.88970244826247102</v>
      </c>
      <c r="AI69" s="29">
        <f t="shared" si="635"/>
        <v>0.89580640485672303</v>
      </c>
      <c r="AJ69" s="34">
        <v>195</v>
      </c>
      <c r="AK69" s="36">
        <v>8.3000000000000004E-2</v>
      </c>
      <c r="AL69" s="38">
        <v>0.22159999999999999</v>
      </c>
      <c r="AM69" s="137">
        <v>0.22639999999999999</v>
      </c>
      <c r="AN69" s="41">
        <f>AJ69*(1-AK69)*AL69</f>
        <v>39.625403999999996</v>
      </c>
      <c r="AO69" s="138">
        <f t="shared" si="19"/>
        <v>40.483716000000001</v>
      </c>
      <c r="AP69" s="42">
        <v>1.55</v>
      </c>
      <c r="AQ69" s="42"/>
      <c r="AR69" s="121">
        <f>AR68+AJ69-AQ69</f>
        <v>1754.500000000003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9"/>
      <c r="B70" s="33">
        <v>3</v>
      </c>
      <c r="C70" s="11" t="s">
        <v>53</v>
      </c>
      <c r="D70" s="43">
        <v>18200</v>
      </c>
      <c r="E70" s="43">
        <v>3</v>
      </c>
      <c r="F70" s="43">
        <v>18789</v>
      </c>
      <c r="G70" s="37">
        <v>1.7</v>
      </c>
      <c r="H70" s="37">
        <v>5</v>
      </c>
      <c r="I70" s="43">
        <v>20631</v>
      </c>
      <c r="J70" s="37">
        <v>4.2</v>
      </c>
      <c r="K70" s="43">
        <v>16981</v>
      </c>
      <c r="L70" s="39">
        <v>8.4000000000000005E-2</v>
      </c>
      <c r="M70" s="37">
        <f>ROUND(K70*(1-L70),0)</f>
        <v>15555</v>
      </c>
      <c r="N70" s="28">
        <v>0.65300000000000002</v>
      </c>
      <c r="O70" s="25">
        <f t="shared" si="625"/>
        <v>10157.415000000001</v>
      </c>
      <c r="P70" s="39">
        <v>0.23</v>
      </c>
      <c r="Q70" s="25">
        <f t="shared" si="626"/>
        <v>3577.65</v>
      </c>
      <c r="R70" s="39">
        <v>0.11700000000000001</v>
      </c>
      <c r="S70" s="139">
        <v>0.24049999999999999</v>
      </c>
      <c r="T70" s="25">
        <f t="shared" si="627"/>
        <v>1819.9350000000002</v>
      </c>
      <c r="U70" s="28">
        <v>0.24199999999999999</v>
      </c>
      <c r="V70" s="25">
        <f t="shared" si="628"/>
        <v>3764.31</v>
      </c>
      <c r="W70" s="39">
        <v>0.48099999999999998</v>
      </c>
      <c r="X70" s="25">
        <f t="shared" si="629"/>
        <v>7481.9549999999999</v>
      </c>
      <c r="Y70" s="39">
        <v>0.4</v>
      </c>
      <c r="Z70" s="25">
        <f t="shared" si="630"/>
        <v>6222</v>
      </c>
      <c r="AA70" s="47">
        <v>2.7200000000000002E-3</v>
      </c>
      <c r="AB70" s="18">
        <f t="shared" si="631"/>
        <v>42.309600000000003</v>
      </c>
      <c r="AC70" s="27">
        <f>IF(M70&gt;0,(AE70+AN70)/M70,0)</f>
        <v>2.937102462230794E-3</v>
      </c>
      <c r="AD70" s="47">
        <v>2.9999999999999997E-4</v>
      </c>
      <c r="AE70" s="37">
        <f t="shared" si="632"/>
        <v>4.6664999999999992</v>
      </c>
      <c r="AF70" s="28">
        <v>0.21310000000000001</v>
      </c>
      <c r="AG70" s="41">
        <f t="shared" si="633"/>
        <v>39.625518800000002</v>
      </c>
      <c r="AH70" s="28">
        <f t="shared" si="634"/>
        <v>0.89096016696152136</v>
      </c>
      <c r="AI70" s="29">
        <f t="shared" si="635"/>
        <v>0.89908120263945368</v>
      </c>
      <c r="AJ70" s="43">
        <v>203</v>
      </c>
      <c r="AK70" s="39">
        <v>8.4000000000000005E-2</v>
      </c>
      <c r="AL70" s="28">
        <v>0.22059999999999999</v>
      </c>
      <c r="AM70" s="139">
        <v>0.22509999999999999</v>
      </c>
      <c r="AN70" s="41">
        <f>AJ70*(1-AK70)*AL70</f>
        <v>41.020128800000002</v>
      </c>
      <c r="AO70" s="140">
        <f t="shared" si="19"/>
        <v>41.856894799999999</v>
      </c>
      <c r="AP70" s="18">
        <v>1.6</v>
      </c>
      <c r="AQ70" s="18"/>
      <c r="AR70" s="121">
        <f>AR69+AJ70-AQ70</f>
        <v>1957.500000000003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70"/>
      <c r="B71" s="49" t="s">
        <v>38</v>
      </c>
      <c r="C71" s="50"/>
      <c r="D71" s="51">
        <f t="shared" ref="D71" si="637">SUM(D68:D70)</f>
        <v>58400</v>
      </c>
      <c r="E71" s="51"/>
      <c r="F71" s="51">
        <f t="shared" ref="F71" si="638">SUM(F68:F70)</f>
        <v>53821</v>
      </c>
      <c r="G71" s="52"/>
      <c r="H71" s="52"/>
      <c r="I71" s="51">
        <f t="shared" ref="I71:K71" si="639">SUM(I68:I70)</f>
        <v>60824</v>
      </c>
      <c r="J71" s="52"/>
      <c r="K71" s="51">
        <f t="shared" si="639"/>
        <v>50942</v>
      </c>
      <c r="L71" s="21">
        <f t="shared" ref="L71" si="640">IF(K71&gt;0,(K68*L68+K69*L69+K70*L70)/K71,0)</f>
        <v>8.1331573161634807E-2</v>
      </c>
      <c r="M71" s="52">
        <f t="shared" ref="M71" si="641">M68+M69+M70</f>
        <v>46799</v>
      </c>
      <c r="N71" s="53">
        <f t="shared" ref="N71" si="642">IF(M71&gt;0,O71/M71,0)</f>
        <v>0.63862471420329492</v>
      </c>
      <c r="O71" s="54">
        <f t="shared" ref="O71" si="643">O68+O69+O70</f>
        <v>29886.998</v>
      </c>
      <c r="P71" s="21">
        <f t="shared" ref="P71" si="644">IF(M71&gt;0,Q71/M71,0)</f>
        <v>0.23409397636701637</v>
      </c>
      <c r="Q71" s="54">
        <f t="shared" ref="Q71" si="645">Q68+Q69+Q70</f>
        <v>10955.364</v>
      </c>
      <c r="R71" s="21">
        <f t="shared" ref="R71" si="646">IF(M71&gt;0,T71/M71,0)</f>
        <v>0.12728130942968865</v>
      </c>
      <c r="S71" s="141"/>
      <c r="T71" s="54">
        <f t="shared" ref="T71" si="647">T68+T69+T70</f>
        <v>5956.6379999999999</v>
      </c>
      <c r="U71" s="21">
        <f t="shared" ref="U71" si="648">IF(M71&gt;0,V71/M71,0)</f>
        <v>0.24866360392316075</v>
      </c>
      <c r="V71" s="54">
        <f t="shared" ref="V71" si="649">V68+V69+V70</f>
        <v>11637.208000000001</v>
      </c>
      <c r="W71" s="21">
        <f t="shared" ref="W71" si="650">IF(M71&gt;0,X71/M71,0)</f>
        <v>0.47665668069830547</v>
      </c>
      <c r="X71" s="54">
        <f t="shared" ref="X71" si="651">X68+X69+X70</f>
        <v>22307.055999999997</v>
      </c>
      <c r="Y71" s="21">
        <f t="shared" ref="Y71" si="652">IF(M71&gt;0,Z71/M71,0)</f>
        <v>0.4</v>
      </c>
      <c r="Z71" s="54">
        <f t="shared" ref="Z71" si="653">Z68+Z69+Z70</f>
        <v>18719.600000000002</v>
      </c>
      <c r="AA71" s="55">
        <f t="shared" ref="AA71" si="654">IF(M71&gt;0,AB71/M71,0)</f>
        <v>2.6865685164212914E-3</v>
      </c>
      <c r="AB71" s="56">
        <f t="shared" ref="AB71" si="655">SUM(AB68:AB70)</f>
        <v>125.72872000000001</v>
      </c>
      <c r="AC71" s="55">
        <f t="shared" ref="AC71" si="656">IF(M71&gt;0,(AC68*M68+AC69*M69+AC70*M70)/M71,0)</f>
        <v>2.9323656402914593E-3</v>
      </c>
      <c r="AD71" s="55">
        <f t="shared" ref="AD71" si="657">IF(K71&gt;0,(K68*AD68+K69*AD69+K70*AD70)/K71,0)</f>
        <v>2.9665776765733579E-4</v>
      </c>
      <c r="AE71" s="52">
        <f t="shared" ref="AE71" si="658">SUM(AE68:AE70)</f>
        <v>13.88289</v>
      </c>
      <c r="AF71" s="53">
        <f t="shared" ref="AF71" si="659">IF(K71&gt;0,(K68*AF68+K69*AF69+K70*AF70)/K71,0)</f>
        <v>0.21482992226453615</v>
      </c>
      <c r="AG71" s="58">
        <f t="shared" ref="AG71" si="660">SUM(AG68:AG70)</f>
        <v>119.40396039999999</v>
      </c>
      <c r="AH71" s="53">
        <f t="shared" ref="AH71" si="661">IF(AND(AB71&gt;0),((AB68*AH68+AB69*AH69+AB70*AH70)/AB71),0)</f>
        <v>0.89081090395831886</v>
      </c>
      <c r="AI71" s="57">
        <f t="shared" si="635"/>
        <v>0.90003672552569558</v>
      </c>
      <c r="AJ71" s="51">
        <f t="shared" ref="AJ71" si="662">SUM(AJ68:AJ70)</f>
        <v>606</v>
      </c>
      <c r="AK71" s="21">
        <f t="shared" ref="AK71" si="663">IF(AJ71&gt;0,(AK68*AJ68+AK69*AJ69+AK70*AJ70)/AJ71,0)</f>
        <v>8.2648514851485153E-2</v>
      </c>
      <c r="AL71" s="53">
        <f>IF(K71&gt;0,(AL68*K68+AL69*K69+AL70*K70)/K71,0)</f>
        <v>0.22186826194495698</v>
      </c>
      <c r="AM71" s="141">
        <f>IF(L71&gt;0,(AM68*K68+AM69*K69+AM70*K70)/K71,0)</f>
        <v>0.2258329688665541</v>
      </c>
      <c r="AN71" s="58">
        <f t="shared" ref="AN71" si="664">SUM(AN68:AN70)</f>
        <v>123.34888960000001</v>
      </c>
      <c r="AO71" s="142">
        <f t="shared" si="48"/>
        <v>125.54096279999999</v>
      </c>
      <c r="AP71" s="56"/>
      <c r="AQ71" s="56">
        <f t="shared" ref="AQ71" si="665">SUM(AQ68:AQ70)</f>
        <v>0</v>
      </c>
      <c r="AR71" s="105"/>
      <c r="AS71" s="106">
        <f>AR70</f>
        <v>1957.500000000003</v>
      </c>
      <c r="AT71" s="51">
        <f t="shared" ref="AT71" si="666">SUM(AT68:AT70)</f>
        <v>0</v>
      </c>
      <c r="AU71" s="59"/>
      <c r="AV71" s="58"/>
      <c r="AW71" s="58"/>
      <c r="AX71" s="58"/>
      <c r="AY71" s="58"/>
    </row>
    <row r="72" spans="1:51" x14ac:dyDescent="0.2">
      <c r="A72" s="168">
        <v>18</v>
      </c>
      <c r="B72" s="23">
        <v>1</v>
      </c>
      <c r="C72" s="11" t="s">
        <v>56</v>
      </c>
      <c r="D72" s="12">
        <v>8800</v>
      </c>
      <c r="E72" s="12">
        <v>1</v>
      </c>
      <c r="F72" s="12">
        <v>11464</v>
      </c>
      <c r="G72" s="13">
        <v>2</v>
      </c>
      <c r="H72" s="13">
        <v>4.4000000000000004</v>
      </c>
      <c r="I72" s="12">
        <v>12379</v>
      </c>
      <c r="J72" s="125">
        <v>6.1</v>
      </c>
      <c r="K72" s="12">
        <v>16943</v>
      </c>
      <c r="L72" s="14">
        <v>7.6999999999999999E-2</v>
      </c>
      <c r="M72" s="24">
        <f>ROUND(K72*(1-L72),0)</f>
        <v>15638</v>
      </c>
      <c r="N72" s="15">
        <v>0.65800000000000003</v>
      </c>
      <c r="O72" s="25">
        <f t="shared" ref="O72:O74" si="667">M72*N72</f>
        <v>10289.804</v>
      </c>
      <c r="P72" s="14">
        <v>0.29399999999999998</v>
      </c>
      <c r="Q72" s="25">
        <f t="shared" ref="Q72:Q74" si="668">M72*P72</f>
        <v>4597.5720000000001</v>
      </c>
      <c r="R72" s="16">
        <v>4.7E-2</v>
      </c>
      <c r="S72" s="150">
        <v>0.2228</v>
      </c>
      <c r="T72" s="25">
        <f t="shared" ref="T72:T74" si="669">M72*R72</f>
        <v>734.98599999999999</v>
      </c>
      <c r="U72" s="26">
        <v>0.245</v>
      </c>
      <c r="V72" s="25">
        <f t="shared" ref="V72:V74" si="670">M72*U72</f>
        <v>3831.31</v>
      </c>
      <c r="W72" s="16">
        <v>0.48599999999999999</v>
      </c>
      <c r="X72" s="25">
        <f t="shared" ref="X72:X74" si="671">M72*W72</f>
        <v>7600.0680000000002</v>
      </c>
      <c r="Y72" s="16">
        <v>0.4</v>
      </c>
      <c r="Z72" s="25">
        <f t="shared" ref="Z72:Z74" si="672">Y72*M72</f>
        <v>6255.2000000000007</v>
      </c>
      <c r="AA72" s="17">
        <v>2.6199999999999999E-3</v>
      </c>
      <c r="AB72" s="18">
        <f t="shared" ref="AB72:AB74" si="673">M72*AA72</f>
        <v>40.971559999999997</v>
      </c>
      <c r="AC72" s="27">
        <f>IF(M72&gt;0,(AE72+AN72)/M72,0)</f>
        <v>2.8067600716204116E-3</v>
      </c>
      <c r="AD72" s="17">
        <v>2.9E-4</v>
      </c>
      <c r="AE72" s="24">
        <f t="shared" ref="AE72:AE74" si="674">AD72*M72</f>
        <v>4.5350200000000003</v>
      </c>
      <c r="AF72" s="117">
        <v>0.20580000000000001</v>
      </c>
      <c r="AG72" s="30">
        <f t="shared" ref="AG72:AG74" si="675">AJ72*(1-AK72)*AF72</f>
        <v>37.069519200000002</v>
      </c>
      <c r="AH72" s="28">
        <f t="shared" ref="AH72:AH74" si="676">IF(AND(AF72&gt;0,AD72&gt;0,AA72&gt;0),((AA72-AD72)*AF72)/((AF72-AD72)*AA72),0)</f>
        <v>0.89056790758125126</v>
      </c>
      <c r="AI72" s="60">
        <f t="shared" si="635"/>
        <v>0.89786970345811823</v>
      </c>
      <c r="AJ72" s="12">
        <v>196</v>
      </c>
      <c r="AK72" s="14">
        <v>8.1000000000000003E-2</v>
      </c>
      <c r="AL72" s="15">
        <v>0.2185</v>
      </c>
      <c r="AM72" s="135">
        <v>0.22689999999999999</v>
      </c>
      <c r="AN72" s="30">
        <f>AJ72*(1-AK72)*AL72</f>
        <v>39.357093999999996</v>
      </c>
      <c r="AO72" s="136">
        <f t="shared" ref="AO72:AO126" si="677">AJ72*(1-AK72)*AM72</f>
        <v>40.870135599999998</v>
      </c>
      <c r="AP72" s="19">
        <v>1.6</v>
      </c>
      <c r="AQ72" s="19">
        <v>1000.04</v>
      </c>
      <c r="AR72" s="101">
        <f>AR70+AJ72-AQ72</f>
        <v>1153.4600000000028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9"/>
      <c r="B73" s="33">
        <v>2</v>
      </c>
      <c r="C73" s="46" t="s">
        <v>58</v>
      </c>
      <c r="D73" s="34">
        <v>19215</v>
      </c>
      <c r="E73" s="34">
        <v>3</v>
      </c>
      <c r="F73" s="34">
        <v>16147</v>
      </c>
      <c r="G73" s="35">
        <v>1.6</v>
      </c>
      <c r="H73" s="35">
        <v>5.5</v>
      </c>
      <c r="I73" s="34">
        <v>18863</v>
      </c>
      <c r="J73" s="126">
        <v>5.6</v>
      </c>
      <c r="K73" s="34">
        <v>16676</v>
      </c>
      <c r="L73" s="36">
        <v>8.5999999999999993E-2</v>
      </c>
      <c r="M73" s="37">
        <f>ROUND(K73*(1-L73),0)</f>
        <v>15242</v>
      </c>
      <c r="N73" s="38">
        <v>0.623</v>
      </c>
      <c r="O73" s="25">
        <f t="shared" si="667"/>
        <v>9495.7659999999996</v>
      </c>
      <c r="P73" s="36">
        <v>0.309</v>
      </c>
      <c r="Q73" s="25">
        <f t="shared" si="668"/>
        <v>4709.7780000000002</v>
      </c>
      <c r="R73" s="39">
        <v>6.8000000000000005E-2</v>
      </c>
      <c r="S73" s="139">
        <v>0.2006</v>
      </c>
      <c r="T73" s="25">
        <f t="shared" si="669"/>
        <v>1036.4560000000001</v>
      </c>
      <c r="U73" s="28">
        <v>0.22500000000000001</v>
      </c>
      <c r="V73" s="25">
        <f t="shared" si="670"/>
        <v>3429.4500000000003</v>
      </c>
      <c r="W73" s="39">
        <v>0.49</v>
      </c>
      <c r="X73" s="25">
        <f t="shared" si="671"/>
        <v>7468.58</v>
      </c>
      <c r="Y73" s="39">
        <v>0.4</v>
      </c>
      <c r="Z73" s="25">
        <f t="shared" si="672"/>
        <v>6096.8</v>
      </c>
      <c r="AA73" s="40">
        <v>2.7200000000000002E-3</v>
      </c>
      <c r="AB73" s="18">
        <f t="shared" si="673"/>
        <v>41.458240000000004</v>
      </c>
      <c r="AC73" s="27">
        <f>IF(M73&gt;0,(AE73+AN73)/M73,0)</f>
        <v>2.7107287232646634E-3</v>
      </c>
      <c r="AD73" s="40">
        <v>2.9E-4</v>
      </c>
      <c r="AE73" s="37">
        <f t="shared" si="674"/>
        <v>4.4201800000000002</v>
      </c>
      <c r="AF73" s="28">
        <v>0.21210000000000001</v>
      </c>
      <c r="AG73" s="41">
        <f t="shared" si="675"/>
        <v>35.865261600000004</v>
      </c>
      <c r="AH73" s="28">
        <f t="shared" si="676"/>
        <v>0.89460552881744748</v>
      </c>
      <c r="AI73" s="29">
        <f t="shared" si="635"/>
        <v>0.89420614756574557</v>
      </c>
      <c r="AJ73" s="34">
        <v>184</v>
      </c>
      <c r="AK73" s="36">
        <v>8.1000000000000003E-2</v>
      </c>
      <c r="AL73" s="38">
        <v>0.21820000000000001</v>
      </c>
      <c r="AM73" s="137">
        <v>0.2296</v>
      </c>
      <c r="AN73" s="41">
        <f>AJ73*(1-AK73)*AL73</f>
        <v>36.8967472</v>
      </c>
      <c r="AO73" s="138">
        <f t="shared" si="677"/>
        <v>38.8244416</v>
      </c>
      <c r="AP73" s="42">
        <v>1.55</v>
      </c>
      <c r="AQ73" s="42"/>
      <c r="AR73" s="121">
        <f>AR72+AJ73-AQ73</f>
        <v>1337.4600000000028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9"/>
      <c r="B74" s="33">
        <v>3</v>
      </c>
      <c r="C74" s="11" t="s">
        <v>53</v>
      </c>
      <c r="D74" s="43">
        <v>21700</v>
      </c>
      <c r="E74" s="43">
        <v>1</v>
      </c>
      <c r="F74" s="43">
        <v>16884</v>
      </c>
      <c r="G74" s="37">
        <v>1.3</v>
      </c>
      <c r="H74" s="37">
        <v>4.4000000000000004</v>
      </c>
      <c r="I74" s="43">
        <v>19039</v>
      </c>
      <c r="J74" s="37">
        <v>4.7</v>
      </c>
      <c r="K74" s="43">
        <v>16678</v>
      </c>
      <c r="L74" s="39">
        <v>8.2000000000000003E-2</v>
      </c>
      <c r="M74" s="37">
        <f>ROUND(K74*(1-L74),0)</f>
        <v>15310</v>
      </c>
      <c r="N74" s="28">
        <v>0.69699999999999995</v>
      </c>
      <c r="O74" s="25">
        <f t="shared" si="667"/>
        <v>10671.07</v>
      </c>
      <c r="P74" s="39">
        <v>0.245</v>
      </c>
      <c r="Q74" s="25">
        <f t="shared" si="668"/>
        <v>3750.95</v>
      </c>
      <c r="R74" s="39">
        <v>5.8000000000000003E-2</v>
      </c>
      <c r="S74" s="139">
        <v>0.20330000000000001</v>
      </c>
      <c r="T74" s="25">
        <f t="shared" si="669"/>
        <v>887.98</v>
      </c>
      <c r="U74" s="28">
        <v>0.22800000000000001</v>
      </c>
      <c r="V74" s="25">
        <f t="shared" si="670"/>
        <v>3490.6800000000003</v>
      </c>
      <c r="W74" s="39">
        <v>0.48799999999999999</v>
      </c>
      <c r="X74" s="25">
        <f t="shared" si="671"/>
        <v>7471.28</v>
      </c>
      <c r="Y74" s="39">
        <v>0.4</v>
      </c>
      <c r="Z74" s="25">
        <f t="shared" si="672"/>
        <v>6124</v>
      </c>
      <c r="AA74" s="47">
        <v>2.6199999999999999E-3</v>
      </c>
      <c r="AB74" s="18">
        <f t="shared" si="673"/>
        <v>40.112200000000001</v>
      </c>
      <c r="AC74" s="27">
        <f>IF(M74&gt;0,(AE74+AN74)/M74,0)</f>
        <v>2.7867850555192684E-3</v>
      </c>
      <c r="AD74" s="47">
        <v>2.9E-4</v>
      </c>
      <c r="AE74" s="37">
        <f t="shared" si="674"/>
        <v>4.4398999999999997</v>
      </c>
      <c r="AF74" s="28">
        <v>0.2074</v>
      </c>
      <c r="AG74" s="41">
        <f t="shared" si="675"/>
        <v>35.905917600000002</v>
      </c>
      <c r="AH74" s="28">
        <f t="shared" si="676"/>
        <v>0.89055821278731928</v>
      </c>
      <c r="AI74" s="29">
        <f t="shared" si="635"/>
        <v>0.89711571232926357</v>
      </c>
      <c r="AJ74" s="43">
        <v>189</v>
      </c>
      <c r="AK74" s="39">
        <v>8.4000000000000005E-2</v>
      </c>
      <c r="AL74" s="28">
        <v>0.2208</v>
      </c>
      <c r="AM74" s="139">
        <v>0.23100000000000001</v>
      </c>
      <c r="AN74" s="41">
        <f>AJ74*(1-AK74)*AL74</f>
        <v>38.225779199999998</v>
      </c>
      <c r="AO74" s="140">
        <f t="shared" si="677"/>
        <v>39.991644000000001</v>
      </c>
      <c r="AP74" s="18">
        <v>1.55</v>
      </c>
      <c r="AQ74" s="18"/>
      <c r="AR74" s="121">
        <f>AR73+AJ74-AQ74</f>
        <v>1526.4600000000028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70"/>
      <c r="B75" s="49" t="s">
        <v>38</v>
      </c>
      <c r="C75" s="50"/>
      <c r="D75" s="51">
        <f t="shared" ref="D75" si="678">SUM(D72:D74)</f>
        <v>49715</v>
      </c>
      <c r="E75" s="51"/>
      <c r="F75" s="51">
        <f t="shared" ref="F75" si="679">SUM(F72:F74)</f>
        <v>44495</v>
      </c>
      <c r="G75" s="52"/>
      <c r="H75" s="52"/>
      <c r="I75" s="51">
        <f t="shared" ref="I75:K75" si="680">SUM(I72:I74)</f>
        <v>50281</v>
      </c>
      <c r="J75" s="52"/>
      <c r="K75" s="51">
        <f t="shared" si="680"/>
        <v>50297</v>
      </c>
      <c r="L75" s="21">
        <f t="shared" ref="L75" si="681">IF(K75&gt;0,(K72*L72+K73*L73+K74*L74)/K75,0)</f>
        <v>8.1641907071992356E-2</v>
      </c>
      <c r="M75" s="52">
        <f t="shared" ref="M75" si="682">M72+M73+M74</f>
        <v>46190</v>
      </c>
      <c r="N75" s="53">
        <f t="shared" ref="N75" si="683">IF(M75&gt;0,O75/M75,0)</f>
        <v>0.65937735440571554</v>
      </c>
      <c r="O75" s="54">
        <f t="shared" ref="O75" si="684">O72+O73+O74</f>
        <v>30456.639999999999</v>
      </c>
      <c r="P75" s="21">
        <f t="shared" ref="P75" si="685">IF(M75&gt;0,Q75/M75,0)</f>
        <v>0.28270837843689106</v>
      </c>
      <c r="Q75" s="54">
        <f t="shared" ref="Q75" si="686">Q72+Q73+Q74</f>
        <v>13058.3</v>
      </c>
      <c r="R75" s="21">
        <f t="shared" ref="R75" si="687">IF(M75&gt;0,T75/M75,0)</f>
        <v>5.7575709027928121E-2</v>
      </c>
      <c r="S75" s="141"/>
      <c r="T75" s="54">
        <f t="shared" ref="T75" si="688">T72+T73+T74</f>
        <v>2659.422</v>
      </c>
      <c r="U75" s="21">
        <f t="shared" ref="U75" si="689">IF(M75&gt;0,V75/M75,0)</f>
        <v>0.23276553366529554</v>
      </c>
      <c r="V75" s="54">
        <f t="shared" ref="V75" si="690">V72+V73+V74</f>
        <v>10751.44</v>
      </c>
      <c r="W75" s="21">
        <f t="shared" ref="W75" si="691">IF(M75&gt;0,X75/M75,0)</f>
        <v>0.48798285343147868</v>
      </c>
      <c r="X75" s="54">
        <f t="shared" ref="X75" si="692">X72+X73+X74</f>
        <v>22539.928</v>
      </c>
      <c r="Y75" s="21">
        <f t="shared" ref="Y75" si="693">IF(M75&gt;0,Z75/M75,0)</f>
        <v>0.4</v>
      </c>
      <c r="Z75" s="54">
        <f t="shared" ref="Z75" si="694">Z72+Z73+Z74</f>
        <v>18476</v>
      </c>
      <c r="AA75" s="55">
        <f t="shared" ref="AA75" si="695">IF(M75&gt;0,AB75/M75,0)</f>
        <v>2.6529984845204591E-3</v>
      </c>
      <c r="AB75" s="56">
        <f t="shared" ref="AB75" si="696">SUM(AB72:AB74)</f>
        <v>122.542</v>
      </c>
      <c r="AC75" s="55">
        <f t="shared" ref="AC75" si="697">IF(M75&gt;0,(AC72*M72+AC73*M73+AC74*M74)/M75,0)</f>
        <v>2.7684503225806453E-3</v>
      </c>
      <c r="AD75" s="55">
        <f t="shared" ref="AD75" si="698">IF(K75&gt;0,(K72*AD72+K73*AD73+K74*AD74)/K75,0)</f>
        <v>2.9E-4</v>
      </c>
      <c r="AE75" s="52">
        <f t="shared" ref="AE75" si="699">SUM(AE72:AE74)</f>
        <v>13.395100000000001</v>
      </c>
      <c r="AF75" s="53">
        <f t="shared" ref="AF75" si="700">IF(K75&gt;0,(K72*AF72+K73*AF73+K74*AF74)/K75,0)</f>
        <v>0.20841931327912203</v>
      </c>
      <c r="AG75" s="58">
        <f t="shared" ref="AG75" si="701">SUM(AG72:AG74)</f>
        <v>108.84069840000001</v>
      </c>
      <c r="AH75" s="53">
        <f t="shared" ref="AH75" si="702">IF(AND(AB75&gt;0),((AB72*AH72+AB73*AH73+AB74*AH74)/AB75),0)</f>
        <v>0.89193073657642163</v>
      </c>
      <c r="AI75" s="57">
        <f t="shared" si="635"/>
        <v>0.89643443119566046</v>
      </c>
      <c r="AJ75" s="51">
        <f t="shared" ref="AJ75" si="703">SUM(AJ72:AJ74)</f>
        <v>569</v>
      </c>
      <c r="AK75" s="21">
        <f t="shared" ref="AK75" si="704">IF(AJ75&gt;0,(AK72*AJ72+AK73*AJ73+AK74*AJ74)/AJ75,0)</f>
        <v>8.1996485061511429E-2</v>
      </c>
      <c r="AL75" s="53">
        <f>IF(K75&gt;0,(AL72*K72+AL73*K73+AL74*K74)/K75,0)</f>
        <v>0.21916319263574366</v>
      </c>
      <c r="AM75" s="141">
        <f>IF(L75&gt;0,(AM72*K72+AM73*K73+AM74*K74)/K75,0)</f>
        <v>0.22915470704018134</v>
      </c>
      <c r="AN75" s="58">
        <f t="shared" ref="AN75" si="705">SUM(AN72:AN74)</f>
        <v>114.47962039999999</v>
      </c>
      <c r="AO75" s="142">
        <f t="shared" ref="AO75:AO123" si="706">SUM(AO72:AO74)</f>
        <v>119.68622120000001</v>
      </c>
      <c r="AP75" s="56"/>
      <c r="AQ75" s="56">
        <f t="shared" ref="AQ75" si="707">SUM(AQ72:AQ74)</f>
        <v>1000.04</v>
      </c>
      <c r="AR75" s="105"/>
      <c r="AS75" s="106">
        <f>AR74</f>
        <v>1526.4600000000028</v>
      </c>
      <c r="AT75" s="51">
        <f t="shared" ref="AT75" si="708">SUM(AT72:AT74)</f>
        <v>0</v>
      </c>
      <c r="AU75" s="59"/>
      <c r="AV75" s="58"/>
      <c r="AW75" s="58"/>
      <c r="AX75" s="58"/>
      <c r="AY75" s="58"/>
    </row>
    <row r="76" spans="1:51" x14ac:dyDescent="0.2">
      <c r="A76" s="168">
        <v>19</v>
      </c>
      <c r="B76" s="23">
        <v>1</v>
      </c>
      <c r="C76" s="11" t="s">
        <v>56</v>
      </c>
      <c r="D76" s="12">
        <v>3381</v>
      </c>
      <c r="E76" s="12">
        <v>0</v>
      </c>
      <c r="F76" s="12">
        <v>11048</v>
      </c>
      <c r="G76" s="13">
        <v>0.7</v>
      </c>
      <c r="H76" s="13">
        <v>3.9</v>
      </c>
      <c r="I76" s="12">
        <v>12033</v>
      </c>
      <c r="J76" s="13">
        <v>6</v>
      </c>
      <c r="K76" s="12">
        <v>16279</v>
      </c>
      <c r="L76" s="14">
        <v>8.5999999999999993E-2</v>
      </c>
      <c r="M76" s="24">
        <f>ROUND(K76*(1-L76),0)</f>
        <v>14879</v>
      </c>
      <c r="N76" s="15">
        <v>0.61499999999999999</v>
      </c>
      <c r="O76" s="25">
        <f t="shared" ref="O76:O78" si="709">M76*N76</f>
        <v>9150.5849999999991</v>
      </c>
      <c r="P76" s="14">
        <v>0.29399999999999998</v>
      </c>
      <c r="Q76" s="25">
        <f t="shared" ref="Q76:Q78" si="710">M76*P76</f>
        <v>4374.4259999999995</v>
      </c>
      <c r="R76" s="16">
        <v>9.0999999999999998E-2</v>
      </c>
      <c r="S76" s="150">
        <v>0.2077</v>
      </c>
      <c r="T76" s="25">
        <f t="shared" ref="T76:T78" si="711">M76*R76</f>
        <v>1353.989</v>
      </c>
      <c r="U76" s="26">
        <v>0.218</v>
      </c>
      <c r="V76" s="25">
        <f t="shared" ref="V76:V78" si="712">M76*U76</f>
        <v>3243.6219999999998</v>
      </c>
      <c r="W76" s="16">
        <v>0.51200000000000001</v>
      </c>
      <c r="X76" s="25">
        <f t="shared" ref="X76:X78" si="713">M76*W76</f>
        <v>7618.0479999999998</v>
      </c>
      <c r="Y76" s="16">
        <v>0.4</v>
      </c>
      <c r="Z76" s="25">
        <f t="shared" ref="Z76:Z78" si="714">Y76*M76</f>
        <v>5951.6</v>
      </c>
      <c r="AA76" s="17">
        <v>2.47E-3</v>
      </c>
      <c r="AB76" s="18">
        <f t="shared" ref="AB76:AB78" si="715">M76*AA76</f>
        <v>36.751129999999996</v>
      </c>
      <c r="AC76" s="27">
        <f>IF(M76&gt;0,(AE76+AN76)/M76,0)</f>
        <v>2.6489743396733651E-3</v>
      </c>
      <c r="AD76" s="17">
        <v>2.9E-4</v>
      </c>
      <c r="AE76" s="24">
        <f t="shared" ref="AE76:AE78" si="716">AD76*M76</f>
        <v>4.3149100000000002</v>
      </c>
      <c r="AF76" s="117">
        <v>0.20849999999999999</v>
      </c>
      <c r="AG76" s="30">
        <f t="shared" ref="AG76:AG78" si="717">AJ76*(1-AK76)*AF76</f>
        <v>34.261136999999998</v>
      </c>
      <c r="AH76" s="28">
        <f t="shared" ref="AH76:AH78" si="718">IF(AND(AF76&gt;0,AD76&gt;0,AA76&gt;0),((AA76-AD76)*AF76)/((AF76-AD76)*AA76),0)</f>
        <v>0.88382038766139837</v>
      </c>
      <c r="AI76" s="60">
        <f t="shared" si="635"/>
        <v>0.89173435386398314</v>
      </c>
      <c r="AJ76" s="12">
        <v>179</v>
      </c>
      <c r="AK76" s="14">
        <v>8.2000000000000003E-2</v>
      </c>
      <c r="AL76" s="15">
        <v>0.21360000000000001</v>
      </c>
      <c r="AM76" s="135">
        <v>0.21679999999999999</v>
      </c>
      <c r="AN76" s="30">
        <f>AJ76*(1-AK76)*AL76</f>
        <v>35.099179200000002</v>
      </c>
      <c r="AO76" s="136">
        <f t="shared" ref="AO76" si="719">AJ76*(1-AK76)*AM76</f>
        <v>35.625009599999998</v>
      </c>
      <c r="AP76" s="19">
        <v>1.55</v>
      </c>
      <c r="AQ76" s="19">
        <v>1001.88</v>
      </c>
      <c r="AR76" s="101">
        <f>AR74+AJ76-AQ76</f>
        <v>703.58000000000277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9"/>
      <c r="B77" s="33">
        <v>2</v>
      </c>
      <c r="C77" s="46" t="s">
        <v>58</v>
      </c>
      <c r="D77" s="34">
        <v>20629</v>
      </c>
      <c r="E77" s="34">
        <v>4</v>
      </c>
      <c r="F77" s="34">
        <v>15863</v>
      </c>
      <c r="G77" s="35">
        <v>1.1000000000000001</v>
      </c>
      <c r="H77" s="35">
        <v>5</v>
      </c>
      <c r="I77" s="34">
        <v>17487</v>
      </c>
      <c r="J77" s="35">
        <v>5.6</v>
      </c>
      <c r="K77" s="34">
        <v>16614</v>
      </c>
      <c r="L77" s="36">
        <v>8.5000000000000006E-2</v>
      </c>
      <c r="M77" s="37">
        <f>ROUND(K77*(1-L77),0)</f>
        <v>15202</v>
      </c>
      <c r="N77" s="38">
        <v>0.56299999999999994</v>
      </c>
      <c r="O77" s="25">
        <f t="shared" si="709"/>
        <v>8558.7259999999987</v>
      </c>
      <c r="P77" s="36">
        <v>0.33600000000000002</v>
      </c>
      <c r="Q77" s="25">
        <f t="shared" si="710"/>
        <v>5107.8720000000003</v>
      </c>
      <c r="R77" s="39">
        <v>0.10100000000000001</v>
      </c>
      <c r="S77" s="139">
        <v>0.20680000000000001</v>
      </c>
      <c r="T77" s="25">
        <f t="shared" si="711"/>
        <v>1535.402</v>
      </c>
      <c r="U77" s="28">
        <v>0.23</v>
      </c>
      <c r="V77" s="25">
        <f t="shared" si="712"/>
        <v>3496.46</v>
      </c>
      <c r="W77" s="39">
        <v>0.49199999999999999</v>
      </c>
      <c r="X77" s="25">
        <f t="shared" si="713"/>
        <v>7479.384</v>
      </c>
      <c r="Y77" s="39">
        <v>0.4</v>
      </c>
      <c r="Z77" s="25">
        <f t="shared" si="714"/>
        <v>6080.8</v>
      </c>
      <c r="AA77" s="40">
        <v>2.49E-3</v>
      </c>
      <c r="AB77" s="18">
        <f t="shared" si="715"/>
        <v>37.852980000000002</v>
      </c>
      <c r="AC77" s="27">
        <f>IF(M77&gt;0,(AE77+AN77)/M77,0)</f>
        <v>2.820141191948428E-3</v>
      </c>
      <c r="AD77" s="40">
        <v>2.9E-4</v>
      </c>
      <c r="AE77" s="37">
        <f t="shared" si="716"/>
        <v>4.4085799999999997</v>
      </c>
      <c r="AF77" s="28">
        <v>0.21310000000000001</v>
      </c>
      <c r="AG77" s="41">
        <f t="shared" si="717"/>
        <v>37.478323200000005</v>
      </c>
      <c r="AH77" s="28">
        <f t="shared" si="718"/>
        <v>0.88473814434468312</v>
      </c>
      <c r="AI77" s="29">
        <f t="shared" si="635"/>
        <v>0.89835950947226317</v>
      </c>
      <c r="AJ77" s="34">
        <v>192</v>
      </c>
      <c r="AK77" s="36">
        <v>8.4000000000000005E-2</v>
      </c>
      <c r="AL77" s="38">
        <v>0.21870000000000001</v>
      </c>
      <c r="AM77" s="137">
        <v>0.22670000000000001</v>
      </c>
      <c r="AN77" s="41">
        <f>AJ77*(1-AK77)*AL77</f>
        <v>38.463206400000004</v>
      </c>
      <c r="AO77" s="138">
        <f t="shared" si="677"/>
        <v>39.870182400000004</v>
      </c>
      <c r="AP77" s="42">
        <v>1.65</v>
      </c>
      <c r="AQ77" s="42"/>
      <c r="AR77" s="121">
        <f>AR76+AJ77-AQ77</f>
        <v>895.58000000000277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9"/>
      <c r="B78" s="33">
        <v>3</v>
      </c>
      <c r="C78" s="11" t="s">
        <v>57</v>
      </c>
      <c r="D78" s="43">
        <v>22104</v>
      </c>
      <c r="E78" s="43">
        <v>1</v>
      </c>
      <c r="F78" s="43">
        <v>16287</v>
      </c>
      <c r="G78" s="37">
        <v>0.7</v>
      </c>
      <c r="H78" s="37">
        <v>4.5999999999999996</v>
      </c>
      <c r="I78" s="43">
        <v>18508</v>
      </c>
      <c r="J78" s="127">
        <v>5</v>
      </c>
      <c r="K78" s="43">
        <v>16586</v>
      </c>
      <c r="L78" s="39">
        <v>7.6999999999999999E-2</v>
      </c>
      <c r="M78" s="37">
        <f>ROUND(K78*(1-L78),0)</f>
        <v>15309</v>
      </c>
      <c r="N78" s="28">
        <v>0.61299999999999999</v>
      </c>
      <c r="O78" s="25">
        <f t="shared" si="709"/>
        <v>9384.4169999999995</v>
      </c>
      <c r="P78" s="39">
        <v>0.26900000000000002</v>
      </c>
      <c r="Q78" s="25">
        <f t="shared" si="710"/>
        <v>4118.1210000000001</v>
      </c>
      <c r="R78" s="39">
        <v>0.11799999999999999</v>
      </c>
      <c r="S78" s="139">
        <v>0.20619999999999999</v>
      </c>
      <c r="T78" s="25">
        <f t="shared" si="711"/>
        <v>1806.462</v>
      </c>
      <c r="U78" s="28">
        <v>0.22900000000000001</v>
      </c>
      <c r="V78" s="25">
        <f t="shared" si="712"/>
        <v>3505.761</v>
      </c>
      <c r="W78" s="39">
        <v>0.48199999999999998</v>
      </c>
      <c r="X78" s="25">
        <f t="shared" si="713"/>
        <v>7378.9380000000001</v>
      </c>
      <c r="Y78" s="39">
        <v>0.4</v>
      </c>
      <c r="Z78" s="25">
        <f t="shared" si="714"/>
        <v>6123.6</v>
      </c>
      <c r="AA78" s="47">
        <v>2.5500000000000002E-3</v>
      </c>
      <c r="AB78" s="18">
        <f t="shared" si="715"/>
        <v>39.037950000000002</v>
      </c>
      <c r="AC78" s="27">
        <f>IF(M78&gt;0,(AE78+AN78)/M78,0)</f>
        <v>2.7642615454961136E-3</v>
      </c>
      <c r="AD78" s="47">
        <v>2.9999999999999997E-4</v>
      </c>
      <c r="AE78" s="37">
        <f t="shared" si="716"/>
        <v>4.5926999999999998</v>
      </c>
      <c r="AF78" s="28">
        <v>0.20619999999999999</v>
      </c>
      <c r="AG78" s="41">
        <f t="shared" si="717"/>
        <v>35.358969800000004</v>
      </c>
      <c r="AH78" s="28">
        <f t="shared" si="718"/>
        <v>0.88363854526754848</v>
      </c>
      <c r="AI78" s="29">
        <f t="shared" si="635"/>
        <v>0.89268922281659269</v>
      </c>
      <c r="AJ78" s="43">
        <v>187</v>
      </c>
      <c r="AK78" s="39">
        <v>8.3000000000000004E-2</v>
      </c>
      <c r="AL78" s="28">
        <v>0.22</v>
      </c>
      <c r="AM78" s="139">
        <v>0.22459999999999999</v>
      </c>
      <c r="AN78" s="41">
        <f>AJ78*(1-AK78)*AL78</f>
        <v>37.725380000000001</v>
      </c>
      <c r="AO78" s="140">
        <f t="shared" si="677"/>
        <v>38.5141834</v>
      </c>
      <c r="AP78" s="18">
        <v>1.6</v>
      </c>
      <c r="AQ78" s="18"/>
      <c r="AR78" s="121">
        <f>AR77+AJ78-AQ78</f>
        <v>1082.5800000000027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70"/>
      <c r="B79" s="49" t="s">
        <v>38</v>
      </c>
      <c r="C79" s="50"/>
      <c r="D79" s="51">
        <f t="shared" ref="D79" si="720">SUM(D76:D78)</f>
        <v>46114</v>
      </c>
      <c r="E79" s="51"/>
      <c r="F79" s="51">
        <f t="shared" ref="F79" si="721">SUM(F76:F78)</f>
        <v>43198</v>
      </c>
      <c r="G79" s="52"/>
      <c r="H79" s="52"/>
      <c r="I79" s="51">
        <f t="shared" ref="I79:K79" si="722">SUM(I76:I78)</f>
        <v>48028</v>
      </c>
      <c r="J79" s="52"/>
      <c r="K79" s="51">
        <f t="shared" si="722"/>
        <v>49479</v>
      </c>
      <c r="L79" s="21">
        <f t="shared" ref="L79" si="723">IF(K79&gt;0,(K76*L76+K77*L77+K78*L78)/K79,0)</f>
        <v>8.2647304917237624E-2</v>
      </c>
      <c r="M79" s="52">
        <f t="shared" ref="M79" si="724">M76+M77+M78</f>
        <v>45390</v>
      </c>
      <c r="N79" s="53">
        <f t="shared" ref="N79" si="725">IF(M79&gt;0,O79/M79,0)</f>
        <v>0.59690962767129319</v>
      </c>
      <c r="O79" s="54">
        <f t="shared" ref="O79" si="726">O76+O77+O78</f>
        <v>27093.727999999996</v>
      </c>
      <c r="P79" s="21">
        <f t="shared" ref="P79" si="727">IF(M79&gt;0,Q79/M79,0)</f>
        <v>0.2996346992729676</v>
      </c>
      <c r="Q79" s="54">
        <f t="shared" ref="Q79" si="728">Q76+Q77+Q78</f>
        <v>13600.418999999998</v>
      </c>
      <c r="R79" s="21">
        <f t="shared" ref="R79" si="729">IF(M79&gt;0,T79/M79,0)</f>
        <v>0.10345567305573915</v>
      </c>
      <c r="S79" s="141"/>
      <c r="T79" s="54">
        <f t="shared" ref="T79" si="730">T76+T77+T78</f>
        <v>4695.8530000000001</v>
      </c>
      <c r="U79" s="21">
        <f t="shared" ref="U79" si="731">IF(M79&gt;0,V79/M79,0)</f>
        <v>0.22572908129543953</v>
      </c>
      <c r="V79" s="54">
        <f t="shared" ref="V79" si="732">V76+V77+V78</f>
        <v>10245.843000000001</v>
      </c>
      <c r="W79" s="21">
        <f t="shared" ref="W79" si="733">IF(M79&gt;0,X79/M79,0)</f>
        <v>0.49518330028640678</v>
      </c>
      <c r="X79" s="54">
        <f t="shared" ref="X79" si="734">X76+X77+X78</f>
        <v>22476.370000000003</v>
      </c>
      <c r="Y79" s="21">
        <f t="shared" ref="Y79" si="735">IF(M79&gt;0,Z79/M79,0)</f>
        <v>0.4</v>
      </c>
      <c r="Z79" s="54">
        <f t="shared" ref="Z79" si="736">Z76+Z77+Z78</f>
        <v>18156</v>
      </c>
      <c r="AA79" s="55">
        <f t="shared" ref="AA79" si="737">IF(M79&gt;0,AB79/M79,0)</f>
        <v>2.5036805463758533E-3</v>
      </c>
      <c r="AB79" s="56">
        <f t="shared" ref="AB79" si="738">SUM(AB76:AB78)</f>
        <v>113.64205999999999</v>
      </c>
      <c r="AC79" s="55">
        <f t="shared" ref="AC79" si="739">IF(M79&gt;0,(AC76*M76+AC77*M77+AC78*M78)/M79,0)</f>
        <v>2.7451851861643537E-3</v>
      </c>
      <c r="AD79" s="55">
        <f t="shared" ref="AD79" si="740">IF(K79&gt;0,(K76*AD76+K77*AD77+K78*AD78)/K79,0)</f>
        <v>2.9335212918611935E-4</v>
      </c>
      <c r="AE79" s="52">
        <f t="shared" ref="AE79" si="741">SUM(AE76:AE78)</f>
        <v>13.316189999999999</v>
      </c>
      <c r="AF79" s="53">
        <f t="shared" ref="AF79" si="742">IF(K79&gt;0,(K76*AF76+K77*AF77+K78*AF78)/K79,0)</f>
        <v>0.20927359283736535</v>
      </c>
      <c r="AG79" s="58">
        <f t="shared" ref="AG79" si="743">SUM(AG76:AG78)</f>
        <v>107.09843000000001</v>
      </c>
      <c r="AH79" s="53">
        <f t="shared" ref="AH79" si="744">IF(AND(AB79&gt;0),((AB76*AH76+AB77*AH77+AB78*AH78)/AB79),0)</f>
        <v>0.88406361689446811</v>
      </c>
      <c r="AI79" s="57">
        <f t="shared" si="635"/>
        <v>0.89434588132544335</v>
      </c>
      <c r="AJ79" s="51">
        <f t="shared" ref="AJ79" si="745">SUM(AJ76:AJ78)</f>
        <v>558</v>
      </c>
      <c r="AK79" s="21">
        <f t="shared" ref="AK79" si="746">IF(AJ79&gt;0,(AK76*AJ76+AK77*AJ77+AK78*AJ78)/AJ79,0)</f>
        <v>8.3023297491039427E-2</v>
      </c>
      <c r="AL79" s="53">
        <f>IF(K79&gt;0,(AL76*K76+AL77*K77+AL78*K78)/K79,0)</f>
        <v>0.21745783463691667</v>
      </c>
      <c r="AM79" s="141">
        <f>IF(L79&gt;0,(AM76*K76+AM77*K77+AM78*K78)/K79,0)</f>
        <v>0.22273887103619719</v>
      </c>
      <c r="AN79" s="58">
        <f t="shared" ref="AN79" si="747">SUM(AN76:AN78)</f>
        <v>111.2877656</v>
      </c>
      <c r="AO79" s="142">
        <f t="shared" si="706"/>
        <v>114.00937540000001</v>
      </c>
      <c r="AP79" s="56"/>
      <c r="AQ79" s="56">
        <f t="shared" ref="AQ79" si="748">SUM(AQ76:AQ78)</f>
        <v>1001.88</v>
      </c>
      <c r="AR79" s="105"/>
      <c r="AS79" s="106">
        <f>AR78</f>
        <v>1082.5800000000027</v>
      </c>
      <c r="AT79" s="51">
        <f t="shared" ref="AT79" si="749">SUM(AT76:AT78)</f>
        <v>0</v>
      </c>
      <c r="AU79" s="59"/>
      <c r="AV79" s="58"/>
      <c r="AW79" s="58"/>
      <c r="AX79" s="58"/>
      <c r="AY79" s="58"/>
    </row>
    <row r="80" spans="1:51" x14ac:dyDescent="0.2">
      <c r="A80" s="168">
        <v>20</v>
      </c>
      <c r="B80" s="23">
        <v>1</v>
      </c>
      <c r="C80" s="11" t="s">
        <v>54</v>
      </c>
      <c r="D80" s="12">
        <v>3772</v>
      </c>
      <c r="E80" s="12">
        <v>0</v>
      </c>
      <c r="F80" s="12">
        <v>9958</v>
      </c>
      <c r="G80" s="13">
        <v>0.6</v>
      </c>
      <c r="H80" s="13">
        <v>4.3</v>
      </c>
      <c r="I80" s="12">
        <v>10796</v>
      </c>
      <c r="J80" s="125">
        <v>7.1</v>
      </c>
      <c r="K80" s="12">
        <v>16450</v>
      </c>
      <c r="L80" s="14">
        <v>8.3000000000000004E-2</v>
      </c>
      <c r="M80" s="24">
        <f>ROUND(K80*(1-L80),0)</f>
        <v>15085</v>
      </c>
      <c r="N80" s="15">
        <v>0.61299999999999999</v>
      </c>
      <c r="O80" s="25">
        <f t="shared" ref="O80:O82" si="750">M80*N80</f>
        <v>9247.1049999999996</v>
      </c>
      <c r="P80" s="14">
        <v>0.248</v>
      </c>
      <c r="Q80" s="25">
        <f t="shared" ref="Q80:Q82" si="751">M80*P80</f>
        <v>3741.08</v>
      </c>
      <c r="R80" s="16">
        <v>0.13900000000000001</v>
      </c>
      <c r="S80" s="150">
        <v>0.20399999999999999</v>
      </c>
      <c r="T80" s="25">
        <f t="shared" ref="T80:T82" si="752">M80*R80</f>
        <v>2096.8150000000001</v>
      </c>
      <c r="U80" s="26">
        <v>0.223</v>
      </c>
      <c r="V80" s="25">
        <f t="shared" ref="V80:V82" si="753">M80*U80</f>
        <v>3363.9549999999999</v>
      </c>
      <c r="W80" s="16">
        <v>0.498</v>
      </c>
      <c r="X80" s="25">
        <f t="shared" ref="X80:X82" si="754">M80*W80</f>
        <v>7512.33</v>
      </c>
      <c r="Y80" s="16">
        <v>0.39</v>
      </c>
      <c r="Z80" s="25">
        <f t="shared" ref="Z80:Z82" si="755">Y80*M80</f>
        <v>5883.1500000000005</v>
      </c>
      <c r="AA80" s="17">
        <v>2.5699999999999998E-3</v>
      </c>
      <c r="AB80" s="18">
        <f t="shared" ref="AB80:AB82" si="756">M80*AA80</f>
        <v>38.768449999999994</v>
      </c>
      <c r="AC80" s="27">
        <f>IF(M80&gt;0,(AE80+AN80)/M80,0)</f>
        <v>2.6532875704342066E-3</v>
      </c>
      <c r="AD80" s="17">
        <v>3.1E-4</v>
      </c>
      <c r="AE80" s="24">
        <f t="shared" ref="AE80:AE82" si="757">AD80*M80</f>
        <v>4.6763500000000002</v>
      </c>
      <c r="AF80" s="117">
        <v>0.21360000000000001</v>
      </c>
      <c r="AG80" s="30">
        <f t="shared" ref="AG80:AG82" si="758">AJ80*(1-AK80)*AF80</f>
        <v>34.555780800000008</v>
      </c>
      <c r="AH80" s="28">
        <f t="shared" ref="AH80:AH82" si="759">IF(AND(AF80&gt;0,AD80&gt;0,AA80&gt;0),((AA80-AD80)*AF80)/((AF80-AD80)*AA80),0)</f>
        <v>0.88065553685242126</v>
      </c>
      <c r="AI80" s="60">
        <f t="shared" si="635"/>
        <v>0.88441859556566493</v>
      </c>
      <c r="AJ80" s="12">
        <v>177</v>
      </c>
      <c r="AK80" s="14">
        <v>8.5999999999999993E-2</v>
      </c>
      <c r="AL80" s="15">
        <v>0.2185</v>
      </c>
      <c r="AM80" s="135">
        <v>0.22370000000000001</v>
      </c>
      <c r="AN80" s="30">
        <f>AJ80*(1-AK80)*AL80</f>
        <v>35.348493000000005</v>
      </c>
      <c r="AO80" s="136">
        <f t="shared" ref="AO80" si="760">AJ80*(1-AK80)*AM80</f>
        <v>36.189738600000005</v>
      </c>
      <c r="AP80" s="19">
        <v>1.6</v>
      </c>
      <c r="AQ80" s="19">
        <v>975.1</v>
      </c>
      <c r="AR80" s="101">
        <f>AR78+AJ80-AQ80</f>
        <v>284.48000000000263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9"/>
      <c r="B81" s="33">
        <v>2</v>
      </c>
      <c r="C81" s="46" t="s">
        <v>58</v>
      </c>
      <c r="D81" s="34">
        <v>23600</v>
      </c>
      <c r="E81" s="34">
        <v>2</v>
      </c>
      <c r="F81" s="34">
        <v>15453</v>
      </c>
      <c r="G81" s="35">
        <v>1</v>
      </c>
      <c r="H81" s="35">
        <v>5</v>
      </c>
      <c r="I81" s="34">
        <v>18454</v>
      </c>
      <c r="J81" s="35">
        <v>6.5</v>
      </c>
      <c r="K81" s="34">
        <v>16517</v>
      </c>
      <c r="L81" s="36">
        <v>0.08</v>
      </c>
      <c r="M81" s="37">
        <f>ROUND(K81*(1-L81),0)</f>
        <v>15196</v>
      </c>
      <c r="N81" s="38">
        <v>0.70399999999999996</v>
      </c>
      <c r="O81" s="25">
        <f t="shared" si="750"/>
        <v>10697.983999999999</v>
      </c>
      <c r="P81" s="36">
        <v>0.20799999999999999</v>
      </c>
      <c r="Q81" s="25">
        <f t="shared" si="751"/>
        <v>3160.768</v>
      </c>
      <c r="R81" s="39">
        <v>8.7999999999999995E-2</v>
      </c>
      <c r="S81" s="139">
        <v>0.2051</v>
      </c>
      <c r="T81" s="25">
        <f t="shared" si="752"/>
        <v>1337.2479999999998</v>
      </c>
      <c r="U81" s="28">
        <v>0.23200000000000001</v>
      </c>
      <c r="V81" s="25">
        <f t="shared" si="753"/>
        <v>3525.4720000000002</v>
      </c>
      <c r="W81" s="39">
        <v>0.48399999999999999</v>
      </c>
      <c r="X81" s="25">
        <f t="shared" si="754"/>
        <v>7354.8639999999996</v>
      </c>
      <c r="Y81" s="39">
        <v>0.39</v>
      </c>
      <c r="Z81" s="25">
        <f t="shared" si="755"/>
        <v>5926.4400000000005</v>
      </c>
      <c r="AA81" s="40">
        <v>2.6199999999999999E-3</v>
      </c>
      <c r="AB81" s="18">
        <f t="shared" si="756"/>
        <v>39.813519999999997</v>
      </c>
      <c r="AC81" s="27">
        <f>IF(M81&gt;0,(AE81+AN81)/M81,0)</f>
        <v>2.8040034482758624E-3</v>
      </c>
      <c r="AD81" s="40">
        <v>3.1E-4</v>
      </c>
      <c r="AE81" s="37">
        <f t="shared" si="757"/>
        <v>4.7107599999999996</v>
      </c>
      <c r="AF81" s="28">
        <v>0.21299999999999999</v>
      </c>
      <c r="AG81" s="41">
        <f t="shared" si="758"/>
        <v>36.329706000000002</v>
      </c>
      <c r="AH81" s="28">
        <f t="shared" si="759"/>
        <v>0.88296445495163922</v>
      </c>
      <c r="AI81" s="29">
        <f t="shared" si="635"/>
        <v>0.89068641970323204</v>
      </c>
      <c r="AJ81" s="34">
        <v>186</v>
      </c>
      <c r="AK81" s="36">
        <v>8.3000000000000004E-2</v>
      </c>
      <c r="AL81" s="38">
        <v>0.22220000000000001</v>
      </c>
      <c r="AM81" s="137">
        <v>0.2326</v>
      </c>
      <c r="AN81" s="41">
        <f>AJ81*(1-AK81)*AL81</f>
        <v>37.898876400000006</v>
      </c>
      <c r="AO81" s="138">
        <f t="shared" si="677"/>
        <v>39.672721200000005</v>
      </c>
      <c r="AP81" s="42">
        <v>1.6</v>
      </c>
      <c r="AQ81" s="42"/>
      <c r="AR81" s="121">
        <f>AR80+AJ81-AQ81</f>
        <v>470.48000000000263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9"/>
      <c r="B82" s="33">
        <v>3</v>
      </c>
      <c r="C82" s="11" t="s">
        <v>57</v>
      </c>
      <c r="D82" s="43">
        <v>15887</v>
      </c>
      <c r="E82" s="43">
        <v>1</v>
      </c>
      <c r="F82" s="43">
        <v>16003</v>
      </c>
      <c r="G82" s="37">
        <v>1.4</v>
      </c>
      <c r="H82" s="37">
        <v>5</v>
      </c>
      <c r="I82" s="43">
        <v>17523</v>
      </c>
      <c r="J82" s="37">
        <v>5.8</v>
      </c>
      <c r="K82" s="43">
        <v>16507</v>
      </c>
      <c r="L82" s="39">
        <v>8.1000000000000003E-2</v>
      </c>
      <c r="M82" s="37">
        <f>ROUND(K82*(1-L82),0)</f>
        <v>15170</v>
      </c>
      <c r="N82" s="28">
        <v>0.69199999999999995</v>
      </c>
      <c r="O82" s="25">
        <f t="shared" si="750"/>
        <v>10497.64</v>
      </c>
      <c r="P82" s="39">
        <v>0.222</v>
      </c>
      <c r="Q82" s="25">
        <f t="shared" si="751"/>
        <v>3367.7400000000002</v>
      </c>
      <c r="R82" s="39">
        <v>8.5999999999999993E-2</v>
      </c>
      <c r="S82" s="139">
        <v>0.19670000000000001</v>
      </c>
      <c r="T82" s="25">
        <f t="shared" si="752"/>
        <v>1304.6199999999999</v>
      </c>
      <c r="U82" s="28">
        <v>0.21299999999999999</v>
      </c>
      <c r="V82" s="25">
        <f t="shared" si="753"/>
        <v>3231.21</v>
      </c>
      <c r="W82" s="39">
        <v>0.497</v>
      </c>
      <c r="X82" s="25">
        <f t="shared" si="754"/>
        <v>7539.49</v>
      </c>
      <c r="Y82" s="39">
        <v>0.39</v>
      </c>
      <c r="Z82" s="25">
        <f t="shared" si="755"/>
        <v>5916.3</v>
      </c>
      <c r="AA82" s="47">
        <v>2.6099999999999999E-3</v>
      </c>
      <c r="AB82" s="18">
        <f t="shared" si="756"/>
        <v>39.593699999999998</v>
      </c>
      <c r="AC82" s="27">
        <f>IF(M82&gt;0,(AE82+AN82)/M82,0)</f>
        <v>2.9249914304548454E-3</v>
      </c>
      <c r="AD82" s="47">
        <v>3.1E-4</v>
      </c>
      <c r="AE82" s="37">
        <f t="shared" si="757"/>
        <v>4.7027000000000001</v>
      </c>
      <c r="AF82" s="28">
        <v>0.2097</v>
      </c>
      <c r="AG82" s="41">
        <f t="shared" si="758"/>
        <v>38.458980000000004</v>
      </c>
      <c r="AH82" s="28">
        <f t="shared" si="759"/>
        <v>0.88253070083707852</v>
      </c>
      <c r="AI82" s="29">
        <f t="shared" si="635"/>
        <v>0.89529992255939739</v>
      </c>
      <c r="AJ82" s="43">
        <v>200</v>
      </c>
      <c r="AK82" s="39">
        <v>8.3000000000000004E-2</v>
      </c>
      <c r="AL82" s="28">
        <v>0.21629999999999999</v>
      </c>
      <c r="AM82" s="139">
        <v>0.22120000000000001</v>
      </c>
      <c r="AN82" s="41">
        <f>AJ82*(1-AK82)*AL82</f>
        <v>39.669420000000002</v>
      </c>
      <c r="AO82" s="140">
        <f t="shared" si="677"/>
        <v>40.568080000000002</v>
      </c>
      <c r="AP82" s="18">
        <v>1.55</v>
      </c>
      <c r="AQ82" s="18"/>
      <c r="AR82" s="121">
        <f>AR81+AJ82-AQ82</f>
        <v>670.48000000000263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70"/>
      <c r="B83" s="49" t="s">
        <v>38</v>
      </c>
      <c r="C83" s="50"/>
      <c r="D83" s="51">
        <f t="shared" ref="D83" si="761">SUM(D80:D82)</f>
        <v>43259</v>
      </c>
      <c r="E83" s="51"/>
      <c r="F83" s="51">
        <f t="shared" ref="F83" si="762">SUM(F80:F82)</f>
        <v>41414</v>
      </c>
      <c r="G83" s="52"/>
      <c r="H83" s="52"/>
      <c r="I83" s="51">
        <f t="shared" ref="I83:K83" si="763">SUM(I80:I82)</f>
        <v>46773</v>
      </c>
      <c r="J83" s="52"/>
      <c r="K83" s="51">
        <f t="shared" si="763"/>
        <v>49474</v>
      </c>
      <c r="L83" s="21">
        <f t="shared" ref="L83" si="764">IF(K83&gt;0,(K80*L80+K81*L81+K82*L82)/K83,0)</f>
        <v>8.1331143630998096E-2</v>
      </c>
      <c r="M83" s="52">
        <f t="shared" ref="M83" si="765">M80+M81+M82</f>
        <v>45451</v>
      </c>
      <c r="N83" s="53">
        <f t="shared" ref="N83" si="766">IF(M83&gt;0,O83/M83,0)</f>
        <v>0.66979228179798023</v>
      </c>
      <c r="O83" s="54">
        <f t="shared" ref="O83" si="767">O80+O81+O82</f>
        <v>30442.728999999999</v>
      </c>
      <c r="P83" s="21">
        <f t="shared" ref="P83" si="768">IF(M83&gt;0,Q83/M83,0)</f>
        <v>0.22594855998767904</v>
      </c>
      <c r="Q83" s="54">
        <f t="shared" ref="Q83" si="769">Q80+Q81+Q82</f>
        <v>10269.588</v>
      </c>
      <c r="R83" s="21">
        <f t="shared" ref="R83" si="770">IF(M83&gt;0,T83/M83,0)</f>
        <v>0.10425915821434072</v>
      </c>
      <c r="S83" s="141"/>
      <c r="T83" s="54">
        <f t="shared" ref="T83" si="771">T80+T81+T82</f>
        <v>4738.683</v>
      </c>
      <c r="U83" s="21">
        <f t="shared" ref="U83" si="772">IF(M83&gt;0,V83/M83,0)</f>
        <v>0.22267138236782466</v>
      </c>
      <c r="V83" s="54">
        <f t="shared" ref="V83" si="773">V80+V81+V82</f>
        <v>10120.636999999999</v>
      </c>
      <c r="W83" s="21">
        <f t="shared" ref="W83" si="774">IF(M83&gt;0,X83/M83,0)</f>
        <v>0.49298550086906784</v>
      </c>
      <c r="X83" s="54">
        <f t="shared" ref="X83" si="775">X80+X81+X82</f>
        <v>22406.684000000001</v>
      </c>
      <c r="Y83" s="21">
        <f t="shared" ref="Y83" si="776">IF(M83&gt;0,Z83/M83,0)</f>
        <v>0.39</v>
      </c>
      <c r="Z83" s="54">
        <f t="shared" ref="Z83" si="777">Z80+Z81+Z82</f>
        <v>17725.89</v>
      </c>
      <c r="AA83" s="55">
        <f t="shared" ref="AA83" si="778">IF(M83&gt;0,AB83/M83,0)</f>
        <v>2.6000675452685306E-3</v>
      </c>
      <c r="AB83" s="56">
        <f t="shared" ref="AB83" si="779">SUM(AB80:AB82)</f>
        <v>118.17566999999998</v>
      </c>
      <c r="AC83" s="55">
        <f t="shared" ref="AC83" si="780">IF(M83&gt;0,(AC80*M80+AC81*M81+AC82*M82)/M83,0)</f>
        <v>2.7943631471254757E-3</v>
      </c>
      <c r="AD83" s="55">
        <f t="shared" ref="AD83" si="781">IF(K83&gt;0,(K80*AD80+K81*AD81+K82*AD82)/K83,0)</f>
        <v>3.1E-4</v>
      </c>
      <c r="AE83" s="52">
        <f t="shared" ref="AE83" si="782">SUM(AE80:AE82)</f>
        <v>14.08981</v>
      </c>
      <c r="AF83" s="53">
        <f t="shared" ref="AF83" si="783">IF(K83&gt;0,(K80*AF80+K81*AF81+K82*AF82)/K83,0)</f>
        <v>0.21209845373327402</v>
      </c>
      <c r="AG83" s="58">
        <f t="shared" ref="AG83" si="784">SUM(AG80:AG82)</f>
        <v>109.34446680000002</v>
      </c>
      <c r="AH83" s="53">
        <f t="shared" ref="AH83" si="785">IF(AND(AB83&gt;0),((AB80*AH80+AB81*AH81+AB82*AH82)/AB83),0)</f>
        <v>0.88206167093383503</v>
      </c>
      <c r="AI83" s="57">
        <f t="shared" si="635"/>
        <v>0.89032264593918986</v>
      </c>
      <c r="AJ83" s="51">
        <f t="shared" ref="AJ83" si="786">SUM(AJ80:AJ82)</f>
        <v>563</v>
      </c>
      <c r="AK83" s="21">
        <f t="shared" ref="AK83" si="787">IF(AJ83&gt;0,(AK80*AJ80+AK81*AJ81+AK82*AJ82)/AJ83,0)</f>
        <v>8.3943161634103022E-2</v>
      </c>
      <c r="AL83" s="53">
        <f>IF(K83&gt;0,(AL80*K80+AL81*K81+AL82*K82)/K83,0)</f>
        <v>0.21900122286453491</v>
      </c>
      <c r="AM83" s="141">
        <f>IF(L83&gt;0,(AM80*K80+AM81*K81+AM82*K82)/K83,0)</f>
        <v>0.22583715891175163</v>
      </c>
      <c r="AN83" s="58">
        <f t="shared" ref="AN83" si="788">SUM(AN80:AN82)</f>
        <v>112.91678940000001</v>
      </c>
      <c r="AO83" s="142">
        <f t="shared" si="706"/>
        <v>116.43053980000002</v>
      </c>
      <c r="AP83" s="56"/>
      <c r="AQ83" s="56">
        <f t="shared" ref="AQ83" si="789">SUM(AQ80:AQ82)</f>
        <v>975.1</v>
      </c>
      <c r="AR83" s="105"/>
      <c r="AS83" s="106">
        <f>AR82</f>
        <v>670.48000000000263</v>
      </c>
      <c r="AT83" s="51">
        <f t="shared" ref="AT83" si="790">SUM(AT80:AT82)</f>
        <v>0</v>
      </c>
      <c r="AU83" s="59"/>
      <c r="AV83" s="58"/>
      <c r="AW83" s="58"/>
      <c r="AX83" s="58"/>
      <c r="AY83" s="58"/>
    </row>
    <row r="84" spans="1:51" x14ac:dyDescent="0.2">
      <c r="A84" s="168">
        <v>21</v>
      </c>
      <c r="B84" s="23">
        <v>1</v>
      </c>
      <c r="C84" s="11" t="s">
        <v>54</v>
      </c>
      <c r="D84" s="12">
        <v>4990</v>
      </c>
      <c r="E84" s="12">
        <v>0</v>
      </c>
      <c r="F84" s="12">
        <v>14319</v>
      </c>
      <c r="G84" s="13">
        <v>1.2</v>
      </c>
      <c r="H84" s="13">
        <v>4.3</v>
      </c>
      <c r="I84" s="12">
        <v>16413</v>
      </c>
      <c r="J84" s="13">
        <v>6.1</v>
      </c>
      <c r="K84" s="12">
        <v>16438</v>
      </c>
      <c r="L84" s="14">
        <v>8.1000000000000003E-2</v>
      </c>
      <c r="M84" s="24">
        <f>ROUND(K84*(1-L84),0)</f>
        <v>15107</v>
      </c>
      <c r="N84" s="15">
        <v>0.67700000000000005</v>
      </c>
      <c r="O84" s="25">
        <f t="shared" ref="O84:O86" si="791">M84*N84</f>
        <v>10227.439</v>
      </c>
      <c r="P84" s="14">
        <v>0.23499999999999999</v>
      </c>
      <c r="Q84" s="25">
        <f t="shared" ref="Q84:Q86" si="792">M84*P84</f>
        <v>3550.145</v>
      </c>
      <c r="R84" s="16">
        <v>8.7999999999999995E-2</v>
      </c>
      <c r="S84" s="150">
        <v>0.19539999999999999</v>
      </c>
      <c r="T84" s="25">
        <f t="shared" ref="T84:T86" si="793">M84*R84</f>
        <v>1329.4159999999999</v>
      </c>
      <c r="U84" s="26">
        <v>0.21199999999999999</v>
      </c>
      <c r="V84" s="25">
        <f t="shared" ref="V84:V86" si="794">M84*U84</f>
        <v>3202.6839999999997</v>
      </c>
      <c r="W84" s="16">
        <v>0.5</v>
      </c>
      <c r="X84" s="25">
        <f t="shared" ref="X84:X86" si="795">M84*W84</f>
        <v>7553.5</v>
      </c>
      <c r="Y84" s="16">
        <v>0.39</v>
      </c>
      <c r="Z84" s="25">
        <f t="shared" ref="Z84:Z86" si="796">Y84*M84</f>
        <v>5891.7300000000005</v>
      </c>
      <c r="AA84" s="17">
        <v>2.4099999999999998E-3</v>
      </c>
      <c r="AB84" s="18">
        <f t="shared" ref="AB84:AB86" si="797">M84*AA84</f>
        <v>36.407869999999996</v>
      </c>
      <c r="AC84" s="27">
        <f>IF(M84&gt;0,(AE84+AN84)/M84,0)</f>
        <v>2.442362004368836E-3</v>
      </c>
      <c r="AD84" s="17">
        <v>2.9E-4</v>
      </c>
      <c r="AE84" s="24">
        <f t="shared" ref="AE84:AE86" si="798">AD84*M84</f>
        <v>4.38103</v>
      </c>
      <c r="AF84" s="117">
        <v>0.21410000000000001</v>
      </c>
      <c r="AG84" s="30">
        <f t="shared" ref="AG84:AG86" si="799">AJ84*(1-AK84)*AF84</f>
        <v>31.701358800000005</v>
      </c>
      <c r="AH84" s="28">
        <f t="shared" ref="AH84:AH86" si="800">IF(AND(AF84&gt;0,AD84&gt;0,AA84&gt;0),((AA84-AD84)*AF84)/((AF84-AD84)*AA84),0)</f>
        <v>0.88086118264150848</v>
      </c>
      <c r="AI84" s="60">
        <f t="shared" si="635"/>
        <v>0.88242780205211657</v>
      </c>
      <c r="AJ84" s="12">
        <v>162</v>
      </c>
      <c r="AK84" s="14">
        <v>8.5999999999999993E-2</v>
      </c>
      <c r="AL84" s="15">
        <v>0.21959999999999999</v>
      </c>
      <c r="AM84" s="135">
        <v>0.22450000000000001</v>
      </c>
      <c r="AN84" s="30">
        <f>AJ84*(1-AK84)*AL84</f>
        <v>32.515732800000002</v>
      </c>
      <c r="AO84" s="136">
        <f t="shared" ref="AO84" si="801">AJ84*(1-AK84)*AM84</f>
        <v>33.241266000000003</v>
      </c>
      <c r="AP84" s="19">
        <v>1.55</v>
      </c>
      <c r="AQ84" s="19">
        <v>524.12</v>
      </c>
      <c r="AR84" s="101">
        <f>AR82+AJ84-AQ84+AS84</f>
        <v>309.92000000000263</v>
      </c>
      <c r="AS84" s="151">
        <v>1.56</v>
      </c>
      <c r="AT84" s="12"/>
      <c r="AU84" s="31"/>
      <c r="AV84" s="20"/>
      <c r="AW84" s="20"/>
      <c r="AX84" s="20"/>
      <c r="AY84" s="20"/>
    </row>
    <row r="85" spans="1:51" x14ac:dyDescent="0.2">
      <c r="A85" s="169"/>
      <c r="B85" s="33">
        <v>2</v>
      </c>
      <c r="C85" s="11" t="s">
        <v>53</v>
      </c>
      <c r="D85" s="34">
        <v>20300</v>
      </c>
      <c r="E85" s="34">
        <v>6</v>
      </c>
      <c r="F85" s="34">
        <v>14753</v>
      </c>
      <c r="G85" s="35">
        <v>1.1000000000000001</v>
      </c>
      <c r="H85" s="35">
        <v>3.8</v>
      </c>
      <c r="I85" s="34">
        <v>16898</v>
      </c>
      <c r="J85" s="35">
        <v>5.9</v>
      </c>
      <c r="K85" s="34">
        <v>16636</v>
      </c>
      <c r="L85" s="36">
        <v>8.3000000000000004E-2</v>
      </c>
      <c r="M85" s="37">
        <f>ROUND(K85*(1-L85),0)</f>
        <v>15255</v>
      </c>
      <c r="N85" s="38">
        <v>0.54900000000000004</v>
      </c>
      <c r="O85" s="25">
        <f t="shared" si="791"/>
        <v>8374.9950000000008</v>
      </c>
      <c r="P85" s="36">
        <v>0.35399999999999998</v>
      </c>
      <c r="Q85" s="25">
        <f t="shared" si="792"/>
        <v>5400.2699999999995</v>
      </c>
      <c r="R85" s="39">
        <v>9.7000000000000003E-2</v>
      </c>
      <c r="S85" s="139">
        <v>0.2011</v>
      </c>
      <c r="T85" s="25">
        <f t="shared" si="793"/>
        <v>1479.7350000000001</v>
      </c>
      <c r="U85" s="28">
        <v>0.215</v>
      </c>
      <c r="V85" s="25">
        <f t="shared" si="794"/>
        <v>3279.8249999999998</v>
      </c>
      <c r="W85" s="39">
        <v>0.50700000000000001</v>
      </c>
      <c r="X85" s="25">
        <f t="shared" si="795"/>
        <v>7734.2849999999999</v>
      </c>
      <c r="Y85" s="39">
        <v>0.39</v>
      </c>
      <c r="Z85" s="25">
        <f t="shared" si="796"/>
        <v>5949.45</v>
      </c>
      <c r="AA85" s="40">
        <v>2.4599999999999999E-3</v>
      </c>
      <c r="AB85" s="18">
        <f t="shared" si="797"/>
        <v>37.527299999999997</v>
      </c>
      <c r="AC85" s="27">
        <f>IF(M85&gt;0,(AE85+AN85)/M85,0)</f>
        <v>2.4759893805309731E-3</v>
      </c>
      <c r="AD85" s="40">
        <v>2.9E-4</v>
      </c>
      <c r="AE85" s="37">
        <f t="shared" si="798"/>
        <v>4.4239499999999996</v>
      </c>
      <c r="AF85" s="28">
        <v>0.2127</v>
      </c>
      <c r="AG85" s="41">
        <f t="shared" si="799"/>
        <v>32.022410399999998</v>
      </c>
      <c r="AH85" s="28">
        <f t="shared" si="800"/>
        <v>0.88331815713053796</v>
      </c>
      <c r="AI85" s="29">
        <f t="shared" si="635"/>
        <v>0.88403252754834327</v>
      </c>
      <c r="AJ85" s="34">
        <v>164</v>
      </c>
      <c r="AK85" s="36">
        <v>8.2000000000000003E-2</v>
      </c>
      <c r="AL85" s="38">
        <v>0.2215</v>
      </c>
      <c r="AM85" s="137">
        <v>0.2271</v>
      </c>
      <c r="AN85" s="41">
        <f>AJ85*(1-AK85)*AL85</f>
        <v>33.347268</v>
      </c>
      <c r="AO85" s="138">
        <f t="shared" si="677"/>
        <v>34.190359199999996</v>
      </c>
      <c r="AP85" s="42">
        <v>1.55</v>
      </c>
      <c r="AQ85" s="42"/>
      <c r="AR85" s="121">
        <f>AR84+AJ85-AQ85</f>
        <v>473.92000000000263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9"/>
      <c r="B86" s="33">
        <v>3</v>
      </c>
      <c r="C86" s="11" t="s">
        <v>57</v>
      </c>
      <c r="D86" s="43">
        <v>22522</v>
      </c>
      <c r="E86" s="43">
        <v>2</v>
      </c>
      <c r="F86" s="43">
        <v>17753</v>
      </c>
      <c r="G86" s="37">
        <v>0.8</v>
      </c>
      <c r="H86" s="37">
        <v>5.0999999999999996</v>
      </c>
      <c r="I86" s="43">
        <v>19306</v>
      </c>
      <c r="J86" s="127">
        <v>5.2</v>
      </c>
      <c r="K86" s="43">
        <v>16770</v>
      </c>
      <c r="L86" s="39">
        <v>7.8E-2</v>
      </c>
      <c r="M86" s="37">
        <f>ROUND(K86*(1-L86),0)</f>
        <v>15462</v>
      </c>
      <c r="N86" s="28">
        <v>0.69299999999999995</v>
      </c>
      <c r="O86" s="25">
        <f t="shared" si="791"/>
        <v>10715.165999999999</v>
      </c>
      <c r="P86" s="39">
        <v>0.24099999999999999</v>
      </c>
      <c r="Q86" s="25">
        <f t="shared" si="792"/>
        <v>3726.3420000000001</v>
      </c>
      <c r="R86" s="39">
        <v>6.6000000000000003E-2</v>
      </c>
      <c r="S86" s="139">
        <v>0.20280000000000001</v>
      </c>
      <c r="T86" s="25">
        <f t="shared" si="793"/>
        <v>1020.4920000000001</v>
      </c>
      <c r="U86" s="28">
        <v>0.22</v>
      </c>
      <c r="V86" s="25">
        <f t="shared" si="794"/>
        <v>3401.64</v>
      </c>
      <c r="W86" s="39">
        <v>0.47099999999999997</v>
      </c>
      <c r="X86" s="25">
        <f t="shared" si="795"/>
        <v>7282.6019999999999</v>
      </c>
      <c r="Y86" s="39">
        <v>0.4</v>
      </c>
      <c r="Z86" s="25">
        <f t="shared" si="796"/>
        <v>6184.8</v>
      </c>
      <c r="AA86" s="47">
        <v>2.5899999999999999E-3</v>
      </c>
      <c r="AB86" s="18">
        <f t="shared" si="797"/>
        <v>40.046579999999999</v>
      </c>
      <c r="AC86" s="27">
        <f>IF(M86&gt;0,(AE86+AN86)/M86,0)</f>
        <v>2.7863230500582074E-3</v>
      </c>
      <c r="AD86" s="47">
        <v>3.1E-4</v>
      </c>
      <c r="AE86" s="37">
        <f t="shared" si="798"/>
        <v>4.7932199999999998</v>
      </c>
      <c r="AF86" s="28">
        <v>0.20660000000000001</v>
      </c>
      <c r="AG86" s="41">
        <f t="shared" si="799"/>
        <v>36.673566000000008</v>
      </c>
      <c r="AH86" s="28">
        <f t="shared" si="800"/>
        <v>0.88163175467455868</v>
      </c>
      <c r="AI86" s="29">
        <f t="shared" si="635"/>
        <v>0.89002138402261888</v>
      </c>
      <c r="AJ86" s="43">
        <v>194</v>
      </c>
      <c r="AK86" s="39">
        <v>8.5000000000000006E-2</v>
      </c>
      <c r="AL86" s="28">
        <v>0.2157</v>
      </c>
      <c r="AM86" s="139">
        <v>0.2205</v>
      </c>
      <c r="AN86" s="41">
        <f>AJ86*(1-AK86)*AL86</f>
        <v>38.288907000000002</v>
      </c>
      <c r="AO86" s="140">
        <f t="shared" si="677"/>
        <v>39.140955000000005</v>
      </c>
      <c r="AP86" s="18">
        <v>1.6</v>
      </c>
      <c r="AQ86" s="18"/>
      <c r="AR86" s="121">
        <f>AR85+AJ86-AQ86</f>
        <v>667.92000000000257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70"/>
      <c r="B87" s="49" t="s">
        <v>38</v>
      </c>
      <c r="C87" s="50"/>
      <c r="D87" s="51">
        <f t="shared" ref="D87" si="802">SUM(D84:D86)</f>
        <v>47812</v>
      </c>
      <c r="E87" s="51"/>
      <c r="F87" s="51">
        <f t="shared" ref="F87" si="803">SUM(F84:F86)</f>
        <v>46825</v>
      </c>
      <c r="G87" s="52"/>
      <c r="H87" s="52"/>
      <c r="I87" s="51">
        <f t="shared" ref="I87:K87" si="804">SUM(I84:I86)</f>
        <v>52617</v>
      </c>
      <c r="J87" s="52"/>
      <c r="K87" s="51">
        <f t="shared" si="804"/>
        <v>49844</v>
      </c>
      <c r="L87" s="21">
        <f t="shared" ref="L87" si="805">IF(K87&gt;0,(K84*L84+K85*L85+K86*L86)/K87,0)</f>
        <v>8.0658173501324135E-2</v>
      </c>
      <c r="M87" s="52">
        <f t="shared" ref="M87" si="806">M84+M85+M86</f>
        <v>45824</v>
      </c>
      <c r="N87" s="53">
        <f t="shared" ref="N87" si="807">IF(M87&gt;0,O87/M87,0)</f>
        <v>0.63978701117318437</v>
      </c>
      <c r="O87" s="54">
        <f t="shared" ref="O87" si="808">O84+O85+O86</f>
        <v>29317.599999999999</v>
      </c>
      <c r="P87" s="21">
        <f t="shared" ref="P87" si="809">IF(M87&gt;0,Q87/M87,0)</f>
        <v>0.27664012307960895</v>
      </c>
      <c r="Q87" s="54">
        <f t="shared" ref="Q87" si="810">Q84+Q85+Q86</f>
        <v>12676.757</v>
      </c>
      <c r="R87" s="21">
        <f t="shared" ref="R87" si="811">IF(M87&gt;0,T87/M87,0)</f>
        <v>8.3572865747206709E-2</v>
      </c>
      <c r="S87" s="141"/>
      <c r="T87" s="54">
        <f t="shared" ref="T87" si="812">T84+T85+T86</f>
        <v>3829.643</v>
      </c>
      <c r="U87" s="21">
        <f t="shared" ref="U87" si="813">IF(M87&gt;0,V87/M87,0)</f>
        <v>0.21569808397346368</v>
      </c>
      <c r="V87" s="54">
        <f t="shared" ref="V87" si="814">V84+V85+V86</f>
        <v>9884.1489999999994</v>
      </c>
      <c r="W87" s="21">
        <f t="shared" ref="W87" si="815">IF(M87&gt;0,X87/M87,0)</f>
        <v>0.49254510736731844</v>
      </c>
      <c r="X87" s="54">
        <f t="shared" ref="X87" si="816">X84+X85+X86</f>
        <v>22570.386999999999</v>
      </c>
      <c r="Y87" s="21">
        <f t="shared" ref="Y87" si="817">IF(M87&gt;0,Z87/M87,0)</f>
        <v>0.39337421438547487</v>
      </c>
      <c r="Z87" s="54">
        <f t="shared" ref="Z87" si="818">Z84+Z85+Z86</f>
        <v>18025.98</v>
      </c>
      <c r="AA87" s="55">
        <f t="shared" ref="AA87" si="819">IF(M87&gt;0,AB87/M87,0)</f>
        <v>2.4873810666899442E-3</v>
      </c>
      <c r="AB87" s="56">
        <f t="shared" ref="AB87" si="820">SUM(AB84:AB86)</f>
        <v>113.98175000000001</v>
      </c>
      <c r="AC87" s="55">
        <f t="shared" ref="AC87" si="821">IF(M87&gt;0,(AC84*M84+AC85*M85+AC86*M86)/M87,0)</f>
        <v>2.569616528456704E-3</v>
      </c>
      <c r="AD87" s="55">
        <f t="shared" ref="AD87" si="822">IF(K87&gt;0,(K84*AD84+K85*AD85+K86*AD86)/K87,0)</f>
        <v>2.9672899446272371E-4</v>
      </c>
      <c r="AE87" s="52">
        <f t="shared" ref="AE87" si="823">SUM(AE84:AE86)</f>
        <v>13.5982</v>
      </c>
      <c r="AF87" s="53">
        <f t="shared" ref="AF87" si="824">IF(K87&gt;0,(K84*AF84+K85*AF85+K86*AF86)/K87,0)</f>
        <v>0.21110936120696572</v>
      </c>
      <c r="AG87" s="58">
        <f t="shared" ref="AG87" si="825">SUM(AG84:AG86)</f>
        <v>100.39733520000001</v>
      </c>
      <c r="AH87" s="53">
        <f t="shared" ref="AH87" si="826">IF(AND(AB87&gt;0),((AB84*AH84+AB85*AH85+AB86*AH86)/AB87),0)</f>
        <v>0.88194085016117241</v>
      </c>
      <c r="AI87" s="57">
        <f t="shared" si="635"/>
        <v>0.88572453667366591</v>
      </c>
      <c r="AJ87" s="51">
        <f t="shared" ref="AJ87" si="827">SUM(AJ84:AJ86)</f>
        <v>520</v>
      </c>
      <c r="AK87" s="21">
        <f t="shared" ref="AK87" si="828">IF(AJ87&gt;0,(AK84*AJ84+AK85*AJ85+AK86*AJ86)/AJ87,0)</f>
        <v>8.436538461538462E-2</v>
      </c>
      <c r="AL87" s="53">
        <f>IF(K87&gt;0,(AL84*K84+AL85*K85+AL86*K86)/K87,0)</f>
        <v>0.21892199261696493</v>
      </c>
      <c r="AM87" s="141">
        <f>IF(L87&gt;0,(AM84*K84+AM85*K85+AM86*K86)/K87,0)</f>
        <v>0.22402198057940778</v>
      </c>
      <c r="AN87" s="58">
        <f t="shared" ref="AN87" si="829">SUM(AN84:AN86)</f>
        <v>104.1519078</v>
      </c>
      <c r="AO87" s="142">
        <f t="shared" si="706"/>
        <v>106.5725802</v>
      </c>
      <c r="AP87" s="56"/>
      <c r="AQ87" s="56">
        <f t="shared" ref="AQ87" si="830">SUM(AQ84:AQ86)</f>
        <v>524.12</v>
      </c>
      <c r="AR87" s="105"/>
      <c r="AS87" s="106">
        <f>AR86</f>
        <v>667.92000000000257</v>
      </c>
      <c r="AT87" s="51">
        <f t="shared" ref="AT87" si="831">SUM(AT84:AT86)</f>
        <v>0</v>
      </c>
      <c r="AU87" s="59"/>
      <c r="AV87" s="58"/>
      <c r="AW87" s="58"/>
      <c r="AX87" s="58"/>
      <c r="AY87" s="58"/>
    </row>
    <row r="88" spans="1:51" x14ac:dyDescent="0.2">
      <c r="A88" s="168">
        <v>22</v>
      </c>
      <c r="B88" s="23">
        <v>1</v>
      </c>
      <c r="C88" s="11" t="s">
        <v>54</v>
      </c>
      <c r="D88" s="12">
        <v>7072</v>
      </c>
      <c r="E88" s="12">
        <v>0</v>
      </c>
      <c r="F88" s="12">
        <v>8067</v>
      </c>
      <c r="G88" s="13">
        <v>0.7</v>
      </c>
      <c r="H88" s="13">
        <v>4.4000000000000004</v>
      </c>
      <c r="I88" s="12">
        <v>9063</v>
      </c>
      <c r="J88" s="125">
        <v>7.9</v>
      </c>
      <c r="K88" s="12">
        <v>15431</v>
      </c>
      <c r="L88" s="14">
        <v>8.4000000000000005E-2</v>
      </c>
      <c r="M88" s="24">
        <f>ROUND(K88*(1-L88),0)</f>
        <v>14135</v>
      </c>
      <c r="N88" s="15">
        <v>0.72</v>
      </c>
      <c r="O88" s="25">
        <f t="shared" ref="O88:O90" si="832">M88*N88</f>
        <v>10177.199999999999</v>
      </c>
      <c r="P88" s="14">
        <v>0.219</v>
      </c>
      <c r="Q88" s="25">
        <f t="shared" ref="Q88:Q90" si="833">M88*P88</f>
        <v>3095.5650000000001</v>
      </c>
      <c r="R88" s="16">
        <v>6.0999999999999999E-2</v>
      </c>
      <c r="S88" s="150">
        <v>0.20130000000000001</v>
      </c>
      <c r="T88" s="25">
        <f t="shared" ref="T88:T90" si="834">M88*R88</f>
        <v>862.23500000000001</v>
      </c>
      <c r="U88" s="26">
        <v>0.222</v>
      </c>
      <c r="V88" s="25">
        <f t="shared" ref="V88:V90" si="835">M88*U88</f>
        <v>3137.9700000000003</v>
      </c>
      <c r="W88" s="16">
        <v>0.48499999999999999</v>
      </c>
      <c r="X88" s="25">
        <f t="shared" ref="X88:X90" si="836">M88*W88</f>
        <v>6855.4749999999995</v>
      </c>
      <c r="Y88" s="16">
        <v>0.38</v>
      </c>
      <c r="Z88" s="25">
        <f t="shared" ref="Z88:Z90" si="837">Y88*M88</f>
        <v>5371.3</v>
      </c>
      <c r="AA88" s="17">
        <v>2.6199999999999999E-3</v>
      </c>
      <c r="AB88" s="18">
        <f t="shared" ref="AB88:AB90" si="838">M88*AA88</f>
        <v>37.033699999999996</v>
      </c>
      <c r="AC88" s="27">
        <f>IF(M88&gt;0,(AE88+AN88)/M88,0)</f>
        <v>2.6913086664308457E-3</v>
      </c>
      <c r="AD88" s="17">
        <v>3.4000000000000002E-4</v>
      </c>
      <c r="AE88" s="24">
        <f t="shared" ref="AE88:AE90" si="839">AD88*M88</f>
        <v>4.8059000000000003</v>
      </c>
      <c r="AF88" s="117">
        <v>0.2102</v>
      </c>
      <c r="AG88" s="30">
        <f t="shared" ref="AG88:AG90" si="840">AJ88*(1-AK88)*AF88</f>
        <v>31.611557600000001</v>
      </c>
      <c r="AH88" s="28">
        <f t="shared" ref="AH88:AH90" si="841">IF(AND(AF88&gt;0,AD88&gt;0,AA88&gt;0),((AA88-AD88)*AF88)/((AF88-AD88)*AA88),0)</f>
        <v>0.87163888975783921</v>
      </c>
      <c r="AI88" s="60">
        <f t="shared" si="635"/>
        <v>0.87501358263188489</v>
      </c>
      <c r="AJ88" s="12">
        <v>164</v>
      </c>
      <c r="AK88" s="14">
        <v>8.3000000000000004E-2</v>
      </c>
      <c r="AL88" s="15">
        <v>0.221</v>
      </c>
      <c r="AM88" s="135">
        <v>0.22989999999999999</v>
      </c>
      <c r="AN88" s="30">
        <f>AJ88*(1-AK88)*AL88</f>
        <v>33.235748000000001</v>
      </c>
      <c r="AO88" s="136">
        <f t="shared" ref="AO88" si="842">AJ88*(1-AK88)*AM88</f>
        <v>34.574201199999997</v>
      </c>
      <c r="AP88" s="19">
        <v>1.55</v>
      </c>
      <c r="AQ88" s="19">
        <v>501.82</v>
      </c>
      <c r="AR88" s="101">
        <f>AR86+AJ88-AQ88</f>
        <v>330.10000000000258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9"/>
      <c r="B89" s="33">
        <v>2</v>
      </c>
      <c r="C89" s="11" t="s">
        <v>53</v>
      </c>
      <c r="D89" s="34">
        <v>20400</v>
      </c>
      <c r="E89" s="34">
        <v>2</v>
      </c>
      <c r="F89" s="34">
        <v>16770</v>
      </c>
      <c r="G89" s="35">
        <v>0.7</v>
      </c>
      <c r="H89" s="35">
        <v>3.3</v>
      </c>
      <c r="I89" s="34">
        <v>17950</v>
      </c>
      <c r="J89" s="35">
        <v>6.9</v>
      </c>
      <c r="K89" s="34">
        <v>16806</v>
      </c>
      <c r="L89" s="36">
        <v>8.7999999999999995E-2</v>
      </c>
      <c r="M89" s="37">
        <f>ROUND(K89*(1-L89),0)</f>
        <v>15327</v>
      </c>
      <c r="N89" s="38">
        <v>0.78700000000000003</v>
      </c>
      <c r="O89" s="25">
        <f t="shared" si="832"/>
        <v>12062.349</v>
      </c>
      <c r="P89" s="36">
        <v>0.13700000000000001</v>
      </c>
      <c r="Q89" s="25">
        <f t="shared" si="833"/>
        <v>2099.799</v>
      </c>
      <c r="R89" s="39">
        <v>7.5999999999999998E-2</v>
      </c>
      <c r="S89" s="139">
        <v>0.1923</v>
      </c>
      <c r="T89" s="25">
        <f t="shared" si="834"/>
        <v>1164.8519999999999</v>
      </c>
      <c r="U89" s="28">
        <v>0.219</v>
      </c>
      <c r="V89" s="25">
        <f t="shared" si="835"/>
        <v>3356.6129999999998</v>
      </c>
      <c r="W89" s="39">
        <v>0.47799999999999998</v>
      </c>
      <c r="X89" s="25">
        <f t="shared" si="836"/>
        <v>7326.3059999999996</v>
      </c>
      <c r="Y89" s="39">
        <v>0.39</v>
      </c>
      <c r="Z89" s="25">
        <f t="shared" si="837"/>
        <v>5977.5300000000007</v>
      </c>
      <c r="AA89" s="40">
        <v>2.6700000000000001E-3</v>
      </c>
      <c r="AB89" s="18">
        <f t="shared" si="838"/>
        <v>40.923090000000002</v>
      </c>
      <c r="AC89" s="27">
        <f>IF(M89&gt;0,(AE89+AN89)/M89,0)</f>
        <v>2.7554273504273507E-3</v>
      </c>
      <c r="AD89" s="40">
        <v>3.5E-4</v>
      </c>
      <c r="AE89" s="37">
        <f t="shared" si="839"/>
        <v>5.3644499999999997</v>
      </c>
      <c r="AF89" s="28">
        <v>0.2054</v>
      </c>
      <c r="AG89" s="41">
        <f t="shared" si="840"/>
        <v>35.221786600000001</v>
      </c>
      <c r="AH89" s="28">
        <f t="shared" si="841"/>
        <v>0.87039700739839643</v>
      </c>
      <c r="AI89" s="29">
        <f t="shared" si="635"/>
        <v>0.87440140528156007</v>
      </c>
      <c r="AJ89" s="34">
        <v>187</v>
      </c>
      <c r="AK89" s="36">
        <v>8.3000000000000004E-2</v>
      </c>
      <c r="AL89" s="38">
        <v>0.215</v>
      </c>
      <c r="AM89" s="137">
        <v>0.2218</v>
      </c>
      <c r="AN89" s="41">
        <f>AJ89*(1-AK89)*AL89</f>
        <v>36.867985000000004</v>
      </c>
      <c r="AO89" s="138">
        <f t="shared" si="677"/>
        <v>38.034042200000002</v>
      </c>
      <c r="AP89" s="42">
        <v>1.6</v>
      </c>
      <c r="AQ89" s="42"/>
      <c r="AR89" s="121">
        <f>AR88+AJ89-AQ89</f>
        <v>517.10000000000264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9"/>
      <c r="B90" s="33">
        <v>3</v>
      </c>
      <c r="C90" s="11" t="s">
        <v>56</v>
      </c>
      <c r="D90" s="43">
        <v>15235</v>
      </c>
      <c r="E90" s="43">
        <v>0</v>
      </c>
      <c r="F90" s="43">
        <v>17029</v>
      </c>
      <c r="G90" s="37">
        <v>1.3</v>
      </c>
      <c r="H90" s="37">
        <v>5.0999999999999996</v>
      </c>
      <c r="I90" s="43">
        <v>19191</v>
      </c>
      <c r="J90" s="127">
        <v>6.3</v>
      </c>
      <c r="K90" s="43">
        <v>16803</v>
      </c>
      <c r="L90" s="39">
        <v>9.0999999999999998E-2</v>
      </c>
      <c r="M90" s="37">
        <f>ROUND(K90*(1-L90),0)</f>
        <v>15274</v>
      </c>
      <c r="N90" s="28">
        <v>0.66700000000000004</v>
      </c>
      <c r="O90" s="25">
        <f t="shared" si="832"/>
        <v>10187.758</v>
      </c>
      <c r="P90" s="39">
        <v>0.23699999999999999</v>
      </c>
      <c r="Q90" s="25">
        <f t="shared" si="833"/>
        <v>3619.9379999999996</v>
      </c>
      <c r="R90" s="39">
        <v>9.6000000000000002E-2</v>
      </c>
      <c r="S90" s="139">
        <v>0.19889999999999999</v>
      </c>
      <c r="T90" s="25">
        <f t="shared" si="834"/>
        <v>1466.3040000000001</v>
      </c>
      <c r="U90" s="28">
        <v>0.219</v>
      </c>
      <c r="V90" s="25">
        <f t="shared" si="835"/>
        <v>3345.0059999999999</v>
      </c>
      <c r="W90" s="39">
        <v>0.48599999999999999</v>
      </c>
      <c r="X90" s="25">
        <f t="shared" si="836"/>
        <v>7423.1639999999998</v>
      </c>
      <c r="Y90" s="39">
        <v>0.39</v>
      </c>
      <c r="Z90" s="25">
        <f t="shared" si="837"/>
        <v>5956.8600000000006</v>
      </c>
      <c r="AA90" s="47">
        <v>2.6800000000000001E-3</v>
      </c>
      <c r="AB90" s="18">
        <f t="shared" si="838"/>
        <v>40.93432</v>
      </c>
      <c r="AC90" s="27">
        <f>IF(M90&gt;0,(AE90+AN90)/M90,0)</f>
        <v>2.5286992274453322E-3</v>
      </c>
      <c r="AD90" s="47">
        <v>3.5E-4</v>
      </c>
      <c r="AE90" s="37">
        <f t="shared" si="839"/>
        <v>5.3459000000000003</v>
      </c>
      <c r="AF90" s="28">
        <v>0.2107</v>
      </c>
      <c r="AG90" s="41">
        <f t="shared" si="840"/>
        <v>32.581594500000001</v>
      </c>
      <c r="AH90" s="28">
        <f t="shared" si="841"/>
        <v>0.87084957905977589</v>
      </c>
      <c r="AI90" s="29">
        <f t="shared" si="635"/>
        <v>0.8629924823070918</v>
      </c>
      <c r="AJ90" s="43">
        <v>169</v>
      </c>
      <c r="AK90" s="39">
        <v>8.5000000000000006E-2</v>
      </c>
      <c r="AL90" s="28">
        <v>0.2152</v>
      </c>
      <c r="AM90" s="139">
        <v>0.2223</v>
      </c>
      <c r="AN90" s="41">
        <f>AJ90*(1-AK90)*AL90</f>
        <v>33.277452000000004</v>
      </c>
      <c r="AO90" s="140">
        <f t="shared" si="677"/>
        <v>34.375360500000006</v>
      </c>
      <c r="AP90" s="18">
        <v>1.6</v>
      </c>
      <c r="AQ90" s="18"/>
      <c r="AR90" s="121">
        <f>AR89+AJ90-AQ90</f>
        <v>686.10000000000264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70"/>
      <c r="B91" s="49" t="s">
        <v>38</v>
      </c>
      <c r="C91" s="50"/>
      <c r="D91" s="51">
        <f t="shared" ref="D91" si="843">SUM(D88:D90)</f>
        <v>42707</v>
      </c>
      <c r="E91" s="51"/>
      <c r="F91" s="51">
        <f t="shared" ref="F91" si="844">SUM(F88:F90)</f>
        <v>41866</v>
      </c>
      <c r="G91" s="52"/>
      <c r="H91" s="52"/>
      <c r="I91" s="51">
        <f t="shared" ref="I91:K91" si="845">SUM(I88:I90)</f>
        <v>46204</v>
      </c>
      <c r="J91" s="52"/>
      <c r="K91" s="51">
        <f t="shared" si="845"/>
        <v>49040</v>
      </c>
      <c r="L91" s="21">
        <f t="shared" ref="L91" si="846">IF(K91&gt;0,(K88*L88+K89*L89+K90*L90)/K91,0)</f>
        <v>8.7769269983686782E-2</v>
      </c>
      <c r="M91" s="52">
        <f t="shared" ref="M91" si="847">M88+M89+M90</f>
        <v>44736</v>
      </c>
      <c r="N91" s="53">
        <f t="shared" ref="N91" si="848">IF(M91&gt;0,O91/M91,0)</f>
        <v>0.72485933029327609</v>
      </c>
      <c r="O91" s="54">
        <f t="shared" ref="O91" si="849">O88+O89+O90</f>
        <v>32427.307000000001</v>
      </c>
      <c r="P91" s="21">
        <f t="shared" ref="P91" si="850">IF(M91&gt;0,Q91/M91,0)</f>
        <v>0.19705163626609443</v>
      </c>
      <c r="Q91" s="54">
        <f t="shared" ref="Q91" si="851">Q88+Q89+Q90</f>
        <v>8815.3019999999997</v>
      </c>
      <c r="R91" s="21">
        <f t="shared" ref="R91" si="852">IF(M91&gt;0,T91/M91,0)</f>
        <v>7.8089033440629466E-2</v>
      </c>
      <c r="S91" s="141"/>
      <c r="T91" s="54">
        <f t="shared" ref="T91" si="853">T88+T89+T90</f>
        <v>3493.3910000000001</v>
      </c>
      <c r="U91" s="21">
        <f t="shared" ref="U91" si="854">IF(M91&gt;0,V91/M91,0)</f>
        <v>0.21994789431330472</v>
      </c>
      <c r="V91" s="54">
        <f t="shared" ref="V91" si="855">V88+V89+V90</f>
        <v>9839.5889999999999</v>
      </c>
      <c r="W91" s="21">
        <f t="shared" ref="W91" si="856">IF(M91&gt;0,X91/M91,0)</f>
        <v>0.48294315540057225</v>
      </c>
      <c r="X91" s="54">
        <f t="shared" ref="X91" si="857">X88+X89+X90</f>
        <v>21604.945</v>
      </c>
      <c r="Y91" s="21">
        <f t="shared" ref="Y91" si="858">IF(M91&gt;0,Z91/M91,0)</f>
        <v>0.38684035228898433</v>
      </c>
      <c r="Z91" s="54">
        <f t="shared" ref="Z91" si="859">Z88+Z89+Z90</f>
        <v>17305.690000000002</v>
      </c>
      <c r="AA91" s="55">
        <f t="shared" ref="AA91" si="860">IF(M91&gt;0,AB91/M91,0)</f>
        <v>2.657616013948498E-3</v>
      </c>
      <c r="AB91" s="56">
        <f t="shared" ref="AB91" si="861">SUM(AB88:AB90)</f>
        <v>118.89111</v>
      </c>
      <c r="AC91" s="55">
        <f t="shared" ref="AC91" si="862">IF(M91&gt;0,(AC88*M88+AC89*M89+AC90*M90)/M91,0)</f>
        <v>2.6577573989628039E-3</v>
      </c>
      <c r="AD91" s="55">
        <f t="shared" ref="AD91" si="863">IF(K91&gt;0,(K88*AD88+K89*AD89+K90*AD90)/K91,0)</f>
        <v>3.4685338499184336E-4</v>
      </c>
      <c r="AE91" s="52">
        <f t="shared" ref="AE91" si="864">SUM(AE88:AE90)</f>
        <v>15.516249999999999</v>
      </c>
      <c r="AF91" s="53">
        <f t="shared" ref="AF91" si="865">IF(K91&gt;0,(K88*AF88+K89*AF89+K90*AF90)/K91,0)</f>
        <v>0.20872636011419249</v>
      </c>
      <c r="AG91" s="58">
        <f t="shared" ref="AG91" si="866">SUM(AG88:AG90)</f>
        <v>99.414938699999993</v>
      </c>
      <c r="AH91" s="53">
        <f t="shared" ref="AH91" si="867">IF(AND(AB91&gt;0),((AB88*AH88+AB89*AH89+AB90*AH90)/AB91),0)</f>
        <v>0.8709396653981808</v>
      </c>
      <c r="AI91" s="57">
        <f t="shared" si="635"/>
        <v>0.87088626925519541</v>
      </c>
      <c r="AJ91" s="51">
        <f t="shared" ref="AJ91" si="868">SUM(AJ88:AJ90)</f>
        <v>520</v>
      </c>
      <c r="AK91" s="21">
        <f t="shared" ref="AK91" si="869">IF(AJ91&gt;0,(AK88*AJ88+AK89*AJ89+AK90*AJ90)/AJ91,0)</f>
        <v>8.3650000000000002E-2</v>
      </c>
      <c r="AL91" s="53">
        <f>IF(K91&gt;0,(AL88*K88+AL89*K89+AL90*K90)/K91,0)</f>
        <v>0.21695649673735726</v>
      </c>
      <c r="AM91" s="141">
        <f>IF(L91&gt;0,(AM88*K88+AM89*K89+AM90*K90)/K91,0)</f>
        <v>0.22452007748776506</v>
      </c>
      <c r="AN91" s="58">
        <f t="shared" ref="AN91" si="870">SUM(AN88:AN90)</f>
        <v>103.38118500000002</v>
      </c>
      <c r="AO91" s="142">
        <f t="shared" si="706"/>
        <v>106.98360389999999</v>
      </c>
      <c r="AP91" s="56"/>
      <c r="AQ91" s="56">
        <f t="shared" ref="AQ91" si="871">SUM(AQ88:AQ90)</f>
        <v>501.82</v>
      </c>
      <c r="AR91" s="105"/>
      <c r="AS91" s="106">
        <f>AR90</f>
        <v>686.10000000000264</v>
      </c>
      <c r="AT91" s="51">
        <f t="shared" ref="AT91" si="872">SUM(AT88:AT90)</f>
        <v>0</v>
      </c>
      <c r="AU91" s="59"/>
      <c r="AV91" s="58"/>
      <c r="AW91" s="58"/>
      <c r="AX91" s="58"/>
      <c r="AY91" s="58"/>
    </row>
    <row r="92" spans="1:51" x14ac:dyDescent="0.2">
      <c r="A92" s="168">
        <v>23</v>
      </c>
      <c r="B92" s="23">
        <v>1</v>
      </c>
      <c r="C92" s="11" t="s">
        <v>57</v>
      </c>
      <c r="D92" s="12">
        <v>16633</v>
      </c>
      <c r="E92" s="12">
        <v>0</v>
      </c>
      <c r="F92" s="12">
        <v>17745</v>
      </c>
      <c r="G92" s="13">
        <v>1.6</v>
      </c>
      <c r="H92" s="13">
        <v>5.4</v>
      </c>
      <c r="I92" s="12">
        <v>19421</v>
      </c>
      <c r="J92" s="13">
        <v>5.4</v>
      </c>
      <c r="K92" s="12">
        <v>16788</v>
      </c>
      <c r="L92" s="14">
        <v>8.7999999999999995E-2</v>
      </c>
      <c r="M92" s="24">
        <f>ROUND(K92*(1-L92),0)</f>
        <v>15311</v>
      </c>
      <c r="N92" s="15">
        <v>0.66800000000000004</v>
      </c>
      <c r="O92" s="25">
        <f t="shared" ref="O92:O94" si="873">M92*N92</f>
        <v>10227.748000000001</v>
      </c>
      <c r="P92" s="14">
        <v>0.23200000000000001</v>
      </c>
      <c r="Q92" s="25">
        <f t="shared" ref="Q92:Q94" si="874">M92*P92</f>
        <v>3552.152</v>
      </c>
      <c r="R92" s="16">
        <v>0.1</v>
      </c>
      <c r="S92" s="150">
        <v>0.1961</v>
      </c>
      <c r="T92" s="25">
        <f t="shared" ref="T92:T94" si="875">M92*R92</f>
        <v>1531.1000000000001</v>
      </c>
      <c r="U92" s="26">
        <v>0.222</v>
      </c>
      <c r="V92" s="25">
        <f t="shared" ref="V92:V94" si="876">M92*U92</f>
        <v>3399.0419999999999</v>
      </c>
      <c r="W92" s="16">
        <v>0.49099999999999999</v>
      </c>
      <c r="X92" s="25">
        <f t="shared" ref="X92:X94" si="877">M92*W92</f>
        <v>7517.701</v>
      </c>
      <c r="Y92" s="16">
        <v>0.4</v>
      </c>
      <c r="Z92" s="25">
        <f t="shared" ref="Z92:Z94" si="878">Y92*M92</f>
        <v>6124.4000000000005</v>
      </c>
      <c r="AA92" s="17">
        <v>2.7299999999999998E-3</v>
      </c>
      <c r="AB92" s="18">
        <f t="shared" ref="AB92:AB94" si="879">M92*AA92</f>
        <v>41.799029999999995</v>
      </c>
      <c r="AC92" s="27">
        <f>IF(M92&gt;0,(AE92+AN92)/M92,0)</f>
        <v>2.6423763307426035E-3</v>
      </c>
      <c r="AD92" s="17">
        <v>3.6000000000000002E-4</v>
      </c>
      <c r="AE92" s="24">
        <f t="shared" ref="AE92:AE94" si="880">AD92*M92</f>
        <v>5.5119600000000002</v>
      </c>
      <c r="AF92" s="117">
        <v>0.21010000000000001</v>
      </c>
      <c r="AG92" s="30">
        <f t="shared" ref="AG92:AG94" si="881">AJ92*(1-AK92)*AF92</f>
        <v>34.212684000000003</v>
      </c>
      <c r="AH92" s="28">
        <f t="shared" ref="AH92:AH94" si="882">IF(AND(AF92&gt;0,AD92&gt;0,AA92&gt;0),((AA92-AD92)*AF92)/((AF92-AD92)*AA92),0)</f>
        <v>0.86962193904121998</v>
      </c>
      <c r="AI92" s="60">
        <f t="shared" si="635"/>
        <v>0.86521042236022605</v>
      </c>
      <c r="AJ92" s="12">
        <v>177</v>
      </c>
      <c r="AK92" s="14">
        <v>0.08</v>
      </c>
      <c r="AL92" s="15">
        <v>0.21460000000000001</v>
      </c>
      <c r="AM92" s="135">
        <v>0.22090000000000001</v>
      </c>
      <c r="AN92" s="30">
        <f>AJ92*(1-AK92)*AL92</f>
        <v>34.945464000000001</v>
      </c>
      <c r="AO92" s="136">
        <f t="shared" ref="AO92" si="883">AJ92*(1-AK92)*AM92</f>
        <v>35.971356</v>
      </c>
      <c r="AP92" s="19">
        <v>1.6</v>
      </c>
      <c r="AQ92" s="19"/>
      <c r="AR92" s="101">
        <f>AR90+AJ92-AQ92</f>
        <v>863.10000000000264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9"/>
      <c r="B93" s="33">
        <v>2</v>
      </c>
      <c r="C93" s="11" t="s">
        <v>53</v>
      </c>
      <c r="D93" s="34">
        <v>21400</v>
      </c>
      <c r="E93" s="34">
        <v>5</v>
      </c>
      <c r="F93" s="34">
        <v>18046</v>
      </c>
      <c r="G93" s="35">
        <v>1.5</v>
      </c>
      <c r="H93" s="35">
        <v>4.5</v>
      </c>
      <c r="I93" s="34">
        <v>21563</v>
      </c>
      <c r="J93" s="35">
        <v>4.3</v>
      </c>
      <c r="K93" s="34">
        <v>16759</v>
      </c>
      <c r="L93" s="36">
        <v>8.6999999999999994E-2</v>
      </c>
      <c r="M93" s="37">
        <f>ROUND(K93*(1-L93),0)</f>
        <v>15301</v>
      </c>
      <c r="N93" s="38">
        <v>0.68700000000000006</v>
      </c>
      <c r="O93" s="25">
        <f t="shared" si="873"/>
        <v>10511.787</v>
      </c>
      <c r="P93" s="36">
        <v>0.221</v>
      </c>
      <c r="Q93" s="25">
        <f t="shared" si="874"/>
        <v>3381.5210000000002</v>
      </c>
      <c r="R93" s="39">
        <v>9.1999999999999998E-2</v>
      </c>
      <c r="S93" s="139">
        <v>0.19589999999999999</v>
      </c>
      <c r="T93" s="25">
        <f t="shared" si="875"/>
        <v>1407.692</v>
      </c>
      <c r="U93" s="28">
        <v>0.21299999999999999</v>
      </c>
      <c r="V93" s="25">
        <f t="shared" si="876"/>
        <v>3259.1129999999998</v>
      </c>
      <c r="W93" s="39">
        <v>0.501</v>
      </c>
      <c r="X93" s="25">
        <f t="shared" si="877"/>
        <v>7665.8010000000004</v>
      </c>
      <c r="Y93" s="39">
        <v>0.39</v>
      </c>
      <c r="Z93" s="25">
        <f t="shared" si="878"/>
        <v>5967.39</v>
      </c>
      <c r="AA93" s="40">
        <v>2.8700000000000002E-3</v>
      </c>
      <c r="AB93" s="18">
        <f t="shared" si="879"/>
        <v>43.913870000000003</v>
      </c>
      <c r="AC93" s="27">
        <f>IF(M93&gt;0,(AE93+AN93)/M93,0)</f>
        <v>2.9066433566433568E-3</v>
      </c>
      <c r="AD93" s="40">
        <v>3.5E-4</v>
      </c>
      <c r="AE93" s="37">
        <f t="shared" si="880"/>
        <v>5.3553499999999996</v>
      </c>
      <c r="AF93" s="28">
        <v>0.21360000000000001</v>
      </c>
      <c r="AG93" s="41">
        <f t="shared" si="881"/>
        <v>39.046080000000003</v>
      </c>
      <c r="AH93" s="28">
        <f t="shared" si="882"/>
        <v>0.87948989220255613</v>
      </c>
      <c r="AI93" s="29">
        <f t="shared" si="635"/>
        <v>0.88102712251406179</v>
      </c>
      <c r="AJ93" s="34">
        <v>200</v>
      </c>
      <c r="AK93" s="36">
        <v>8.5999999999999993E-2</v>
      </c>
      <c r="AL93" s="38">
        <v>0.214</v>
      </c>
      <c r="AM93" s="137">
        <v>0.21959999999999999</v>
      </c>
      <c r="AN93" s="41">
        <f>AJ93*(1-AK93)*AL93</f>
        <v>39.119199999999999</v>
      </c>
      <c r="AO93" s="138">
        <f t="shared" si="677"/>
        <v>40.142879999999998</v>
      </c>
      <c r="AP93" s="42">
        <v>1.6</v>
      </c>
      <c r="AQ93" s="42"/>
      <c r="AR93" s="121">
        <f>AR92+AJ93-AQ93</f>
        <v>1063.1000000000026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9"/>
      <c r="B94" s="33">
        <v>3</v>
      </c>
      <c r="C94" s="11" t="s">
        <v>56</v>
      </c>
      <c r="D94" s="43">
        <v>18500</v>
      </c>
      <c r="E94" s="43">
        <v>2</v>
      </c>
      <c r="F94" s="43">
        <v>18050</v>
      </c>
      <c r="G94" s="37">
        <v>1.9</v>
      </c>
      <c r="H94" s="37">
        <v>5.3</v>
      </c>
      <c r="I94" s="43">
        <v>20466</v>
      </c>
      <c r="J94" s="37">
        <v>3.9</v>
      </c>
      <c r="K94" s="43">
        <v>16762</v>
      </c>
      <c r="L94" s="39">
        <v>7.5999999999999998E-2</v>
      </c>
      <c r="M94" s="37">
        <f>ROUND(K94*(1-L94),0)</f>
        <v>15488</v>
      </c>
      <c r="N94" s="28">
        <v>0.63</v>
      </c>
      <c r="O94" s="25">
        <f t="shared" si="873"/>
        <v>9757.44</v>
      </c>
      <c r="P94" s="39">
        <v>0.255</v>
      </c>
      <c r="Q94" s="25">
        <f t="shared" si="874"/>
        <v>3949.44</v>
      </c>
      <c r="R94" s="39">
        <v>0.115</v>
      </c>
      <c r="S94" s="139">
        <v>0.20480000000000001</v>
      </c>
      <c r="T94" s="25">
        <f t="shared" si="875"/>
        <v>1781.1200000000001</v>
      </c>
      <c r="U94" s="28">
        <v>0.22600000000000001</v>
      </c>
      <c r="V94" s="25">
        <f t="shared" si="876"/>
        <v>3500.288</v>
      </c>
      <c r="W94" s="39">
        <v>0.48</v>
      </c>
      <c r="X94" s="25">
        <f t="shared" si="877"/>
        <v>7434.24</v>
      </c>
      <c r="Y94" s="39">
        <v>0.4</v>
      </c>
      <c r="Z94" s="25">
        <f t="shared" si="878"/>
        <v>6195.2000000000007</v>
      </c>
      <c r="AA94" s="47">
        <v>2.81E-3</v>
      </c>
      <c r="AB94" s="18">
        <f t="shared" si="879"/>
        <v>43.521279999999997</v>
      </c>
      <c r="AC94" s="27">
        <f>IF(M94&gt;0,(AE94+AN94)/M94,0)</f>
        <v>2.8618625516528924E-3</v>
      </c>
      <c r="AD94" s="47">
        <v>3.6000000000000002E-4</v>
      </c>
      <c r="AE94" s="37">
        <f t="shared" si="880"/>
        <v>5.5756800000000002</v>
      </c>
      <c r="AF94" s="28">
        <v>0.2122</v>
      </c>
      <c r="AG94" s="41">
        <f t="shared" si="881"/>
        <v>38.014356800000002</v>
      </c>
      <c r="AH94" s="28">
        <f t="shared" si="882"/>
        <v>0.87336780058272667</v>
      </c>
      <c r="AI94" s="29">
        <f t="shared" si="635"/>
        <v>0.87566521310272705</v>
      </c>
      <c r="AJ94" s="43">
        <v>196</v>
      </c>
      <c r="AK94" s="39">
        <v>8.5999999999999993E-2</v>
      </c>
      <c r="AL94" s="28">
        <v>0.21629999999999999</v>
      </c>
      <c r="AM94" s="139">
        <v>0.2195</v>
      </c>
      <c r="AN94" s="41">
        <f>AJ94*(1-AK94)*AL94</f>
        <v>38.7488472</v>
      </c>
      <c r="AO94" s="140">
        <f t="shared" si="677"/>
        <v>39.322108</v>
      </c>
      <c r="AP94" s="18">
        <v>1.6</v>
      </c>
      <c r="AQ94" s="18"/>
      <c r="AR94" s="121">
        <f>AR93+AJ94-AQ94</f>
        <v>1259.1000000000026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70"/>
      <c r="B95" s="49" t="s">
        <v>38</v>
      </c>
      <c r="C95" s="50"/>
      <c r="D95" s="51">
        <f t="shared" ref="D95" si="884">SUM(D92:D94)</f>
        <v>56533</v>
      </c>
      <c r="E95" s="51"/>
      <c r="F95" s="51">
        <f t="shared" ref="F95" si="885">SUM(F92:F94)</f>
        <v>53841</v>
      </c>
      <c r="G95" s="52"/>
      <c r="H95" s="52"/>
      <c r="I95" s="51">
        <f t="shared" ref="I95:K95" si="886">SUM(I92:I94)</f>
        <v>61450</v>
      </c>
      <c r="J95" s="52"/>
      <c r="K95" s="51">
        <f t="shared" si="886"/>
        <v>50309</v>
      </c>
      <c r="L95" s="21">
        <f t="shared" ref="L95" si="887">IF(K95&gt;0,(K92*L92+K93*L93+K94*L94)/K95,0)</f>
        <v>8.366870738834005E-2</v>
      </c>
      <c r="M95" s="52">
        <f t="shared" ref="M95" si="888">M92+M93+M94</f>
        <v>46100</v>
      </c>
      <c r="N95" s="53">
        <f t="shared" ref="N95" si="889">IF(M95&gt;0,O95/M95,0)</f>
        <v>0.66153958785249467</v>
      </c>
      <c r="O95" s="54">
        <f t="shared" ref="O95" si="890">O92+O93+O94</f>
        <v>30496.975000000006</v>
      </c>
      <c r="P95" s="21">
        <f t="shared" ref="P95" si="891">IF(M95&gt;0,Q95/M95,0)</f>
        <v>0.23607620390455533</v>
      </c>
      <c r="Q95" s="54">
        <f t="shared" ref="Q95" si="892">Q92+Q93+Q94</f>
        <v>10883.113000000001</v>
      </c>
      <c r="R95" s="21">
        <f t="shared" ref="R95" si="893">IF(M95&gt;0,T95/M95,0)</f>
        <v>0.10238420824295011</v>
      </c>
      <c r="S95" s="141"/>
      <c r="T95" s="54">
        <f t="shared" ref="T95" si="894">T92+T93+T94</f>
        <v>4719.9120000000003</v>
      </c>
      <c r="U95" s="21">
        <f t="shared" ref="U95" si="895">IF(M95&gt;0,V95/M95,0)</f>
        <v>0.22035668112798262</v>
      </c>
      <c r="V95" s="54">
        <f t="shared" ref="V95" si="896">V92+V93+V94</f>
        <v>10158.442999999999</v>
      </c>
      <c r="W95" s="21">
        <f t="shared" ref="W95" si="897">IF(M95&gt;0,X95/M95,0)</f>
        <v>0.49062347071583512</v>
      </c>
      <c r="X95" s="54">
        <f t="shared" ref="X95" si="898">X92+X93+X94</f>
        <v>22617.741999999998</v>
      </c>
      <c r="Y95" s="21">
        <f t="shared" ref="Y95" si="899">IF(M95&gt;0,Z95/M95,0)</f>
        <v>0.39668091106290676</v>
      </c>
      <c r="Z95" s="54">
        <f t="shared" ref="Z95" si="900">Z92+Z93+Z94</f>
        <v>18286.990000000002</v>
      </c>
      <c r="AA95" s="55">
        <f t="shared" ref="AA95" si="901">IF(M95&gt;0,AB95/M95,0)</f>
        <v>2.8033444685466374E-3</v>
      </c>
      <c r="AB95" s="56">
        <f t="shared" ref="AB95" si="902">SUM(AB92:AB94)</f>
        <v>129.23417999999998</v>
      </c>
      <c r="AC95" s="55">
        <f t="shared" ref="AC95" si="903">IF(M95&gt;0,(AC92*M92+AC93*M93+AC94*M94)/M95,0)</f>
        <v>2.8038286594360088E-3</v>
      </c>
      <c r="AD95" s="55">
        <f t="shared" ref="AD95" si="904">IF(K95&gt;0,(K92*AD92+K93*AD93+K94*AD94)/K95,0)</f>
        <v>3.566687868969767E-4</v>
      </c>
      <c r="AE95" s="52">
        <f t="shared" ref="AE95" si="905">SUM(AE92:AE94)</f>
        <v>16.442990000000002</v>
      </c>
      <c r="AF95" s="53">
        <f t="shared" ref="AF95" si="906">IF(K95&gt;0,(K92*AF92+K93*AF93+K94*AF94)/K95,0)</f>
        <v>0.21196560456379573</v>
      </c>
      <c r="AG95" s="58">
        <f t="shared" ref="AG95" si="907">SUM(AG92:AG94)</f>
        <v>111.27312080000002</v>
      </c>
      <c r="AH95" s="53">
        <f t="shared" ref="AH95" si="908">IF(AND(AB95&gt;0),((AB92*AH92+AB93*AH93+AB94*AH94)/AB95),0)</f>
        <v>0.87423654410376739</v>
      </c>
      <c r="AI95" s="57">
        <f t="shared" si="635"/>
        <v>0.87424276013533864</v>
      </c>
      <c r="AJ95" s="51">
        <f t="shared" ref="AJ95" si="909">SUM(AJ92:AJ94)</f>
        <v>573</v>
      </c>
      <c r="AK95" s="21">
        <f t="shared" ref="AK95" si="910">IF(AJ95&gt;0,(AK92*AJ92+AK93*AJ93+AK94*AJ94)/AJ95,0)</f>
        <v>8.4146596858638734E-2</v>
      </c>
      <c r="AL95" s="53">
        <f>IF(K95&gt;0,(AL92*K92+AL93*K93+AL94*K94)/K95,0)</f>
        <v>0.21496653481484429</v>
      </c>
      <c r="AM95" s="141">
        <f>IF(L95&gt;0,(AM92*K92+AM93*K93+AM94*K94)/K95,0)</f>
        <v>0.22000048897811525</v>
      </c>
      <c r="AN95" s="58">
        <f t="shared" ref="AN95" si="911">SUM(AN92:AN94)</f>
        <v>112.81351119999999</v>
      </c>
      <c r="AO95" s="142">
        <f t="shared" si="706"/>
        <v>115.43634400000001</v>
      </c>
      <c r="AP95" s="56"/>
      <c r="AQ95" s="56">
        <f t="shared" ref="AQ95" si="912">SUM(AQ92:AQ94)</f>
        <v>0</v>
      </c>
      <c r="AR95" s="105"/>
      <c r="AS95" s="106">
        <f>AR94</f>
        <v>1259.1000000000026</v>
      </c>
      <c r="AT95" s="51">
        <f t="shared" ref="AT95" si="913">SUM(AT92:AT94)</f>
        <v>0</v>
      </c>
      <c r="AU95" s="59"/>
      <c r="AV95" s="58"/>
      <c r="AW95" s="58"/>
      <c r="AX95" s="58"/>
      <c r="AY95" s="58"/>
    </row>
    <row r="96" spans="1:51" x14ac:dyDescent="0.2">
      <c r="A96" s="168">
        <v>24</v>
      </c>
      <c r="B96" s="23">
        <v>1</v>
      </c>
      <c r="C96" s="11" t="s">
        <v>54</v>
      </c>
      <c r="D96" s="12">
        <v>17938</v>
      </c>
      <c r="E96" s="12">
        <v>0</v>
      </c>
      <c r="F96" s="12">
        <v>18156</v>
      </c>
      <c r="G96" s="13">
        <v>2.6</v>
      </c>
      <c r="H96" s="13">
        <v>4.4000000000000004</v>
      </c>
      <c r="I96" s="12">
        <v>19939</v>
      </c>
      <c r="J96" s="13">
        <v>3.2</v>
      </c>
      <c r="K96" s="12">
        <v>16766</v>
      </c>
      <c r="L96" s="14">
        <v>7.9000000000000001E-2</v>
      </c>
      <c r="M96" s="24">
        <f>ROUND(K96*(1-L96),0)</f>
        <v>15441</v>
      </c>
      <c r="N96" s="15">
        <v>0.57499999999999996</v>
      </c>
      <c r="O96" s="25">
        <f t="shared" ref="O96:O98" si="914">M96*N96</f>
        <v>8878.5749999999989</v>
      </c>
      <c r="P96" s="14">
        <v>0.36199999999999999</v>
      </c>
      <c r="Q96" s="25">
        <f t="shared" ref="Q96:Q98" si="915">M96*P96</f>
        <v>5589.6419999999998</v>
      </c>
      <c r="R96" s="16">
        <v>6.3E-2</v>
      </c>
      <c r="S96" s="150">
        <v>0.2041</v>
      </c>
      <c r="T96" s="25">
        <f t="shared" ref="T96:T98" si="916">M96*R96</f>
        <v>972.78300000000002</v>
      </c>
      <c r="U96" s="26">
        <v>0.224</v>
      </c>
      <c r="V96" s="25">
        <f t="shared" ref="V96:V98" si="917">M96*U96</f>
        <v>3458.7840000000001</v>
      </c>
      <c r="W96" s="16">
        <v>0.495</v>
      </c>
      <c r="X96" s="25">
        <f t="shared" ref="X96:X98" si="918">M96*W96</f>
        <v>7643.2950000000001</v>
      </c>
      <c r="Y96" s="16">
        <v>0.39</v>
      </c>
      <c r="Z96" s="25">
        <f t="shared" ref="Z96:Z98" si="919">Y96*M96</f>
        <v>6021.99</v>
      </c>
      <c r="AA96" s="17">
        <v>2.7299999999999998E-3</v>
      </c>
      <c r="AB96" s="18">
        <f t="shared" ref="AB96:AB98" si="920">M96*AA96</f>
        <v>42.153929999999995</v>
      </c>
      <c r="AC96" s="27">
        <f>IF(M96&gt;0,(AE96+AN96)/M96,0)</f>
        <v>2.5953333592383912E-3</v>
      </c>
      <c r="AD96" s="17">
        <v>3.6000000000000002E-4</v>
      </c>
      <c r="AE96" s="24">
        <f t="shared" ref="AE96:AE98" si="921">AD96*M96</f>
        <v>5.5587600000000004</v>
      </c>
      <c r="AF96" s="117">
        <v>0.21729999999999999</v>
      </c>
      <c r="AG96" s="30">
        <f t="shared" ref="AG96:AG98" si="922">AJ96*(1-AK96)*AF96</f>
        <v>35.512687099999994</v>
      </c>
      <c r="AH96" s="28">
        <f t="shared" ref="AH96:AH98" si="923">IF(AND(AF96&gt;0,AD96&gt;0,AA96&gt;0),((AA96-AD96)*AF96)/((AF96-AD96)*AA96),0)</f>
        <v>0.86957248522658326</v>
      </c>
      <c r="AI96" s="60">
        <f t="shared" si="635"/>
        <v>0.86276010917049895</v>
      </c>
      <c r="AJ96" s="12">
        <v>179</v>
      </c>
      <c r="AK96" s="14">
        <v>8.6999999999999994E-2</v>
      </c>
      <c r="AL96" s="15">
        <v>0.2112</v>
      </c>
      <c r="AM96" s="135">
        <v>0.21479999999999999</v>
      </c>
      <c r="AN96" s="30">
        <f>AJ96*(1-AK96)*AL96</f>
        <v>34.515782399999999</v>
      </c>
      <c r="AO96" s="136">
        <f t="shared" ref="AO96" si="924">AJ96*(1-AK96)*AM96</f>
        <v>35.104119599999997</v>
      </c>
      <c r="AP96" s="19">
        <v>1.6</v>
      </c>
      <c r="AQ96" s="19"/>
      <c r="AR96" s="101">
        <f>AR94+AJ96-AQ96</f>
        <v>1438.1000000000026</v>
      </c>
      <c r="AS96" s="102"/>
      <c r="AT96" s="12"/>
      <c r="AU96" s="31"/>
      <c r="AV96" s="20"/>
      <c r="AW96" s="20"/>
      <c r="AX96" s="20"/>
      <c r="AY96" s="20"/>
    </row>
    <row r="97" spans="1:51" x14ac:dyDescent="0.2">
      <c r="A97" s="169"/>
      <c r="B97" s="33">
        <v>2</v>
      </c>
      <c r="C97" s="11" t="s">
        <v>57</v>
      </c>
      <c r="D97" s="34">
        <v>19847</v>
      </c>
      <c r="E97" s="34">
        <v>4</v>
      </c>
      <c r="F97" s="34">
        <v>17055</v>
      </c>
      <c r="G97" s="35">
        <v>1.7</v>
      </c>
      <c r="H97" s="35">
        <v>4.3</v>
      </c>
      <c r="I97" s="34">
        <v>19829</v>
      </c>
      <c r="J97" s="35">
        <v>2.2999999999999998</v>
      </c>
      <c r="K97" s="34">
        <v>16749</v>
      </c>
      <c r="L97" s="36">
        <v>8.2000000000000003E-2</v>
      </c>
      <c r="M97" s="37">
        <f>ROUND(K97*(1-L97),0)</f>
        <v>15376</v>
      </c>
      <c r="N97" s="38">
        <v>0.69799999999999995</v>
      </c>
      <c r="O97" s="25">
        <f t="shared" si="914"/>
        <v>10732.447999999999</v>
      </c>
      <c r="P97" s="36">
        <v>0.23200000000000001</v>
      </c>
      <c r="Q97" s="25">
        <f t="shared" si="915"/>
        <v>3567.232</v>
      </c>
      <c r="R97" s="39">
        <v>7.0000000000000007E-2</v>
      </c>
      <c r="S97" s="139">
        <v>0.2011</v>
      </c>
      <c r="T97" s="25">
        <f t="shared" si="916"/>
        <v>1076.3200000000002</v>
      </c>
      <c r="U97" s="28">
        <v>0.23100000000000001</v>
      </c>
      <c r="V97" s="25">
        <f t="shared" si="917"/>
        <v>3551.8560000000002</v>
      </c>
      <c r="W97" s="39">
        <v>0.49</v>
      </c>
      <c r="X97" s="25">
        <f t="shared" si="918"/>
        <v>7534.24</v>
      </c>
      <c r="Y97" s="39">
        <v>0.39</v>
      </c>
      <c r="Z97" s="25">
        <f t="shared" si="919"/>
        <v>5996.64</v>
      </c>
      <c r="AA97" s="40">
        <v>2.64E-3</v>
      </c>
      <c r="AB97" s="18">
        <f t="shared" si="920"/>
        <v>40.592640000000003</v>
      </c>
      <c r="AC97" s="27">
        <f>IF(M97&gt;0,(AE97+AN97)/M97,0)</f>
        <v>3.0203630983350678E-3</v>
      </c>
      <c r="AD97" s="40">
        <v>3.4000000000000002E-4</v>
      </c>
      <c r="AE97" s="37">
        <f t="shared" si="921"/>
        <v>5.2278400000000005</v>
      </c>
      <c r="AF97" s="28">
        <v>0.21190000000000001</v>
      </c>
      <c r="AG97" s="41">
        <f t="shared" si="922"/>
        <v>39.144287000000006</v>
      </c>
      <c r="AH97" s="28">
        <f t="shared" si="923"/>
        <v>0.87261225413522636</v>
      </c>
      <c r="AI97" s="29">
        <f t="shared" si="635"/>
        <v>0.8887852440660976</v>
      </c>
      <c r="AJ97" s="34">
        <v>203</v>
      </c>
      <c r="AK97" s="36">
        <v>0.09</v>
      </c>
      <c r="AL97" s="38">
        <v>0.22309999999999999</v>
      </c>
      <c r="AM97" s="137">
        <v>0.22689999999999999</v>
      </c>
      <c r="AN97" s="41">
        <f>AJ97*(1-AK97)*AL97</f>
        <v>41.213263000000005</v>
      </c>
      <c r="AO97" s="138">
        <f t="shared" si="677"/>
        <v>41.915237000000005</v>
      </c>
      <c r="AP97" s="42">
        <v>1.65</v>
      </c>
      <c r="AQ97" s="42"/>
      <c r="AR97" s="121">
        <f>AR96+AJ97-AQ97</f>
        <v>1641.1000000000026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9"/>
      <c r="B98" s="33">
        <v>3</v>
      </c>
      <c r="C98" s="11" t="s">
        <v>56</v>
      </c>
      <c r="D98" s="43">
        <v>21200</v>
      </c>
      <c r="E98" s="43">
        <v>0</v>
      </c>
      <c r="F98" s="43">
        <v>16935</v>
      </c>
      <c r="G98" s="37">
        <v>1.1000000000000001</v>
      </c>
      <c r="H98" s="37">
        <v>3.9</v>
      </c>
      <c r="I98" s="43">
        <v>19702</v>
      </c>
      <c r="J98" s="37">
        <v>2</v>
      </c>
      <c r="K98" s="43">
        <v>16667</v>
      </c>
      <c r="L98" s="39">
        <v>8.4000000000000005E-2</v>
      </c>
      <c r="M98" s="37">
        <f>ROUND(K98*(1-L98),0)</f>
        <v>15267</v>
      </c>
      <c r="N98" s="28">
        <v>0.68600000000000005</v>
      </c>
      <c r="O98" s="25">
        <f t="shared" si="914"/>
        <v>10473.162</v>
      </c>
      <c r="P98" s="39">
        <v>0.26700000000000002</v>
      </c>
      <c r="Q98" s="25">
        <f t="shared" si="915"/>
        <v>4076.2890000000002</v>
      </c>
      <c r="R98" s="39">
        <v>4.7E-2</v>
      </c>
      <c r="S98" s="139">
        <v>0.20300000000000001</v>
      </c>
      <c r="T98" s="25">
        <f t="shared" si="916"/>
        <v>717.54899999999998</v>
      </c>
      <c r="U98" s="28">
        <v>0.23699999999999999</v>
      </c>
      <c r="V98" s="25">
        <f t="shared" si="917"/>
        <v>3618.279</v>
      </c>
      <c r="W98" s="39">
        <v>0.495</v>
      </c>
      <c r="X98" s="25">
        <f t="shared" si="918"/>
        <v>7557.165</v>
      </c>
      <c r="Y98" s="39">
        <v>0.39</v>
      </c>
      <c r="Z98" s="25">
        <f t="shared" si="919"/>
        <v>5954.13</v>
      </c>
      <c r="AA98" s="47">
        <v>2.6199999999999999E-3</v>
      </c>
      <c r="AB98" s="18">
        <f t="shared" si="920"/>
        <v>39.999539999999996</v>
      </c>
      <c r="AC98" s="27">
        <f>IF(M98&gt;0,(AE98+AN98)/M98,0)</f>
        <v>2.6973649832973084E-3</v>
      </c>
      <c r="AD98" s="47">
        <v>3.4000000000000002E-4</v>
      </c>
      <c r="AE98" s="37">
        <f t="shared" si="921"/>
        <v>5.1907800000000002</v>
      </c>
      <c r="AF98" s="28">
        <v>0.2175</v>
      </c>
      <c r="AG98" s="41">
        <f t="shared" si="922"/>
        <v>35.308080000000004</v>
      </c>
      <c r="AH98" s="28">
        <f t="shared" si="923"/>
        <v>0.87159149548860448</v>
      </c>
      <c r="AI98" s="29">
        <f t="shared" si="635"/>
        <v>0.87529341231617763</v>
      </c>
      <c r="AJ98" s="43">
        <v>178</v>
      </c>
      <c r="AK98" s="39">
        <v>8.7999999999999995E-2</v>
      </c>
      <c r="AL98" s="28">
        <v>0.22170000000000001</v>
      </c>
      <c r="AM98" s="139">
        <v>0.2271</v>
      </c>
      <c r="AN98" s="41">
        <f>AJ98*(1-AK98)*AL98</f>
        <v>35.989891200000002</v>
      </c>
      <c r="AO98" s="140">
        <f t="shared" si="677"/>
        <v>36.866505600000004</v>
      </c>
      <c r="AP98" s="18">
        <v>1.6</v>
      </c>
      <c r="AQ98" s="18"/>
      <c r="AR98" s="121">
        <f>AR97+AJ98-AQ98</f>
        <v>1819.1000000000026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70"/>
      <c r="B99" s="49" t="s">
        <v>38</v>
      </c>
      <c r="C99" s="50"/>
      <c r="D99" s="51">
        <f t="shared" ref="D99" si="925">SUM(D96:D98)</f>
        <v>58985</v>
      </c>
      <c r="E99" s="51"/>
      <c r="F99" s="51">
        <f t="shared" ref="F99" si="926">SUM(F96:F98)</f>
        <v>52146</v>
      </c>
      <c r="G99" s="52"/>
      <c r="H99" s="52"/>
      <c r="I99" s="51">
        <f t="shared" ref="I99:K99" si="927">SUM(I96:I98)</f>
        <v>59470</v>
      </c>
      <c r="J99" s="52"/>
      <c r="K99" s="51">
        <f t="shared" si="927"/>
        <v>50182</v>
      </c>
      <c r="L99" s="21">
        <f t="shared" ref="L99" si="928">IF(K99&gt;0,(K96*L96+K97*L97+K98*L98)/K99,0)</f>
        <v>8.1661950500179353E-2</v>
      </c>
      <c r="M99" s="52">
        <f t="shared" ref="M99" si="929">M96+M97+M98</f>
        <v>46084</v>
      </c>
      <c r="N99" s="53">
        <f t="shared" ref="N99" si="930">IF(M99&gt;0,O99/M99,0)</f>
        <v>0.65281193038798713</v>
      </c>
      <c r="O99" s="54">
        <f t="shared" ref="O99" si="931">O96+O97+O98</f>
        <v>30084.184999999998</v>
      </c>
      <c r="P99" s="21">
        <f t="shared" ref="P99" si="932">IF(M99&gt;0,Q99/M99,0)</f>
        <v>0.28715309000954781</v>
      </c>
      <c r="Q99" s="54">
        <f t="shared" ref="Q99" si="933">Q96+Q97+Q98</f>
        <v>13233.163</v>
      </c>
      <c r="R99" s="21">
        <f t="shared" ref="R99" si="934">IF(M99&gt;0,T99/M99,0)</f>
        <v>6.0034979602465066E-2</v>
      </c>
      <c r="S99" s="141"/>
      <c r="T99" s="54">
        <f t="shared" ref="T99" si="935">T96+T97+T98</f>
        <v>2766.652</v>
      </c>
      <c r="U99" s="21">
        <f t="shared" ref="U99" si="936">IF(M99&gt;0,V99/M99,0)</f>
        <v>0.23064228365593265</v>
      </c>
      <c r="V99" s="54">
        <f t="shared" ref="V99" si="937">V96+V97+V98</f>
        <v>10628.919</v>
      </c>
      <c r="W99" s="21">
        <f t="shared" ref="W99" si="938">IF(M99&gt;0,X99/M99,0)</f>
        <v>0.49333174203628161</v>
      </c>
      <c r="X99" s="54">
        <f t="shared" ref="X99" si="939">X96+X97+X98</f>
        <v>22734.7</v>
      </c>
      <c r="Y99" s="21">
        <f t="shared" ref="Y99" si="940">IF(M99&gt;0,Z99/M99,0)</f>
        <v>0.39000000000000007</v>
      </c>
      <c r="Z99" s="54">
        <f t="shared" ref="Z99" si="941">Z96+Z97+Z98</f>
        <v>17972.760000000002</v>
      </c>
      <c r="AA99" s="55">
        <f t="shared" ref="AA99" si="942">IF(M99&gt;0,AB99/M99,0)</f>
        <v>2.6635298585192253E-3</v>
      </c>
      <c r="AB99" s="56">
        <f t="shared" ref="AB99" si="943">SUM(AB96:AB98)</f>
        <v>122.74610999999999</v>
      </c>
      <c r="AC99" s="55">
        <f t="shared" ref="AC99" si="944">IF(M99&gt;0,(AC96*M96+AC97*M97+AC98*M98)/M99,0)</f>
        <v>2.7709468926308484E-3</v>
      </c>
      <c r="AD99" s="55">
        <f t="shared" ref="AD99" si="945">IF(K99&gt;0,(K96*AD96+K97*AD97+K98*AD98)/K99,0)</f>
        <v>3.4668207723885064E-4</v>
      </c>
      <c r="AE99" s="52">
        <f t="shared" ref="AE99" si="946">SUM(AE96:AE98)</f>
        <v>15.97738</v>
      </c>
      <c r="AF99" s="53">
        <f t="shared" ref="AF99" si="947">IF(K99&gt;0,(K96*AF96+K97*AF97+K98*AF98)/K99,0)</f>
        <v>0.2155640946953091</v>
      </c>
      <c r="AG99" s="58">
        <f t="shared" ref="AG99" si="948">SUM(AG96:AG98)</f>
        <v>109.9650541</v>
      </c>
      <c r="AH99" s="53">
        <f t="shared" ref="AH99" si="949">IF(AND(AB99&gt;0),((AB96*AH96+AB97*AH97+AB98*AH98)/AB99),0)</f>
        <v>0.87123568845744626</v>
      </c>
      <c r="AI99" s="57">
        <f t="shared" si="635"/>
        <v>0.87627611149578322</v>
      </c>
      <c r="AJ99" s="51">
        <f t="shared" ref="AJ99" si="950">SUM(AJ96:AJ98)</f>
        <v>560</v>
      </c>
      <c r="AK99" s="21">
        <f t="shared" ref="AK99" si="951">IF(AJ99&gt;0,(AK96*AJ96+AK97*AJ97+AK98*AJ98)/AJ99,0)</f>
        <v>8.8405357142857133E-2</v>
      </c>
      <c r="AL99" s="53">
        <f>IF(K99&gt;0,(AL96*K96+AL97*K97+AL98*K98)/K99,0)</f>
        <v>0.21865918058267908</v>
      </c>
      <c r="AM99" s="141">
        <f>IF(L99&gt;0,(AM96*K96+AM97*K97+AM98*K98)/K99,0)</f>
        <v>0.22292376947909609</v>
      </c>
      <c r="AN99" s="58">
        <f t="shared" ref="AN99" si="952">SUM(AN96:AN98)</f>
        <v>111.71893660000001</v>
      </c>
      <c r="AO99" s="142">
        <f t="shared" si="706"/>
        <v>113.88586220000002</v>
      </c>
      <c r="AP99" s="56"/>
      <c r="AQ99" s="56">
        <f t="shared" ref="AQ99" si="953">SUM(AQ96:AQ98)</f>
        <v>0</v>
      </c>
      <c r="AR99" s="105"/>
      <c r="AS99" s="106">
        <f>AR98</f>
        <v>1819.1000000000026</v>
      </c>
      <c r="AT99" s="51">
        <f t="shared" ref="AT99" si="954">SUM(AT96:AT98)</f>
        <v>0</v>
      </c>
      <c r="AU99" s="59"/>
      <c r="AV99" s="58"/>
      <c r="AW99" s="58"/>
      <c r="AX99" s="58"/>
      <c r="AY99" s="58"/>
    </row>
    <row r="100" spans="1:51" x14ac:dyDescent="0.2">
      <c r="A100" s="171">
        <v>25</v>
      </c>
      <c r="B100" s="33">
        <v>1</v>
      </c>
      <c r="C100" s="11" t="s">
        <v>53</v>
      </c>
      <c r="D100" s="12">
        <v>3600</v>
      </c>
      <c r="E100" s="12">
        <v>0</v>
      </c>
      <c r="F100" s="12">
        <v>8898</v>
      </c>
      <c r="G100" s="13">
        <v>1</v>
      </c>
      <c r="H100" s="13">
        <v>4.4000000000000004</v>
      </c>
      <c r="I100" s="12">
        <v>9820</v>
      </c>
      <c r="J100" s="13">
        <v>5.0999999999999996</v>
      </c>
      <c r="K100" s="12">
        <v>16563</v>
      </c>
      <c r="L100" s="14">
        <v>0.08</v>
      </c>
      <c r="M100" s="24">
        <f>ROUND(K100*(1-L100),0)</f>
        <v>15238</v>
      </c>
      <c r="N100" s="15">
        <v>0.65100000000000002</v>
      </c>
      <c r="O100" s="25">
        <f t="shared" ref="O100:O102" si="955">M100*N100</f>
        <v>9919.9380000000001</v>
      </c>
      <c r="P100" s="14">
        <v>0.22800000000000001</v>
      </c>
      <c r="Q100" s="25">
        <f t="shared" ref="Q100:Q102" si="956">M100*P100</f>
        <v>3474.2640000000001</v>
      </c>
      <c r="R100" s="16">
        <v>0.121</v>
      </c>
      <c r="S100" s="150">
        <v>0.20250000000000001</v>
      </c>
      <c r="T100" s="25">
        <f t="shared" ref="T100:T102" si="957">M100*R100</f>
        <v>1843.798</v>
      </c>
      <c r="U100" s="26">
        <v>0.22800000000000001</v>
      </c>
      <c r="V100" s="25">
        <f t="shared" ref="V100:V102" si="958">M100*U100</f>
        <v>3474.2640000000001</v>
      </c>
      <c r="W100" s="16">
        <v>0.496</v>
      </c>
      <c r="X100" s="25">
        <f t="shared" ref="X100:X102" si="959">M100*W100</f>
        <v>7558.0479999999998</v>
      </c>
      <c r="Y100" s="16">
        <v>0.4</v>
      </c>
      <c r="Z100" s="25">
        <f t="shared" ref="Z100:Z102" si="960">Y100*M100</f>
        <v>6095.2000000000007</v>
      </c>
      <c r="AA100" s="17">
        <v>2.6800000000000001E-3</v>
      </c>
      <c r="AB100" s="18">
        <f t="shared" ref="AB100:AB102" si="961">M100*AA100</f>
        <v>40.83784</v>
      </c>
      <c r="AC100" s="27">
        <f>IF(M100&gt;0,(AE100+AN100)/M100,0)</f>
        <v>2.678172568578554E-3</v>
      </c>
      <c r="AD100" s="17">
        <v>3.6000000000000002E-4</v>
      </c>
      <c r="AE100" s="24">
        <f t="shared" ref="AE100:AE102" si="962">AD100*M100</f>
        <v>5.4856800000000003</v>
      </c>
      <c r="AF100" s="117">
        <v>0.21360000000000001</v>
      </c>
      <c r="AG100" s="30">
        <f t="shared" ref="AG100:AG102" si="963">AJ100*(1-AK100)*AF100</f>
        <v>34.674969600000004</v>
      </c>
      <c r="AH100" s="28">
        <f t="shared" ref="AH100:AH102" si="964">IF(AND(AF100&gt;0,AD100&gt;0,AA100&gt;0),((AA100-AD100)*AF100)/((AF100-AD100)*AA100),0)</f>
        <v>0.86713310207544148</v>
      </c>
      <c r="AI100" s="60">
        <f t="shared" si="635"/>
        <v>0.86701438261520125</v>
      </c>
      <c r="AJ100" s="12">
        <v>178</v>
      </c>
      <c r="AK100" s="14">
        <v>8.7999999999999995E-2</v>
      </c>
      <c r="AL100" s="15">
        <v>0.21759999999999999</v>
      </c>
      <c r="AM100" s="135">
        <v>0.21679999999999999</v>
      </c>
      <c r="AN100" s="30">
        <f>AJ100*(1-AK100)*AL100</f>
        <v>35.324313600000004</v>
      </c>
      <c r="AO100" s="136">
        <f t="shared" ref="AO100" si="965">AJ100*(1-AK100)*AM100</f>
        <v>35.194444799999999</v>
      </c>
      <c r="AP100" s="19">
        <v>1.6</v>
      </c>
      <c r="AQ100" s="19">
        <v>1007.76</v>
      </c>
      <c r="AR100" s="101">
        <f>AR98+AJ100-AQ100+AS100</f>
        <v>969.34000000000265</v>
      </c>
      <c r="AS100" s="159">
        <v>-20</v>
      </c>
      <c r="AT100" s="12"/>
      <c r="AU100" s="31"/>
      <c r="AV100" s="20"/>
      <c r="AW100" s="20"/>
      <c r="AX100" s="20"/>
      <c r="AY100" s="20"/>
    </row>
    <row r="101" spans="1:51" x14ac:dyDescent="0.2">
      <c r="A101" s="171"/>
      <c r="B101" s="33">
        <v>2</v>
      </c>
      <c r="C101" s="11" t="s">
        <v>57</v>
      </c>
      <c r="D101" s="34">
        <v>18775</v>
      </c>
      <c r="E101" s="34">
        <v>3</v>
      </c>
      <c r="F101" s="34">
        <v>13268</v>
      </c>
      <c r="G101" s="35">
        <v>1</v>
      </c>
      <c r="H101" s="35">
        <v>3.1</v>
      </c>
      <c r="I101" s="34">
        <v>15572</v>
      </c>
      <c r="J101" s="35">
        <v>4.5</v>
      </c>
      <c r="K101" s="34">
        <v>16525</v>
      </c>
      <c r="L101" s="36">
        <v>9.6000000000000002E-2</v>
      </c>
      <c r="M101" s="37">
        <f>ROUND(K101*(1-L101),0)</f>
        <v>14939</v>
      </c>
      <c r="N101" s="38">
        <v>0.63400000000000001</v>
      </c>
      <c r="O101" s="25">
        <f t="shared" si="955"/>
        <v>9471.3260000000009</v>
      </c>
      <c r="P101" s="36">
        <v>0.26900000000000002</v>
      </c>
      <c r="Q101" s="25">
        <f t="shared" si="956"/>
        <v>4018.5910000000003</v>
      </c>
      <c r="R101" s="39">
        <v>9.7000000000000003E-2</v>
      </c>
      <c r="S101" s="139">
        <v>0.1923</v>
      </c>
      <c r="T101" s="25">
        <f t="shared" si="957"/>
        <v>1449.0830000000001</v>
      </c>
      <c r="U101" s="28">
        <v>0.215</v>
      </c>
      <c r="V101" s="25">
        <f t="shared" si="958"/>
        <v>3211.8849999999998</v>
      </c>
      <c r="W101" s="39">
        <v>0.497</v>
      </c>
      <c r="X101" s="25">
        <f t="shared" si="959"/>
        <v>7424.683</v>
      </c>
      <c r="Y101" s="39">
        <v>0.39</v>
      </c>
      <c r="Z101" s="25">
        <f t="shared" si="960"/>
        <v>5826.21</v>
      </c>
      <c r="AA101" s="40">
        <v>2.7499999999999998E-3</v>
      </c>
      <c r="AB101" s="18">
        <f t="shared" si="961"/>
        <v>41.082249999999995</v>
      </c>
      <c r="AC101" s="27">
        <f>IF(M101&gt;0,(AE101+AN101)/M101,0)</f>
        <v>2.8689734252627351E-3</v>
      </c>
      <c r="AD101" s="40">
        <v>3.5E-4</v>
      </c>
      <c r="AE101" s="37">
        <f t="shared" si="962"/>
        <v>5.22865</v>
      </c>
      <c r="AF101" s="28">
        <v>0.21060000000000001</v>
      </c>
      <c r="AG101" s="41">
        <f t="shared" si="963"/>
        <v>37.453104000000003</v>
      </c>
      <c r="AH101" s="28">
        <f t="shared" si="964"/>
        <v>0.87418008863906604</v>
      </c>
      <c r="AI101" s="29">
        <f t="shared" si="635"/>
        <v>0.87945982703788206</v>
      </c>
      <c r="AJ101" s="34">
        <v>195</v>
      </c>
      <c r="AK101" s="36">
        <v>8.7999999999999995E-2</v>
      </c>
      <c r="AL101" s="38">
        <v>0.21160000000000001</v>
      </c>
      <c r="AM101" s="137">
        <v>0.21590000000000001</v>
      </c>
      <c r="AN101" s="41">
        <f>AJ101*(1-AK101)*AL101</f>
        <v>37.630944</v>
      </c>
      <c r="AO101" s="138">
        <f t="shared" si="677"/>
        <v>38.395656000000002</v>
      </c>
      <c r="AP101" s="42">
        <v>1.7</v>
      </c>
      <c r="AQ101" s="42"/>
      <c r="AR101" s="121">
        <f>AR100+AJ101-AQ101</f>
        <v>1164.3400000000026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1"/>
      <c r="B102" s="33">
        <v>3</v>
      </c>
      <c r="C102" s="11" t="s">
        <v>54</v>
      </c>
      <c r="D102" s="43">
        <v>17600</v>
      </c>
      <c r="E102" s="43">
        <v>1</v>
      </c>
      <c r="F102" s="43">
        <v>15633</v>
      </c>
      <c r="G102" s="37">
        <v>1.1000000000000001</v>
      </c>
      <c r="H102" s="37">
        <v>4.5</v>
      </c>
      <c r="I102" s="43">
        <v>17798</v>
      </c>
      <c r="J102" s="37">
        <v>4</v>
      </c>
      <c r="K102" s="43">
        <v>15935</v>
      </c>
      <c r="L102" s="39">
        <v>9.8000000000000004E-2</v>
      </c>
      <c r="M102" s="37">
        <f>ROUND(K102*(1-L102),0)</f>
        <v>14373</v>
      </c>
      <c r="N102" s="28">
        <v>0.61599999999999999</v>
      </c>
      <c r="O102" s="25">
        <f t="shared" si="955"/>
        <v>8853.768</v>
      </c>
      <c r="P102" s="39">
        <v>0.28100000000000003</v>
      </c>
      <c r="Q102" s="25">
        <f t="shared" si="956"/>
        <v>4038.8130000000006</v>
      </c>
      <c r="R102" s="39">
        <v>0.10299999999999999</v>
      </c>
      <c r="S102" s="139">
        <v>0.19239999999999999</v>
      </c>
      <c r="T102" s="25">
        <f t="shared" si="957"/>
        <v>1480.4189999999999</v>
      </c>
      <c r="U102" s="28">
        <v>0.215</v>
      </c>
      <c r="V102" s="25">
        <f t="shared" si="958"/>
        <v>3090.1950000000002</v>
      </c>
      <c r="W102" s="39">
        <v>0.505</v>
      </c>
      <c r="X102" s="25">
        <f t="shared" si="959"/>
        <v>7258.3649999999998</v>
      </c>
      <c r="Y102" s="39">
        <v>0.39</v>
      </c>
      <c r="Z102" s="25">
        <f t="shared" si="960"/>
        <v>5605.47</v>
      </c>
      <c r="AA102" s="47">
        <v>2.7499999999999998E-3</v>
      </c>
      <c r="AB102" s="18">
        <f t="shared" si="961"/>
        <v>39.525749999999995</v>
      </c>
      <c r="AC102" s="27">
        <f>IF(M102&gt;0,(AE102+AN102)/M102,0)</f>
        <v>2.9438240033395954E-3</v>
      </c>
      <c r="AD102" s="47">
        <v>3.6000000000000002E-4</v>
      </c>
      <c r="AE102" s="37">
        <f t="shared" si="962"/>
        <v>5.1742800000000004</v>
      </c>
      <c r="AF102" s="28">
        <v>0.2147</v>
      </c>
      <c r="AG102" s="41">
        <f t="shared" si="963"/>
        <v>36.374903400000001</v>
      </c>
      <c r="AH102" s="28">
        <f t="shared" si="964"/>
        <v>0.8705506120267712</v>
      </c>
      <c r="AI102" s="29">
        <f t="shared" si="635"/>
        <v>0.87915394660337221</v>
      </c>
      <c r="AJ102" s="34">
        <v>187</v>
      </c>
      <c r="AK102" s="39">
        <v>9.4E-2</v>
      </c>
      <c r="AL102" s="28">
        <v>0.21920000000000001</v>
      </c>
      <c r="AM102" s="139">
        <v>0.22509999999999999</v>
      </c>
      <c r="AN102" s="41">
        <f>AJ102*(1-AK102)*AL102</f>
        <v>37.137302400000003</v>
      </c>
      <c r="AO102" s="140">
        <f t="shared" si="677"/>
        <v>38.136892199999998</v>
      </c>
      <c r="AP102" s="18">
        <v>1.7</v>
      </c>
      <c r="AQ102" s="18"/>
      <c r="AR102" s="121">
        <f>AR101+AJ102-AQ102</f>
        <v>1351.3400000000026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1"/>
      <c r="B103" s="66" t="s">
        <v>38</v>
      </c>
      <c r="C103" s="50"/>
      <c r="D103" s="51">
        <f t="shared" ref="D103" si="966">SUM(D100:D102)</f>
        <v>39975</v>
      </c>
      <c r="E103" s="51"/>
      <c r="F103" s="51">
        <f t="shared" ref="F103" si="967">SUM(F100:F102)</f>
        <v>37799</v>
      </c>
      <c r="G103" s="52"/>
      <c r="H103" s="52"/>
      <c r="I103" s="51">
        <f t="shared" ref="I103:K103" si="968">SUM(I100:I102)</f>
        <v>43190</v>
      </c>
      <c r="J103" s="52"/>
      <c r="K103" s="51">
        <f t="shared" si="968"/>
        <v>49023</v>
      </c>
      <c r="L103" s="21">
        <f t="shared" ref="L103" si="969">IF(K103&gt;0,(K100*L100+K101*L101+K102*L102)/K103,0)</f>
        <v>9.1244313893478562E-2</v>
      </c>
      <c r="M103" s="52">
        <f t="shared" ref="M103" si="970">M100+M101+M102</f>
        <v>44550</v>
      </c>
      <c r="N103" s="53">
        <f t="shared" ref="N103" si="971">IF(M103&gt;0,O103/M103,0)</f>
        <v>0.6340074523007857</v>
      </c>
      <c r="O103" s="54">
        <f t="shared" ref="O103" si="972">O100+O101+O102</f>
        <v>28245.032000000003</v>
      </c>
      <c r="P103" s="21">
        <f t="shared" ref="P103" si="973">IF(M103&gt;0,Q103/M103,0)</f>
        <v>0.25884776655443326</v>
      </c>
      <c r="Q103" s="54">
        <f t="shared" ref="Q103" si="974">Q100+Q101+Q102</f>
        <v>11531.668000000001</v>
      </c>
      <c r="R103" s="21">
        <f t="shared" ref="R103" si="975">IF(M103&gt;0,T103/M103,0)</f>
        <v>0.10714478114478115</v>
      </c>
      <c r="S103" s="141"/>
      <c r="T103" s="54">
        <f t="shared" ref="T103" si="976">T100+T101+T102</f>
        <v>4773.3</v>
      </c>
      <c r="U103" s="21">
        <f t="shared" ref="U103" si="977">IF(M103&gt;0,V103/M103,0)</f>
        <v>0.21944655443322109</v>
      </c>
      <c r="V103" s="54">
        <f t="shared" ref="V103" si="978">V100+V101+V102</f>
        <v>9776.3439999999991</v>
      </c>
      <c r="W103" s="21">
        <f t="shared" ref="W103" si="979">IF(M103&gt;0,X103/M103,0)</f>
        <v>0.49923896745230073</v>
      </c>
      <c r="X103" s="54">
        <f t="shared" ref="X103" si="980">X100+X101+X102</f>
        <v>22241.095999999998</v>
      </c>
      <c r="Y103" s="21">
        <f t="shared" ref="Y103" si="981">IF(M103&gt;0,Z103/M103,0)</f>
        <v>0.39342042648709319</v>
      </c>
      <c r="Z103" s="54">
        <f t="shared" ref="Z103" si="982">Z100+Z101+Z102</f>
        <v>17526.88</v>
      </c>
      <c r="AA103" s="55">
        <f t="shared" ref="AA103" si="983">IF(M103&gt;0,AB103/M103,0)</f>
        <v>2.7260570145903472E-3</v>
      </c>
      <c r="AB103" s="56">
        <f t="shared" ref="AB103" si="984">SUM(AB100:AB102)</f>
        <v>121.44583999999998</v>
      </c>
      <c r="AC103" s="55">
        <f t="shared" ref="AC103" si="985">IF(M103&gt;0,(AC100*M100+AC101*M101+AC102*M102)/M103,0)</f>
        <v>2.8278601571268239E-3</v>
      </c>
      <c r="AD103" s="55">
        <f t="shared" ref="AD103" si="986">IF(K103&gt;0,(K100*AD100+K101*AD101+K102*AD102)/K103,0)</f>
        <v>3.566291332639781E-4</v>
      </c>
      <c r="AE103" s="52">
        <f t="shared" ref="AE103" si="987">SUM(AE100:AE102)</f>
        <v>15.88861</v>
      </c>
      <c r="AF103" s="53">
        <f t="shared" ref="AF103" si="988">IF(K103&gt;0,(K100*AF100+K101*AF101+K102*AF102)/K103,0)</f>
        <v>0.21294629663627279</v>
      </c>
      <c r="AG103" s="58">
        <f t="shared" ref="AG103" si="989">SUM(AG100:AG102)</f>
        <v>108.50297700000002</v>
      </c>
      <c r="AH103" s="53">
        <f t="shared" ref="AH103" si="990">IF(AND(AB103&gt;0),((AB100*AH100+AB101*AH101+AB102*AH102)/AB103),0)</f>
        <v>0.87062919307133113</v>
      </c>
      <c r="AI103" s="57">
        <f t="shared" si="635"/>
        <v>0.87533185466895869</v>
      </c>
      <c r="AJ103" s="61">
        <f t="shared" ref="AJ103" si="991">SUM(AJ100:AJ102)</f>
        <v>560</v>
      </c>
      <c r="AK103" s="21">
        <f t="shared" ref="AK103" si="992">IF(AJ103&gt;0,(AK100*AJ100+AK101*AJ101+AK102*AJ102)/AJ103,0)</f>
        <v>9.0003571428571433E-2</v>
      </c>
      <c r="AL103" s="53">
        <f>IF(K103&gt;0,(AL100*K100+AL101*K101+AL102*K102)/K103,0)</f>
        <v>0.21609756236868413</v>
      </c>
      <c r="AM103" s="141">
        <f>IF(L103&gt;0,(AM100*K100+AM101*K101+AM102*K102)/K103,0)</f>
        <v>0.21919454949717482</v>
      </c>
      <c r="AN103" s="58">
        <f t="shared" ref="AN103" si="993">SUM(AN100:AN102)</f>
        <v>110.09256000000002</v>
      </c>
      <c r="AO103" s="142">
        <f t="shared" si="706"/>
        <v>111.72699299999999</v>
      </c>
      <c r="AP103" s="56"/>
      <c r="AQ103" s="56">
        <f t="shared" ref="AQ103" si="994">SUM(AQ100:AQ102)</f>
        <v>1007.76</v>
      </c>
      <c r="AR103" s="122"/>
      <c r="AS103" s="106">
        <f>AR102</f>
        <v>1351.3400000000026</v>
      </c>
      <c r="AT103" s="51">
        <f t="shared" ref="AT103" si="995">SUM(AT100:AT102)</f>
        <v>0</v>
      </c>
      <c r="AU103" s="59"/>
      <c r="AV103" s="58"/>
      <c r="AW103" s="58"/>
      <c r="AX103" s="58"/>
      <c r="AY103" s="58"/>
    </row>
    <row r="104" spans="1:51" x14ac:dyDescent="0.2">
      <c r="A104" s="168">
        <v>26</v>
      </c>
      <c r="B104" s="23">
        <v>1</v>
      </c>
      <c r="C104" s="11" t="s">
        <v>53</v>
      </c>
      <c r="D104" s="12">
        <v>4000</v>
      </c>
      <c r="E104" s="12">
        <v>0</v>
      </c>
      <c r="F104" s="12">
        <v>11003</v>
      </c>
      <c r="G104" s="13">
        <v>0.7</v>
      </c>
      <c r="H104" s="13">
        <v>3.4</v>
      </c>
      <c r="I104" s="12">
        <v>12668</v>
      </c>
      <c r="J104" s="13">
        <v>5</v>
      </c>
      <c r="K104" s="12">
        <v>15432</v>
      </c>
      <c r="L104" s="14">
        <v>9.8000000000000004E-2</v>
      </c>
      <c r="M104" s="24">
        <f>ROUND(K104*(1-L104),0)</f>
        <v>13920</v>
      </c>
      <c r="N104" s="15">
        <v>0.60499999999999998</v>
      </c>
      <c r="O104" s="25">
        <f t="shared" ref="O104:O106" si="996">M104*N104</f>
        <v>8421.6</v>
      </c>
      <c r="P104" s="14">
        <v>0.27900000000000003</v>
      </c>
      <c r="Q104" s="25">
        <f t="shared" ref="Q104:Q106" si="997">M104*P104</f>
        <v>3883.6800000000003</v>
      </c>
      <c r="R104" s="16">
        <v>0.11600000000000001</v>
      </c>
      <c r="S104" s="164">
        <v>0.20169999999999999</v>
      </c>
      <c r="T104" s="25">
        <f t="shared" ref="T104:T106" si="998">M104*R104</f>
        <v>1614.72</v>
      </c>
      <c r="U104" s="26">
        <v>0.218</v>
      </c>
      <c r="V104" s="25">
        <f t="shared" ref="V104:V106" si="999">M104*U104</f>
        <v>3034.56</v>
      </c>
      <c r="W104" s="16">
        <v>0.50700000000000001</v>
      </c>
      <c r="X104" s="25">
        <f t="shared" ref="X104:X106" si="1000">M104*W104</f>
        <v>7057.4400000000005</v>
      </c>
      <c r="Y104" s="16">
        <v>0.4</v>
      </c>
      <c r="Z104" s="25">
        <f t="shared" ref="Z104:Z106" si="1001">Y104*M104</f>
        <v>5568</v>
      </c>
      <c r="AA104" s="17">
        <v>2.7399999999999998E-3</v>
      </c>
      <c r="AB104" s="18">
        <f t="shared" ref="AB104:AB106" si="1002">M104*AA104</f>
        <v>38.140799999999999</v>
      </c>
      <c r="AC104" s="27">
        <f>IF(M104&gt;0,(AE104+AN104)/M104,0)</f>
        <v>3.0414278017241378E-3</v>
      </c>
      <c r="AD104" s="17">
        <v>3.5E-4</v>
      </c>
      <c r="AE104" s="24">
        <f t="shared" ref="AE104:AE106" si="1003">AD104*M104</f>
        <v>4.8719999999999999</v>
      </c>
      <c r="AF104" s="117">
        <v>0.20630000000000001</v>
      </c>
      <c r="AG104" s="30">
        <f t="shared" ref="AG104:AG106" si="1004">AJ104*(1-AK104)*AF104</f>
        <v>35.865254999999998</v>
      </c>
      <c r="AH104" s="28">
        <f t="shared" ref="AH104:AH106" si="1005">IF(AND(AF104&gt;0,AD104&gt;0,AA104&gt;0),((AA104-AD104)*AF104)/((AF104-AD104)*AA104),0)</f>
        <v>0.87374513337692683</v>
      </c>
      <c r="AI104" s="60">
        <f t="shared" si="635"/>
        <v>0.88636203681584469</v>
      </c>
      <c r="AJ104" s="12">
        <v>190</v>
      </c>
      <c r="AK104" s="14">
        <v>8.5000000000000006E-2</v>
      </c>
      <c r="AL104" s="15">
        <v>0.2155</v>
      </c>
      <c r="AM104" s="135">
        <v>0.21629999999999999</v>
      </c>
      <c r="AN104" s="30">
        <f>AJ104*(1-AK104)*AL104</f>
        <v>37.464675</v>
      </c>
      <c r="AO104" s="136">
        <f t="shared" ref="AO104" si="1006">AJ104*(1-AK104)*AM104</f>
        <v>37.603755</v>
      </c>
      <c r="AP104" s="19">
        <v>1.5</v>
      </c>
      <c r="AQ104" s="19">
        <v>1007.96</v>
      </c>
      <c r="AR104" s="101">
        <f>AR102+AJ104-AQ104</f>
        <v>533.38000000000261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9"/>
      <c r="B105" s="33">
        <v>2</v>
      </c>
      <c r="C105" s="11" t="s">
        <v>57</v>
      </c>
      <c r="D105" s="34">
        <v>20031</v>
      </c>
      <c r="E105" s="34">
        <v>5</v>
      </c>
      <c r="F105" s="34">
        <v>15684</v>
      </c>
      <c r="G105" s="35">
        <v>1.1000000000000001</v>
      </c>
      <c r="H105" s="35">
        <v>3.5</v>
      </c>
      <c r="I105" s="34">
        <v>18553</v>
      </c>
      <c r="J105" s="35">
        <v>4</v>
      </c>
      <c r="K105" s="34">
        <v>15591</v>
      </c>
      <c r="L105" s="36">
        <v>8.6999999999999994E-2</v>
      </c>
      <c r="M105" s="37">
        <f>ROUND(K105*(1-L105),0)</f>
        <v>14235</v>
      </c>
      <c r="N105" s="38">
        <v>0.56899999999999995</v>
      </c>
      <c r="O105" s="25">
        <f t="shared" si="996"/>
        <v>8099.7149999999992</v>
      </c>
      <c r="P105" s="36">
        <v>0.32900000000000001</v>
      </c>
      <c r="Q105" s="25">
        <f t="shared" si="997"/>
        <v>4683.3150000000005</v>
      </c>
      <c r="R105" s="39">
        <v>0.10199999999999999</v>
      </c>
      <c r="S105" s="139">
        <v>0.21210000000000001</v>
      </c>
      <c r="T105" s="25">
        <f t="shared" si="998"/>
        <v>1451.9699999999998</v>
      </c>
      <c r="U105" s="28">
        <v>0.22800000000000001</v>
      </c>
      <c r="V105" s="25">
        <f t="shared" si="999"/>
        <v>3245.58</v>
      </c>
      <c r="W105" s="39">
        <v>0.495</v>
      </c>
      <c r="X105" s="25">
        <f t="shared" si="1000"/>
        <v>7046.3249999999998</v>
      </c>
      <c r="Y105" s="39">
        <v>0.39</v>
      </c>
      <c r="Z105" s="25">
        <f t="shared" si="1001"/>
        <v>5551.6500000000005</v>
      </c>
      <c r="AA105" s="40">
        <v>2.7499999999999998E-3</v>
      </c>
      <c r="AB105" s="18">
        <f t="shared" si="1002"/>
        <v>39.146249999999995</v>
      </c>
      <c r="AC105" s="27">
        <f>IF(M105&gt;0,(AE105+AN105)/M105,0)</f>
        <v>2.9629478047067089E-3</v>
      </c>
      <c r="AD105" s="40">
        <v>3.5E-4</v>
      </c>
      <c r="AE105" s="37">
        <f t="shared" si="1003"/>
        <v>4.9822499999999996</v>
      </c>
      <c r="AF105" s="28">
        <v>0.20760000000000001</v>
      </c>
      <c r="AG105" s="41">
        <f t="shared" si="1004"/>
        <v>35.815152000000005</v>
      </c>
      <c r="AH105" s="28">
        <f t="shared" si="1005"/>
        <v>0.87420111854369986</v>
      </c>
      <c r="AI105" s="29">
        <f t="shared" si="635"/>
        <v>0.88330833778666051</v>
      </c>
      <c r="AJ105" s="34">
        <v>190</v>
      </c>
      <c r="AK105" s="36">
        <v>9.1999999999999998E-2</v>
      </c>
      <c r="AL105" s="38">
        <v>0.21560000000000001</v>
      </c>
      <c r="AM105" s="137">
        <v>0.22370000000000001</v>
      </c>
      <c r="AN105" s="41">
        <f>AJ105*(1-AK105)*AL105</f>
        <v>37.195312000000001</v>
      </c>
      <c r="AO105" s="138">
        <f t="shared" si="677"/>
        <v>38.592724000000004</v>
      </c>
      <c r="AP105" s="42">
        <v>1.65</v>
      </c>
      <c r="AQ105" s="42"/>
      <c r="AR105" s="121">
        <f>AR104+AJ105-AQ105</f>
        <v>723.38000000000261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9"/>
      <c r="B106" s="33">
        <v>3</v>
      </c>
      <c r="C106" s="11" t="s">
        <v>54</v>
      </c>
      <c r="D106" s="43">
        <v>21900</v>
      </c>
      <c r="E106" s="43">
        <v>1</v>
      </c>
      <c r="F106" s="43">
        <v>17328</v>
      </c>
      <c r="G106" s="37">
        <v>0.8</v>
      </c>
      <c r="H106" s="37">
        <v>3.8</v>
      </c>
      <c r="I106" s="43">
        <v>19557</v>
      </c>
      <c r="J106" s="37">
        <v>3.1</v>
      </c>
      <c r="K106" s="43">
        <v>15438</v>
      </c>
      <c r="L106" s="39">
        <v>9.1999999999999998E-2</v>
      </c>
      <c r="M106" s="37">
        <f>ROUND(K106*(1-L106),0)</f>
        <v>14018</v>
      </c>
      <c r="N106" s="28">
        <v>0.71699999999999997</v>
      </c>
      <c r="O106" s="25">
        <f t="shared" si="996"/>
        <v>10050.905999999999</v>
      </c>
      <c r="P106" s="39">
        <v>0.185</v>
      </c>
      <c r="Q106" s="25">
        <f t="shared" si="997"/>
        <v>2593.33</v>
      </c>
      <c r="R106" s="39">
        <v>9.8000000000000004E-2</v>
      </c>
      <c r="S106" s="139">
        <v>0.20710000000000001</v>
      </c>
      <c r="T106" s="25">
        <f t="shared" si="998"/>
        <v>1373.7640000000001</v>
      </c>
      <c r="U106" s="28">
        <v>0.223</v>
      </c>
      <c r="V106" s="25">
        <f t="shared" si="999"/>
        <v>3126.0140000000001</v>
      </c>
      <c r="W106" s="39">
        <v>0.505</v>
      </c>
      <c r="X106" s="25">
        <f t="shared" si="1000"/>
        <v>7079.09</v>
      </c>
      <c r="Y106" s="39">
        <v>0.39</v>
      </c>
      <c r="Z106" s="25">
        <f t="shared" si="1001"/>
        <v>5467.02</v>
      </c>
      <c r="AA106" s="47">
        <v>2.82E-3</v>
      </c>
      <c r="AB106" s="18">
        <f t="shared" si="1002"/>
        <v>39.530760000000001</v>
      </c>
      <c r="AC106" s="27">
        <f>IF(M106&gt;0,(AE106+AN106)/M106,0)</f>
        <v>2.8722569553431307E-3</v>
      </c>
      <c r="AD106" s="47">
        <v>3.6000000000000002E-4</v>
      </c>
      <c r="AE106" s="37">
        <f t="shared" si="1003"/>
        <v>5.0464800000000007</v>
      </c>
      <c r="AF106" s="28">
        <v>0.20549999999999999</v>
      </c>
      <c r="AG106" s="41">
        <f t="shared" si="1004"/>
        <v>33.473894999999999</v>
      </c>
      <c r="AH106" s="28">
        <f t="shared" si="1005"/>
        <v>0.8738712949537315</v>
      </c>
      <c r="AI106" s="29">
        <f t="shared" si="635"/>
        <v>0.87612187671385555</v>
      </c>
      <c r="AJ106" s="43">
        <v>179</v>
      </c>
      <c r="AK106" s="39">
        <v>0.09</v>
      </c>
      <c r="AL106" s="28">
        <v>0.2162</v>
      </c>
      <c r="AM106" s="139">
        <v>0.2228</v>
      </c>
      <c r="AN106" s="41">
        <f>AJ106*(1-AK106)*AL106</f>
        <v>35.216818000000004</v>
      </c>
      <c r="AO106" s="140">
        <f t="shared" si="677"/>
        <v>36.291892000000004</v>
      </c>
      <c r="AP106" s="18">
        <v>1.65</v>
      </c>
      <c r="AQ106" s="18"/>
      <c r="AR106" s="121">
        <f>AR105+AJ106-AQ106</f>
        <v>902.38000000000261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70"/>
      <c r="B107" s="49" t="s">
        <v>38</v>
      </c>
      <c r="C107" s="50"/>
      <c r="D107" s="51">
        <f t="shared" ref="D107" si="1007">SUM(D104:D106)</f>
        <v>45931</v>
      </c>
      <c r="E107" s="51"/>
      <c r="F107" s="51">
        <f t="shared" ref="F107" si="1008">SUM(F104:F106)</f>
        <v>44015</v>
      </c>
      <c r="G107" s="52"/>
      <c r="H107" s="52"/>
      <c r="I107" s="51">
        <f t="shared" ref="I107:K107" si="1009">SUM(I104:I106)</f>
        <v>50778</v>
      </c>
      <c r="J107" s="52"/>
      <c r="K107" s="51">
        <f t="shared" si="1009"/>
        <v>46461</v>
      </c>
      <c r="L107" s="21">
        <f t="shared" ref="L107" si="1010">IF(K107&gt;0,(K104*L104+K105*L105+K106*L106)/K107,0)</f>
        <v>9.2315038419319428E-2</v>
      </c>
      <c r="M107" s="52">
        <f t="shared" ref="M107" si="1011">M104+M105+M106</f>
        <v>42173</v>
      </c>
      <c r="N107" s="53">
        <f t="shared" ref="N107" si="1012">IF(M107&gt;0,O107/M107,0)</f>
        <v>0.6300766129988381</v>
      </c>
      <c r="O107" s="54">
        <f t="shared" ref="O107" si="1013">O104+O105+O106</f>
        <v>26572.220999999998</v>
      </c>
      <c r="P107" s="21">
        <f t="shared" ref="P107" si="1014">IF(M107&gt;0,Q107/M107,0)</f>
        <v>0.26463199203281723</v>
      </c>
      <c r="Q107" s="54">
        <f t="shared" ref="Q107" si="1015">Q104+Q105+Q106</f>
        <v>11160.325000000001</v>
      </c>
      <c r="R107" s="21">
        <f t="shared" ref="R107" si="1016">IF(M107&gt;0,T107/M107,0)</f>
        <v>0.10529139496834466</v>
      </c>
      <c r="S107" s="141"/>
      <c r="T107" s="54">
        <f t="shared" ref="T107" si="1017">T104+T105+T106</f>
        <v>4440.4539999999997</v>
      </c>
      <c r="U107" s="21">
        <f t="shared" ref="U107" si="1018">IF(M107&gt;0,V107/M107,0)</f>
        <v>0.22303734616935003</v>
      </c>
      <c r="V107" s="54">
        <f t="shared" ref="V107" si="1019">V104+V105+V106</f>
        <v>9406.1539999999986</v>
      </c>
      <c r="W107" s="21">
        <f t="shared" ref="W107" si="1020">IF(M107&gt;0,X107/M107,0)</f>
        <v>0.50228475564934905</v>
      </c>
      <c r="X107" s="54">
        <f t="shared" ref="X107" si="1021">X104+X105+X106</f>
        <v>21182.855</v>
      </c>
      <c r="Y107" s="21">
        <f t="shared" ref="Y107" si="1022">IF(M107&gt;0,Z107/M107,0)</f>
        <v>0.3933006900149385</v>
      </c>
      <c r="Z107" s="54">
        <f t="shared" ref="Z107" si="1023">Z104+Z105+Z106</f>
        <v>16586.670000000002</v>
      </c>
      <c r="AA107" s="55">
        <f t="shared" ref="AA107" si="1024">IF(M107&gt;0,AB107/M107,0)</f>
        <v>2.7699668034050222E-3</v>
      </c>
      <c r="AB107" s="56">
        <f t="shared" ref="AB107" si="1025">SUM(AB104:AB106)</f>
        <v>116.81780999999999</v>
      </c>
      <c r="AC107" s="55">
        <f t="shared" ref="AC107" si="1026">IF(M107&gt;0,(AC104*M104+AC105*M105+AC106*M106)/M107,0)</f>
        <v>2.9587066369478107E-3</v>
      </c>
      <c r="AD107" s="55">
        <f t="shared" ref="AD107" si="1027">IF(K107&gt;0,(K104*AD104+K105*AD105+K106*AD106)/K107,0)</f>
        <v>3.5332278685349001E-4</v>
      </c>
      <c r="AE107" s="52">
        <f t="shared" ref="AE107" si="1028">SUM(AE104:AE106)</f>
        <v>14.900730000000001</v>
      </c>
      <c r="AF107" s="53">
        <f t="shared" ref="AF107" si="1029">IF(K107&gt;0,(K104*AF104+K105*AF105+K106*AF106)/K107,0)</f>
        <v>0.20647042035255378</v>
      </c>
      <c r="AG107" s="58">
        <f t="shared" ref="AG107" si="1030">SUM(AG104:AG106)</f>
        <v>105.154302</v>
      </c>
      <c r="AH107" s="53">
        <f t="shared" ref="AH107" si="1031">IF(AND(AB107&gt;0),((AB104*AH104+AB105*AH105+AB106*AH106)/AB107),0)</f>
        <v>0.87394062901538039</v>
      </c>
      <c r="AI107" s="57">
        <f t="shared" si="635"/>
        <v>0.88202635581251554</v>
      </c>
      <c r="AJ107" s="51">
        <f t="shared" ref="AJ107" si="1032">SUM(AJ104:AJ106)</f>
        <v>559</v>
      </c>
      <c r="AK107" s="21">
        <f t="shared" ref="AK107" si="1033">IF(AJ107&gt;0,(AK104*AJ104+AK105*AJ105+AK106*AJ106)/AJ107,0)</f>
        <v>8.8980322003577819E-2</v>
      </c>
      <c r="AL107" s="53">
        <f>IF(K107&gt;0,(AL104*K104+AL105*K105+AL106*K106)/K107,0)</f>
        <v>0.21576615225673149</v>
      </c>
      <c r="AM107" s="141">
        <f>IF(L107&gt;0,(AM104*K104+AM105*K105+AM106*K106)/K107,0)</f>
        <v>0.22094304255181768</v>
      </c>
      <c r="AN107" s="58">
        <f t="shared" ref="AN107" si="1034">SUM(AN104:AN106)</f>
        <v>109.876805</v>
      </c>
      <c r="AO107" s="142">
        <f t="shared" si="706"/>
        <v>112.48837100000001</v>
      </c>
      <c r="AP107" s="56"/>
      <c r="AQ107" s="56">
        <f t="shared" ref="AQ107" si="1035">SUM(AQ104:AQ106)</f>
        <v>1007.96</v>
      </c>
      <c r="AR107" s="105"/>
      <c r="AS107" s="106">
        <f>AR106</f>
        <v>902.38000000000261</v>
      </c>
      <c r="AT107" s="51">
        <f t="shared" ref="AT107" si="1036">SUM(AT104:AT106)</f>
        <v>0</v>
      </c>
      <c r="AU107" s="59"/>
      <c r="AV107" s="58"/>
      <c r="AW107" s="58"/>
      <c r="AX107" s="58"/>
      <c r="AY107" s="58"/>
    </row>
    <row r="108" spans="1:51" x14ac:dyDescent="0.2">
      <c r="A108" s="168">
        <v>27</v>
      </c>
      <c r="B108" s="23">
        <v>1</v>
      </c>
      <c r="C108" s="11" t="s">
        <v>53</v>
      </c>
      <c r="D108" s="12">
        <v>3800</v>
      </c>
      <c r="E108" s="12">
        <v>0</v>
      </c>
      <c r="F108" s="12">
        <v>13350</v>
      </c>
      <c r="G108" s="13">
        <v>1</v>
      </c>
      <c r="H108" s="13">
        <v>2.6</v>
      </c>
      <c r="I108" s="12">
        <v>15593</v>
      </c>
      <c r="J108" s="13">
        <v>3.7</v>
      </c>
      <c r="K108" s="12">
        <v>15840</v>
      </c>
      <c r="L108" s="14">
        <v>9.9000000000000005E-2</v>
      </c>
      <c r="M108" s="24">
        <f>ROUND(K108*(1-L108),0)</f>
        <v>14272</v>
      </c>
      <c r="N108" s="15">
        <v>0.58699999999999997</v>
      </c>
      <c r="O108" s="25">
        <f t="shared" ref="O108:O110" si="1037">M108*N108</f>
        <v>8377.6639999999989</v>
      </c>
      <c r="P108" s="14">
        <v>0.27400000000000002</v>
      </c>
      <c r="Q108" s="25">
        <f t="shared" ref="Q108:Q110" si="1038">M108*P108</f>
        <v>3910.5280000000002</v>
      </c>
      <c r="R108" s="16">
        <v>0.13900000000000001</v>
      </c>
      <c r="S108" s="150">
        <v>0.20830000000000001</v>
      </c>
      <c r="T108" s="25">
        <f t="shared" ref="T108:T110" si="1039">M108*R108</f>
        <v>1983.8080000000002</v>
      </c>
      <c r="U108" s="26">
        <v>0.215</v>
      </c>
      <c r="V108" s="25">
        <f t="shared" ref="V108:V110" si="1040">M108*U108</f>
        <v>3068.48</v>
      </c>
      <c r="W108" s="16">
        <v>0.50700000000000001</v>
      </c>
      <c r="X108" s="25">
        <f t="shared" ref="X108:X110" si="1041">M108*W108</f>
        <v>7235.9040000000005</v>
      </c>
      <c r="Y108" s="16">
        <v>0.4</v>
      </c>
      <c r="Z108" s="25">
        <f t="shared" ref="Z108:Z110" si="1042">Y108*M108</f>
        <v>5708.8</v>
      </c>
      <c r="AA108" s="17">
        <v>2.8E-3</v>
      </c>
      <c r="AB108" s="18">
        <f t="shared" ref="AB108:AB110" si="1043">M108*AA108</f>
        <v>39.961599999999997</v>
      </c>
      <c r="AC108" s="27">
        <f>IF(M108&gt;0,(AE108+AN108)/M108,0)</f>
        <v>2.7865871987107623E-3</v>
      </c>
      <c r="AD108" s="17">
        <v>3.8000000000000002E-4</v>
      </c>
      <c r="AE108" s="24">
        <f t="shared" ref="AE108:AE110" si="1044">AD108*M108</f>
        <v>5.4233600000000006</v>
      </c>
      <c r="AF108" s="117">
        <v>0.216</v>
      </c>
      <c r="AG108" s="30">
        <f t="shared" ref="AG108:AG110" si="1045">AJ108*(1-AK108)*AF108</f>
        <v>34.586999999999996</v>
      </c>
      <c r="AH108" s="28">
        <f t="shared" ref="AH108:AH110" si="1046">IF(AND(AF108&gt;0,AD108&gt;0,AA108&gt;0),((AA108-AD108)*AF108)/((AF108-AD108)*AA108),0)</f>
        <v>0.86580889660381355</v>
      </c>
      <c r="AI108" s="60">
        <f t="shared" si="635"/>
        <v>0.86516516835348112</v>
      </c>
      <c r="AJ108" s="12">
        <v>175</v>
      </c>
      <c r="AK108" s="14">
        <v>8.5000000000000006E-2</v>
      </c>
      <c r="AL108" s="15">
        <v>0.2145</v>
      </c>
      <c r="AM108" s="135">
        <v>0.2218</v>
      </c>
      <c r="AN108" s="30">
        <f>AJ108*(1-AK108)*AL108</f>
        <v>34.346812499999999</v>
      </c>
      <c r="AO108" s="136">
        <f t="shared" ref="AO108" si="1047">AJ108*(1-AK108)*AM108</f>
        <v>35.515724999999996</v>
      </c>
      <c r="AP108" s="19">
        <v>1.5</v>
      </c>
      <c r="AQ108" s="19">
        <v>503.26</v>
      </c>
      <c r="AR108" s="101">
        <f>AR106+AJ108-AQ108</f>
        <v>574.12000000000262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9"/>
      <c r="B109" s="33">
        <v>2</v>
      </c>
      <c r="C109" s="11" t="s">
        <v>56</v>
      </c>
      <c r="D109" s="34">
        <v>22522</v>
      </c>
      <c r="E109" s="34">
        <v>4</v>
      </c>
      <c r="F109" s="34">
        <v>13967</v>
      </c>
      <c r="G109" s="35">
        <v>0.7</v>
      </c>
      <c r="H109" s="35">
        <v>2.7</v>
      </c>
      <c r="I109" s="34">
        <v>16390</v>
      </c>
      <c r="J109" s="35">
        <v>3.6</v>
      </c>
      <c r="K109" s="34">
        <v>15974</v>
      </c>
      <c r="L109" s="36">
        <v>8.6999999999999994E-2</v>
      </c>
      <c r="M109" s="37">
        <f>ROUND(K109*(1-L109),0)</f>
        <v>14584</v>
      </c>
      <c r="N109" s="38">
        <v>0.60499999999999998</v>
      </c>
      <c r="O109" s="25">
        <f t="shared" si="1037"/>
        <v>8823.32</v>
      </c>
      <c r="P109" s="36">
        <v>0.33200000000000002</v>
      </c>
      <c r="Q109" s="25">
        <f t="shared" si="1038"/>
        <v>4841.8879999999999</v>
      </c>
      <c r="R109" s="39">
        <v>6.3E-2</v>
      </c>
      <c r="S109" s="139">
        <v>0.22439999999999999</v>
      </c>
      <c r="T109" s="25">
        <f t="shared" si="1039"/>
        <v>918.79200000000003</v>
      </c>
      <c r="U109" s="28">
        <v>0.246</v>
      </c>
      <c r="V109" s="25">
        <f t="shared" si="1040"/>
        <v>3587.6639999999998</v>
      </c>
      <c r="W109" s="39">
        <v>0.48399999999999999</v>
      </c>
      <c r="X109" s="25">
        <f t="shared" si="1041"/>
        <v>7058.6559999999999</v>
      </c>
      <c r="Y109" s="39">
        <v>0.4</v>
      </c>
      <c r="Z109" s="25">
        <f t="shared" si="1042"/>
        <v>5833.6</v>
      </c>
      <c r="AA109" s="40">
        <v>2.65E-3</v>
      </c>
      <c r="AB109" s="18">
        <f t="shared" si="1043"/>
        <v>38.647599999999997</v>
      </c>
      <c r="AC109" s="27">
        <f>IF(M109&gt;0,(AE109+AN109)/M109,0)</f>
        <v>2.6317151398793201E-3</v>
      </c>
      <c r="AD109" s="40">
        <v>3.4000000000000002E-4</v>
      </c>
      <c r="AE109" s="37">
        <f t="shared" si="1044"/>
        <v>4.9585600000000003</v>
      </c>
      <c r="AF109" s="28">
        <v>0.2109</v>
      </c>
      <c r="AG109" s="41">
        <f t="shared" si="1045"/>
        <v>32.348685600000003</v>
      </c>
      <c r="AH109" s="28">
        <f t="shared" si="1046"/>
        <v>0.87310568044961867</v>
      </c>
      <c r="AI109" s="29">
        <f t="shared" si="635"/>
        <v>0.87216757177140836</v>
      </c>
      <c r="AJ109" s="34">
        <v>168</v>
      </c>
      <c r="AK109" s="36">
        <v>8.6999999999999994E-2</v>
      </c>
      <c r="AL109" s="38">
        <v>0.21790000000000001</v>
      </c>
      <c r="AM109" s="137">
        <v>0.23200000000000001</v>
      </c>
      <c r="AN109" s="41">
        <f>AJ109*(1-AK109)*AL109</f>
        <v>33.422373600000007</v>
      </c>
      <c r="AO109" s="138">
        <f t="shared" si="677"/>
        <v>35.585088000000006</v>
      </c>
      <c r="AP109" s="42">
        <v>1.5</v>
      </c>
      <c r="AQ109" s="42"/>
      <c r="AR109" s="121">
        <f>AR108+AJ109-AQ109</f>
        <v>742.12000000000262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9"/>
      <c r="B110" s="33">
        <v>3</v>
      </c>
      <c r="C110" s="11" t="s">
        <v>54</v>
      </c>
      <c r="D110" s="43">
        <v>18272</v>
      </c>
      <c r="E110" s="43">
        <v>1</v>
      </c>
      <c r="F110" s="43">
        <v>15804</v>
      </c>
      <c r="G110" s="37">
        <v>0.4</v>
      </c>
      <c r="H110" s="37">
        <v>2.7</v>
      </c>
      <c r="I110" s="43">
        <v>17505</v>
      </c>
      <c r="J110" s="37">
        <v>2.9</v>
      </c>
      <c r="K110" s="43">
        <v>15954</v>
      </c>
      <c r="L110" s="39">
        <v>8.6999999999999994E-2</v>
      </c>
      <c r="M110" s="37">
        <f>ROUND(K110*(1-L110),0)</f>
        <v>14566</v>
      </c>
      <c r="N110" s="28">
        <v>0.64400000000000002</v>
      </c>
      <c r="O110" s="25">
        <f t="shared" si="1037"/>
        <v>9380.5040000000008</v>
      </c>
      <c r="P110" s="39">
        <v>0.28599999999999998</v>
      </c>
      <c r="Q110" s="25">
        <f t="shared" si="1038"/>
        <v>4165.8759999999993</v>
      </c>
      <c r="R110" s="39">
        <v>7.0000000000000007E-2</v>
      </c>
      <c r="S110" s="139">
        <v>0.21859999999999999</v>
      </c>
      <c r="T110" s="25">
        <f t="shared" si="1039"/>
        <v>1019.6200000000001</v>
      </c>
      <c r="U110" s="28">
        <v>0.251</v>
      </c>
      <c r="V110" s="25">
        <f t="shared" si="1040"/>
        <v>3656.0659999999998</v>
      </c>
      <c r="W110" s="39">
        <v>0.47699999999999998</v>
      </c>
      <c r="X110" s="25">
        <f t="shared" si="1041"/>
        <v>6947.982</v>
      </c>
      <c r="Y110" s="39">
        <v>0.4</v>
      </c>
      <c r="Z110" s="25">
        <f t="shared" si="1042"/>
        <v>5826.4000000000005</v>
      </c>
      <c r="AA110" s="47">
        <v>2.7000000000000001E-3</v>
      </c>
      <c r="AB110" s="18">
        <f t="shared" si="1043"/>
        <v>39.328200000000002</v>
      </c>
      <c r="AC110" s="27">
        <f>IF(M110&gt;0,(AE110+AN110)/M110,0)</f>
        <v>2.6040321845393383E-3</v>
      </c>
      <c r="AD110" s="47">
        <v>3.2000000000000003E-4</v>
      </c>
      <c r="AE110" s="37">
        <f t="shared" si="1044"/>
        <v>4.6611200000000004</v>
      </c>
      <c r="AF110" s="28">
        <v>0.2172</v>
      </c>
      <c r="AG110" s="41">
        <f t="shared" si="1045"/>
        <v>32.288083200000003</v>
      </c>
      <c r="AH110" s="28">
        <f t="shared" si="1046"/>
        <v>0.88278208123283741</v>
      </c>
      <c r="AI110" s="29">
        <f t="shared" si="635"/>
        <v>0.87836958907866558</v>
      </c>
      <c r="AJ110" s="43">
        <v>163</v>
      </c>
      <c r="AK110" s="39">
        <v>8.7999999999999995E-2</v>
      </c>
      <c r="AL110" s="28">
        <v>0.2238</v>
      </c>
      <c r="AM110" s="139">
        <v>0.2402</v>
      </c>
      <c r="AN110" s="41">
        <f>AJ110*(1-AK110)*AL110</f>
        <v>33.269212799999998</v>
      </c>
      <c r="AO110" s="140">
        <f t="shared" si="677"/>
        <v>35.707171199999998</v>
      </c>
      <c r="AP110" s="18">
        <v>1.5</v>
      </c>
      <c r="AQ110" s="18"/>
      <c r="AR110" s="121">
        <f>AR109+AJ110-AQ110</f>
        <v>905.12000000000262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70"/>
      <c r="B111" s="49" t="s">
        <v>38</v>
      </c>
      <c r="C111" s="50"/>
      <c r="D111" s="51">
        <f t="shared" ref="D111" si="1048">SUM(D108:D110)</f>
        <v>44594</v>
      </c>
      <c r="E111" s="51"/>
      <c r="F111" s="51">
        <f t="shared" ref="F111" si="1049">SUM(F108:F110)</f>
        <v>43121</v>
      </c>
      <c r="G111" s="52"/>
      <c r="H111" s="52"/>
      <c r="I111" s="51">
        <f t="shared" ref="I111:K111" si="1050">SUM(I108:I110)</f>
        <v>49488</v>
      </c>
      <c r="J111" s="52"/>
      <c r="K111" s="51">
        <f t="shared" si="1050"/>
        <v>47768</v>
      </c>
      <c r="L111" s="21">
        <f t="shared" ref="L111" si="1051">IF(K111&gt;0,(K108*L108+K109*L109+K110*L110)/K111,0)</f>
        <v>9.0979232959303297E-2</v>
      </c>
      <c r="M111" s="52">
        <f t="shared" ref="M111" si="1052">M108+M109+M110</f>
        <v>43422</v>
      </c>
      <c r="N111" s="53">
        <f t="shared" ref="N111" si="1053">IF(M111&gt;0,O111/M111,0)</f>
        <v>0.61216636727925933</v>
      </c>
      <c r="O111" s="54">
        <f t="shared" ref="O111" si="1054">O108+O109+O110</f>
        <v>26581.487999999998</v>
      </c>
      <c r="P111" s="21">
        <f t="shared" ref="P111" si="1055">IF(M111&gt;0,Q111/M111,0)</f>
        <v>0.29750568836073882</v>
      </c>
      <c r="Q111" s="54">
        <f t="shared" ref="Q111" si="1056">Q108+Q109+Q110</f>
        <v>12918.292000000001</v>
      </c>
      <c r="R111" s="21">
        <f t="shared" ref="R111" si="1057">IF(M111&gt;0,T111/M111,0)</f>
        <v>9.0327944360001855E-2</v>
      </c>
      <c r="S111" s="141"/>
      <c r="T111" s="54">
        <f t="shared" ref="T111" si="1058">T108+T109+T110</f>
        <v>3922.2200000000003</v>
      </c>
      <c r="U111" s="21">
        <f t="shared" ref="U111" si="1059">IF(M111&gt;0,V111/M111,0)</f>
        <v>0.23748813965271059</v>
      </c>
      <c r="V111" s="54">
        <f t="shared" ref="V111" si="1060">V108+V109+V110</f>
        <v>10312.209999999999</v>
      </c>
      <c r="W111" s="21">
        <f t="shared" ref="W111" si="1061">IF(M111&gt;0,X111/M111,0)</f>
        <v>0.48921150568836075</v>
      </c>
      <c r="X111" s="54">
        <f t="shared" ref="X111" si="1062">X108+X109+X110</f>
        <v>21242.542000000001</v>
      </c>
      <c r="Y111" s="21">
        <f t="shared" ref="Y111" si="1063">IF(M111&gt;0,Z111/M111,0)</f>
        <v>0.40000000000000008</v>
      </c>
      <c r="Z111" s="54">
        <f t="shared" ref="Z111" si="1064">Z108+Z109+Z110</f>
        <v>17368.800000000003</v>
      </c>
      <c r="AA111" s="55">
        <f t="shared" ref="AA111" si="1065">IF(M111&gt;0,AB111/M111,0)</f>
        <v>2.7160748007922252E-3</v>
      </c>
      <c r="AB111" s="56">
        <f t="shared" ref="AB111" si="1066">SUM(AB108:AB110)</f>
        <v>117.9374</v>
      </c>
      <c r="AC111" s="55">
        <f t="shared" ref="AC111" si="1067">IF(M111&gt;0,(AC108*M108+AC109*M109+AC110*M110)/M111,0)</f>
        <v>2.6733323868085306E-3</v>
      </c>
      <c r="AD111" s="55">
        <f t="shared" ref="AD111" si="1068">IF(K111&gt;0,(K108*AD108+K109*AD109+K110*AD110)/K111,0)</f>
        <v>3.465843242337967E-4</v>
      </c>
      <c r="AE111" s="52">
        <f t="shared" ref="AE111" si="1069">SUM(AE108:AE110)</f>
        <v>15.043040000000001</v>
      </c>
      <c r="AF111" s="53">
        <f t="shared" ref="AF111" si="1070">IF(K111&gt;0,(K108*AF108+K109*AF109+K110*AF110)/K111,0)</f>
        <v>0.2146953064813264</v>
      </c>
      <c r="AG111" s="58">
        <f t="shared" ref="AG111" si="1071">SUM(AG108:AG110)</f>
        <v>99.223768800000002</v>
      </c>
      <c r="AH111" s="53">
        <f t="shared" ref="AH111" si="1072">IF(AND(AB111&gt;0),((AB108*AH108+AB109*AH109+AB110*AH110)/AB111),0)</f>
        <v>0.87386001510469891</v>
      </c>
      <c r="AI111" s="57">
        <f t="shared" si="635"/>
        <v>0.87173615478732835</v>
      </c>
      <c r="AJ111" s="51">
        <f t="shared" ref="AJ111" si="1073">SUM(AJ108:AJ110)</f>
        <v>506</v>
      </c>
      <c r="AK111" s="21">
        <f t="shared" ref="AK111" si="1074">IF(AJ111&gt;0,(AK108*AJ108+AK109*AJ109+AK110*AJ110)/AJ111,0)</f>
        <v>8.6630434782608692E-2</v>
      </c>
      <c r="AL111" s="53">
        <f>IF(K111&gt;0,(AL108*K108+AL109*K109+AL110*K110)/K111,0)</f>
        <v>0.21874308742254228</v>
      </c>
      <c r="AM111" s="141">
        <f>IF(L111&gt;0,(AM108*K108+AM109*K109+AM110*K110)/K111,0)</f>
        <v>0.23135636409311675</v>
      </c>
      <c r="AN111" s="58">
        <f t="shared" ref="AN111" si="1075">SUM(AN108:AN110)</f>
        <v>101.0383989</v>
      </c>
      <c r="AO111" s="142">
        <f t="shared" si="706"/>
        <v>106.80798419999999</v>
      </c>
      <c r="AP111" s="56"/>
      <c r="AQ111" s="56">
        <f t="shared" ref="AQ111" si="1076">SUM(AQ108:AQ110)</f>
        <v>503.26</v>
      </c>
      <c r="AR111" s="105"/>
      <c r="AS111" s="106">
        <f>AR110</f>
        <v>905.12000000000262</v>
      </c>
      <c r="AT111" s="51">
        <f t="shared" ref="AT111" si="1077">SUM(AT108:AT110)</f>
        <v>0</v>
      </c>
      <c r="AU111" s="59"/>
      <c r="AV111" s="58"/>
      <c r="AW111" s="58"/>
      <c r="AX111" s="58"/>
      <c r="AY111" s="58"/>
    </row>
    <row r="112" spans="1:51" x14ac:dyDescent="0.2">
      <c r="A112" s="168">
        <v>28</v>
      </c>
      <c r="B112" s="23">
        <v>1</v>
      </c>
      <c r="C112" s="11" t="s">
        <v>53</v>
      </c>
      <c r="D112" s="12">
        <v>4600</v>
      </c>
      <c r="E112" s="12">
        <v>0</v>
      </c>
      <c r="F112" s="12">
        <v>8379</v>
      </c>
      <c r="G112" s="13">
        <v>0.3</v>
      </c>
      <c r="H112" s="13">
        <v>3.2</v>
      </c>
      <c r="I112" s="12">
        <v>9893</v>
      </c>
      <c r="J112" s="13">
        <v>5.6</v>
      </c>
      <c r="K112" s="12">
        <v>16018</v>
      </c>
      <c r="L112" s="14">
        <v>9.6000000000000002E-2</v>
      </c>
      <c r="M112" s="24">
        <f>ROUND(K112*(1-L112),0)</f>
        <v>14480</v>
      </c>
      <c r="N112" s="15">
        <v>0.72399999999999998</v>
      </c>
      <c r="O112" s="25">
        <f t="shared" ref="O112:O114" si="1078">M112*N112</f>
        <v>10483.52</v>
      </c>
      <c r="P112" s="14">
        <v>0.18</v>
      </c>
      <c r="Q112" s="25">
        <f t="shared" ref="Q112:Q114" si="1079">M112*P112</f>
        <v>2606.4</v>
      </c>
      <c r="R112" s="16">
        <v>9.6000000000000002E-2</v>
      </c>
      <c r="S112" s="150">
        <v>0.21229999999999999</v>
      </c>
      <c r="T112" s="25">
        <f t="shared" ref="T112:T114" si="1080">M112*R112</f>
        <v>1390.08</v>
      </c>
      <c r="U112" s="26">
        <v>0.23799999999999999</v>
      </c>
      <c r="V112" s="25">
        <f t="shared" ref="V112:V114" si="1081">M112*U112</f>
        <v>3446.24</v>
      </c>
      <c r="W112" s="16">
        <v>0.501</v>
      </c>
      <c r="X112" s="25">
        <f t="shared" ref="X112:X114" si="1082">M112*W112</f>
        <v>7254.48</v>
      </c>
      <c r="Y112" s="16">
        <v>0.41</v>
      </c>
      <c r="Z112" s="25">
        <f t="shared" ref="Z112:Z114" si="1083">Y112*M112</f>
        <v>5936.7999999999993</v>
      </c>
      <c r="AA112" s="17">
        <v>2.8E-3</v>
      </c>
      <c r="AB112" s="18">
        <f t="shared" ref="AB112:AB114" si="1084">M112*AA112</f>
        <v>40.543999999999997</v>
      </c>
      <c r="AC112" s="27">
        <f>IF(M112&gt;0,(AE112+AN112)/M112,0)</f>
        <v>2.8865894060773481E-3</v>
      </c>
      <c r="AD112" s="17">
        <v>3.1E-4</v>
      </c>
      <c r="AE112" s="24">
        <f t="shared" ref="AE112:AE114" si="1085">AD112*M112</f>
        <v>4.4888000000000003</v>
      </c>
      <c r="AF112" s="117">
        <v>0.2127</v>
      </c>
      <c r="AG112" s="30">
        <f t="shared" ref="AG112:AG114" si="1086">AJ112*(1-AK112)*AF112</f>
        <v>36.120288600000002</v>
      </c>
      <c r="AH112" s="28">
        <f t="shared" ref="AH112:AH114" si="1087">IF(AND(AF112&gt;0,AD112&gt;0,AA112&gt;0),((AA112-AD112)*AF112)/((AF112-AD112)*AA112),0)</f>
        <v>0.89058369710707397</v>
      </c>
      <c r="AI112" s="60">
        <f t="shared" si="635"/>
        <v>0.89386808672627704</v>
      </c>
      <c r="AJ112" s="12">
        <v>186</v>
      </c>
      <c r="AK112" s="14">
        <v>8.6999999999999994E-2</v>
      </c>
      <c r="AL112" s="15">
        <v>0.21970000000000001</v>
      </c>
      <c r="AM112" s="135">
        <v>0.2276</v>
      </c>
      <c r="AN112" s="30">
        <f>AJ112*(1-AK112)*AL112</f>
        <v>37.309014600000005</v>
      </c>
      <c r="AO112" s="136">
        <f t="shared" ref="AO112" si="1088">AJ112*(1-AK112)*AM112</f>
        <v>38.650576800000003</v>
      </c>
      <c r="AP112" s="19">
        <v>1.5</v>
      </c>
      <c r="AQ112" s="19">
        <v>502.2</v>
      </c>
      <c r="AR112" s="101">
        <f>AR110+AJ112-AQ112</f>
        <v>588.92000000000257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9"/>
      <c r="B113" s="33">
        <v>2</v>
      </c>
      <c r="C113" s="11" t="s">
        <v>56</v>
      </c>
      <c r="D113" s="34">
        <v>20000</v>
      </c>
      <c r="E113" s="34">
        <v>2</v>
      </c>
      <c r="F113" s="34">
        <v>14757</v>
      </c>
      <c r="G113" s="35">
        <v>0.6</v>
      </c>
      <c r="H113" s="35">
        <v>4.0999999999999996</v>
      </c>
      <c r="I113" s="34">
        <v>17552</v>
      </c>
      <c r="J113" s="35">
        <v>4.5</v>
      </c>
      <c r="K113" s="34">
        <v>16089</v>
      </c>
      <c r="L113" s="36">
        <v>9.7000000000000003E-2</v>
      </c>
      <c r="M113" s="37">
        <f>ROUND(K113*(1-L113),0)</f>
        <v>14528</v>
      </c>
      <c r="N113" s="38">
        <v>0.47</v>
      </c>
      <c r="O113" s="25">
        <f t="shared" si="1078"/>
        <v>6828.16</v>
      </c>
      <c r="P113" s="36">
        <v>0.439</v>
      </c>
      <c r="Q113" s="25">
        <f t="shared" si="1079"/>
        <v>6377.7920000000004</v>
      </c>
      <c r="R113" s="39">
        <v>9.0999999999999998E-2</v>
      </c>
      <c r="S113" s="139">
        <v>0.2195</v>
      </c>
      <c r="T113" s="25">
        <f t="shared" si="1080"/>
        <v>1322.048</v>
      </c>
      <c r="U113" s="28">
        <v>0.251</v>
      </c>
      <c r="V113" s="25">
        <f t="shared" si="1081"/>
        <v>3646.5279999999998</v>
      </c>
      <c r="W113" s="39">
        <v>0.49</v>
      </c>
      <c r="X113" s="25">
        <f t="shared" si="1082"/>
        <v>7118.72</v>
      </c>
      <c r="Y113" s="39">
        <v>0.4</v>
      </c>
      <c r="Z113" s="25">
        <f t="shared" si="1083"/>
        <v>5811.2000000000007</v>
      </c>
      <c r="AA113" s="40">
        <v>2.5999999999999999E-3</v>
      </c>
      <c r="AB113" s="18">
        <f t="shared" si="1084"/>
        <v>37.772799999999997</v>
      </c>
      <c r="AC113" s="27">
        <f>IF(M113&gt;0,(AE113+AN113)/M113,0)</f>
        <v>2.5729978248898678E-3</v>
      </c>
      <c r="AD113" s="40">
        <v>2.9999999999999997E-4</v>
      </c>
      <c r="AE113" s="37">
        <f t="shared" si="1085"/>
        <v>4.3583999999999996</v>
      </c>
      <c r="AF113" s="28">
        <v>0.21210000000000001</v>
      </c>
      <c r="AG113" s="41">
        <f t="shared" si="1086"/>
        <v>32.516202600000007</v>
      </c>
      <c r="AH113" s="28">
        <f t="shared" si="1087"/>
        <v>0.88586838091087383</v>
      </c>
      <c r="AI113" s="29">
        <f t="shared" si="635"/>
        <v>0.88463657188310441</v>
      </c>
      <c r="AJ113" s="34">
        <v>167</v>
      </c>
      <c r="AK113" s="36">
        <v>8.2000000000000003E-2</v>
      </c>
      <c r="AL113" s="38">
        <v>0.21540000000000001</v>
      </c>
      <c r="AM113" s="137">
        <v>0.2228</v>
      </c>
      <c r="AN113" s="41">
        <f>AJ113*(1-AK113)*AL113</f>
        <v>33.022112400000005</v>
      </c>
      <c r="AO113" s="138">
        <f t="shared" si="677"/>
        <v>34.156576800000003</v>
      </c>
      <c r="AP113" s="42">
        <v>1.6</v>
      </c>
      <c r="AQ113" s="42"/>
      <c r="AR113" s="121">
        <f>AR112+AJ113-AQ113</f>
        <v>755.92000000000257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9"/>
      <c r="B114" s="33">
        <v>3</v>
      </c>
      <c r="C114" s="46" t="s">
        <v>58</v>
      </c>
      <c r="D114" s="43">
        <v>18862</v>
      </c>
      <c r="E114" s="43">
        <v>1</v>
      </c>
      <c r="F114" s="43">
        <v>17283</v>
      </c>
      <c r="G114" s="37">
        <v>0.6</v>
      </c>
      <c r="H114" s="37">
        <v>3.9</v>
      </c>
      <c r="I114" s="43">
        <v>19602</v>
      </c>
      <c r="J114" s="37">
        <v>3.4</v>
      </c>
      <c r="K114" s="43">
        <v>16054</v>
      </c>
      <c r="L114" s="39">
        <v>9.8000000000000004E-2</v>
      </c>
      <c r="M114" s="37">
        <f>ROUND(K114*(1-L114),0)</f>
        <v>14481</v>
      </c>
      <c r="N114" s="28">
        <v>0.56799999999999995</v>
      </c>
      <c r="O114" s="25">
        <f t="shared" si="1078"/>
        <v>8225.2079999999987</v>
      </c>
      <c r="P114" s="39">
        <v>0.33700000000000002</v>
      </c>
      <c r="Q114" s="25">
        <f t="shared" si="1079"/>
        <v>4880.0970000000007</v>
      </c>
      <c r="R114" s="39">
        <v>9.5000000000000001E-2</v>
      </c>
      <c r="S114" s="139">
        <v>0.21490000000000001</v>
      </c>
      <c r="T114" s="25">
        <f t="shared" si="1080"/>
        <v>1375.6949999999999</v>
      </c>
      <c r="U114" s="28">
        <v>0.249</v>
      </c>
      <c r="V114" s="25">
        <f t="shared" si="1081"/>
        <v>3605.7689999999998</v>
      </c>
      <c r="W114" s="39">
        <v>0.49</v>
      </c>
      <c r="X114" s="25">
        <f t="shared" si="1082"/>
        <v>7095.69</v>
      </c>
      <c r="Y114" s="39">
        <v>0.41</v>
      </c>
      <c r="Z114" s="25">
        <f t="shared" si="1083"/>
        <v>5937.21</v>
      </c>
      <c r="AA114" s="47">
        <v>2.6199999999999999E-3</v>
      </c>
      <c r="AB114" s="18">
        <f t="shared" si="1084"/>
        <v>37.940219999999997</v>
      </c>
      <c r="AC114" s="27">
        <f>IF(M114&gt;0,(AE114+AN114)/M114,0)</f>
        <v>2.6255654443753883E-3</v>
      </c>
      <c r="AD114" s="47">
        <v>2.9E-4</v>
      </c>
      <c r="AE114" s="37">
        <f t="shared" si="1085"/>
        <v>4.1994899999999999</v>
      </c>
      <c r="AF114" s="28">
        <v>0.21329999999999999</v>
      </c>
      <c r="AG114" s="41">
        <f t="shared" si="1086"/>
        <v>32.895979199999999</v>
      </c>
      <c r="AH114" s="28">
        <f t="shared" si="1087"/>
        <v>0.89052372196266461</v>
      </c>
      <c r="AI114" s="29">
        <f t="shared" si="635"/>
        <v>0.89072548774755489</v>
      </c>
      <c r="AJ114" s="43">
        <v>168</v>
      </c>
      <c r="AK114" s="39">
        <v>8.2000000000000003E-2</v>
      </c>
      <c r="AL114" s="28">
        <v>0.21929999999999999</v>
      </c>
      <c r="AM114" s="139">
        <v>0.2303</v>
      </c>
      <c r="AN114" s="41">
        <f>AJ114*(1-AK114)*AL114</f>
        <v>33.821323200000002</v>
      </c>
      <c r="AO114" s="140">
        <f t="shared" si="677"/>
        <v>35.517787200000008</v>
      </c>
      <c r="AP114" s="18">
        <v>1.6</v>
      </c>
      <c r="AQ114" s="18"/>
      <c r="AR114" s="121">
        <f>AR113+AJ114-AQ114</f>
        <v>923.92000000000257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70"/>
      <c r="B115" s="49" t="s">
        <v>38</v>
      </c>
      <c r="C115" s="50"/>
      <c r="D115" s="51">
        <f t="shared" ref="D115" si="1089">SUM(D112:D114)</f>
        <v>43462</v>
      </c>
      <c r="E115" s="51"/>
      <c r="F115" s="51">
        <f t="shared" ref="F115" si="1090">SUM(F112:F114)</f>
        <v>40419</v>
      </c>
      <c r="G115" s="52"/>
      <c r="H115" s="52"/>
      <c r="I115" s="51">
        <f t="shared" ref="I115:K115" si="1091">SUM(I112:I114)</f>
        <v>47047</v>
      </c>
      <c r="J115" s="52"/>
      <c r="K115" s="51">
        <f t="shared" si="1091"/>
        <v>48161</v>
      </c>
      <c r="L115" s="21">
        <f t="shared" ref="L115" si="1092">IF(K115&gt;0,(K112*L112+K113*L113+K114*L114)/K115,0)</f>
        <v>9.7000747492784617E-2</v>
      </c>
      <c r="M115" s="52">
        <f t="shared" ref="M115" si="1093">M112+M113+M114</f>
        <v>43489</v>
      </c>
      <c r="N115" s="53">
        <f t="shared" ref="N115" si="1094">IF(M115&gt;0,O115/M115,0)</f>
        <v>0.58720338476396328</v>
      </c>
      <c r="O115" s="54">
        <f t="shared" ref="O115" si="1095">O112+O113+O114</f>
        <v>25536.887999999999</v>
      </c>
      <c r="P115" s="21">
        <f t="shared" ref="P115" si="1096">IF(M115&gt;0,Q115/M115,0)</f>
        <v>0.31879990342385434</v>
      </c>
      <c r="Q115" s="54">
        <f t="shared" ref="Q115" si="1097">Q112+Q113+Q114</f>
        <v>13864.289000000001</v>
      </c>
      <c r="R115" s="21">
        <f t="shared" ref="R115" si="1098">IF(M115&gt;0,T115/M115,0)</f>
        <v>9.3996711812182374E-2</v>
      </c>
      <c r="S115" s="141"/>
      <c r="T115" s="54">
        <f t="shared" ref="T115" si="1099">T112+T113+T114</f>
        <v>4087.8229999999994</v>
      </c>
      <c r="U115" s="21">
        <f t="shared" ref="U115" si="1100">IF(M115&gt;0,V115/M115,0)</f>
        <v>0.24600558761985791</v>
      </c>
      <c r="V115" s="54">
        <f t="shared" ref="V115" si="1101">V112+V113+V114</f>
        <v>10698.537</v>
      </c>
      <c r="W115" s="21">
        <f t="shared" ref="W115" si="1102">IF(M115&gt;0,X115/M115,0)</f>
        <v>0.49366253535376758</v>
      </c>
      <c r="X115" s="54">
        <f t="shared" ref="X115" si="1103">X112+X113+X114</f>
        <v>21468.89</v>
      </c>
      <c r="Y115" s="21">
        <f t="shared" ref="Y115" si="1104">IF(M115&gt;0,Z115/M115,0)</f>
        <v>0.40665938513187239</v>
      </c>
      <c r="Z115" s="54">
        <f t="shared" ref="Z115" si="1105">Z112+Z113+Z114</f>
        <v>17685.21</v>
      </c>
      <c r="AA115" s="55">
        <f t="shared" ref="AA115" si="1106">IF(M115&gt;0,AB115/M115,0)</f>
        <v>2.6732511669617606E-3</v>
      </c>
      <c r="AB115" s="56">
        <f t="shared" ref="AB115" si="1107">SUM(AB112:AB114)</f>
        <v>116.25702</v>
      </c>
      <c r="AC115" s="55">
        <f t="shared" ref="AC115" si="1108">IF(M115&gt;0,(AC112*M112+AC113*M113+AC114*M114)/M115,0)</f>
        <v>2.694914580698567E-3</v>
      </c>
      <c r="AD115" s="55">
        <f t="shared" ref="AD115" si="1109">IF(K115&gt;0,(K112*AD112+K113*AD113+K114*AD114)/K115,0)</f>
        <v>2.9999252507215379E-4</v>
      </c>
      <c r="AE115" s="52">
        <f t="shared" ref="AE115" si="1110">SUM(AE112:AE114)</f>
        <v>13.046690000000002</v>
      </c>
      <c r="AF115" s="53">
        <f t="shared" ref="AF115" si="1111">IF(K115&gt;0,(K112*AF112+K113*AF113+K114*AF114)/K115,0)</f>
        <v>0.21269956396254233</v>
      </c>
      <c r="AG115" s="58">
        <f t="shared" ref="AG115" si="1112">SUM(AG112:AG114)</f>
        <v>101.53247040000001</v>
      </c>
      <c r="AH115" s="53">
        <f t="shared" ref="AH115" si="1113">IF(AND(AB115&gt;0),((AB112*AH112+AB113*AH113+AB114*AH114)/AB115),0)</f>
        <v>0.88903208185158877</v>
      </c>
      <c r="AI115" s="57">
        <f t="shared" si="635"/>
        <v>0.88990587094595219</v>
      </c>
      <c r="AJ115" s="51">
        <f t="shared" ref="AJ115" si="1114">SUM(AJ112:AJ114)</f>
        <v>521</v>
      </c>
      <c r="AK115" s="21">
        <f t="shared" ref="AK115" si="1115">IF(AJ115&gt;0,(AK112*AJ112+AK113*AJ113+AK114*AJ114)/AJ115,0)</f>
        <v>8.3785028790786947E-2</v>
      </c>
      <c r="AL115" s="53">
        <f>IF(K115&gt;0,(AL112*K112+AL113*K113+AL114*K114)/K115,0)</f>
        <v>0.2181301758684413</v>
      </c>
      <c r="AM115" s="141">
        <f>IF(L115&gt;0,(AM112*K112+AM113*K113+AM114*K114)/K115,0)</f>
        <v>0.22689649716575652</v>
      </c>
      <c r="AN115" s="58">
        <f t="shared" ref="AN115" si="1116">SUM(AN112:AN114)</f>
        <v>104.1524502</v>
      </c>
      <c r="AO115" s="142">
        <f t="shared" si="706"/>
        <v>108.32494080000001</v>
      </c>
      <c r="AP115" s="56"/>
      <c r="AQ115" s="56">
        <f t="shared" ref="AQ115" si="1117">SUM(AQ112:AQ114)</f>
        <v>502.2</v>
      </c>
      <c r="AR115" s="105"/>
      <c r="AS115" s="106">
        <f>AR114</f>
        <v>923.92000000000257</v>
      </c>
      <c r="AT115" s="51">
        <f t="shared" ref="AT115" si="1118">SUM(AT112:AT114)</f>
        <v>0</v>
      </c>
      <c r="AU115" s="59"/>
      <c r="AV115" s="58"/>
      <c r="AW115" s="58"/>
      <c r="AX115" s="58"/>
      <c r="AY115" s="58"/>
    </row>
    <row r="116" spans="1:51" x14ac:dyDescent="0.2">
      <c r="A116" s="169">
        <v>29</v>
      </c>
      <c r="B116" s="33">
        <v>1</v>
      </c>
      <c r="C116" s="11" t="s">
        <v>57</v>
      </c>
      <c r="D116" s="12">
        <v>5702</v>
      </c>
      <c r="E116" s="12">
        <v>0</v>
      </c>
      <c r="F116" s="12">
        <v>8686</v>
      </c>
      <c r="G116" s="13">
        <v>0.3</v>
      </c>
      <c r="H116" s="13">
        <v>3.7</v>
      </c>
      <c r="I116" s="12">
        <v>10393</v>
      </c>
      <c r="J116" s="13">
        <v>5.8</v>
      </c>
      <c r="K116" s="12">
        <v>16092</v>
      </c>
      <c r="L116" s="14">
        <v>8.8999999999999996E-2</v>
      </c>
      <c r="M116" s="24">
        <f>ROUND(K116*(1-L116),0)</f>
        <v>14660</v>
      </c>
      <c r="N116" s="15">
        <v>0.56499999999999995</v>
      </c>
      <c r="O116" s="25">
        <f t="shared" ref="O116:O118" si="1119">M116*N116</f>
        <v>8282.9</v>
      </c>
      <c r="P116" s="14">
        <v>0.39400000000000002</v>
      </c>
      <c r="Q116" s="25">
        <f t="shared" ref="Q116:Q118" si="1120">M116*P116</f>
        <v>5776.04</v>
      </c>
      <c r="R116" s="16">
        <v>4.1000000000000002E-2</v>
      </c>
      <c r="S116" s="150">
        <v>0.20580000000000001</v>
      </c>
      <c r="T116" s="25">
        <f t="shared" ref="T116:T118" si="1121">M116*R116</f>
        <v>601.06000000000006</v>
      </c>
      <c r="U116" s="26">
        <v>0.245</v>
      </c>
      <c r="V116" s="25">
        <f t="shared" ref="V116:V118" si="1122">M116*U116</f>
        <v>3591.7</v>
      </c>
      <c r="W116" s="16">
        <v>0.48599999999999999</v>
      </c>
      <c r="X116" s="25">
        <f t="shared" ref="X116:X118" si="1123">M116*W116</f>
        <v>7124.76</v>
      </c>
      <c r="Y116" s="16">
        <v>0.41</v>
      </c>
      <c r="Z116" s="25">
        <f t="shared" ref="Z116:Z118" si="1124">Y116*M116</f>
        <v>6010.5999999999995</v>
      </c>
      <c r="AA116" s="17">
        <v>2.7499999999999998E-3</v>
      </c>
      <c r="AB116" s="18">
        <f t="shared" ref="AB116:AB118" si="1125">M116*AA116</f>
        <v>40.314999999999998</v>
      </c>
      <c r="AC116" s="27">
        <f>IF(M116&gt;0,(AE116+AN116)/M116,0)</f>
        <v>2.8205566166439292E-3</v>
      </c>
      <c r="AD116" s="17">
        <v>2.7999999999999998E-4</v>
      </c>
      <c r="AE116" s="24">
        <f t="shared" ref="AE116:AE118" si="1126">AD116*M116</f>
        <v>4.1048</v>
      </c>
      <c r="AF116" s="117">
        <v>0.2077</v>
      </c>
      <c r="AG116" s="30">
        <f t="shared" ref="AG116:AG118" si="1127">AJ116*(1-AK116)*AF116</f>
        <v>36.148108000000001</v>
      </c>
      <c r="AH116" s="28">
        <f t="shared" ref="AH116:AH118" si="1128">IF(AND(AF116&gt;0,AD116&gt;0,AA116&gt;0),((AA116-AD116)*AF116)/((AF116-AD116)*AA116),0)</f>
        <v>0.89939429002200189</v>
      </c>
      <c r="AI116" s="60">
        <f t="shared" si="635"/>
        <v>0.90190888187828755</v>
      </c>
      <c r="AJ116" s="12">
        <v>190</v>
      </c>
      <c r="AK116" s="14">
        <v>8.4000000000000005E-2</v>
      </c>
      <c r="AL116" s="15">
        <v>0.214</v>
      </c>
      <c r="AM116" s="135">
        <v>0.22420000000000001</v>
      </c>
      <c r="AN116" s="30">
        <f>AJ116*(1-AK116)*AL116</f>
        <v>37.244560000000007</v>
      </c>
      <c r="AO116" s="136">
        <f t="shared" ref="AO116" si="1129">AJ116*(1-AK116)*AM116</f>
        <v>39.019768000000006</v>
      </c>
      <c r="AP116" s="19">
        <v>1.65</v>
      </c>
      <c r="AQ116" s="19">
        <v>568.6</v>
      </c>
      <c r="AR116" s="101">
        <f>AR114+AJ116-AQ116</f>
        <v>545.32000000000255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9"/>
      <c r="B117" s="33">
        <v>2</v>
      </c>
      <c r="C117" s="11" t="s">
        <v>56</v>
      </c>
      <c r="D117" s="34">
        <v>20600</v>
      </c>
      <c r="E117" s="34">
        <v>2</v>
      </c>
      <c r="F117" s="34">
        <v>14223</v>
      </c>
      <c r="G117" s="35">
        <v>1.3</v>
      </c>
      <c r="H117" s="35">
        <v>5</v>
      </c>
      <c r="I117" s="34">
        <v>16115</v>
      </c>
      <c r="J117" s="35">
        <v>5.8</v>
      </c>
      <c r="K117" s="34">
        <v>15997</v>
      </c>
      <c r="L117" s="36">
        <v>8.4000000000000005E-2</v>
      </c>
      <c r="M117" s="37">
        <f>ROUND(K117*(1-L117),0)</f>
        <v>14653</v>
      </c>
      <c r="N117" s="38">
        <v>0.52800000000000002</v>
      </c>
      <c r="O117" s="25">
        <f t="shared" si="1119"/>
        <v>7736.7840000000006</v>
      </c>
      <c r="P117" s="36">
        <v>0.41</v>
      </c>
      <c r="Q117" s="25">
        <f t="shared" si="1120"/>
        <v>6007.73</v>
      </c>
      <c r="R117" s="39">
        <v>6.2E-2</v>
      </c>
      <c r="S117" s="139">
        <v>0.20710000000000001</v>
      </c>
      <c r="T117" s="25">
        <f t="shared" si="1121"/>
        <v>908.48599999999999</v>
      </c>
      <c r="U117" s="28">
        <v>0.252</v>
      </c>
      <c r="V117" s="25">
        <f t="shared" si="1122"/>
        <v>3692.556</v>
      </c>
      <c r="W117" s="39">
        <v>0.48099999999999998</v>
      </c>
      <c r="X117" s="25">
        <f t="shared" si="1123"/>
        <v>7048.0929999999998</v>
      </c>
      <c r="Y117" s="39">
        <v>0.4</v>
      </c>
      <c r="Z117" s="25">
        <f t="shared" si="1124"/>
        <v>5861.2000000000007</v>
      </c>
      <c r="AA117" s="40">
        <v>2.7399999999999998E-3</v>
      </c>
      <c r="AB117" s="18">
        <f t="shared" si="1125"/>
        <v>40.14922</v>
      </c>
      <c r="AC117" s="27">
        <f>IF(M117&gt;0,(AE117+AN117)/M117,0)</f>
        <v>2.6962227530198599E-3</v>
      </c>
      <c r="AD117" s="40">
        <v>2.7999999999999998E-4</v>
      </c>
      <c r="AE117" s="37">
        <f t="shared" si="1126"/>
        <v>4.1028399999999996</v>
      </c>
      <c r="AF117" s="28">
        <v>0.20930000000000001</v>
      </c>
      <c r="AG117" s="41">
        <f t="shared" si="1127"/>
        <v>34.274968000000008</v>
      </c>
      <c r="AH117" s="28">
        <f t="shared" si="1128"/>
        <v>0.8990129118367467</v>
      </c>
      <c r="AI117" s="29">
        <f t="shared" si="635"/>
        <v>0.89731312125370599</v>
      </c>
      <c r="AJ117" s="34">
        <v>178</v>
      </c>
      <c r="AK117" s="36">
        <v>0.08</v>
      </c>
      <c r="AL117" s="38">
        <v>0.2162</v>
      </c>
      <c r="AM117" s="137">
        <v>0.2278</v>
      </c>
      <c r="AN117" s="41">
        <f>AJ117*(1-AK117)*AL117</f>
        <v>35.404912000000003</v>
      </c>
      <c r="AO117" s="138">
        <f t="shared" si="677"/>
        <v>37.304528000000005</v>
      </c>
      <c r="AP117" s="42">
        <v>1.57</v>
      </c>
      <c r="AQ117" s="42"/>
      <c r="AR117" s="121">
        <f>AR116+AJ117-AQ117</f>
        <v>723.32000000000255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9"/>
      <c r="B118" s="33">
        <v>3</v>
      </c>
      <c r="C118" s="46" t="s">
        <v>58</v>
      </c>
      <c r="D118" s="43">
        <v>13474</v>
      </c>
      <c r="E118" s="43">
        <v>0</v>
      </c>
      <c r="F118" s="43">
        <v>15246</v>
      </c>
      <c r="G118" s="37">
        <v>1.1000000000000001</v>
      </c>
      <c r="H118" s="37">
        <v>4.2</v>
      </c>
      <c r="I118" s="43">
        <v>17736</v>
      </c>
      <c r="J118" s="37">
        <v>4.8</v>
      </c>
      <c r="K118" s="43">
        <v>16041</v>
      </c>
      <c r="L118" s="39">
        <v>8.4000000000000005E-2</v>
      </c>
      <c r="M118" s="37">
        <f>ROUND(K118*(1-L118),0)</f>
        <v>14694</v>
      </c>
      <c r="N118" s="28">
        <v>0.61</v>
      </c>
      <c r="O118" s="25">
        <f t="shared" si="1119"/>
        <v>8963.34</v>
      </c>
      <c r="P118" s="39">
        <v>0.32900000000000001</v>
      </c>
      <c r="Q118" s="25">
        <f t="shared" si="1120"/>
        <v>4834.326</v>
      </c>
      <c r="R118" s="39">
        <v>6.0999999999999999E-2</v>
      </c>
      <c r="S118" s="139">
        <v>0.21429999999999999</v>
      </c>
      <c r="T118" s="25">
        <f t="shared" si="1121"/>
        <v>896.33399999999995</v>
      </c>
      <c r="U118" s="28">
        <v>0.25600000000000001</v>
      </c>
      <c r="V118" s="25">
        <f t="shared" si="1122"/>
        <v>3761.6640000000002</v>
      </c>
      <c r="W118" s="39">
        <v>0.47199999999999998</v>
      </c>
      <c r="X118" s="25">
        <f t="shared" si="1123"/>
        <v>6935.5679999999993</v>
      </c>
      <c r="Y118" s="39">
        <v>0.4</v>
      </c>
      <c r="Z118" s="25">
        <f t="shared" si="1124"/>
        <v>5877.6</v>
      </c>
      <c r="AA118" s="47">
        <v>2.5899999999999999E-3</v>
      </c>
      <c r="AB118" s="18">
        <f t="shared" si="1125"/>
        <v>38.057459999999999</v>
      </c>
      <c r="AC118" s="27">
        <f>IF(M118&gt;0,(AE118+AN118)/M118,0)</f>
        <v>2.6340342997141692E-3</v>
      </c>
      <c r="AD118" s="47">
        <v>2.7E-4</v>
      </c>
      <c r="AE118" s="37">
        <f t="shared" si="1126"/>
        <v>3.9673799999999999</v>
      </c>
      <c r="AF118" s="28">
        <v>0.2137</v>
      </c>
      <c r="AG118" s="41">
        <f t="shared" si="1127"/>
        <v>34.527081600000002</v>
      </c>
      <c r="AH118" s="28">
        <f t="shared" si="1128"/>
        <v>0.89688606954220973</v>
      </c>
      <c r="AI118" s="29">
        <f t="shared" si="635"/>
        <v>0.89862414478181429</v>
      </c>
      <c r="AJ118" s="43">
        <v>176</v>
      </c>
      <c r="AK118" s="39">
        <v>8.2000000000000003E-2</v>
      </c>
      <c r="AL118" s="28">
        <v>0.215</v>
      </c>
      <c r="AM118" s="139">
        <v>0.23100000000000001</v>
      </c>
      <c r="AN118" s="41">
        <f>AJ118*(1-AK118)*AL118</f>
        <v>34.737120000000004</v>
      </c>
      <c r="AO118" s="140">
        <f t="shared" si="677"/>
        <v>37.322208000000003</v>
      </c>
      <c r="AP118" s="18">
        <v>1.6</v>
      </c>
      <c r="AQ118" s="18"/>
      <c r="AR118" s="121">
        <f>AR117+AJ118-AQ118</f>
        <v>899.32000000000255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70"/>
      <c r="B119" s="49" t="s">
        <v>38</v>
      </c>
      <c r="C119" s="50"/>
      <c r="D119" s="51">
        <f t="shared" ref="D119" si="1130">SUM(D116:D118)</f>
        <v>39776</v>
      </c>
      <c r="E119" s="51"/>
      <c r="F119" s="51">
        <f t="shared" ref="F119" si="1131">SUM(F116:F118)</f>
        <v>38155</v>
      </c>
      <c r="G119" s="52"/>
      <c r="H119" s="52"/>
      <c r="I119" s="51">
        <f t="shared" ref="I119:K119" si="1132">SUM(I116:I118)</f>
        <v>44244</v>
      </c>
      <c r="J119" s="52"/>
      <c r="K119" s="51">
        <f t="shared" si="1132"/>
        <v>48130</v>
      </c>
      <c r="L119" s="21">
        <f t="shared" ref="L119" si="1133">IF(K119&gt;0,(K116*L116+K117*L117+K118*L118)/K119,0)</f>
        <v>8.567172241845003E-2</v>
      </c>
      <c r="M119" s="52">
        <f t="shared" ref="M119" si="1134">M116+M117+M118</f>
        <v>44007</v>
      </c>
      <c r="N119" s="53">
        <f t="shared" ref="N119" si="1135">IF(M119&gt;0,O119/M119,0)</f>
        <v>0.56770568318676573</v>
      </c>
      <c r="O119" s="54">
        <f t="shared" ref="O119" si="1136">O116+O117+O118</f>
        <v>24983.024000000001</v>
      </c>
      <c r="P119" s="21">
        <f t="shared" ref="P119" si="1137">IF(M119&gt;0,Q119/M119,0)</f>
        <v>0.37762392346672125</v>
      </c>
      <c r="Q119" s="54">
        <f t="shared" ref="Q119" si="1138">Q116+Q117+Q118</f>
        <v>16618.096000000001</v>
      </c>
      <c r="R119" s="21">
        <f t="shared" ref="R119" si="1139">IF(M119&gt;0,T119/M119,0)</f>
        <v>5.4670393346513059E-2</v>
      </c>
      <c r="S119" s="141"/>
      <c r="T119" s="54">
        <f t="shared" ref="T119" si="1140">T116+T117+T118</f>
        <v>2405.88</v>
      </c>
      <c r="U119" s="21">
        <f t="shared" ref="U119" si="1141">IF(M119&gt;0,V119/M119,0)</f>
        <v>0.25100370395618882</v>
      </c>
      <c r="V119" s="54">
        <f t="shared" ref="V119" si="1142">V116+V117+V118</f>
        <v>11045.92</v>
      </c>
      <c r="W119" s="21">
        <f t="shared" ref="W119" si="1143">IF(M119&gt;0,X119/M119,0)</f>
        <v>0.47966053127911468</v>
      </c>
      <c r="X119" s="54">
        <f t="shared" ref="X119" si="1144">X116+X117+X118</f>
        <v>21108.420999999998</v>
      </c>
      <c r="Y119" s="21">
        <f t="shared" ref="Y119" si="1145">IF(M119&gt;0,Z119/M119,0)</f>
        <v>0.40333128820414937</v>
      </c>
      <c r="Z119" s="54">
        <f t="shared" ref="Z119" si="1146">Z116+Z117+Z118</f>
        <v>17749.400000000001</v>
      </c>
      <c r="AA119" s="55">
        <f t="shared" ref="AA119" si="1147">IF(M119&gt;0,AB119/M119,0)</f>
        <v>2.6932460744881499E-3</v>
      </c>
      <c r="AB119" s="56">
        <f t="shared" ref="AB119" si="1148">SUM(AB116:AB118)</f>
        <v>118.52168</v>
      </c>
      <c r="AC119" s="55">
        <f t="shared" ref="AC119" si="1149">IF(M119&gt;0,(AC116*M116+AC117*M117+AC118*M118)/M119,0)</f>
        <v>2.7168771331833571E-3</v>
      </c>
      <c r="AD119" s="55">
        <f t="shared" ref="AD119" si="1150">IF(K119&gt;0,(K116*AD116+K117*AD117+K118*AD118)/K119,0)</f>
        <v>2.7666715146478285E-4</v>
      </c>
      <c r="AE119" s="52">
        <f t="shared" ref="AE119" si="1151">SUM(AE116:AE118)</f>
        <v>12.17502</v>
      </c>
      <c r="AF119" s="53">
        <f t="shared" ref="AF119" si="1152">IF(K119&gt;0,(K116*AF116+K117*AF117+K118*AF118)/K119,0)</f>
        <v>0.21023150218159151</v>
      </c>
      <c r="AG119" s="58">
        <f t="shared" ref="AG119" si="1153">SUM(AG116:AG118)</f>
        <v>104.95015760000001</v>
      </c>
      <c r="AH119" s="53">
        <f t="shared" ref="AH119" si="1154">IF(AND(AB119&gt;0),((AB116*AH116+AB117*AH117+AB118*AH118)/AB119),0)</f>
        <v>0.89845970541905085</v>
      </c>
      <c r="AI119" s="57">
        <f t="shared" si="635"/>
        <v>0.89932414475108835</v>
      </c>
      <c r="AJ119" s="51">
        <f t="shared" ref="AJ119" si="1155">SUM(AJ116:AJ118)</f>
        <v>544</v>
      </c>
      <c r="AK119" s="21">
        <f t="shared" ref="AK119" si="1156">IF(AJ119&gt;0,(AK116*AJ116+AK117*AJ117+AK118*AJ118)/AJ119,0)</f>
        <v>8.2044117647058837E-2</v>
      </c>
      <c r="AL119" s="53">
        <f>IF(K119&gt;0,(AL116*K116+AL117*K117+AL118*K118)/K119,0)</f>
        <v>0.21506450031165594</v>
      </c>
      <c r="AM119" s="141">
        <f>IF(L119&gt;0,(AM116*K116+AM117*K117+AM118*K118)/K119,0)</f>
        <v>0.22766287138998548</v>
      </c>
      <c r="AN119" s="58">
        <f t="shared" ref="AN119" si="1157">SUM(AN116:AN118)</f>
        <v>107.38659200000001</v>
      </c>
      <c r="AO119" s="142">
        <f t="shared" si="706"/>
        <v>113.64650400000001</v>
      </c>
      <c r="AP119" s="56"/>
      <c r="AQ119" s="56">
        <f t="shared" ref="AQ119" si="1158">SUM(AQ116:AQ118)</f>
        <v>568.6</v>
      </c>
      <c r="AR119" s="105"/>
      <c r="AS119" s="106">
        <f>AR118</f>
        <v>899.32000000000255</v>
      </c>
      <c r="AT119" s="51">
        <f t="shared" ref="AT119" si="1159">SUM(AT116:AT118)</f>
        <v>0</v>
      </c>
      <c r="AU119" s="59"/>
      <c r="AV119" s="58"/>
      <c r="AW119" s="58"/>
      <c r="AX119" s="58"/>
      <c r="AY119" s="58"/>
    </row>
    <row r="120" spans="1:51" x14ac:dyDescent="0.2">
      <c r="A120" s="168">
        <v>30</v>
      </c>
      <c r="B120" s="23">
        <v>1</v>
      </c>
      <c r="C120" s="11" t="s">
        <v>57</v>
      </c>
      <c r="D120" s="12">
        <v>13278</v>
      </c>
      <c r="E120" s="12">
        <v>0</v>
      </c>
      <c r="F120" s="12">
        <v>15882</v>
      </c>
      <c r="G120" s="13">
        <v>0.6</v>
      </c>
      <c r="H120" s="13">
        <v>4.2</v>
      </c>
      <c r="I120" s="12">
        <v>18175</v>
      </c>
      <c r="J120" s="13">
        <v>4.4000000000000004</v>
      </c>
      <c r="K120" s="12">
        <v>16074</v>
      </c>
      <c r="L120" s="14">
        <v>8.6999999999999994E-2</v>
      </c>
      <c r="M120" s="37">
        <f>ROUND(K120*(1-L120),0)</f>
        <v>14676</v>
      </c>
      <c r="N120" s="15">
        <v>0.63200000000000001</v>
      </c>
      <c r="O120" s="25">
        <f t="shared" ref="O120:O122" si="1160">M120*N120</f>
        <v>9275.232</v>
      </c>
      <c r="P120" s="14">
        <v>0.27800000000000002</v>
      </c>
      <c r="Q120" s="25">
        <f t="shared" ref="Q120:Q122" si="1161">M120*P120</f>
        <v>4079.9280000000003</v>
      </c>
      <c r="R120" s="16">
        <v>0.09</v>
      </c>
      <c r="S120" s="150">
        <v>0.21129999999999999</v>
      </c>
      <c r="T120" s="25">
        <f t="shared" ref="T120:T122" si="1162">M120*R120</f>
        <v>1320.84</v>
      </c>
      <c r="U120" s="26">
        <v>0.253</v>
      </c>
      <c r="V120" s="25">
        <f t="shared" ref="V120:V122" si="1163">M120*U120</f>
        <v>3713.0280000000002</v>
      </c>
      <c r="W120" s="16">
        <v>0.46200000000000002</v>
      </c>
      <c r="X120" s="25">
        <f t="shared" ref="X120:X122" si="1164">M120*W120</f>
        <v>6780.3119999999999</v>
      </c>
      <c r="Y120" s="16">
        <v>0.41</v>
      </c>
      <c r="Z120" s="25">
        <f t="shared" ref="Z120:Z122" si="1165">Y120*M120</f>
        <v>6017.16</v>
      </c>
      <c r="AA120" s="17">
        <v>2.5600000000000002E-3</v>
      </c>
      <c r="AB120" s="18">
        <f t="shared" ref="AB120:AB122" si="1166">M120*AA120</f>
        <v>37.57056</v>
      </c>
      <c r="AC120" s="27">
        <f>IF(M120&gt;0,(AE120+AN120)/M120,0)</f>
        <v>2.7258578018533662E-3</v>
      </c>
      <c r="AD120" s="17">
        <v>2.7E-4</v>
      </c>
      <c r="AE120" s="24">
        <f t="shared" ref="AE120:AE122" si="1167">AD120*M120</f>
        <v>3.96252</v>
      </c>
      <c r="AF120" s="117">
        <v>0.2046</v>
      </c>
      <c r="AG120" s="30">
        <f t="shared" ref="AG120:AG122" si="1168">AJ120*(1-AK120)*AF120</f>
        <v>33.656904600000004</v>
      </c>
      <c r="AH120" s="28">
        <f t="shared" ref="AH120:AH122" si="1169">IF(AND(AF120&gt;0,AD120&gt;0,AA120&gt;0),((AA120-AD120)*AF120)/((AF120-AD120)*AA120),0)</f>
        <v>0.89571327631772135</v>
      </c>
      <c r="AI120" s="60">
        <f t="shared" si="635"/>
        <v>0.90206023301132754</v>
      </c>
      <c r="AJ120" s="12">
        <v>179</v>
      </c>
      <c r="AK120" s="14">
        <v>8.1000000000000003E-2</v>
      </c>
      <c r="AL120" s="15">
        <v>0.21909999999999999</v>
      </c>
      <c r="AM120" s="135">
        <v>0.23100000000000001</v>
      </c>
      <c r="AN120" s="30">
        <f>AJ120*(1-AK120)*AL120</f>
        <v>36.042169100000002</v>
      </c>
      <c r="AO120" s="136">
        <f t="shared" ref="AO120" si="1170">AJ120*(1-AK120)*AM120</f>
        <v>37.999731000000004</v>
      </c>
      <c r="AP120" s="19">
        <v>1.6</v>
      </c>
      <c r="AQ120" s="19"/>
      <c r="AR120" s="101">
        <f>AR118+AJ120-AQ120+AS120</f>
        <v>1044.8600000000024</v>
      </c>
      <c r="AS120" s="151">
        <v>-33.46</v>
      </c>
      <c r="AT120" s="12"/>
      <c r="AU120" s="31"/>
      <c r="AV120" s="20"/>
      <c r="AW120" s="20"/>
      <c r="AX120" s="20"/>
      <c r="AY120" s="20"/>
    </row>
    <row r="121" spans="1:51" x14ac:dyDescent="0.2">
      <c r="A121" s="169"/>
      <c r="B121" s="33">
        <v>2</v>
      </c>
      <c r="C121" s="11" t="s">
        <v>54</v>
      </c>
      <c r="D121" s="34">
        <v>19800</v>
      </c>
      <c r="E121" s="34">
        <v>3</v>
      </c>
      <c r="F121" s="34">
        <v>14745</v>
      </c>
      <c r="G121" s="35">
        <v>0.7</v>
      </c>
      <c r="H121" s="35">
        <v>3.5</v>
      </c>
      <c r="I121" s="34">
        <v>17946</v>
      </c>
      <c r="J121" s="35">
        <v>4</v>
      </c>
      <c r="K121" s="34">
        <v>16066</v>
      </c>
      <c r="L121" s="36">
        <v>8.4000000000000005E-2</v>
      </c>
      <c r="M121" s="37">
        <f>ROUND(K121*(1-L121),0)</f>
        <v>14716</v>
      </c>
      <c r="N121" s="38">
        <v>0.62</v>
      </c>
      <c r="O121" s="25">
        <f t="shared" si="1160"/>
        <v>9123.92</v>
      </c>
      <c r="P121" s="36">
        <v>0.28499999999999998</v>
      </c>
      <c r="Q121" s="25">
        <f t="shared" si="1161"/>
        <v>4194.0599999999995</v>
      </c>
      <c r="R121" s="39">
        <v>9.5000000000000001E-2</v>
      </c>
      <c r="S121" s="139">
        <v>0.2132</v>
      </c>
      <c r="T121" s="25">
        <f t="shared" si="1162"/>
        <v>1398.02</v>
      </c>
      <c r="U121" s="28">
        <v>0.23499999999999999</v>
      </c>
      <c r="V121" s="25">
        <f t="shared" si="1163"/>
        <v>3458.2599999999998</v>
      </c>
      <c r="W121" s="39">
        <v>0.503</v>
      </c>
      <c r="X121" s="25">
        <f t="shared" si="1164"/>
        <v>7402.1480000000001</v>
      </c>
      <c r="Y121" s="39">
        <v>0.4</v>
      </c>
      <c r="Z121" s="25">
        <f t="shared" si="1165"/>
        <v>5886.4000000000005</v>
      </c>
      <c r="AA121" s="40">
        <v>2.6700000000000001E-3</v>
      </c>
      <c r="AB121" s="18">
        <f t="shared" si="1166"/>
        <v>39.291719999999998</v>
      </c>
      <c r="AC121" s="27">
        <f>IF(M121&gt;0,(AE121+AN121)/M121,0)</f>
        <v>2.4459532481652625E-3</v>
      </c>
      <c r="AD121" s="40">
        <v>2.7E-4</v>
      </c>
      <c r="AE121" s="37">
        <f t="shared" si="1167"/>
        <v>3.9733200000000002</v>
      </c>
      <c r="AF121" s="28">
        <v>0.21329999999999999</v>
      </c>
      <c r="AG121" s="41">
        <f t="shared" si="1168"/>
        <v>31.431888000000001</v>
      </c>
      <c r="AH121" s="28">
        <f t="shared" si="1169"/>
        <v>0.90001566482960937</v>
      </c>
      <c r="AI121" s="29">
        <f t="shared" si="635"/>
        <v>0.89072032869908946</v>
      </c>
      <c r="AJ121" s="34">
        <v>160</v>
      </c>
      <c r="AK121" s="36">
        <v>7.9000000000000001E-2</v>
      </c>
      <c r="AL121" s="38">
        <v>0.21729999999999999</v>
      </c>
      <c r="AM121" s="137">
        <v>0.2301</v>
      </c>
      <c r="AN121" s="41">
        <f>AJ121*(1-AK121)*AL121</f>
        <v>32.021328000000004</v>
      </c>
      <c r="AO121" s="138">
        <f t="shared" si="677"/>
        <v>33.907536</v>
      </c>
      <c r="AP121" s="42">
        <v>1.6</v>
      </c>
      <c r="AQ121" s="42"/>
      <c r="AR121" s="121">
        <f>AR120+AJ121-AQ121</f>
        <v>1204.8600000000024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9"/>
      <c r="B122" s="33">
        <v>3</v>
      </c>
      <c r="C122" s="46" t="s">
        <v>58</v>
      </c>
      <c r="D122" s="43">
        <v>17854</v>
      </c>
      <c r="E122" s="43">
        <v>2</v>
      </c>
      <c r="F122" s="43">
        <v>17303</v>
      </c>
      <c r="G122" s="37">
        <v>1.2</v>
      </c>
      <c r="H122" s="37">
        <v>4.5999999999999996</v>
      </c>
      <c r="I122" s="43">
        <v>19520</v>
      </c>
      <c r="J122" s="37">
        <v>3.3</v>
      </c>
      <c r="K122" s="43">
        <v>16198</v>
      </c>
      <c r="L122" s="39">
        <v>8.1000000000000003E-2</v>
      </c>
      <c r="M122" s="37">
        <f>ROUND(K122*(1-L122),0)</f>
        <v>14886</v>
      </c>
      <c r="N122" s="28">
        <v>0.59499999999999997</v>
      </c>
      <c r="O122" s="25">
        <f t="shared" si="1160"/>
        <v>8857.17</v>
      </c>
      <c r="P122" s="39">
        <v>0.31900000000000001</v>
      </c>
      <c r="Q122" s="25">
        <f t="shared" si="1161"/>
        <v>4748.634</v>
      </c>
      <c r="R122" s="39">
        <v>8.5999999999999993E-2</v>
      </c>
      <c r="S122" s="139">
        <v>0.2175</v>
      </c>
      <c r="T122" s="25">
        <f t="shared" si="1162"/>
        <v>1280.1959999999999</v>
      </c>
      <c r="U122" s="28">
        <v>0.254</v>
      </c>
      <c r="V122" s="25">
        <f t="shared" si="1163"/>
        <v>3781.0439999999999</v>
      </c>
      <c r="W122" s="39">
        <v>0.48599999999999999</v>
      </c>
      <c r="X122" s="25">
        <f t="shared" si="1164"/>
        <v>7234.5959999999995</v>
      </c>
      <c r="Y122" s="39">
        <v>0.4</v>
      </c>
      <c r="Z122" s="25">
        <f t="shared" si="1165"/>
        <v>5954.4000000000005</v>
      </c>
      <c r="AA122" s="47">
        <v>2.66E-3</v>
      </c>
      <c r="AB122" s="18">
        <f t="shared" si="1166"/>
        <v>39.596760000000003</v>
      </c>
      <c r="AC122" s="27">
        <f>IF(M122&gt;0,(AE122+AN122)/M122,0)</f>
        <v>2.6090405481660616E-3</v>
      </c>
      <c r="AD122" s="47">
        <v>2.7E-4</v>
      </c>
      <c r="AE122" s="37">
        <f t="shared" si="1167"/>
        <v>4.0192199999999998</v>
      </c>
      <c r="AF122" s="28">
        <v>0.2087</v>
      </c>
      <c r="AG122" s="41">
        <f t="shared" si="1168"/>
        <v>33.060584400000003</v>
      </c>
      <c r="AH122" s="28">
        <f t="shared" si="1169"/>
        <v>0.89966015167458535</v>
      </c>
      <c r="AI122" s="29">
        <f t="shared" si="635"/>
        <v>0.89761630433345552</v>
      </c>
      <c r="AJ122" s="43">
        <v>172</v>
      </c>
      <c r="AK122" s="39">
        <v>7.9000000000000001E-2</v>
      </c>
      <c r="AL122" s="28">
        <v>0.2198</v>
      </c>
      <c r="AM122" s="139">
        <v>0.23380000000000001</v>
      </c>
      <c r="AN122" s="41">
        <f>AJ122*(1-AK122)*AL122</f>
        <v>34.818957599999997</v>
      </c>
      <c r="AO122" s="140">
        <f t="shared" si="677"/>
        <v>37.036725600000004</v>
      </c>
      <c r="AP122" s="18">
        <v>1.6</v>
      </c>
      <c r="AQ122" s="18"/>
      <c r="AR122" s="121">
        <f>AR121+AJ122-AQ122</f>
        <v>1376.8600000000024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70"/>
      <c r="B123" s="49" t="s">
        <v>38</v>
      </c>
      <c r="C123" s="50"/>
      <c r="D123" s="51">
        <f t="shared" ref="D123" si="1171">SUM(D120:D122)</f>
        <v>50932</v>
      </c>
      <c r="E123" s="51"/>
      <c r="F123" s="51">
        <f t="shared" ref="F123" si="1172">SUM(F120:F122)</f>
        <v>47930</v>
      </c>
      <c r="G123" s="52"/>
      <c r="H123" s="52"/>
      <c r="I123" s="51">
        <f t="shared" ref="I123:K123" si="1173">SUM(I120:I122)</f>
        <v>55641</v>
      </c>
      <c r="J123" s="52"/>
      <c r="K123" s="51">
        <f t="shared" si="1173"/>
        <v>48338</v>
      </c>
      <c r="L123" s="21">
        <f t="shared" ref="L123" si="1174">IF(K123&gt;0,(K120*L120+K121*L121+K122*L122)/K123,0)</f>
        <v>8.3992304191319464E-2</v>
      </c>
      <c r="M123" s="52">
        <f t="shared" ref="M123" si="1175">M120+M121+M122</f>
        <v>44278</v>
      </c>
      <c r="N123" s="53">
        <f t="shared" ref="N123" si="1176">IF(M123&gt;0,O123/M123,0)</f>
        <v>0.61557256425312801</v>
      </c>
      <c r="O123" s="54">
        <f t="shared" ref="O123" si="1177">O120+O121+O122</f>
        <v>27256.322</v>
      </c>
      <c r="P123" s="21">
        <f t="shared" ref="P123" si="1178">IF(M123&gt;0,Q123/M123,0)</f>
        <v>0.294110438592529</v>
      </c>
      <c r="Q123" s="54">
        <f t="shared" ref="Q123" si="1179">Q120+Q121+Q122</f>
        <v>13022.621999999999</v>
      </c>
      <c r="R123" s="21">
        <f t="shared" ref="R123" si="1180">IF(M123&gt;0,T123/M123,0)</f>
        <v>9.0316997154343007E-2</v>
      </c>
      <c r="S123" s="141"/>
      <c r="T123" s="54">
        <f t="shared" ref="T123" si="1181">T120+T121+T122</f>
        <v>3999.0559999999996</v>
      </c>
      <c r="U123" s="21">
        <f t="shared" ref="U123" si="1182">IF(M123&gt;0,V123/M123,0)</f>
        <v>0.24735381001851936</v>
      </c>
      <c r="V123" s="54">
        <f t="shared" ref="V123" si="1183">V120+V121+V122</f>
        <v>10952.332</v>
      </c>
      <c r="W123" s="21">
        <f t="shared" ref="W123" si="1184">IF(M123&gt;0,X123/M123,0)</f>
        <v>0.48369519851845155</v>
      </c>
      <c r="X123" s="54">
        <f t="shared" ref="X123" si="1185">X120+X121+X122</f>
        <v>21417.055999999997</v>
      </c>
      <c r="Y123" s="21">
        <f t="shared" ref="Y123" si="1186">IF(M123&gt;0,Z123/M123,0)</f>
        <v>0.40331451285062564</v>
      </c>
      <c r="Z123" s="54">
        <f t="shared" ref="Z123" si="1187">Z120+Z121+Z122</f>
        <v>17857.960000000003</v>
      </c>
      <c r="AA123" s="55">
        <f t="shared" ref="AA123" si="1188">IF(M123&gt;0,AB123/M123,0)</f>
        <v>2.6301784181760692E-3</v>
      </c>
      <c r="AB123" s="56">
        <f t="shared" ref="AB123" si="1189">SUM(AB120:AB122)</f>
        <v>116.45904</v>
      </c>
      <c r="AC123" s="55">
        <f t="shared" ref="AC123" si="1190">IF(M123&gt;0,(AC120*M120+AC121*M121+AC122*M122)/M123,0)</f>
        <v>2.593556951533493E-3</v>
      </c>
      <c r="AD123" s="55">
        <f t="shared" ref="AD123" si="1191">IF(K123&gt;0,(K120*AD120+K121*AD121+K122*AD122)/K123,0)</f>
        <v>2.7E-4</v>
      </c>
      <c r="AE123" s="52">
        <f t="shared" ref="AE123" si="1192">SUM(AE120:AE122)</f>
        <v>11.95506</v>
      </c>
      <c r="AF123" s="53">
        <f t="shared" ref="AF123" si="1193">IF(K123&gt;0,(K120*AF120+K121*AF121+K122*AF122)/K123,0)</f>
        <v>0.20886550539947865</v>
      </c>
      <c r="AG123" s="58">
        <f t="shared" ref="AG123" si="1194">SUM(AG120:AG122)</f>
        <v>98.149377000000015</v>
      </c>
      <c r="AH123" s="53">
        <f t="shared" ref="AH123" si="1195">IF(AND(AB123&gt;0),((AB120*AH120+AB121*AH121+AB122*AH122)/AB123),0)</f>
        <v>0.89850680545033301</v>
      </c>
      <c r="AI123" s="57">
        <f t="shared" si="635"/>
        <v>0.89700309357510566</v>
      </c>
      <c r="AJ123" s="51">
        <f t="shared" ref="AJ123" si="1196">SUM(AJ120:AJ122)</f>
        <v>511</v>
      </c>
      <c r="AK123" s="21">
        <f t="shared" ref="AK123" si="1197">IF(AJ123&gt;0,(AK120*AJ120+AK121*AJ121+AK122*AJ122)/AJ123,0)</f>
        <v>7.9700587084148733E-2</v>
      </c>
      <c r="AL123" s="53">
        <f>IF(K123&gt;0,(AL120*K120+AL121*K121+AL122*K122)/K123,0)</f>
        <v>0.21873630683933967</v>
      </c>
      <c r="AM123" s="141">
        <f>IF(L123&gt;0,(AM120*K120+AM121*K121+AM122*K122)/K123,0)</f>
        <v>0.23163914518598205</v>
      </c>
      <c r="AN123" s="58">
        <f t="shared" ref="AN123" si="1198">SUM(AN120:AN122)</f>
        <v>102.88245470000001</v>
      </c>
      <c r="AO123" s="142">
        <f t="shared" si="706"/>
        <v>108.9439926</v>
      </c>
      <c r="AP123" s="56"/>
      <c r="AQ123" s="56">
        <f t="shared" ref="AQ123" si="1199">SUM(AQ120:AQ122)</f>
        <v>0</v>
      </c>
      <c r="AR123" s="105"/>
      <c r="AS123" s="106">
        <f>AR122</f>
        <v>1376.8600000000024</v>
      </c>
      <c r="AT123" s="51">
        <f t="shared" ref="AT123" si="1200">SUM(AT120:AT122)</f>
        <v>0</v>
      </c>
      <c r="AU123" s="59"/>
      <c r="AV123" s="58"/>
      <c r="AW123" s="58"/>
      <c r="AX123" s="58"/>
      <c r="AY123" s="58"/>
    </row>
    <row r="124" spans="1:51" x14ac:dyDescent="0.2">
      <c r="A124" s="168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01">M124*N124</f>
        <v>0</v>
      </c>
      <c r="P124" s="14"/>
      <c r="Q124" s="25">
        <f t="shared" ref="Q124:Q126" si="1202">M124*P124</f>
        <v>0</v>
      </c>
      <c r="R124" s="16"/>
      <c r="S124" s="150"/>
      <c r="T124" s="25">
        <f t="shared" ref="T124:T126" si="1203">M124*R124</f>
        <v>0</v>
      </c>
      <c r="U124" s="26"/>
      <c r="V124" s="25">
        <f t="shared" ref="V124:V126" si="1204">M124*U124</f>
        <v>0</v>
      </c>
      <c r="W124" s="16"/>
      <c r="X124" s="25">
        <f t="shared" ref="X124:X126" si="1205">M124*W124</f>
        <v>0</v>
      </c>
      <c r="Y124" s="16"/>
      <c r="Z124" s="25">
        <f t="shared" ref="Z124:Z126" si="1206">Y124*M124</f>
        <v>0</v>
      </c>
      <c r="AA124" s="17"/>
      <c r="AB124" s="18">
        <f t="shared" ref="AB124:AB126" si="1207">M124*AA124</f>
        <v>0</v>
      </c>
      <c r="AC124" s="27">
        <f>IF(M124&gt;0,(AE124+AN124)/M124,0)</f>
        <v>0</v>
      </c>
      <c r="AD124" s="17"/>
      <c r="AE124" s="24">
        <f t="shared" ref="AE124:AE126" si="1208">AD124*M124</f>
        <v>0</v>
      </c>
      <c r="AF124" s="117"/>
      <c r="AG124" s="30">
        <f t="shared" ref="AG124:AG126" si="1209">AJ124*(1-AK124)*AF124</f>
        <v>0</v>
      </c>
      <c r="AH124" s="28">
        <f t="shared" ref="AH124:AH126" si="1210">IF(AND(AF124&gt;0,AD124&gt;0,AA124&gt;0),((AA124-AD124)*AF124)/((AF124-AD124)*AA124),0)</f>
        <v>0</v>
      </c>
      <c r="AI124" s="60">
        <f t="shared" si="635"/>
        <v>0</v>
      </c>
      <c r="AJ124" s="12"/>
      <c r="AK124" s="14"/>
      <c r="AL124" s="15"/>
      <c r="AM124" s="135"/>
      <c r="AN124" s="30">
        <f>AJ124*(1-AK124)*AL124</f>
        <v>0</v>
      </c>
      <c r="AO124" s="136">
        <f t="shared" ref="AO124" si="1211">AJ124*(1-AK124)*AM124</f>
        <v>0</v>
      </c>
      <c r="AP124" s="19"/>
      <c r="AQ124" s="19"/>
      <c r="AR124" s="101">
        <f>AR122+AJ124-AQ124</f>
        <v>1376.8600000000024</v>
      </c>
      <c r="AS124" s="102"/>
      <c r="AT124" s="12"/>
      <c r="AU124" s="31"/>
      <c r="AV124" s="20"/>
      <c r="AW124" s="20"/>
      <c r="AX124" s="20"/>
      <c r="AY124" s="20"/>
    </row>
    <row r="125" spans="1:51" x14ac:dyDescent="0.2">
      <c r="A125" s="169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01"/>
        <v>0</v>
      </c>
      <c r="P125" s="36"/>
      <c r="Q125" s="25">
        <f t="shared" si="1202"/>
        <v>0</v>
      </c>
      <c r="R125" s="39"/>
      <c r="S125" s="139"/>
      <c r="T125" s="25">
        <f t="shared" si="1203"/>
        <v>0</v>
      </c>
      <c r="U125" s="28"/>
      <c r="V125" s="25">
        <f t="shared" si="1204"/>
        <v>0</v>
      </c>
      <c r="W125" s="39"/>
      <c r="X125" s="25">
        <f t="shared" si="1205"/>
        <v>0</v>
      </c>
      <c r="Y125" s="39"/>
      <c r="Z125" s="25">
        <f t="shared" si="1206"/>
        <v>0</v>
      </c>
      <c r="AA125" s="40"/>
      <c r="AB125" s="18">
        <f t="shared" si="1207"/>
        <v>0</v>
      </c>
      <c r="AC125" s="27">
        <f>IF(M125&gt;0,(AE125+AN125)/M125,0)</f>
        <v>0</v>
      </c>
      <c r="AD125" s="40"/>
      <c r="AE125" s="37">
        <f t="shared" si="1208"/>
        <v>0</v>
      </c>
      <c r="AF125" s="28"/>
      <c r="AG125" s="41">
        <f t="shared" si="1209"/>
        <v>0</v>
      </c>
      <c r="AH125" s="28">
        <f t="shared" si="1210"/>
        <v>0</v>
      </c>
      <c r="AI125" s="29">
        <f t="shared" si="635"/>
        <v>0</v>
      </c>
      <c r="AJ125" s="34"/>
      <c r="AK125" s="36"/>
      <c r="AL125" s="38"/>
      <c r="AM125" s="137"/>
      <c r="AN125" s="41">
        <f>AJ125*(1-AK125)*AL125</f>
        <v>0</v>
      </c>
      <c r="AO125" s="138">
        <f t="shared" si="677"/>
        <v>0</v>
      </c>
      <c r="AP125" s="42"/>
      <c r="AQ125" s="42"/>
      <c r="AR125" s="121">
        <f>AR124+AJ125-AQ125</f>
        <v>1376.8600000000024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9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01"/>
        <v>0</v>
      </c>
      <c r="P126" s="39"/>
      <c r="Q126" s="25">
        <f t="shared" si="1202"/>
        <v>0</v>
      </c>
      <c r="R126" s="39"/>
      <c r="S126" s="139"/>
      <c r="T126" s="25">
        <f t="shared" si="1203"/>
        <v>0</v>
      </c>
      <c r="U126" s="28"/>
      <c r="V126" s="25">
        <f t="shared" si="1204"/>
        <v>0</v>
      </c>
      <c r="W126" s="39"/>
      <c r="X126" s="25">
        <f t="shared" si="1205"/>
        <v>0</v>
      </c>
      <c r="Y126" s="39"/>
      <c r="Z126" s="25">
        <f t="shared" si="1206"/>
        <v>0</v>
      </c>
      <c r="AA126" s="47"/>
      <c r="AB126" s="18">
        <f t="shared" si="1207"/>
        <v>0</v>
      </c>
      <c r="AC126" s="27">
        <f>IF(M126&gt;0,(AE126+AN126)/M126,0)</f>
        <v>0</v>
      </c>
      <c r="AD126" s="47"/>
      <c r="AE126" s="37">
        <f t="shared" si="1208"/>
        <v>0</v>
      </c>
      <c r="AF126" s="28"/>
      <c r="AG126" s="41">
        <f t="shared" si="1209"/>
        <v>0</v>
      </c>
      <c r="AH126" s="28">
        <f t="shared" si="1210"/>
        <v>0</v>
      </c>
      <c r="AI126" s="29">
        <f t="shared" si="635"/>
        <v>0</v>
      </c>
      <c r="AJ126" s="43"/>
      <c r="AK126" s="39"/>
      <c r="AL126" s="28"/>
      <c r="AM126" s="139"/>
      <c r="AN126" s="41">
        <f>AJ126*(1-AK126)*AL126</f>
        <v>0</v>
      </c>
      <c r="AO126" s="140">
        <f t="shared" si="677"/>
        <v>0</v>
      </c>
      <c r="AP126" s="18"/>
      <c r="AQ126" s="18"/>
      <c r="AR126" s="121">
        <f>AR125+AJ126-AQ126</f>
        <v>1376.8600000000024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70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12">O124+O125+O126</f>
        <v>0</v>
      </c>
      <c r="P127" s="21">
        <f>IF(M127&gt;0,Q127/M127,0)</f>
        <v>0</v>
      </c>
      <c r="Q127" s="54">
        <f t="shared" ref="Q127" si="1213">Q124+Q125+Q126</f>
        <v>0</v>
      </c>
      <c r="R127" s="21">
        <f>IF(M127&gt;0,T127/M127,0)</f>
        <v>0</v>
      </c>
      <c r="S127" s="141"/>
      <c r="T127" s="54">
        <f t="shared" ref="T127" si="1214">T124+T125+T126</f>
        <v>0</v>
      </c>
      <c r="U127" s="21">
        <f>IF(M127&gt;0,V127/M127,0)</f>
        <v>0</v>
      </c>
      <c r="V127" s="54">
        <f t="shared" ref="V127" si="1215">V124+V125+V126</f>
        <v>0</v>
      </c>
      <c r="W127" s="21">
        <f>IF(M127&gt;0,X127/M127,0)</f>
        <v>0</v>
      </c>
      <c r="X127" s="54">
        <f t="shared" ref="X127" si="1216">X124+X125+X126</f>
        <v>0</v>
      </c>
      <c r="Y127" s="21">
        <f>IF(M127&gt;0,Z127/M127,0)</f>
        <v>0</v>
      </c>
      <c r="Z127" s="54">
        <f t="shared" ref="Z127" si="1217">Z124+Z125+Z126</f>
        <v>0</v>
      </c>
      <c r="AA127" s="55">
        <f>IF(M127&gt;0,AB127/M127,0)</f>
        <v>0</v>
      </c>
      <c r="AB127" s="56">
        <f t="shared" ref="AB127" si="1218">SUM(AB124:AB126)</f>
        <v>0</v>
      </c>
      <c r="AC127" s="55">
        <f t="shared" ref="AC127" si="1219">IF(M127&gt;0,(AC124*M124+AC125*M125+AC126*M126)/M127,0)</f>
        <v>0</v>
      </c>
      <c r="AD127" s="55">
        <f>IF(K127&gt;0,(K124*AD124+K125*AD125+K126*AD126)/K127,0)</f>
        <v>0</v>
      </c>
      <c r="AE127" s="52">
        <f t="shared" ref="AE127" si="1220">SUM(AE124:AE126)</f>
        <v>0</v>
      </c>
      <c r="AF127" s="53">
        <f>IF(K127&gt;0,(K124*AF124+K125*AF125+K126*AF126)/K127,0)</f>
        <v>0</v>
      </c>
      <c r="AG127" s="58">
        <f>SUM(AG124:AG126)</f>
        <v>0</v>
      </c>
      <c r="AH127" s="53">
        <f>IF(AND(AB127&gt;0),((AB124*AH124+AB125*AH125+AB126*AH126)/AB127),0)</f>
        <v>0</v>
      </c>
      <c r="AI127" s="57">
        <f t="shared" si="635"/>
        <v>0</v>
      </c>
      <c r="AJ127" s="51">
        <f>SUM(AJ124:AJ126)</f>
        <v>0</v>
      </c>
      <c r="AK127" s="21">
        <f>IF(AJ127&gt;0,(AK124*AJ124+AK125*AJ125+AK126*AJ126)/AJ127,0)</f>
        <v>0</v>
      </c>
      <c r="AL127" s="53">
        <f>IF(K127&gt;0,(AL124*K124+AL125*K125+AL126*K126)/K127,0)</f>
        <v>0</v>
      </c>
      <c r="AM127" s="141">
        <f>IF(L127&gt;0,(AM124*K124+AM125*K125+AM126*K126)/K127,0)</f>
        <v>0</v>
      </c>
      <c r="AN127" s="58">
        <f>SUM(AN124:AN126)</f>
        <v>0</v>
      </c>
      <c r="AO127" s="142">
        <f t="shared" ref="AO127" si="1221">SUM(AO124:AO126)</f>
        <v>0</v>
      </c>
      <c r="AP127" s="63"/>
      <c r="AQ127" s="56">
        <f>SUM(AQ124:AQ126)</f>
        <v>0</v>
      </c>
      <c r="AR127" s="105"/>
      <c r="AS127" s="106">
        <f>AR126</f>
        <v>1376.8600000000024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1388930</v>
      </c>
      <c r="E128" s="69"/>
      <c r="F128" s="69">
        <f>SUM(F127,F123,F119,F115,F111,F107,F103,F99,F95,F91,F87,F83,F79,F75,F71,F67,F63,F59,F55,F51,F47,F43,F39,F35,F31,F27,F23,F19,F15,F11,F7)</f>
        <v>1309896</v>
      </c>
      <c r="G128" s="75"/>
      <c r="H128" s="69"/>
      <c r="I128" s="69">
        <f>SUM(I127,I123,I119,I115,I111,I107,I103,I99,I95,I91,I87,I83,I79,I75,I71,I67,I63,I59,I55,I51,I47,I43,I39,I35,I31,I27,I23,I19,I15,I11,I7)</f>
        <v>1479085</v>
      </c>
      <c r="J128" s="75"/>
      <c r="K128" s="69">
        <f>SUM(K127,K123,K119,K115,K111,K107,K103,K99,K95,K91,K87,K83,K79,K75,K71,K67,K63,K59,K55,K51,K47,K43,K39,K35,K31,K27,K23,K19,K15,K11,K7)</f>
        <v>1453926</v>
      </c>
      <c r="L128" s="70">
        <f>1-M128/K128</f>
        <v>8.1516528351511686E-2</v>
      </c>
      <c r="M128" s="69">
        <f>SUM(M127,M123,M119,M115,M111,M107,M103,M99,M95,M91,M87,M83,M79,M75,M71,M67,M63,M59,M55,M51,M47,M43,M39,M35,M31,M27,M23,M19,M15,M11,M7)</f>
        <v>1335407</v>
      </c>
      <c r="N128" s="71">
        <f>IF(AND(M128&gt;0),(O128/M128),0)</f>
        <v>0.6061100555860498</v>
      </c>
      <c r="O128" s="69">
        <f>SUM(O127,O123,O119,O115,O111,O107,O103,O99,O95,O91,O87,O83,O79,O75,O71,O67,O63,O59,O55,O51,O47,O43,O39,O35,O31,O27,O23,O19,O15,O11,O7)</f>
        <v>809403.61100000003</v>
      </c>
      <c r="P128" s="71">
        <f>Q128/M128</f>
        <v>0.29037505494579546</v>
      </c>
      <c r="Q128" s="69">
        <f>SUM(Q127,Q123,Q119,Q115,Q111,Q107,Q103,Q99,Q95,Q91,Q87,Q83,Q79,Q75,Q71,Q67,Q63,Q59,Q55,Q51,Q47,Q43,Q39,Q35,Q31,Q27,Q23,Q19,Q15,Q11,Q7)</f>
        <v>387768.88099999988</v>
      </c>
      <c r="R128" s="71">
        <f>T128/M128</f>
        <v>0.1035031791805794</v>
      </c>
      <c r="S128" s="143"/>
      <c r="T128" s="69">
        <f>SUM(T127,T123,T119,T115,T111,T107,T103,T99,T95,T91,T87,T83,T79,T75,T71,T67,T63,T59,T55,T51,T47,T43,T39,T35,T31,T27,T23,T19,T15,T11,T7)</f>
        <v>138218.87</v>
      </c>
      <c r="U128" s="71">
        <f>V128/M128</f>
        <v>0.24953826661085346</v>
      </c>
      <c r="V128" s="69">
        <f>SUM(V127,V123,V119,V115,V111,V107,V103,V99,V95,V91,V87,V83,V79,V75,V71,V67,V63,V59,V55,V51,V47,V43,V39,V35,V31,V27,V23,V19,V15,V11,V7)</f>
        <v>333235.14799999999</v>
      </c>
      <c r="W128" s="71">
        <f>X128/M128</f>
        <v>0.48037127632249937</v>
      </c>
      <c r="X128" s="69">
        <f>SUM(X127,X123,X119,X115,X111,X107,X103,X99,X95,X91,X87,X83,X79,X75,X71,X67,X63,X59,X55,X51,X47,X43,X39,X35,X31,X27,X23,X19,X15,X11,X7)</f>
        <v>641491.16499999992</v>
      </c>
      <c r="Y128" s="71">
        <f>IF(AND(M128&gt;0),(Z128/M128),0)</f>
        <v>0.40586770175684261</v>
      </c>
      <c r="Z128" s="69">
        <f>SUM(Z127,Z123,Z119,Z115,Z111,Z107,Z103,Z99,Z95,Z91,Z87,Z83,Z79,Z75,Z71,Z67,Z63,Z59,Z55,Z51,Z47,Z43,Z39,Z35,Z31,Z27,Z23,Z19,Z15,Z11,Z7)</f>
        <v>541998.56999999995</v>
      </c>
      <c r="AA128" s="72">
        <f>IF(AND(M128&gt;0),(AB128/M128),0)</f>
        <v>2.5650434436842104E-3</v>
      </c>
      <c r="AB128" s="69">
        <f>SUM(AB127,AB123,AB119,AB115,AB111,AB107,AB103,AB99,AB95,AB91,AB87,AB83,AB79,AB75,AB71,AB67,AB63,AB59,AB55,AB51,AB47,AB43,AB39,AB35,AB31,AB27,AB23,AB19,AB15,AB11,AB7)</f>
        <v>3425.3769700000003</v>
      </c>
      <c r="AC128" s="73">
        <f>(AE128+AN128)/M128</f>
        <v>2.7148634266556939E-3</v>
      </c>
      <c r="AD128" s="74">
        <f>AE128/(M128-AJ128)</f>
        <v>3.2084430777813076E-4</v>
      </c>
      <c r="AE128" s="75">
        <f>SUM(AE127,AE123,AE119,AE115,AE111,AE107,AE103,AE99,AE95,AE91,AE87,AE83,AE79,AE75,AE71,AE67,AE63,AE59,AE55,AE51,AE47,AE43,AE39,AE35,AE31,AE27,AE23,AE19,AE15,AE11,AE7)</f>
        <v>423.30690000000016</v>
      </c>
      <c r="AF128" s="71">
        <f>AG128/AJ128</f>
        <v>0.19261660488974711</v>
      </c>
      <c r="AG128" s="69">
        <f>SUM(AG127,AG123,AG119,AG115,AG111,AG107,AG103,AG99,AG95,AG91,AG87,AG83,AG79,AG75,AG71,AG67,AG63,AG59,AG55,AG51,AG47,AG43,AG39,AG35,AG31,AG27,AG23,AG19,AG15,AG11,AG7)</f>
        <v>3092.2669749000002</v>
      </c>
      <c r="AH128" s="76">
        <f>((AA128-AD128)*AF128)/((AF128-AD128)*AA128)</f>
        <v>0.87637641150263845</v>
      </c>
      <c r="AI128" s="77">
        <f>((AC128-AD128)*AL128)/((AL128-AD128)*AC128)</f>
        <v>0.88324010056088997</v>
      </c>
      <c r="AJ128" s="69">
        <f>SUM(AJ127,AJ123,AJ119,AJ115,AJ111,AJ107,AJ103,AJ99,AJ95,AJ91,AJ87,AJ83,AJ79,AJ75,AJ71,AJ67,AJ63,AJ59,AJ55,AJ51,AJ47,AJ43,AJ39,AJ35,AJ31,AJ27,AJ23,AJ19,AJ15,AJ11,AJ7)</f>
        <v>16054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8.5598480129562754E-2</v>
      </c>
      <c r="AL128" s="71">
        <f>AN128/AJ128</f>
        <v>0.19946061567210666</v>
      </c>
      <c r="AM128" s="143">
        <f>AO128/AJ128</f>
        <v>0.20497698273950418</v>
      </c>
      <c r="AN128" s="69">
        <f>SUM(AN127,AN123,AN119,AN115,AN111,AN107,AN103,AN99,AN95,AN91,AN87,AN83,AN79,AN75,AN71,AN67,AN63,AN59,AN55,AN51,AN47,AN43,AN39,AN35,AN31,AN27,AN23,AN19,AN15,AN11,AN7)</f>
        <v>3202.1407240000003</v>
      </c>
      <c r="AO128" s="144">
        <f>SUM(AO127,AO123,AO119,AO115,AO111,AO107,AO103,AO99,AO95,AO91,AO87,AO83,AO79,AO75,AO71,AO67,AO63,AO59,AO55,AO51,AO47,AO43,AO39,AO35,AO31,AO27,AO23,AO19,AO15,AO11,AO7)</f>
        <v>3290.7004809</v>
      </c>
      <c r="AP128" s="69"/>
      <c r="AQ128" s="107">
        <f>SUM(AQ127,AQ123,AQ119,AQ115,AQ111,AQ107,AQ103,AQ99,AQ95,AQ91,AQ87,AQ83,AQ79,AQ75,AQ71,AQ67,AQ63,AQ59,AQ55,AQ51,AQ47,AQ43,AQ39,AQ35,AQ31,AQ27,AQ23,AQ19,AQ15,AQ11,AQ7)</f>
        <v>16134.539999999999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AN2:AO1048576 O1:O3 T1:T3 AE1:AE3 AI1:AI1048576 AB1:AC3 AB128:AC1048576 O128:O1048576 Q128:Q1048576 T128:T1048576 V128:V1048576 X128:X1048576 Z128:Z1048576 AE128:AE1048576 M1:M1048576 AO1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  <protectedRange sqref="AN1" name="Range1_1_1_1_1_1_1_1_1_2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X1:AY1"/>
    <mergeCell ref="AV1:AW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tabSelected="1" zoomScale="110" zoomScaleNormal="110" workbookViewId="0">
      <pane xSplit="3" ySplit="1" topLeftCell="W98" activePane="bottomRight" state="frozen"/>
      <selection pane="topRight" activeCell="D1" sqref="D1"/>
      <selection pane="bottomLeft" activeCell="A2" sqref="A2"/>
      <selection pane="bottomRight" activeCell="AS124" sqref="AS124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3" style="32" customWidth="1"/>
    <col min="4" max="4" width="8.5703125" style="32" customWidth="1"/>
    <col min="5" max="5" width="6.28515625" style="32" customWidth="1"/>
    <col min="6" max="6" width="8.5703125" style="32" customWidth="1"/>
    <col min="7" max="7" width="8.42578125" style="81" customWidth="1"/>
    <col min="8" max="8" width="8.85546875" style="32" customWidth="1"/>
    <col min="9" max="9" width="9" style="32" customWidth="1"/>
    <col min="10" max="10" width="8.140625" style="81" customWidth="1"/>
    <col min="11" max="11" width="13" style="32" customWidth="1"/>
    <col min="12" max="12" width="8.710937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5703125" style="32" bestFit="1" customWidth="1"/>
    <col min="19" max="19" width="7.85546875" style="32" customWidth="1"/>
    <col min="20" max="20" width="0.1406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8554687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0.85546875" style="80" customWidth="1"/>
    <col min="33" max="33" width="15" style="82" hidden="1" customWidth="1"/>
    <col min="34" max="34" width="8.28515625" style="32" customWidth="1"/>
    <col min="35" max="35" width="10" style="32" customWidth="1"/>
    <col min="36" max="36" width="7" style="32" customWidth="1"/>
    <col min="37" max="37" width="8.5703125" style="81" customWidth="1"/>
    <col min="38" max="38" width="12.28515625" style="82" bestFit="1" customWidth="1"/>
    <col min="39" max="39" width="10.140625" style="82" customWidth="1"/>
    <col min="40" max="40" width="9.5703125" style="32" customWidth="1"/>
    <col min="41" max="41" width="11.7109375" style="145" customWidth="1"/>
    <col min="42" max="42" width="9.28515625" style="32" customWidth="1"/>
    <col min="43" max="43" width="10.28515625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74" t="s">
        <v>47</v>
      </c>
      <c r="B1" s="176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60</v>
      </c>
      <c r="AM1" s="131" t="s">
        <v>50</v>
      </c>
      <c r="AN1" s="162" t="s">
        <v>61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7" t="s">
        <v>28</v>
      </c>
      <c r="AW1" s="167"/>
      <c r="AX1" s="167" t="s">
        <v>29</v>
      </c>
      <c r="AY1" s="167"/>
    </row>
    <row r="2" spans="1:51" s="22" customFormat="1" ht="13.5" thickBot="1" x14ac:dyDescent="0.25">
      <c r="A2" s="175"/>
      <c r="B2" s="177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 t="s">
        <v>31</v>
      </c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 t="s">
        <v>32</v>
      </c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 t="s">
        <v>32</v>
      </c>
      <c r="AN2" s="5" t="s">
        <v>30</v>
      </c>
      <c r="AO2" s="133" t="s">
        <v>30</v>
      </c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/>
      <c r="AS3" s="100">
        <f>Ноември!AS127</f>
        <v>1376.8600000000024</v>
      </c>
      <c r="AT3" s="90"/>
      <c r="AU3" s="147"/>
      <c r="AV3" s="147"/>
      <c r="AW3" s="147"/>
      <c r="AX3" s="147"/>
      <c r="AY3" s="147"/>
    </row>
    <row r="4" spans="1:51" x14ac:dyDescent="0.2">
      <c r="A4" s="168">
        <v>1</v>
      </c>
      <c r="B4" s="23">
        <v>1</v>
      </c>
      <c r="C4" s="11" t="s">
        <v>57</v>
      </c>
      <c r="D4" s="12">
        <v>16194</v>
      </c>
      <c r="E4" s="12">
        <v>0</v>
      </c>
      <c r="F4" s="12">
        <v>16987</v>
      </c>
      <c r="G4" s="13">
        <v>0.5</v>
      </c>
      <c r="H4" s="13">
        <v>3.6</v>
      </c>
      <c r="I4" s="12">
        <v>19619</v>
      </c>
      <c r="J4" s="13">
        <v>2.9</v>
      </c>
      <c r="K4" s="12">
        <v>16087</v>
      </c>
      <c r="L4" s="14">
        <v>9.4E-2</v>
      </c>
      <c r="M4" s="24">
        <f>ROUND(K4*(1-L4),0)</f>
        <v>14575</v>
      </c>
      <c r="N4" s="15">
        <v>0.67800000000000005</v>
      </c>
      <c r="O4" s="25">
        <f t="shared" ref="O4:O6" si="0">M4*N4</f>
        <v>9881.85</v>
      </c>
      <c r="P4" s="14">
        <v>0.25600000000000001</v>
      </c>
      <c r="Q4" s="25">
        <f t="shared" ref="Q4:Q6" si="1">M4*P4</f>
        <v>3731.2000000000003</v>
      </c>
      <c r="R4" s="16">
        <v>6.6000000000000003E-2</v>
      </c>
      <c r="S4" s="149">
        <v>0.20799999999999999</v>
      </c>
      <c r="T4" s="25">
        <f t="shared" ref="T4:T6" si="2">M4*R4</f>
        <v>961.95</v>
      </c>
      <c r="U4" s="26">
        <v>0.23599999999999999</v>
      </c>
      <c r="V4" s="25">
        <f t="shared" ref="V4:V6" si="3">M4*U4</f>
        <v>3439.7</v>
      </c>
      <c r="W4" s="16">
        <v>0.48499999999999999</v>
      </c>
      <c r="X4" s="25">
        <f>M4*W4</f>
        <v>7068.875</v>
      </c>
      <c r="Y4" s="16">
        <v>0.4</v>
      </c>
      <c r="Z4" s="128">
        <f t="shared" ref="Z4:Z6" si="4">Y4*M4</f>
        <v>5830</v>
      </c>
      <c r="AA4" s="17">
        <v>2.9499999999999999E-3</v>
      </c>
      <c r="AB4" s="19">
        <f>M4*AA4</f>
        <v>42.996249999999996</v>
      </c>
      <c r="AC4" s="27">
        <f>IF(M4&gt;0,(AE4+AN4)/M4,0)</f>
        <v>2.9629818181818187E-3</v>
      </c>
      <c r="AD4" s="17">
        <v>2.9999999999999997E-4</v>
      </c>
      <c r="AE4" s="24">
        <f t="shared" ref="AE4:AE6" si="5">AD4*M4</f>
        <v>4.3724999999999996</v>
      </c>
      <c r="AF4" s="117">
        <v>0.20549999999999999</v>
      </c>
      <c r="AG4" s="30">
        <f>AJ4*(1-AK4)*AF4</f>
        <v>37.62294</v>
      </c>
      <c r="AH4" s="28">
        <f>IF(AND(AF4&gt;0,AD4&gt;0,AA4&gt;0),((AA4-AD4)*AF4)/((AF4-AD4)*AA4),0)</f>
        <v>0.89961839627316875</v>
      </c>
      <c r="AI4" s="60">
        <f t="shared" ref="AI4:AI67" si="6">IF(AND(AC4&gt;0,AL4&gt;0,AD4&gt;0),((AL4*(AC4-AD4))/(AC4*(AL4-AD4))),0)</f>
        <v>0.90002426355496146</v>
      </c>
      <c r="AJ4" s="12">
        <v>199</v>
      </c>
      <c r="AK4" s="14">
        <v>0.08</v>
      </c>
      <c r="AL4" s="165">
        <v>0.21199999999999999</v>
      </c>
      <c r="AM4" s="135">
        <v>0.22</v>
      </c>
      <c r="AN4" s="30">
        <f>AJ4*(1-AK4)*AL4</f>
        <v>38.812960000000004</v>
      </c>
      <c r="AO4" s="136">
        <f>AJ4*(1-AK4)*AM4</f>
        <v>40.2776</v>
      </c>
      <c r="AP4" s="19">
        <v>1.6</v>
      </c>
      <c r="AQ4" s="19"/>
      <c r="AR4" s="121">
        <f>AR3+AJ4-AQ4+AS3</f>
        <v>1575.8600000000024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9"/>
      <c r="B5" s="33">
        <v>2</v>
      </c>
      <c r="C5" s="11" t="s">
        <v>54</v>
      </c>
      <c r="D5" s="34">
        <v>19300</v>
      </c>
      <c r="E5" s="34">
        <v>3</v>
      </c>
      <c r="F5" s="34">
        <v>16443</v>
      </c>
      <c r="G5" s="35">
        <v>0.9</v>
      </c>
      <c r="H5" s="35">
        <v>3.6</v>
      </c>
      <c r="I5" s="34">
        <v>18514</v>
      </c>
      <c r="J5" s="35">
        <v>2.2000000000000002</v>
      </c>
      <c r="K5" s="34">
        <v>15979</v>
      </c>
      <c r="L5" s="36">
        <v>8.7999999999999995E-2</v>
      </c>
      <c r="M5" s="37">
        <f>ROUND(K5*(1-L5),0)</f>
        <v>14573</v>
      </c>
      <c r="N5" s="38">
        <v>0.67600000000000005</v>
      </c>
      <c r="O5" s="25">
        <f t="shared" si="0"/>
        <v>9851.348</v>
      </c>
      <c r="P5" s="36">
        <v>0.253</v>
      </c>
      <c r="Q5" s="25">
        <f t="shared" si="1"/>
        <v>3686.9690000000001</v>
      </c>
      <c r="R5" s="39">
        <v>7.0999999999999994E-2</v>
      </c>
      <c r="S5" s="139">
        <v>0.21609999999999999</v>
      </c>
      <c r="T5" s="25">
        <f t="shared" si="2"/>
        <v>1034.683</v>
      </c>
      <c r="U5" s="28">
        <v>0.22</v>
      </c>
      <c r="V5" s="25">
        <f t="shared" si="3"/>
        <v>3206.06</v>
      </c>
      <c r="W5" s="39">
        <v>0.50600000000000001</v>
      </c>
      <c r="X5" s="25">
        <f>M5*W5</f>
        <v>7373.9380000000001</v>
      </c>
      <c r="Y5" s="39">
        <v>0.39</v>
      </c>
      <c r="Z5" s="25">
        <f t="shared" si="4"/>
        <v>5683.47</v>
      </c>
      <c r="AA5" s="40">
        <v>2.8700000000000002E-3</v>
      </c>
      <c r="AB5" s="18">
        <f>M5*AA5</f>
        <v>41.824510000000004</v>
      </c>
      <c r="AC5" s="27">
        <f>IF(M5&gt;0,(AE5+AN5)/M5,0)</f>
        <v>2.6749230769230769E-3</v>
      </c>
      <c r="AD5" s="40">
        <v>3.1E-4</v>
      </c>
      <c r="AE5" s="37">
        <f t="shared" si="5"/>
        <v>4.5176299999999996</v>
      </c>
      <c r="AF5" s="28">
        <v>0.2097</v>
      </c>
      <c r="AG5" s="41">
        <f>AJ5*(1-AK5)*AF5</f>
        <v>33.961963500000003</v>
      </c>
      <c r="AH5" s="28">
        <f>IF(AND(AF5&gt;0,AD5&gt;0,AA5&gt;0),((AA5-AD5)*AF5)/((AF5-AD5)*AA5),0)</f>
        <v>0.89330664001106241</v>
      </c>
      <c r="AI5" s="29">
        <f t="shared" si="6"/>
        <v>0.8853986363742774</v>
      </c>
      <c r="AJ5" s="34">
        <v>177</v>
      </c>
      <c r="AK5" s="36">
        <v>8.5000000000000006E-2</v>
      </c>
      <c r="AL5" s="38">
        <v>0.21279999999999999</v>
      </c>
      <c r="AM5" s="137">
        <v>0.24099999999999999</v>
      </c>
      <c r="AN5" s="41">
        <f>AJ5*(1-AK5)*AL5</f>
        <v>34.464024000000002</v>
      </c>
      <c r="AO5" s="138">
        <f t="shared" ref="AO5:AO6" si="7">AJ5*(1-AK5)*AM5</f>
        <v>39.031154999999998</v>
      </c>
      <c r="AP5" s="42">
        <v>1.5</v>
      </c>
      <c r="AQ5" s="42"/>
      <c r="AR5" s="113">
        <f>AR4+AJ5-AQ5</f>
        <v>1752.8600000000024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9"/>
      <c r="B6" s="33">
        <v>3</v>
      </c>
      <c r="C6" s="11" t="s">
        <v>53</v>
      </c>
      <c r="D6" s="43">
        <v>16600</v>
      </c>
      <c r="E6" s="43">
        <v>1</v>
      </c>
      <c r="F6" s="43">
        <v>15283</v>
      </c>
      <c r="G6" s="37">
        <v>0.7</v>
      </c>
      <c r="H6" s="37">
        <v>2.6</v>
      </c>
      <c r="I6" s="43">
        <v>17490</v>
      </c>
      <c r="J6" s="37">
        <v>2.1</v>
      </c>
      <c r="K6" s="43">
        <v>16475</v>
      </c>
      <c r="L6" s="39">
        <v>9.0999999999999998E-2</v>
      </c>
      <c r="M6" s="37">
        <f>ROUND(K6*(1-L6),0)</f>
        <v>14976</v>
      </c>
      <c r="N6" s="28">
        <v>0.68100000000000005</v>
      </c>
      <c r="O6" s="25">
        <f t="shared" si="0"/>
        <v>10198.656000000001</v>
      </c>
      <c r="P6" s="39">
        <v>0.216</v>
      </c>
      <c r="Q6" s="25">
        <f t="shared" si="1"/>
        <v>3234.8159999999998</v>
      </c>
      <c r="R6" s="39">
        <v>0.10299999999999999</v>
      </c>
      <c r="S6" s="139">
        <v>0.21299999999999999</v>
      </c>
      <c r="T6" s="25">
        <f t="shared" si="2"/>
        <v>1542.528</v>
      </c>
      <c r="U6" s="28">
        <v>0.216</v>
      </c>
      <c r="V6" s="25">
        <f t="shared" si="3"/>
        <v>3234.8159999999998</v>
      </c>
      <c r="W6" s="39">
        <v>0.51100000000000001</v>
      </c>
      <c r="X6" s="25">
        <f>M6*W6</f>
        <v>7652.7359999999999</v>
      </c>
      <c r="Y6" s="39">
        <v>0.4</v>
      </c>
      <c r="Z6" s="25">
        <f t="shared" si="4"/>
        <v>5990.4000000000005</v>
      </c>
      <c r="AA6" s="47">
        <v>2.7899999999999999E-3</v>
      </c>
      <c r="AB6" s="18">
        <f>M6*AA6</f>
        <v>41.78304</v>
      </c>
      <c r="AC6" s="27">
        <f>IF(M6&gt;0,(AE6+AN6)/M6,0)</f>
        <v>2.6664206730769233E-3</v>
      </c>
      <c r="AD6" s="47">
        <v>3.1E-4</v>
      </c>
      <c r="AE6" s="37">
        <f t="shared" si="5"/>
        <v>4.6425599999999996</v>
      </c>
      <c r="AF6" s="28">
        <v>0.2147</v>
      </c>
      <c r="AG6" s="41">
        <f>AJ6*(1-AK6)*AF6</f>
        <v>33.900271200000006</v>
      </c>
      <c r="AH6" s="28">
        <f>IF(AND(AF6&gt;0,AD6&gt;0,AA6&gt;0),((AA6-AD6)*AF6)/((AF6-AD6)*AA6),0)</f>
        <v>0.89017418930194725</v>
      </c>
      <c r="AI6" s="29">
        <f t="shared" si="6"/>
        <v>0.88496674588185609</v>
      </c>
      <c r="AJ6" s="43">
        <v>172</v>
      </c>
      <c r="AK6" s="39">
        <v>8.2000000000000003E-2</v>
      </c>
      <c r="AL6" s="28">
        <v>0.2235</v>
      </c>
      <c r="AM6" s="139">
        <v>0.2409</v>
      </c>
      <c r="AN6" s="41">
        <f>AJ6*(1-AK6)*AL6</f>
        <v>35.289756000000004</v>
      </c>
      <c r="AO6" s="140">
        <f t="shared" si="7"/>
        <v>38.037146400000005</v>
      </c>
      <c r="AP6" s="18">
        <v>1.5</v>
      </c>
      <c r="AQ6" s="18"/>
      <c r="AR6" s="113">
        <f>AR5+AJ6-AQ6</f>
        <v>1924.8600000000024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70"/>
      <c r="B7" s="49" t="s">
        <v>38</v>
      </c>
      <c r="C7" s="50"/>
      <c r="D7" s="51">
        <f>SUM(D4:D6)</f>
        <v>52094</v>
      </c>
      <c r="E7" s="51"/>
      <c r="F7" s="51">
        <f>SUM(F4:F6)</f>
        <v>48713</v>
      </c>
      <c r="G7" s="52"/>
      <c r="H7" s="52"/>
      <c r="I7" s="51">
        <f>SUM(I4:I6)</f>
        <v>55623</v>
      </c>
      <c r="J7" s="52"/>
      <c r="K7" s="51">
        <f>SUM(K4:K6)</f>
        <v>48541</v>
      </c>
      <c r="L7" s="21">
        <f>IF(K7&gt;0,(K4*L4+K5*L5+K6*L6)/K7,0)</f>
        <v>9.1006674769782248E-2</v>
      </c>
      <c r="M7" s="52">
        <f>M4+M5+M6</f>
        <v>44124</v>
      </c>
      <c r="N7" s="53">
        <f>IF(M7&gt;0,O7/M7,0)</f>
        <v>0.67835767382830203</v>
      </c>
      <c r="O7" s="54">
        <f>O4+O5+O6</f>
        <v>29931.853999999999</v>
      </c>
      <c r="P7" s="21">
        <f>IF(M7&gt;0,Q7/M7,0)</f>
        <v>0.2414328936633125</v>
      </c>
      <c r="Q7" s="54">
        <f>Q4+Q5+Q6</f>
        <v>10652.985000000001</v>
      </c>
      <c r="R7" s="21">
        <f>IF(M7&gt;0,T7/M7,0)</f>
        <v>8.0209432508385456E-2</v>
      </c>
      <c r="S7" s="141"/>
      <c r="T7" s="54">
        <f>T4+T5+T6</f>
        <v>3539.1610000000001</v>
      </c>
      <c r="U7" s="21">
        <f>IF(M7&gt;0,V7/M7,0)</f>
        <v>0.22392747710996286</v>
      </c>
      <c r="V7" s="54">
        <f>V4+V5+V6</f>
        <v>9880.5760000000009</v>
      </c>
      <c r="W7" s="21">
        <f>IF(M7&gt;0,X7/M7,0)</f>
        <v>0.50076033451183033</v>
      </c>
      <c r="X7" s="54">
        <f>X4+X5+X6</f>
        <v>22095.548999999999</v>
      </c>
      <c r="Y7" s="21">
        <f>IF(M7&gt;0,Z7/M7,0)</f>
        <v>0.39669726226090113</v>
      </c>
      <c r="Z7" s="54">
        <f>Z4+Z5+Z6</f>
        <v>17503.870000000003</v>
      </c>
      <c r="AA7" s="55">
        <f>IF(M7&gt;0,AB7/M7,0)</f>
        <v>2.8692729580273774E-3</v>
      </c>
      <c r="AB7" s="56">
        <f>SUM(AB4:AB6)</f>
        <v>126.60380000000001</v>
      </c>
      <c r="AC7" s="55">
        <f>IF(M7&gt;0,(AC4*M4+AC5*M5+AC6*M6)/M7,0)</f>
        <v>2.7671886048409029E-3</v>
      </c>
      <c r="AD7" s="55">
        <f>IF(K7&gt;0,(K4*AD4+K5*AD5+K6*AD6)/K7,0)</f>
        <v>3.0668589439854964E-4</v>
      </c>
      <c r="AE7" s="52">
        <f>SUM(AE4:AE6)</f>
        <v>13.532689999999999</v>
      </c>
      <c r="AF7" s="53">
        <f>IF(K7&gt;0,(K4*AF4+K5*AF5+K6*AF6)/K7,0)</f>
        <v>0.21000509466224429</v>
      </c>
      <c r="AG7" s="58">
        <f>SUM(AG4:AG6)</f>
        <v>105.4851747</v>
      </c>
      <c r="AH7" s="53">
        <f>IF(AND(AB7&gt;0),((AB4*AH4+AB5*AH5+AB6*AH6)/AB7),0)</f>
        <v>0.89441638977297788</v>
      </c>
      <c r="AI7" s="57">
        <f t="shared" si="6"/>
        <v>0.89043388672642965</v>
      </c>
      <c r="AJ7" s="51">
        <f>SUM(AJ4:AJ6)</f>
        <v>548</v>
      </c>
      <c r="AK7" s="21">
        <f>IF(AJ7&gt;0,(AK4*AJ4+AK5*AJ5+AK6*AJ6)/AJ7,0)</f>
        <v>8.224270072992701E-2</v>
      </c>
      <c r="AL7" s="53">
        <f>IF(K7&gt;0,(AL4*K4+AL5*K5+AL6*K6)/K7,0)</f>
        <v>0.21616649224367029</v>
      </c>
      <c r="AM7" s="141">
        <f>IF(K7&gt;0,(AM4*K4+AM5*K5+AM6*K6)/K7,0)</f>
        <v>0.23400643785665723</v>
      </c>
      <c r="AN7" s="58">
        <f>SUM(AN4:AN6)</f>
        <v>108.56674000000001</v>
      </c>
      <c r="AO7" s="142">
        <f t="shared" ref="AO7" si="8">SUM(AO4:AO6)</f>
        <v>117.3459014</v>
      </c>
      <c r="AP7" s="56"/>
      <c r="AQ7" s="56">
        <f>SUM(AQ4:AQ6)</f>
        <v>0</v>
      </c>
      <c r="AR7" s="105"/>
      <c r="AS7" s="106">
        <f>AR6</f>
        <v>1924.8600000000024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8">
        <v>2</v>
      </c>
      <c r="B8" s="23">
        <v>1</v>
      </c>
      <c r="C8" s="11" t="s">
        <v>56</v>
      </c>
      <c r="D8" s="12">
        <v>5183</v>
      </c>
      <c r="E8" s="12">
        <v>0</v>
      </c>
      <c r="F8" s="12">
        <v>9797</v>
      </c>
      <c r="G8" s="13">
        <v>0.5</v>
      </c>
      <c r="H8" s="13">
        <v>3.8</v>
      </c>
      <c r="I8" s="12">
        <v>12265</v>
      </c>
      <c r="J8" s="13">
        <v>3.7</v>
      </c>
      <c r="K8" s="12">
        <v>16501</v>
      </c>
      <c r="L8" s="14">
        <v>8.3000000000000004E-2</v>
      </c>
      <c r="M8" s="24">
        <f>ROUND(K8*(1-L8),0)</f>
        <v>15131</v>
      </c>
      <c r="N8" s="15">
        <v>0.56200000000000006</v>
      </c>
      <c r="O8" s="25">
        <f t="shared" ref="O8:O10" si="9">M8*N8</f>
        <v>8503.6220000000012</v>
      </c>
      <c r="P8" s="14">
        <v>0.36599999999999999</v>
      </c>
      <c r="Q8" s="25">
        <f t="shared" ref="Q8:Q10" si="10">M8*P8</f>
        <v>5537.9459999999999</v>
      </c>
      <c r="R8" s="16">
        <v>7.1999999999999995E-2</v>
      </c>
      <c r="S8" s="150">
        <v>0.2117</v>
      </c>
      <c r="T8" s="25">
        <f t="shared" ref="T8:T10" si="11">M8*R8</f>
        <v>1089.432</v>
      </c>
      <c r="U8" s="26">
        <v>0.21099999999999999</v>
      </c>
      <c r="V8" s="25">
        <f t="shared" ref="V8:V10" si="12">M8*U8</f>
        <v>3192.6410000000001</v>
      </c>
      <c r="W8" s="16">
        <v>0.502</v>
      </c>
      <c r="X8" s="25">
        <f t="shared" ref="X8:X10" si="13">M8*W8</f>
        <v>7595.7619999999997</v>
      </c>
      <c r="Y8" s="16">
        <v>0.4</v>
      </c>
      <c r="Z8" s="25">
        <f t="shared" ref="Z8:Z10" si="14">Y8*M8</f>
        <v>6052.4000000000005</v>
      </c>
      <c r="AA8" s="17">
        <v>2.8700000000000002E-3</v>
      </c>
      <c r="AB8" s="18">
        <f t="shared" ref="AB8:AB10" si="15">M8*AA8</f>
        <v>43.42597</v>
      </c>
      <c r="AC8" s="27">
        <f>IF(M8&gt;0,(AE8+AN8)/M8,0)</f>
        <v>2.814811440089882E-3</v>
      </c>
      <c r="AD8" s="17">
        <v>2.9E-4</v>
      </c>
      <c r="AE8" s="24">
        <f t="shared" ref="AE8:AE10" si="16">AD8*M8</f>
        <v>4.3879900000000003</v>
      </c>
      <c r="AF8" s="117">
        <v>0.2122</v>
      </c>
      <c r="AG8" s="30">
        <f t="shared" ref="AG8:AG10" si="17">AJ8*(1-AK8)*AF8</f>
        <v>36.467206600000004</v>
      </c>
      <c r="AH8" s="28">
        <f t="shared" ref="AH8:AH10" si="18">IF(AND(AF8&gt;0,AD8&gt;0,AA8&gt;0),((AA8-AD8)*AF8)/((AF8-AD8)*AA8),0)</f>
        <v>0.90018492828705654</v>
      </c>
      <c r="AI8" s="60">
        <f t="shared" si="6"/>
        <v>0.89814523013155523</v>
      </c>
      <c r="AJ8" s="12">
        <v>187</v>
      </c>
      <c r="AK8" s="14">
        <v>8.1000000000000003E-2</v>
      </c>
      <c r="AL8" s="15">
        <v>0.2223</v>
      </c>
      <c r="AM8" s="135">
        <v>0.2329</v>
      </c>
      <c r="AN8" s="30">
        <f>AJ8*(1-AK8)*AL8</f>
        <v>38.2029219</v>
      </c>
      <c r="AO8" s="136">
        <f t="shared" ref="AO8:AO70" si="19">AJ8*(1-AK8)*AM8</f>
        <v>40.024563700000002</v>
      </c>
      <c r="AP8" s="19">
        <v>1.55</v>
      </c>
      <c r="AQ8" s="19">
        <v>1047.46</v>
      </c>
      <c r="AR8" s="101">
        <f>AR6+AJ8-AQ8</f>
        <v>1064.4000000000024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9"/>
      <c r="B9" s="33">
        <v>2</v>
      </c>
      <c r="C9" s="11" t="s">
        <v>54</v>
      </c>
      <c r="D9" s="34">
        <v>19318</v>
      </c>
      <c r="E9" s="34">
        <v>3</v>
      </c>
      <c r="F9" s="34">
        <v>16923</v>
      </c>
      <c r="G9" s="35">
        <v>0.8</v>
      </c>
      <c r="H9" s="35">
        <v>4.3</v>
      </c>
      <c r="I9" s="34">
        <v>18026</v>
      </c>
      <c r="J9" s="35">
        <v>3.3</v>
      </c>
      <c r="K9" s="34">
        <v>16430</v>
      </c>
      <c r="L9" s="36">
        <v>8.8999999999999996E-2</v>
      </c>
      <c r="M9" s="37">
        <f>ROUND(K9*(1-L9),0)</f>
        <v>14968</v>
      </c>
      <c r="N9" s="38">
        <v>0.69199999999999995</v>
      </c>
      <c r="O9" s="25">
        <f t="shared" si="9"/>
        <v>10357.856</v>
      </c>
      <c r="P9" s="36">
        <v>0.214</v>
      </c>
      <c r="Q9" s="25">
        <f t="shared" si="10"/>
        <v>3203.152</v>
      </c>
      <c r="R9" s="39">
        <v>9.4E-2</v>
      </c>
      <c r="S9" s="139">
        <v>0.2019</v>
      </c>
      <c r="T9" s="25">
        <f t="shared" si="11"/>
        <v>1406.992</v>
      </c>
      <c r="U9" s="28">
        <v>0.20499999999999999</v>
      </c>
      <c r="V9" s="25">
        <f t="shared" si="12"/>
        <v>3068.4399999999996</v>
      </c>
      <c r="W9" s="39">
        <v>0.51100000000000001</v>
      </c>
      <c r="X9" s="25">
        <f t="shared" si="13"/>
        <v>7648.6480000000001</v>
      </c>
      <c r="Y9" s="39">
        <v>0.4</v>
      </c>
      <c r="Z9" s="25">
        <f t="shared" si="14"/>
        <v>5987.2000000000007</v>
      </c>
      <c r="AA9" s="40">
        <v>3.14E-3</v>
      </c>
      <c r="AB9" s="18">
        <f t="shared" si="15"/>
        <v>46.999519999999997</v>
      </c>
      <c r="AC9" s="27">
        <f>IF(M9&gt;0,(AE9+AN9)/M9,0)</f>
        <v>3.1407343132014965E-3</v>
      </c>
      <c r="AD9" s="40">
        <v>2.9E-4</v>
      </c>
      <c r="AE9" s="37">
        <f t="shared" si="16"/>
        <v>4.3407200000000001</v>
      </c>
      <c r="AF9" s="28">
        <v>0.21590000000000001</v>
      </c>
      <c r="AG9" s="41">
        <f t="shared" si="17"/>
        <v>42.200677599999999</v>
      </c>
      <c r="AH9" s="28">
        <f t="shared" si="18"/>
        <v>0.90886411151060975</v>
      </c>
      <c r="AI9" s="29">
        <f t="shared" si="6"/>
        <v>0.90887229413083315</v>
      </c>
      <c r="AJ9" s="34">
        <v>212</v>
      </c>
      <c r="AK9" s="36">
        <v>7.8E-2</v>
      </c>
      <c r="AL9" s="38">
        <v>0.21829999999999999</v>
      </c>
      <c r="AM9" s="137">
        <v>0.22550000000000001</v>
      </c>
      <c r="AN9" s="41">
        <f>AJ9*(1-AK9)*AL9</f>
        <v>42.669791199999999</v>
      </c>
      <c r="AO9" s="138">
        <f t="shared" si="19"/>
        <v>44.077131999999999</v>
      </c>
      <c r="AP9" s="42">
        <v>1.6</v>
      </c>
      <c r="AQ9" s="42"/>
      <c r="AR9" s="113">
        <f>AR8+AJ9-AQ9</f>
        <v>1276.4000000000024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9"/>
      <c r="B10" s="33">
        <v>3</v>
      </c>
      <c r="C10" s="11" t="s">
        <v>53</v>
      </c>
      <c r="D10" s="43">
        <v>20800</v>
      </c>
      <c r="E10" s="43">
        <v>0</v>
      </c>
      <c r="F10" s="43">
        <v>15544</v>
      </c>
      <c r="G10" s="37">
        <v>0.8</v>
      </c>
      <c r="H10" s="37">
        <v>3.8</v>
      </c>
      <c r="I10" s="43">
        <v>17458</v>
      </c>
      <c r="J10" s="37">
        <v>3</v>
      </c>
      <c r="K10" s="43">
        <v>16533</v>
      </c>
      <c r="L10" s="39">
        <v>8.5999999999999993E-2</v>
      </c>
      <c r="M10" s="37">
        <f>ROUND(K10*(1-L10),0)</f>
        <v>15111</v>
      </c>
      <c r="N10" s="28">
        <v>0.57399999999999995</v>
      </c>
      <c r="O10" s="25">
        <f t="shared" si="9"/>
        <v>8673.7139999999999</v>
      </c>
      <c r="P10" s="39">
        <v>0.28999999999999998</v>
      </c>
      <c r="Q10" s="25">
        <f t="shared" si="10"/>
        <v>4382.1899999999996</v>
      </c>
      <c r="R10" s="39">
        <v>0.13600000000000001</v>
      </c>
      <c r="S10" s="139">
        <v>0.20569999999999999</v>
      </c>
      <c r="T10" s="25">
        <f t="shared" si="11"/>
        <v>2055.096</v>
      </c>
      <c r="U10" s="28">
        <v>0.20100000000000001</v>
      </c>
      <c r="V10" s="25">
        <f t="shared" si="12"/>
        <v>3037.3110000000001</v>
      </c>
      <c r="W10" s="39">
        <v>0.52</v>
      </c>
      <c r="X10" s="25">
        <f t="shared" si="13"/>
        <v>7857.72</v>
      </c>
      <c r="Y10" s="39">
        <v>0.4</v>
      </c>
      <c r="Z10" s="25">
        <f t="shared" si="14"/>
        <v>6044.4000000000005</v>
      </c>
      <c r="AA10" s="47">
        <v>3.0500000000000002E-3</v>
      </c>
      <c r="AB10" s="18">
        <f t="shared" si="15"/>
        <v>46.088550000000005</v>
      </c>
      <c r="AC10" s="27">
        <f>IF(M10&gt;0,(AE10+AN10)/M10,0)</f>
        <v>3.0036134206869172E-3</v>
      </c>
      <c r="AD10" s="47">
        <v>2.9E-4</v>
      </c>
      <c r="AE10" s="37">
        <f t="shared" si="16"/>
        <v>4.3821899999999996</v>
      </c>
      <c r="AF10" s="28">
        <v>0.21290000000000001</v>
      </c>
      <c r="AG10" s="41">
        <f t="shared" si="17"/>
        <v>40.304950600000005</v>
      </c>
      <c r="AH10" s="28">
        <f t="shared" si="18"/>
        <v>0.90615234081335716</v>
      </c>
      <c r="AI10" s="29">
        <f t="shared" si="6"/>
        <v>0.90466085214761083</v>
      </c>
      <c r="AJ10" s="43">
        <v>206</v>
      </c>
      <c r="AK10" s="39">
        <v>8.1000000000000003E-2</v>
      </c>
      <c r="AL10" s="28">
        <v>0.21659999999999999</v>
      </c>
      <c r="AM10" s="139">
        <v>0.2205</v>
      </c>
      <c r="AN10" s="41">
        <f>AJ10*(1-AK10)*AL10</f>
        <v>41.005412400000004</v>
      </c>
      <c r="AO10" s="140">
        <f t="shared" si="19"/>
        <v>41.743737000000003</v>
      </c>
      <c r="AP10" s="18">
        <v>1.6</v>
      </c>
      <c r="AQ10" s="18"/>
      <c r="AR10" s="113">
        <f>AR9+AJ10-AQ10</f>
        <v>1482.4000000000024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70"/>
      <c r="B11" s="49" t="s">
        <v>38</v>
      </c>
      <c r="C11" s="50"/>
      <c r="D11" s="51">
        <f t="shared" ref="D11" si="20">SUM(D8:D10)</f>
        <v>45301</v>
      </c>
      <c r="E11" s="51"/>
      <c r="F11" s="51">
        <f t="shared" ref="F11" si="21">SUM(F8:F10)</f>
        <v>42264</v>
      </c>
      <c r="G11" s="52"/>
      <c r="H11" s="52"/>
      <c r="I11" s="51">
        <f t="shared" ref="I11:K11" si="22">SUM(I8:I10)</f>
        <v>47749</v>
      </c>
      <c r="J11" s="52"/>
      <c r="K11" s="51">
        <f t="shared" si="22"/>
        <v>49464</v>
      </c>
      <c r="L11" s="21">
        <f t="shared" ref="L11" si="23">IF(K11&gt;0,(K8*L8+K9*L9+K10*L10)/K11,0)</f>
        <v>8.5995693837942741E-2</v>
      </c>
      <c r="M11" s="52">
        <f t="shared" ref="M11" si="24">M8+M9+M10</f>
        <v>45210</v>
      </c>
      <c r="N11" s="53">
        <f t="shared" ref="N11" si="25">IF(M11&gt;0,O11/M11,0)</f>
        <v>0.6090509179385093</v>
      </c>
      <c r="O11" s="54">
        <f t="shared" ref="O11" si="26">O8+O9+O10</f>
        <v>27535.192000000003</v>
      </c>
      <c r="P11" s="21">
        <f t="shared" ref="P11" si="27">IF(M11&gt;0,Q11/M11,0)</f>
        <v>0.29027401017474014</v>
      </c>
      <c r="Q11" s="54">
        <f t="shared" ref="Q11" si="28">Q8+Q9+Q10</f>
        <v>13123.288</v>
      </c>
      <c r="R11" s="21">
        <f t="shared" ref="R11" si="29">IF(M11&gt;0,T11/M11,0)</f>
        <v>0.10067507188675073</v>
      </c>
      <c r="S11" s="141"/>
      <c r="T11" s="54">
        <f t="shared" ref="T11" si="30">T8+T9+T10</f>
        <v>4551.5200000000004</v>
      </c>
      <c r="U11" s="21">
        <f t="shared" ref="U11" si="31">IF(M11&gt;0,V11/M11,0)</f>
        <v>0.20567113470471135</v>
      </c>
      <c r="V11" s="54">
        <f t="shared" ref="V11" si="32">V8+V9+V10</f>
        <v>9298.3919999999998</v>
      </c>
      <c r="W11" s="21">
        <f t="shared" ref="W11" si="33">IF(M11&gt;0,X11/M11,0)</f>
        <v>0.51099601857996024</v>
      </c>
      <c r="X11" s="54">
        <f t="shared" ref="X11" si="34">X8+X9+X10</f>
        <v>23102.13</v>
      </c>
      <c r="Y11" s="21"/>
      <c r="Z11" s="54">
        <f t="shared" ref="Z11" si="35">Z8+Z9+Z10</f>
        <v>18084.000000000004</v>
      </c>
      <c r="AA11" s="55">
        <f t="shared" ref="AA11" si="36">IF(M11&gt;0,AB11/M11,0)</f>
        <v>3.0195540809555407E-3</v>
      </c>
      <c r="AB11" s="56">
        <f t="shared" ref="AB11" si="37">SUM(AB8:AB10)</f>
        <v>136.51403999999999</v>
      </c>
      <c r="AC11" s="55">
        <f t="shared" ref="AC11" si="38">IF(M11&gt;0,(AC8*M8+AC9*M9+AC10*M10)/M11,0)</f>
        <v>2.9858222848927235E-3</v>
      </c>
      <c r="AD11" s="55">
        <f t="shared" ref="AD11" si="39">IF(K11&gt;0,(K8*AD8+K9*AD9+K10*AD10)/K11,0)</f>
        <v>2.9E-4</v>
      </c>
      <c r="AE11" s="52">
        <f t="shared" ref="AE11" si="40">SUM(AE8:AE10)</f>
        <v>13.110899999999999</v>
      </c>
      <c r="AF11" s="53">
        <f t="shared" ref="AF11" si="41">IF(K11&gt;0,(K8*AF8+K9*AF9+K10*AF10)/K11,0)</f>
        <v>0.2136629649846353</v>
      </c>
      <c r="AG11" s="58">
        <f t="shared" ref="AG11" si="42">SUM(AG8:AG10)</f>
        <v>118.97283480000002</v>
      </c>
      <c r="AH11" s="53">
        <f t="shared" ref="AH11" si="43">IF(AND(AB11&gt;0),((AB8*AH8+AB9*AH9+AB10*AH10)/AB11),0)</f>
        <v>0.90518768724201881</v>
      </c>
      <c r="AI11" s="57">
        <f t="shared" si="6"/>
        <v>0.90407113683047891</v>
      </c>
      <c r="AJ11" s="51">
        <f t="shared" ref="AJ11" si="44">SUM(AJ8:AJ10)</f>
        <v>605</v>
      </c>
      <c r="AK11" s="21">
        <f t="shared" ref="AK11" si="45">IF(AJ11&gt;0,(AK8*AJ8+AK9*AJ9+AK10*AJ10)/AJ11,0)</f>
        <v>7.9948760330578517E-2</v>
      </c>
      <c r="AL11" s="53">
        <f>IF(K11&gt;0,(AL8*K8+AL9*K9+AL10*K10)/K11,0)</f>
        <v>0.21906617135694648</v>
      </c>
      <c r="AM11" s="141">
        <f>IF(K11&gt;0,(AM8*K8+AM9*K9+AM10*K10)/K11,0)</f>
        <v>0.22629739608604235</v>
      </c>
      <c r="AN11" s="58">
        <f t="shared" ref="AN11" si="46">SUM(AN8:AN10)</f>
        <v>121.87812550000001</v>
      </c>
      <c r="AO11" s="142">
        <f t="shared" ref="AO11:AO71" si="47">SUM(AO8:AO10)</f>
        <v>125.8454327</v>
      </c>
      <c r="AP11" s="56"/>
      <c r="AQ11" s="56">
        <f t="shared" ref="AQ11" si="48">SUM(AQ8:AQ10)</f>
        <v>1047.46</v>
      </c>
      <c r="AR11" s="105"/>
      <c r="AS11" s="106">
        <f>AR10</f>
        <v>1482.4000000000024</v>
      </c>
      <c r="AT11" s="51">
        <f t="shared" ref="AT11" si="49">SUM(AT8:AT10)</f>
        <v>0</v>
      </c>
      <c r="AU11" s="59"/>
      <c r="AV11" s="58"/>
      <c r="AW11" s="58"/>
      <c r="AX11" s="58"/>
      <c r="AY11" s="58"/>
    </row>
    <row r="12" spans="1:51" x14ac:dyDescent="0.2">
      <c r="A12" s="168">
        <v>3</v>
      </c>
      <c r="B12" s="23">
        <v>1</v>
      </c>
      <c r="C12" s="11" t="s">
        <v>56</v>
      </c>
      <c r="D12" s="12">
        <v>4390</v>
      </c>
      <c r="E12" s="12">
        <v>0</v>
      </c>
      <c r="F12" s="12">
        <v>3129</v>
      </c>
      <c r="G12" s="13">
        <v>0.6</v>
      </c>
      <c r="H12" s="13">
        <v>4.3</v>
      </c>
      <c r="I12" s="12">
        <v>3933</v>
      </c>
      <c r="J12" s="13">
        <v>7.3</v>
      </c>
      <c r="K12" s="12">
        <v>15786</v>
      </c>
      <c r="L12" s="14">
        <v>8.3000000000000004E-2</v>
      </c>
      <c r="M12" s="24">
        <f>ROUND(K12*(1-L12),0)</f>
        <v>14476</v>
      </c>
      <c r="N12" s="15">
        <v>0.755</v>
      </c>
      <c r="O12" s="25">
        <f t="shared" ref="O12:O14" si="50">M12*N12</f>
        <v>10929.38</v>
      </c>
      <c r="P12" s="14">
        <v>0.20100000000000001</v>
      </c>
      <c r="Q12" s="25">
        <f t="shared" ref="Q12:Q14" si="51">M12*P12</f>
        <v>2909.6760000000004</v>
      </c>
      <c r="R12" s="16">
        <v>4.3999999999999997E-2</v>
      </c>
      <c r="S12" s="150">
        <v>0.21149999999999999</v>
      </c>
      <c r="T12" s="25">
        <f t="shared" ref="T12:T14" si="52">M12*R12</f>
        <v>636.94399999999996</v>
      </c>
      <c r="U12" s="26">
        <v>0.21</v>
      </c>
      <c r="V12" s="25">
        <f t="shared" ref="V12:V14" si="53">M12*U12</f>
        <v>3039.96</v>
      </c>
      <c r="W12" s="16">
        <v>0.54200000000000004</v>
      </c>
      <c r="X12" s="25">
        <f t="shared" ref="X12:X14" si="54">M12*W12</f>
        <v>7845.9920000000002</v>
      </c>
      <c r="Y12" s="16">
        <v>0.4</v>
      </c>
      <c r="Z12" s="25">
        <f t="shared" ref="Z12:Z14" si="55">Y12*M12</f>
        <v>5790.4000000000005</v>
      </c>
      <c r="AA12" s="17">
        <v>2.7699999999999999E-3</v>
      </c>
      <c r="AB12" s="18">
        <f t="shared" ref="AB12:AB14" si="56">M12*AA12</f>
        <v>40.098520000000001</v>
      </c>
      <c r="AC12" s="27">
        <f>IF(M12&gt;0,(AE12+AN12)/M12,0)</f>
        <v>2.9107307612600167E-3</v>
      </c>
      <c r="AD12" s="17">
        <v>2.9E-4</v>
      </c>
      <c r="AE12" s="24">
        <f t="shared" ref="AE12:AE14" si="57">AD12*M12</f>
        <v>4.1980399999999998</v>
      </c>
      <c r="AF12" s="117">
        <v>0.20799999999999999</v>
      </c>
      <c r="AG12" s="30">
        <f t="shared" ref="AG12:AG14" si="58">AJ12*(1-AK12)*AF12</f>
        <v>37.274639999999998</v>
      </c>
      <c r="AH12" s="28">
        <f t="shared" ref="AH12:AH14" si="59">IF(AND(AF12&gt;0,AD12&gt;0,AA12&gt;0),((AA12-AD12)*AF12)/((AF12-AD12)*AA12),0)</f>
        <v>0.89655686637524179</v>
      </c>
      <c r="AI12" s="60">
        <f t="shared" si="6"/>
        <v>0.90160373571435404</v>
      </c>
      <c r="AJ12" s="12">
        <v>195</v>
      </c>
      <c r="AK12" s="16">
        <v>8.1000000000000003E-2</v>
      </c>
      <c r="AL12" s="15">
        <v>0.2117</v>
      </c>
      <c r="AM12" s="135">
        <v>0.2142</v>
      </c>
      <c r="AN12" s="30">
        <f>AJ12*(1-AK12)*AL12</f>
        <v>37.937698500000003</v>
      </c>
      <c r="AO12" s="136">
        <f t="shared" ref="AO12" si="60">AJ12*(1-AK12)*AM12</f>
        <v>38.385711000000001</v>
      </c>
      <c r="AP12" s="19">
        <v>1.6</v>
      </c>
      <c r="AQ12" s="19">
        <v>1003.88</v>
      </c>
      <c r="AR12" s="101">
        <f>AR10+AJ12-AQ12</f>
        <v>673.52000000000237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9"/>
      <c r="B13" s="33">
        <v>2</v>
      </c>
      <c r="C13" s="46" t="s">
        <v>58</v>
      </c>
      <c r="D13" s="34">
        <v>0</v>
      </c>
      <c r="E13" s="34">
        <v>0</v>
      </c>
      <c r="F13" s="34">
        <v>558</v>
      </c>
      <c r="G13" s="35">
        <v>0.9</v>
      </c>
      <c r="H13" s="35">
        <v>5.2</v>
      </c>
      <c r="I13" s="34">
        <v>1084</v>
      </c>
      <c r="J13" s="35">
        <v>10.6</v>
      </c>
      <c r="K13" s="34">
        <v>15646</v>
      </c>
      <c r="L13" s="36">
        <v>0.08</v>
      </c>
      <c r="M13" s="37">
        <f>ROUND(K13*(1-L13),0)</f>
        <v>14394</v>
      </c>
      <c r="N13" s="38">
        <v>0.69799999999999995</v>
      </c>
      <c r="O13" s="25">
        <f t="shared" si="50"/>
        <v>10047.011999999999</v>
      </c>
      <c r="P13" s="36">
        <v>0.252</v>
      </c>
      <c r="Q13" s="25">
        <f t="shared" si="51"/>
        <v>3627.288</v>
      </c>
      <c r="R13" s="39">
        <v>0.05</v>
      </c>
      <c r="S13" s="139">
        <v>0.2054</v>
      </c>
      <c r="T13" s="25">
        <f t="shared" si="52"/>
        <v>719.7</v>
      </c>
      <c r="U13" s="28">
        <v>0.22800000000000001</v>
      </c>
      <c r="V13" s="25">
        <f t="shared" si="53"/>
        <v>3281.8320000000003</v>
      </c>
      <c r="W13" s="39">
        <v>0.496</v>
      </c>
      <c r="X13" s="25">
        <f t="shared" si="54"/>
        <v>7139.424</v>
      </c>
      <c r="Y13" s="39">
        <v>0.4</v>
      </c>
      <c r="Z13" s="25">
        <f t="shared" si="55"/>
        <v>5757.6</v>
      </c>
      <c r="AA13" s="40">
        <v>2.6900000000000001E-3</v>
      </c>
      <c r="AB13" s="18">
        <f t="shared" si="56"/>
        <v>38.719860000000004</v>
      </c>
      <c r="AC13" s="27">
        <f>IF(M13&gt;0,(AE13+AN13)/M13,0)</f>
        <v>2.8251372030012505E-3</v>
      </c>
      <c r="AD13" s="40">
        <v>3.1E-4</v>
      </c>
      <c r="AE13" s="37">
        <f t="shared" si="57"/>
        <v>4.4621399999999998</v>
      </c>
      <c r="AF13" s="28">
        <v>0.20880000000000001</v>
      </c>
      <c r="AG13" s="41">
        <f t="shared" si="58"/>
        <v>36.570693600000006</v>
      </c>
      <c r="AH13" s="28">
        <f t="shared" si="59"/>
        <v>0.8860738954789269</v>
      </c>
      <c r="AI13" s="29">
        <f t="shared" si="6"/>
        <v>0.89160801233224285</v>
      </c>
      <c r="AJ13" s="34">
        <v>191</v>
      </c>
      <c r="AK13" s="39">
        <v>8.3000000000000004E-2</v>
      </c>
      <c r="AL13" s="38">
        <v>0.20669999999999999</v>
      </c>
      <c r="AM13" s="137">
        <v>0.2079</v>
      </c>
      <c r="AN13" s="41">
        <f>AJ13*(1-AK13)*AL13</f>
        <v>36.202884900000001</v>
      </c>
      <c r="AO13" s="138">
        <f t="shared" si="19"/>
        <v>36.413061300000003</v>
      </c>
      <c r="AP13" s="42">
        <v>1.6</v>
      </c>
      <c r="AQ13" s="42"/>
      <c r="AR13" s="113">
        <f>AR12+AJ13-AQ13</f>
        <v>864.52000000000237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9"/>
      <c r="B14" s="33">
        <v>3</v>
      </c>
      <c r="C14" s="11" t="s">
        <v>53</v>
      </c>
      <c r="D14" s="43">
        <v>16800</v>
      </c>
      <c r="E14" s="43">
        <v>1</v>
      </c>
      <c r="F14" s="43">
        <v>17089</v>
      </c>
      <c r="G14" s="37">
        <v>2</v>
      </c>
      <c r="H14" s="37">
        <v>4.2</v>
      </c>
      <c r="I14" s="43">
        <v>19089</v>
      </c>
      <c r="J14" s="37">
        <v>7.9</v>
      </c>
      <c r="K14" s="43">
        <v>15637</v>
      </c>
      <c r="L14" s="39">
        <v>7.5999999999999998E-2</v>
      </c>
      <c r="M14" s="37">
        <f>ROUND(K14*(1-L14),0)</f>
        <v>14449</v>
      </c>
      <c r="N14" s="28">
        <v>0.66600000000000004</v>
      </c>
      <c r="O14" s="25">
        <f t="shared" si="50"/>
        <v>9623.0339999999997</v>
      </c>
      <c r="P14" s="39">
        <v>0.26100000000000001</v>
      </c>
      <c r="Q14" s="25">
        <f t="shared" si="51"/>
        <v>3771.1890000000003</v>
      </c>
      <c r="R14" s="39">
        <v>7.2999999999999995E-2</v>
      </c>
      <c r="S14" s="139">
        <v>0.20019999999999999</v>
      </c>
      <c r="T14" s="25">
        <f t="shared" si="52"/>
        <v>1054.777</v>
      </c>
      <c r="U14" s="28">
        <v>0.22700000000000001</v>
      </c>
      <c r="V14" s="25">
        <f t="shared" si="53"/>
        <v>3279.9230000000002</v>
      </c>
      <c r="W14" s="39">
        <v>0.51</v>
      </c>
      <c r="X14" s="25">
        <f t="shared" si="54"/>
        <v>7368.99</v>
      </c>
      <c r="Y14" s="39">
        <v>0.4</v>
      </c>
      <c r="Z14" s="25">
        <f t="shared" si="55"/>
        <v>5779.6</v>
      </c>
      <c r="AA14" s="47">
        <v>2.7299999999999998E-3</v>
      </c>
      <c r="AB14" s="18">
        <f t="shared" si="56"/>
        <v>39.445769999999996</v>
      </c>
      <c r="AC14" s="27">
        <f>IF(M14&gt;0,(AE14+AN14)/M14,0)</f>
        <v>2.5706504948439343E-3</v>
      </c>
      <c r="AD14" s="47">
        <v>3.2000000000000003E-4</v>
      </c>
      <c r="AE14" s="37">
        <f t="shared" si="57"/>
        <v>4.6236800000000002</v>
      </c>
      <c r="AF14" s="28">
        <v>0.21199999999999999</v>
      </c>
      <c r="AG14" s="41">
        <f t="shared" si="58"/>
        <v>32.200680000000006</v>
      </c>
      <c r="AH14" s="28">
        <f t="shared" si="59"/>
        <v>0.8841184011252039</v>
      </c>
      <c r="AI14" s="29">
        <f t="shared" si="6"/>
        <v>0.87682842199926392</v>
      </c>
      <c r="AJ14" s="43">
        <v>166</v>
      </c>
      <c r="AK14" s="39">
        <v>8.5000000000000006E-2</v>
      </c>
      <c r="AL14" s="28">
        <v>0.21410000000000001</v>
      </c>
      <c r="AM14" s="139">
        <v>0.2233</v>
      </c>
      <c r="AN14" s="41">
        <f>AJ14*(1-AK14)*AL14</f>
        <v>32.519649000000008</v>
      </c>
      <c r="AO14" s="140">
        <f t="shared" si="19"/>
        <v>33.917037000000001</v>
      </c>
      <c r="AP14" s="18">
        <v>1.5</v>
      </c>
      <c r="AQ14" s="18"/>
      <c r="AR14" s="113">
        <f>AR13+AJ14-AQ14</f>
        <v>1030.5200000000023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70"/>
      <c r="B15" s="49" t="s">
        <v>38</v>
      </c>
      <c r="C15" s="50"/>
      <c r="D15" s="51">
        <f t="shared" ref="D15" si="61">SUM(D12:D14)</f>
        <v>21190</v>
      </c>
      <c r="E15" s="51"/>
      <c r="F15" s="51">
        <f t="shared" ref="F15" si="62">SUM(F12:F14)</f>
        <v>20776</v>
      </c>
      <c r="G15" s="52"/>
      <c r="H15" s="52"/>
      <c r="I15" s="51">
        <f t="shared" ref="I15:K15" si="63">SUM(I12:I14)</f>
        <v>24106</v>
      </c>
      <c r="J15" s="52"/>
      <c r="K15" s="51">
        <f t="shared" si="63"/>
        <v>47069</v>
      </c>
      <c r="L15" s="21">
        <f t="shared" ref="L15" si="64">IF(K15&gt;0,(K12*L12+K13*L13+K14*L14)/K15,0)</f>
        <v>7.9677282287705278E-2</v>
      </c>
      <c r="M15" s="52">
        <f t="shared" ref="M15" si="65">M12+M13+M14</f>
        <v>43319</v>
      </c>
      <c r="N15" s="53">
        <f t="shared" ref="N15" si="66">IF(M15&gt;0,O15/M15,0)</f>
        <v>0.70637424686627115</v>
      </c>
      <c r="O15" s="54">
        <f t="shared" ref="O15" si="67">O12+O13+O14</f>
        <v>30599.425999999999</v>
      </c>
      <c r="P15" s="21">
        <f t="shared" ref="P15" si="68">IF(M15&gt;0,Q15/M15,0)</f>
        <v>0.23795916341559131</v>
      </c>
      <c r="Q15" s="54">
        <f t="shared" ref="Q15" si="69">Q12+Q13+Q14</f>
        <v>10308.153</v>
      </c>
      <c r="R15" s="21">
        <f t="shared" ref="R15" si="70">IF(M15&gt;0,T15/M15,0)</f>
        <v>5.5666589718137545E-2</v>
      </c>
      <c r="S15" s="141"/>
      <c r="T15" s="54">
        <f t="shared" ref="T15" si="71">T12+T13+T14</f>
        <v>2411.4210000000003</v>
      </c>
      <c r="U15" s="21">
        <f t="shared" ref="U15" si="72">IF(M15&gt;0,V15/M15,0)</f>
        <v>0.22165135390937002</v>
      </c>
      <c r="V15" s="54">
        <f t="shared" ref="V15" si="73">V12+V13+V14</f>
        <v>9601.7150000000001</v>
      </c>
      <c r="W15" s="21">
        <f t="shared" ref="W15" si="74">IF(M15&gt;0,X15/M15,0)</f>
        <v>0.51604159837484709</v>
      </c>
      <c r="X15" s="54">
        <f t="shared" ref="X15" si="75">X12+X13+X14</f>
        <v>22354.406000000003</v>
      </c>
      <c r="Y15" s="21">
        <f t="shared" ref="Y15" si="76">IF(M15&gt;0,Z15/M15,0)</f>
        <v>0.39999999999999997</v>
      </c>
      <c r="Z15" s="54">
        <f t="shared" ref="Z15" si="77">Z12+Z13+Z14</f>
        <v>17327.599999999999</v>
      </c>
      <c r="AA15" s="55">
        <f t="shared" ref="AA15" si="78">IF(M15&gt;0,AB15/M15,0)</f>
        <v>2.7300757173526627E-3</v>
      </c>
      <c r="AB15" s="56">
        <f t="shared" ref="AB15" si="79">SUM(AB12:AB14)</f>
        <v>118.26415</v>
      </c>
      <c r="AC15" s="55">
        <f t="shared" ref="AC15" si="80">IF(M15&gt;0,(AC12*M12+AC13*M13+AC14*M14)/M15,0)</f>
        <v>2.7688564463630278E-3</v>
      </c>
      <c r="AD15" s="55">
        <f t="shared" ref="AD15" si="81">IF(K15&gt;0,(K12*AD12+K13*AD13+K14*AD14)/K15,0)</f>
        <v>3.0661454460472924E-4</v>
      </c>
      <c r="AE15" s="52">
        <f t="shared" ref="AE15" si="82">SUM(AE12:AE14)</f>
        <v>13.283860000000001</v>
      </c>
      <c r="AF15" s="53">
        <f t="shared" ref="AF15" si="83">IF(K15&gt;0,(K12*AF12+K13*AF13+K14*AF14)/K15,0)</f>
        <v>0.20959478212836472</v>
      </c>
      <c r="AG15" s="58">
        <f t="shared" ref="AG15" si="84">SUM(AG12:AG14)</f>
        <v>106.04601360000001</v>
      </c>
      <c r="AH15" s="53">
        <f t="shared" ref="AH15" si="85">IF(AND(AB15&gt;0),((AB12*AH12+AB13*AH13+AB14*AH14)/AB15),0)</f>
        <v>0.8889760060308739</v>
      </c>
      <c r="AI15" s="57">
        <f t="shared" si="6"/>
        <v>0.89055823784783728</v>
      </c>
      <c r="AJ15" s="51">
        <f t="shared" ref="AJ15" si="86">SUM(AJ12:AJ14)</f>
        <v>552</v>
      </c>
      <c r="AK15" s="21">
        <f t="shared" ref="AK15" si="87">IF(AJ15&gt;0,(AK12*AJ12+AK13*AJ13+AK14*AJ14)/AJ15,0)</f>
        <v>8.2894927536231885E-2</v>
      </c>
      <c r="AL15" s="53">
        <f>IF(K15&gt;0,(AL12*K12+AL13*K13+AL14*K14)/K15,0)</f>
        <v>0.21083528649429562</v>
      </c>
      <c r="AM15" s="141">
        <f>IF(K15&gt;0,(AM12*K12+AM13*K13+AM14*K14)/K15,0)</f>
        <v>0.21512899572967345</v>
      </c>
      <c r="AN15" s="58">
        <f t="shared" ref="AN15" si="88">SUM(AN12:AN14)</f>
        <v>106.66023240000001</v>
      </c>
      <c r="AO15" s="142">
        <f t="shared" si="47"/>
        <v>108.71580929999999</v>
      </c>
      <c r="AP15" s="56"/>
      <c r="AQ15" s="56">
        <f t="shared" ref="AQ15" si="89">SUM(AQ12:AQ14)</f>
        <v>1003.88</v>
      </c>
      <c r="AR15" s="105"/>
      <c r="AS15" s="106">
        <f>AR14</f>
        <v>1030.5200000000023</v>
      </c>
      <c r="AT15" s="51">
        <f t="shared" ref="AT15" si="90">SUM(AT12:AT14)</f>
        <v>0</v>
      </c>
      <c r="AU15" s="59"/>
      <c r="AV15" s="58"/>
      <c r="AW15" s="58"/>
      <c r="AX15" s="58"/>
      <c r="AY15" s="58"/>
    </row>
    <row r="16" spans="1:51" x14ac:dyDescent="0.2">
      <c r="A16" s="168">
        <v>4</v>
      </c>
      <c r="B16" s="23">
        <v>1</v>
      </c>
      <c r="C16" s="11" t="s">
        <v>56</v>
      </c>
      <c r="D16" s="12">
        <v>3594</v>
      </c>
      <c r="E16" s="12">
        <v>1</v>
      </c>
      <c r="F16" s="12">
        <v>14478</v>
      </c>
      <c r="G16" s="13">
        <v>0.6</v>
      </c>
      <c r="H16" s="13">
        <v>4.2</v>
      </c>
      <c r="I16" s="12">
        <v>16702</v>
      </c>
      <c r="J16" s="13">
        <v>8.4</v>
      </c>
      <c r="K16" s="12">
        <v>15630</v>
      </c>
      <c r="L16" s="14">
        <v>0.08</v>
      </c>
      <c r="M16" s="24">
        <f>ROUND(K16*(1-L16),0)</f>
        <v>14380</v>
      </c>
      <c r="N16" s="15">
        <v>0.63700000000000001</v>
      </c>
      <c r="O16" s="25">
        <f t="shared" ref="O16:O18" si="91">M16*N16</f>
        <v>9160.06</v>
      </c>
      <c r="P16" s="14">
        <v>0.26300000000000001</v>
      </c>
      <c r="Q16" s="25">
        <f t="shared" ref="Q16:Q18" si="92">M16*P16</f>
        <v>3781.94</v>
      </c>
      <c r="R16" s="16">
        <v>0.1</v>
      </c>
      <c r="S16" s="150">
        <v>0.21010000000000001</v>
      </c>
      <c r="T16" s="25">
        <f t="shared" ref="T16:T18" si="93">M16*R16</f>
        <v>1438</v>
      </c>
      <c r="U16" s="26">
        <v>0.23499999999999999</v>
      </c>
      <c r="V16" s="25">
        <f t="shared" ref="V16:V18" si="94">M16*U16</f>
        <v>3379.2999999999997</v>
      </c>
      <c r="W16" s="16">
        <v>0.51500000000000001</v>
      </c>
      <c r="X16" s="25">
        <f t="shared" ref="X16:X18" si="95">M16*W16</f>
        <v>7405.7</v>
      </c>
      <c r="Y16" s="16">
        <v>0.4</v>
      </c>
      <c r="Z16" s="25">
        <f t="shared" ref="Z16:Z18" si="96">Y16*M16</f>
        <v>5752</v>
      </c>
      <c r="AA16" s="17">
        <v>2.7000000000000001E-3</v>
      </c>
      <c r="AB16" s="18">
        <f t="shared" ref="AB16:AB18" si="97">M16*AA16</f>
        <v>38.826000000000001</v>
      </c>
      <c r="AC16" s="27">
        <f>IF(M16&gt;0,(AE16+AN16)/M16,0)</f>
        <v>2.9282625660639783E-3</v>
      </c>
      <c r="AD16" s="17">
        <v>2.9E-4</v>
      </c>
      <c r="AE16" s="24">
        <f t="shared" ref="AE16:AE18" si="98">AD16*M16</f>
        <v>4.1702000000000004</v>
      </c>
      <c r="AF16" s="117">
        <v>0.21529999999999999</v>
      </c>
      <c r="AG16" s="30">
        <f t="shared" ref="AG16:AG18" si="99">AJ16*(1-AK16)*AF16</f>
        <v>37.314288900000001</v>
      </c>
      <c r="AH16" s="28">
        <f t="shared" ref="AH16:AH18" si="100">IF(AND(AF16&gt;0,AD16&gt;0,AA16&gt;0),((AA16-AD16)*AF16)/((AF16-AD16)*AA16),0)</f>
        <v>0.89379649869859634</v>
      </c>
      <c r="AI16" s="60">
        <f t="shared" si="6"/>
        <v>0.90216035233290026</v>
      </c>
      <c r="AJ16" s="12">
        <v>189</v>
      </c>
      <c r="AK16" s="14">
        <v>8.3000000000000004E-2</v>
      </c>
      <c r="AL16" s="15">
        <v>0.21890000000000001</v>
      </c>
      <c r="AM16" s="135">
        <v>0.22919999999999999</v>
      </c>
      <c r="AN16" s="30">
        <f>AJ16*(1-AK16)*AL16</f>
        <v>37.938215700000008</v>
      </c>
      <c r="AO16" s="136">
        <f t="shared" ref="AO16" si="101">AJ16*(1-AK16)*AM16</f>
        <v>39.723339600000003</v>
      </c>
      <c r="AP16" s="19">
        <v>1.58</v>
      </c>
      <c r="AQ16" s="19">
        <v>505.08</v>
      </c>
      <c r="AR16" s="101">
        <f>AR14+AJ16-AQ16</f>
        <v>714.44000000000233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9"/>
      <c r="B17" s="33">
        <v>2</v>
      </c>
      <c r="C17" s="46" t="s">
        <v>58</v>
      </c>
      <c r="D17" s="34">
        <v>22846</v>
      </c>
      <c r="E17" s="34">
        <v>5</v>
      </c>
      <c r="F17" s="34">
        <v>16022</v>
      </c>
      <c r="G17" s="35">
        <v>1.2</v>
      </c>
      <c r="H17" s="35">
        <v>4.9000000000000004</v>
      </c>
      <c r="I17" s="34">
        <v>17921</v>
      </c>
      <c r="J17" s="35">
        <v>7.5</v>
      </c>
      <c r="K17" s="34">
        <v>15565</v>
      </c>
      <c r="L17" s="36">
        <v>8.1000000000000003E-2</v>
      </c>
      <c r="M17" s="37">
        <f>ROUND(K17*(1-L17),0)</f>
        <v>14304</v>
      </c>
      <c r="N17" s="38">
        <v>0.59099999999999997</v>
      </c>
      <c r="O17" s="25">
        <f t="shared" si="91"/>
        <v>8453.6639999999989</v>
      </c>
      <c r="P17" s="36">
        <v>0.31900000000000001</v>
      </c>
      <c r="Q17" s="25">
        <f t="shared" si="92"/>
        <v>4562.9759999999997</v>
      </c>
      <c r="R17" s="39">
        <v>0.09</v>
      </c>
      <c r="S17" s="139">
        <v>0.21129999999999999</v>
      </c>
      <c r="T17" s="25">
        <f t="shared" si="93"/>
        <v>1287.3599999999999</v>
      </c>
      <c r="U17" s="28">
        <v>0.24099999999999999</v>
      </c>
      <c r="V17" s="25">
        <f t="shared" si="94"/>
        <v>3447.2639999999997</v>
      </c>
      <c r="W17" s="39">
        <v>0.48799999999999999</v>
      </c>
      <c r="X17" s="25">
        <f t="shared" si="95"/>
        <v>6980.3519999999999</v>
      </c>
      <c r="Y17" s="39">
        <v>0.4</v>
      </c>
      <c r="Z17" s="25">
        <f t="shared" si="96"/>
        <v>5721.6</v>
      </c>
      <c r="AA17" s="40">
        <v>2.64E-3</v>
      </c>
      <c r="AB17" s="18">
        <f t="shared" si="97"/>
        <v>37.762560000000001</v>
      </c>
      <c r="AC17" s="27">
        <f>IF(M17&gt;0,(AE17+AN17)/M17,0)</f>
        <v>2.7177485248881432E-3</v>
      </c>
      <c r="AD17" s="40">
        <v>2.9E-4</v>
      </c>
      <c r="AE17" s="37">
        <f t="shared" si="98"/>
        <v>4.1481599999999998</v>
      </c>
      <c r="AF17" s="28">
        <v>0.21329999999999999</v>
      </c>
      <c r="AG17" s="41">
        <f t="shared" si="99"/>
        <v>33.838125300000002</v>
      </c>
      <c r="AH17" s="28">
        <f t="shared" si="100"/>
        <v>0.89136340163287275</v>
      </c>
      <c r="AI17" s="29">
        <f t="shared" si="6"/>
        <v>0.8944790383243727</v>
      </c>
      <c r="AJ17" s="34">
        <v>173</v>
      </c>
      <c r="AK17" s="39">
        <v>8.3000000000000004E-2</v>
      </c>
      <c r="AL17" s="38">
        <v>0.21890000000000001</v>
      </c>
      <c r="AM17" s="137">
        <v>0.2283</v>
      </c>
      <c r="AN17" s="41">
        <f>AJ17*(1-AK17)*AL17</f>
        <v>34.726514900000005</v>
      </c>
      <c r="AO17" s="138">
        <f t="shared" si="19"/>
        <v>36.217740300000003</v>
      </c>
      <c r="AP17" s="42">
        <v>1.6</v>
      </c>
      <c r="AQ17" s="42"/>
      <c r="AR17" s="113">
        <f>AR16+AJ17-AQ17</f>
        <v>887.44000000000233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9"/>
      <c r="B18" s="33">
        <v>3</v>
      </c>
      <c r="C18" s="11" t="s">
        <v>57</v>
      </c>
      <c r="D18" s="43">
        <v>22700</v>
      </c>
      <c r="E18" s="43">
        <v>1</v>
      </c>
      <c r="F18" s="43">
        <v>16030</v>
      </c>
      <c r="G18" s="37">
        <v>0.9</v>
      </c>
      <c r="H18" s="37">
        <v>4</v>
      </c>
      <c r="I18" s="43">
        <v>18858</v>
      </c>
      <c r="J18" s="37">
        <v>6.4</v>
      </c>
      <c r="K18" s="43">
        <v>15537</v>
      </c>
      <c r="L18" s="39">
        <v>8.8999999999999996E-2</v>
      </c>
      <c r="M18" s="37">
        <f>ROUND(K18*(1-L18),0)</f>
        <v>14154</v>
      </c>
      <c r="N18" s="28">
        <v>0.56000000000000005</v>
      </c>
      <c r="O18" s="25">
        <f t="shared" si="91"/>
        <v>7926.2400000000007</v>
      </c>
      <c r="P18" s="39">
        <v>0.36899999999999999</v>
      </c>
      <c r="Q18" s="25">
        <f t="shared" si="92"/>
        <v>5222.826</v>
      </c>
      <c r="R18" s="39">
        <v>7.0999999999999994E-2</v>
      </c>
      <c r="S18" s="139">
        <v>0.20630000000000001</v>
      </c>
      <c r="T18" s="25">
        <f t="shared" si="93"/>
        <v>1004.9339999999999</v>
      </c>
      <c r="U18" s="28">
        <v>0.26100000000000001</v>
      </c>
      <c r="V18" s="25">
        <f t="shared" si="94"/>
        <v>3694.194</v>
      </c>
      <c r="W18" s="39">
        <v>0.46200000000000002</v>
      </c>
      <c r="X18" s="25">
        <f t="shared" si="95"/>
        <v>6539.1480000000001</v>
      </c>
      <c r="Y18" s="39">
        <v>0.4</v>
      </c>
      <c r="Z18" s="25">
        <f t="shared" si="96"/>
        <v>5661.6</v>
      </c>
      <c r="AA18" s="47">
        <v>2.66E-3</v>
      </c>
      <c r="AB18" s="18">
        <f t="shared" si="97"/>
        <v>37.649639999999998</v>
      </c>
      <c r="AC18" s="27">
        <f>IF(M18&gt;0,(AE18+AN18)/M18,0)</f>
        <v>3.1111040483255623E-3</v>
      </c>
      <c r="AD18" s="47">
        <v>2.9E-4</v>
      </c>
      <c r="AE18" s="37">
        <f t="shared" si="98"/>
        <v>4.10466</v>
      </c>
      <c r="AF18" s="28">
        <v>0.20960000000000001</v>
      </c>
      <c r="AG18" s="41">
        <f t="shared" si="99"/>
        <v>39.872836800000002</v>
      </c>
      <c r="AH18" s="28">
        <f t="shared" si="100"/>
        <v>0.89221189709259552</v>
      </c>
      <c r="AI18" s="29">
        <f t="shared" si="6"/>
        <v>0.90804006016333905</v>
      </c>
      <c r="AJ18" s="43">
        <v>207</v>
      </c>
      <c r="AK18" s="39">
        <v>8.1000000000000003E-2</v>
      </c>
      <c r="AL18" s="28">
        <v>0.2099</v>
      </c>
      <c r="AM18" s="139">
        <v>0.20780000000000001</v>
      </c>
      <c r="AN18" s="41">
        <f>AJ18*(1-AK18)*AL18</f>
        <v>39.929906700000004</v>
      </c>
      <c r="AO18" s="140">
        <f t="shared" si="19"/>
        <v>39.530417400000005</v>
      </c>
      <c r="AP18" s="18">
        <v>1.6</v>
      </c>
      <c r="AQ18" s="18"/>
      <c r="AR18" s="113">
        <f>AR17+AJ18-AQ18</f>
        <v>1094.4400000000023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70"/>
      <c r="B19" s="49" t="s">
        <v>38</v>
      </c>
      <c r="C19" s="50"/>
      <c r="D19" s="51">
        <f t="shared" ref="D19" si="102">SUM(D16:D18)</f>
        <v>49140</v>
      </c>
      <c r="E19" s="51"/>
      <c r="F19" s="51">
        <f t="shared" ref="F19" si="103">SUM(F16:F18)</f>
        <v>46530</v>
      </c>
      <c r="G19" s="52"/>
      <c r="H19" s="52"/>
      <c r="I19" s="51">
        <f t="shared" ref="I19:K19" si="104">SUM(I16:I18)</f>
        <v>53481</v>
      </c>
      <c r="J19" s="52"/>
      <c r="K19" s="51">
        <f t="shared" si="104"/>
        <v>46732</v>
      </c>
      <c r="L19" s="21">
        <f t="shared" ref="L19" si="105">IF(K19&gt;0,(K16*L16+K17*L17+K18*L18)/K19,0)</f>
        <v>8.3325301720448511E-2</v>
      </c>
      <c r="M19" s="52">
        <f t="shared" ref="M19" si="106">M16+M17+M18</f>
        <v>42838</v>
      </c>
      <c r="N19" s="53">
        <f t="shared" ref="N19" si="107">IF(M19&gt;0,O19/M19,0)</f>
        <v>0.59619879546197296</v>
      </c>
      <c r="O19" s="54">
        <f t="shared" ref="O19" si="108">O16+O17+O18</f>
        <v>25539.964</v>
      </c>
      <c r="P19" s="21">
        <f t="shared" ref="P19" si="109">IF(M19&gt;0,Q19/M19,0)</f>
        <v>0.31672211587842564</v>
      </c>
      <c r="Q19" s="54">
        <f t="shared" ref="Q19" si="110">Q16+Q17+Q18</f>
        <v>13567.741999999998</v>
      </c>
      <c r="R19" s="21">
        <f t="shared" ref="R19" si="111">IF(M19&gt;0,T19/M19,0)</f>
        <v>8.7079088659601275E-2</v>
      </c>
      <c r="S19" s="141"/>
      <c r="T19" s="54">
        <f t="shared" ref="T19" si="112">T16+T17+T18</f>
        <v>3730.2939999999994</v>
      </c>
      <c r="U19" s="21">
        <f t="shared" ref="U19" si="113">IF(M19&gt;0,V19/M19,0)</f>
        <v>0.24559405200989776</v>
      </c>
      <c r="V19" s="54">
        <f t="shared" ref="V19" si="114">V16+V17+V18</f>
        <v>10520.758</v>
      </c>
      <c r="W19" s="21">
        <f t="shared" ref="W19" si="115">IF(M19&gt;0,X19/M19,0)</f>
        <v>0.48847285120687239</v>
      </c>
      <c r="X19" s="54">
        <f t="shared" ref="X19" si="116">X16+X17+X18</f>
        <v>20925.2</v>
      </c>
      <c r="Y19" s="21">
        <f t="shared" ref="Y19" si="117">IF(M19&gt;0,Z19/M19,0)</f>
        <v>0.4</v>
      </c>
      <c r="Z19" s="54">
        <f t="shared" ref="Z19" si="118">Z16+Z17+Z18</f>
        <v>17135.2</v>
      </c>
      <c r="AA19" s="55">
        <f t="shared" ref="AA19" si="119">IF(M19&gt;0,AB19/M19,0)</f>
        <v>2.6667491479527524E-3</v>
      </c>
      <c r="AB19" s="56">
        <f t="shared" ref="AB19" si="120">SUM(AB16:AB18)</f>
        <v>114.23820000000001</v>
      </c>
      <c r="AC19" s="55">
        <f t="shared" ref="AC19" si="121">IF(M19&gt;0,(AC16*M16+AC17*M17+AC18*M18)/M19,0)</f>
        <v>2.9183822143890943E-3</v>
      </c>
      <c r="AD19" s="55">
        <f t="shared" ref="AD19" si="122">IF(K19&gt;0,(K16*AD16+K17*AD17+K18*AD18)/K19,0)</f>
        <v>2.9E-4</v>
      </c>
      <c r="AE19" s="52">
        <f t="shared" ref="AE19" si="123">SUM(AE16:AE18)</f>
        <v>12.423020000000001</v>
      </c>
      <c r="AF19" s="53">
        <f t="shared" ref="AF19" si="124">IF(K19&gt;0,(K16*AF16+K17*AF17+K18*AF18)/K19,0)</f>
        <v>0.21273878070701016</v>
      </c>
      <c r="AG19" s="58">
        <f t="shared" ref="AG19" si="125">SUM(AG16:AG18)</f>
        <v>111.02525100000001</v>
      </c>
      <c r="AH19" s="53">
        <f t="shared" ref="AH19" si="126">IF(AND(AB19&gt;0),((AB16*AH16+AB17*AH17+AB18*AH18)/AB19),0)</f>
        <v>0.89246997522449079</v>
      </c>
      <c r="AI19" s="57">
        <f t="shared" si="6"/>
        <v>0.90184119941506169</v>
      </c>
      <c r="AJ19" s="51">
        <f t="shared" ref="AJ19" si="127">SUM(AJ16:AJ18)</f>
        <v>569</v>
      </c>
      <c r="AK19" s="21">
        <f t="shared" ref="AK19" si="128">IF(AJ19&gt;0,(AK16*AJ16+AK17*AJ17+AK18*AJ18)/AJ19,0)</f>
        <v>8.2272407732864677E-2</v>
      </c>
      <c r="AL19" s="53">
        <f>IF(K19&gt;0,(AL16*K16+AL17*K17+AL18*K18)/K19,0)</f>
        <v>0.21590776769665329</v>
      </c>
      <c r="AM19" s="141">
        <f>IF(K19&gt;0,(AM16*K16+AM17*K17+AM18*K18)/K19,0)</f>
        <v>0.22178537404776169</v>
      </c>
      <c r="AN19" s="58">
        <f t="shared" ref="AN19" si="129">SUM(AN16:AN18)</f>
        <v>112.59463730000002</v>
      </c>
      <c r="AO19" s="142">
        <f t="shared" si="47"/>
        <v>115.47149730000001</v>
      </c>
      <c r="AP19" s="56"/>
      <c r="AQ19" s="56">
        <f t="shared" ref="AQ19" si="130">SUM(AQ16:AQ18)</f>
        <v>505.08</v>
      </c>
      <c r="AR19" s="105"/>
      <c r="AS19" s="106">
        <f>AR18</f>
        <v>1094.4400000000023</v>
      </c>
      <c r="AT19" s="51">
        <f t="shared" ref="AT19" si="131">SUM(AT16:AT18)</f>
        <v>0</v>
      </c>
      <c r="AU19" s="59"/>
      <c r="AV19" s="58"/>
      <c r="AW19" s="58"/>
      <c r="AX19" s="58"/>
      <c r="AY19" s="58"/>
    </row>
    <row r="20" spans="1:51" x14ac:dyDescent="0.2">
      <c r="A20" s="168">
        <v>5</v>
      </c>
      <c r="B20" s="23">
        <v>1</v>
      </c>
      <c r="C20" s="11" t="s">
        <v>54</v>
      </c>
      <c r="D20" s="12">
        <v>6400</v>
      </c>
      <c r="E20" s="12">
        <v>0</v>
      </c>
      <c r="F20" s="12">
        <v>17909</v>
      </c>
      <c r="G20" s="13">
        <v>0.5</v>
      </c>
      <c r="H20" s="13">
        <v>3.2</v>
      </c>
      <c r="I20" s="12">
        <v>19864</v>
      </c>
      <c r="J20" s="13">
        <v>5.4</v>
      </c>
      <c r="K20" s="12">
        <v>15388</v>
      </c>
      <c r="L20" s="14">
        <v>7.8E-2</v>
      </c>
      <c r="M20" s="24">
        <f>ROUND(K20*(1-L20),0)</f>
        <v>14188</v>
      </c>
      <c r="N20" s="15">
        <v>0.71499999999999997</v>
      </c>
      <c r="O20" s="25">
        <f t="shared" ref="O20:O22" si="132">M20*N20</f>
        <v>10144.42</v>
      </c>
      <c r="P20" s="14">
        <v>0.248</v>
      </c>
      <c r="Q20" s="25">
        <f t="shared" ref="Q20:Q22" si="133">M20*P20</f>
        <v>3518.6239999999998</v>
      </c>
      <c r="R20" s="16">
        <v>3.6999999999999998E-2</v>
      </c>
      <c r="S20" s="150">
        <v>0.2046</v>
      </c>
      <c r="T20" s="25">
        <f t="shared" ref="T20:T22" si="134">M20*R20</f>
        <v>524.95600000000002</v>
      </c>
      <c r="U20" s="26">
        <v>0.23100000000000001</v>
      </c>
      <c r="V20" s="25">
        <f t="shared" ref="V20:V22" si="135">M20*U20</f>
        <v>3277.4280000000003</v>
      </c>
      <c r="W20" s="16">
        <v>0.51300000000000001</v>
      </c>
      <c r="X20" s="25">
        <f t="shared" ref="X20:X22" si="136">M20*W20</f>
        <v>7278.4440000000004</v>
      </c>
      <c r="Y20" s="16">
        <v>0.39</v>
      </c>
      <c r="Z20" s="25">
        <f t="shared" ref="Z20:Z22" si="137">Y20*M20</f>
        <v>5533.3200000000006</v>
      </c>
      <c r="AA20" s="17">
        <v>2.65E-3</v>
      </c>
      <c r="AB20" s="18">
        <f t="shared" ref="AB20:AB22" si="138">M20*AA20</f>
        <v>37.598199999999999</v>
      </c>
      <c r="AC20" s="27">
        <f>IF(M20&gt;0,(AE20+AN20)/M20,0)</f>
        <v>2.977356357485199E-3</v>
      </c>
      <c r="AD20" s="17">
        <v>2.9E-4</v>
      </c>
      <c r="AE20" s="24">
        <f t="shared" ref="AE20:AE22" si="139">AD20*M20</f>
        <v>4.1145199999999997</v>
      </c>
      <c r="AF20" s="117">
        <v>0.2109</v>
      </c>
      <c r="AG20" s="30">
        <f t="shared" ref="AG20:AG22" si="140">AJ20*(1-AK20)*AF20</f>
        <v>36.785178000000002</v>
      </c>
      <c r="AH20" s="28">
        <f t="shared" ref="AH20:AH22" si="141">IF(AND(AF20&gt;0,AD20&gt;0,AA20&gt;0),((AA20-AD20)*AF20)/((AF20-AD20)*AA20),0)</f>
        <v>0.89179230501158824</v>
      </c>
      <c r="AI20" s="60">
        <f t="shared" si="6"/>
        <v>0.90379715479025136</v>
      </c>
      <c r="AJ20" s="12">
        <v>190</v>
      </c>
      <c r="AK20" s="14">
        <v>8.2000000000000003E-2</v>
      </c>
      <c r="AL20" s="15">
        <v>0.21859999999999999</v>
      </c>
      <c r="AM20" s="135">
        <v>0.22189999999999999</v>
      </c>
      <c r="AN20" s="30">
        <f>AJ20*(1-AK20)*AL20</f>
        <v>38.128212000000005</v>
      </c>
      <c r="AO20" s="136">
        <f t="shared" ref="AO20" si="142">AJ20*(1-AK20)*AM20</f>
        <v>38.703797999999999</v>
      </c>
      <c r="AP20" s="19">
        <v>1.55</v>
      </c>
      <c r="AQ20" s="19">
        <v>506.08</v>
      </c>
      <c r="AR20" s="101">
        <f>AR18+AJ20-AQ20</f>
        <v>778.3600000000024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9"/>
      <c r="B21" s="33">
        <v>2</v>
      </c>
      <c r="C21" s="46" t="s">
        <v>58</v>
      </c>
      <c r="D21" s="34">
        <v>20805</v>
      </c>
      <c r="E21" s="34">
        <v>6</v>
      </c>
      <c r="F21" s="34">
        <v>17027</v>
      </c>
      <c r="G21" s="35">
        <v>0.4</v>
      </c>
      <c r="H21" s="35">
        <v>3.9</v>
      </c>
      <c r="I21" s="34">
        <v>18790</v>
      </c>
      <c r="J21" s="35">
        <v>4.8</v>
      </c>
      <c r="K21" s="34">
        <v>15428</v>
      </c>
      <c r="L21" s="36">
        <v>8.5000000000000006E-2</v>
      </c>
      <c r="M21" s="37">
        <f>ROUND(K21*(1-L21),0)</f>
        <v>14117</v>
      </c>
      <c r="N21" s="38">
        <v>0.58799999999999997</v>
      </c>
      <c r="O21" s="25">
        <f t="shared" si="132"/>
        <v>8300.7960000000003</v>
      </c>
      <c r="P21" s="36">
        <v>0.36699999999999999</v>
      </c>
      <c r="Q21" s="25">
        <f t="shared" si="133"/>
        <v>5180.9390000000003</v>
      </c>
      <c r="R21" s="39">
        <v>4.4999999999999998E-2</v>
      </c>
      <c r="S21" s="139">
        <v>0.20399999999999999</v>
      </c>
      <c r="T21" s="25">
        <f t="shared" si="134"/>
        <v>635.26499999999999</v>
      </c>
      <c r="U21" s="28">
        <v>0.24</v>
      </c>
      <c r="V21" s="25">
        <f t="shared" si="135"/>
        <v>3388.08</v>
      </c>
      <c r="W21" s="39">
        <v>0.49399999999999999</v>
      </c>
      <c r="X21" s="25">
        <f t="shared" si="136"/>
        <v>6973.7979999999998</v>
      </c>
      <c r="Y21" s="39">
        <v>0.4</v>
      </c>
      <c r="Z21" s="25">
        <f t="shared" si="137"/>
        <v>5646.8</v>
      </c>
      <c r="AA21" s="40">
        <v>2.5600000000000002E-3</v>
      </c>
      <c r="AB21" s="18">
        <f t="shared" si="138"/>
        <v>36.139520000000005</v>
      </c>
      <c r="AC21" s="27">
        <f>IF(M21&gt;0,(AE21+AN21)/M21,0)</f>
        <v>2.8656425586172699E-3</v>
      </c>
      <c r="AD21" s="40">
        <v>2.7999999999999998E-4</v>
      </c>
      <c r="AE21" s="37">
        <f t="shared" si="139"/>
        <v>3.9527599999999996</v>
      </c>
      <c r="AF21" s="28">
        <v>0.217</v>
      </c>
      <c r="AG21" s="41">
        <f t="shared" si="140"/>
        <v>35.857080000000003</v>
      </c>
      <c r="AH21" s="28">
        <f t="shared" si="141"/>
        <v>0.89177567829457383</v>
      </c>
      <c r="AI21" s="29">
        <f t="shared" si="6"/>
        <v>0.90343581776234261</v>
      </c>
      <c r="AJ21" s="34">
        <v>180</v>
      </c>
      <c r="AK21" s="36">
        <v>8.2000000000000003E-2</v>
      </c>
      <c r="AL21" s="38">
        <v>0.22090000000000001</v>
      </c>
      <c r="AM21" s="137">
        <v>0.2354</v>
      </c>
      <c r="AN21" s="41">
        <f>AJ21*(1-AK21)*AL21</f>
        <v>36.501516000000002</v>
      </c>
      <c r="AO21" s="138">
        <f t="shared" si="19"/>
        <v>38.897496000000004</v>
      </c>
      <c r="AP21" s="42">
        <v>1.6</v>
      </c>
      <c r="AQ21" s="42"/>
      <c r="AR21" s="121">
        <f>AR20+AJ21-AQ21</f>
        <v>958.3600000000024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9"/>
      <c r="B22" s="33">
        <v>3</v>
      </c>
      <c r="C22" s="11" t="s">
        <v>57</v>
      </c>
      <c r="D22" s="43">
        <v>23750</v>
      </c>
      <c r="E22" s="43">
        <v>2</v>
      </c>
      <c r="F22" s="43">
        <v>15743</v>
      </c>
      <c r="G22" s="37">
        <v>0.4</v>
      </c>
      <c r="H22" s="37">
        <v>3.2</v>
      </c>
      <c r="I22" s="43">
        <v>19181</v>
      </c>
      <c r="J22" s="37">
        <v>4</v>
      </c>
      <c r="K22" s="43">
        <v>15419</v>
      </c>
      <c r="L22" s="39">
        <v>9.0999999999999998E-2</v>
      </c>
      <c r="M22" s="37">
        <f>ROUND(K22*(1-L22),0)</f>
        <v>14016</v>
      </c>
      <c r="N22" s="28">
        <v>0.52400000000000002</v>
      </c>
      <c r="O22" s="25">
        <f t="shared" si="132"/>
        <v>7344.384</v>
      </c>
      <c r="P22" s="39">
        <v>0.36899999999999999</v>
      </c>
      <c r="Q22" s="25">
        <f t="shared" si="133"/>
        <v>5171.9039999999995</v>
      </c>
      <c r="R22" s="39">
        <v>0.107</v>
      </c>
      <c r="S22" s="139">
        <v>0.20680000000000001</v>
      </c>
      <c r="T22" s="25">
        <f t="shared" si="134"/>
        <v>1499.712</v>
      </c>
      <c r="U22" s="28">
        <v>0.23200000000000001</v>
      </c>
      <c r="V22" s="25">
        <f t="shared" si="135"/>
        <v>3251.712</v>
      </c>
      <c r="W22" s="39">
        <v>0.49099999999999999</v>
      </c>
      <c r="X22" s="25">
        <f t="shared" si="136"/>
        <v>6881.8559999999998</v>
      </c>
      <c r="Y22" s="39">
        <v>0.4</v>
      </c>
      <c r="Z22" s="25">
        <f t="shared" si="137"/>
        <v>5606.4000000000005</v>
      </c>
      <c r="AA22" s="47">
        <v>2.5500000000000002E-3</v>
      </c>
      <c r="AB22" s="18">
        <f t="shared" si="138"/>
        <v>35.7408</v>
      </c>
      <c r="AC22" s="27">
        <f>IF(M22&gt;0,(AE22+AN22)/M22,0)</f>
        <v>2.984082191780822E-3</v>
      </c>
      <c r="AD22" s="47">
        <v>2.7999999999999998E-4</v>
      </c>
      <c r="AE22" s="37">
        <f t="shared" si="139"/>
        <v>3.9244799999999995</v>
      </c>
      <c r="AF22" s="28">
        <v>0.21010000000000001</v>
      </c>
      <c r="AG22" s="41">
        <f t="shared" si="140"/>
        <v>36.950707200000004</v>
      </c>
      <c r="AH22" s="28">
        <f t="shared" si="141"/>
        <v>0.89138402477567136</v>
      </c>
      <c r="AI22" s="29">
        <f t="shared" si="6"/>
        <v>0.90734772481856307</v>
      </c>
      <c r="AJ22" s="43">
        <v>192</v>
      </c>
      <c r="AK22" s="39">
        <v>8.4000000000000005E-2</v>
      </c>
      <c r="AL22" s="28">
        <v>0.2155</v>
      </c>
      <c r="AM22" s="139">
        <v>0.22409999999999999</v>
      </c>
      <c r="AN22" s="41">
        <f>AJ22*(1-AK22)*AL22</f>
        <v>37.900416</v>
      </c>
      <c r="AO22" s="140">
        <f t="shared" si="19"/>
        <v>39.4129152</v>
      </c>
      <c r="AP22" s="18">
        <v>1.55</v>
      </c>
      <c r="AQ22" s="18"/>
      <c r="AR22" s="121">
        <f>AR21+AJ22-AQ22</f>
        <v>1150.3600000000024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70"/>
      <c r="B23" s="49" t="s">
        <v>38</v>
      </c>
      <c r="C23" s="50"/>
      <c r="D23" s="51">
        <f t="shared" ref="D23" si="143">SUM(D20:D22)</f>
        <v>50955</v>
      </c>
      <c r="E23" s="51"/>
      <c r="F23" s="51">
        <f t="shared" ref="F23" si="144">SUM(F20:F22)</f>
        <v>50679</v>
      </c>
      <c r="G23" s="52"/>
      <c r="H23" s="52"/>
      <c r="I23" s="51">
        <f t="shared" ref="I23:K23" si="145">SUM(I20:I22)</f>
        <v>57835</v>
      </c>
      <c r="J23" s="52"/>
      <c r="K23" s="51">
        <f t="shared" si="145"/>
        <v>46235</v>
      </c>
      <c r="L23" s="21">
        <f t="shared" ref="L23" si="146">IF(K23&gt;0,(K20*L20+K21*L21+K22*L22)/K23,0)</f>
        <v>8.4671201470747276E-2</v>
      </c>
      <c r="M23" s="52">
        <f t="shared" ref="M23" si="147">M20+M21+M22</f>
        <v>42321</v>
      </c>
      <c r="N23" s="53">
        <f t="shared" ref="N23" si="148">IF(M23&gt;0,O23/M23,0)</f>
        <v>0.60938068571158521</v>
      </c>
      <c r="O23" s="54">
        <f t="shared" ref="O23" si="149">O20+O21+O22</f>
        <v>25789.599999999999</v>
      </c>
      <c r="P23" s="21">
        <f t="shared" ref="P23" si="150">IF(M23&gt;0,Q23/M23,0)</f>
        <v>0.32776794026606176</v>
      </c>
      <c r="Q23" s="54">
        <f t="shared" ref="Q23" si="151">Q20+Q21+Q22</f>
        <v>13871.467000000001</v>
      </c>
      <c r="R23" s="21">
        <f t="shared" ref="R23" si="152">IF(M23&gt;0,T23/M23,0)</f>
        <v>6.2851374022352968E-2</v>
      </c>
      <c r="S23" s="141"/>
      <c r="T23" s="54">
        <f t="shared" ref="T23" si="153">T20+T21+T22</f>
        <v>2659.933</v>
      </c>
      <c r="U23" s="21">
        <f t="shared" ref="U23" si="154">IF(M23&gt;0,V23/M23,0)</f>
        <v>0.23433330970440205</v>
      </c>
      <c r="V23" s="54">
        <f t="shared" ref="V23" si="155">V20+V21+V22</f>
        <v>9917.2199999999993</v>
      </c>
      <c r="W23" s="21">
        <f t="shared" ref="W23" si="156">IF(M23&gt;0,X23/M23,0)</f>
        <v>0.49937614895678262</v>
      </c>
      <c r="X23" s="54">
        <f t="shared" ref="X23" si="157">X20+X21+X22</f>
        <v>21134.097999999998</v>
      </c>
      <c r="Y23" s="21">
        <f t="shared" ref="Y23" si="158">IF(M23&gt;0,Z23/M23,0)</f>
        <v>0.39664752723234331</v>
      </c>
      <c r="Z23" s="54">
        <f t="shared" ref="Z23" si="159">Z20+Z21+Z22</f>
        <v>16786.52</v>
      </c>
      <c r="AA23" s="55">
        <f t="shared" ref="AA23" si="160">IF(M23&gt;0,AB23/M23,0)</f>
        <v>2.5868604239030271E-3</v>
      </c>
      <c r="AB23" s="56">
        <f t="shared" ref="AB23" si="161">SUM(AB20:AB22)</f>
        <v>109.47852</v>
      </c>
      <c r="AC23" s="55">
        <f t="shared" ref="AC23" si="162">IF(M23&gt;0,(AC20*M20+AC21*M21+AC22*M22)/M23,0)</f>
        <v>2.9423195104085445E-3</v>
      </c>
      <c r="AD23" s="55">
        <f t="shared" ref="AD23" si="163">IF(K23&gt;0,(K20*AD20+K21*AD21+K22*AD22)/K23,0)</f>
        <v>2.8332821455607224E-4</v>
      </c>
      <c r="AE23" s="52">
        <f t="shared" ref="AE23" si="164">SUM(AE20:AE22)</f>
        <v>11.991759999999999</v>
      </c>
      <c r="AF23" s="53">
        <f t="shared" ref="AF23" si="165">IF(K23&gt;0,(K20*AF20+K21*AF21+K22*AF22)/K23,0)</f>
        <v>0.21266869471179842</v>
      </c>
      <c r="AG23" s="58">
        <f t="shared" ref="AG23" si="166">SUM(AG20:AG22)</f>
        <v>109.59296520000001</v>
      </c>
      <c r="AH23" s="53">
        <f t="shared" ref="AH23" si="167">IF(AND(AB23&gt;0),((AB20*AH20+AB21*AH21+AB22*AH22)/AB23),0)</f>
        <v>0.89165352761646144</v>
      </c>
      <c r="AI23" s="57">
        <f t="shared" si="6"/>
        <v>0.90488007911312573</v>
      </c>
      <c r="AJ23" s="51">
        <f t="shared" ref="AJ23" si="168">SUM(AJ20:AJ22)</f>
        <v>562</v>
      </c>
      <c r="AK23" s="21">
        <f t="shared" ref="AK23" si="169">IF(AJ23&gt;0,(AK20*AJ20+AK21*AJ21+AK22*AJ22)/AJ23,0)</f>
        <v>8.2683274021352324E-2</v>
      </c>
      <c r="AL23" s="53">
        <f>IF(K23&gt;0,(AL20*K20+AL21*K21+AL22*K22)/K23,0)</f>
        <v>0.21833365415810532</v>
      </c>
      <c r="AM23" s="141">
        <f>IF(K23&gt;0,(AM20*K20+AM21*K21+AM22*K22)/K23,0)</f>
        <v>0.22713845138963987</v>
      </c>
      <c r="AN23" s="58">
        <f t="shared" ref="AN23" si="170">SUM(AN20:AN22)</f>
        <v>112.53014400000001</v>
      </c>
      <c r="AO23" s="142">
        <f t="shared" si="47"/>
        <v>117.0142092</v>
      </c>
      <c r="AP23" s="56"/>
      <c r="AQ23" s="56">
        <f t="shared" ref="AQ23" si="171">SUM(AQ20:AQ22)</f>
        <v>506.08</v>
      </c>
      <c r="AR23" s="105"/>
      <c r="AS23" s="106">
        <f>AR22</f>
        <v>1150.3600000000024</v>
      </c>
      <c r="AT23" s="51">
        <f t="shared" ref="AT23" si="172">SUM(AT20:AT22)</f>
        <v>0</v>
      </c>
      <c r="AU23" s="59"/>
      <c r="AV23" s="58"/>
      <c r="AW23" s="58"/>
      <c r="AX23" s="58"/>
      <c r="AY23" s="58"/>
    </row>
    <row r="24" spans="1:51" x14ac:dyDescent="0.2">
      <c r="A24" s="168">
        <v>6</v>
      </c>
      <c r="B24" s="23">
        <v>1</v>
      </c>
      <c r="C24" s="11" t="s">
        <v>54</v>
      </c>
      <c r="D24" s="12">
        <v>7000</v>
      </c>
      <c r="E24" s="12">
        <v>1</v>
      </c>
      <c r="F24" s="12">
        <v>10072</v>
      </c>
      <c r="G24" s="13">
        <v>0.5</v>
      </c>
      <c r="H24" s="13">
        <v>3</v>
      </c>
      <c r="I24" s="12">
        <v>11525</v>
      </c>
      <c r="J24" s="13">
        <v>5.8</v>
      </c>
      <c r="K24" s="12">
        <v>15410</v>
      </c>
      <c r="L24" s="14">
        <v>8.5000000000000006E-2</v>
      </c>
      <c r="M24" s="24">
        <f>ROUND(K24*(1-L24),0)</f>
        <v>14100</v>
      </c>
      <c r="N24" s="15">
        <v>0.59899999999999998</v>
      </c>
      <c r="O24" s="25">
        <f t="shared" ref="O24:O26" si="173">M24*N24</f>
        <v>8445.9</v>
      </c>
      <c r="P24" s="14">
        <v>0.30599999999999999</v>
      </c>
      <c r="Q24" s="25">
        <f t="shared" ref="Q24:Q26" si="174">M24*P24</f>
        <v>4314.6000000000004</v>
      </c>
      <c r="R24" s="16">
        <v>9.5000000000000001E-2</v>
      </c>
      <c r="S24" s="150">
        <v>0.2016</v>
      </c>
      <c r="T24" s="25">
        <f t="shared" ref="T24:T26" si="175">M24*R24</f>
        <v>1339.5</v>
      </c>
      <c r="U24" s="26">
        <v>0.22600000000000001</v>
      </c>
      <c r="V24" s="25">
        <f t="shared" ref="V24:V26" si="176">M24*U24</f>
        <v>3186.6</v>
      </c>
      <c r="W24" s="16">
        <v>0.49399999999999999</v>
      </c>
      <c r="X24" s="25">
        <f t="shared" ref="X24:X26" si="177">M24*W24</f>
        <v>6965.4</v>
      </c>
      <c r="Y24" s="16">
        <v>0.39</v>
      </c>
      <c r="Z24" s="25">
        <f t="shared" ref="Z24:Z26" si="178">Y24*M24</f>
        <v>5499</v>
      </c>
      <c r="AA24" s="17">
        <v>2.5500000000000002E-3</v>
      </c>
      <c r="AB24" s="18">
        <f t="shared" ref="AB24:AB26" si="179">M24*AA24</f>
        <v>35.955000000000005</v>
      </c>
      <c r="AC24" s="27">
        <f>IF(M24&gt;0,(AE24+AN24)/M24,0)</f>
        <v>2.6375128085106389E-3</v>
      </c>
      <c r="AD24" s="17">
        <v>2.7E-4</v>
      </c>
      <c r="AE24" s="24">
        <f t="shared" ref="AE24:AE26" si="180">AD24*M24</f>
        <v>3.8069999999999999</v>
      </c>
      <c r="AF24" s="117">
        <v>0.21560000000000001</v>
      </c>
      <c r="AG24" s="30">
        <f t="shared" ref="AG24:AG26" si="181">AJ24*(1-AK24)*AF24</f>
        <v>32.908752800000002</v>
      </c>
      <c r="AH24" s="28">
        <f t="shared" ref="AH24:AH26" si="182">IF(AND(AF24&gt;0,AD24&gt;0,AA24&gt;0),((AA24-AD24)*AF24)/((AF24-AD24)*AA24),0)</f>
        <v>0.89523877168012977</v>
      </c>
      <c r="AI24" s="60">
        <f t="shared" si="6"/>
        <v>0.8987403849204787</v>
      </c>
      <c r="AJ24" s="34">
        <v>167</v>
      </c>
      <c r="AK24" s="39">
        <v>8.5999999999999993E-2</v>
      </c>
      <c r="AL24" s="15">
        <v>0.21870000000000001</v>
      </c>
      <c r="AM24" s="135">
        <v>0.22650000000000001</v>
      </c>
      <c r="AN24" s="30">
        <f>AJ24*(1-AK24)*AL24</f>
        <v>33.381930600000004</v>
      </c>
      <c r="AO24" s="136">
        <f t="shared" ref="AO24" si="183">AJ24*(1-AK24)*AM24</f>
        <v>34.572507000000002</v>
      </c>
      <c r="AP24" s="19">
        <v>1.6</v>
      </c>
      <c r="AQ24" s="19">
        <v>500</v>
      </c>
      <c r="AR24" s="101">
        <f>AR22+AJ24-AQ24+AS24</f>
        <v>793.82000000000244</v>
      </c>
      <c r="AS24" s="151">
        <v>-23.54</v>
      </c>
      <c r="AT24" s="12"/>
      <c r="AU24" s="31"/>
      <c r="AV24" s="20"/>
      <c r="AW24" s="20"/>
      <c r="AX24" s="20"/>
      <c r="AY24" s="20"/>
    </row>
    <row r="25" spans="1:51" x14ac:dyDescent="0.2">
      <c r="A25" s="169"/>
      <c r="B25" s="33">
        <v>2</v>
      </c>
      <c r="C25" s="11" t="s">
        <v>53</v>
      </c>
      <c r="D25" s="34">
        <v>19070</v>
      </c>
      <c r="E25" s="34">
        <v>4</v>
      </c>
      <c r="F25" s="34">
        <v>18583</v>
      </c>
      <c r="G25" s="35">
        <v>0.6</v>
      </c>
      <c r="H25" s="35">
        <v>2.7</v>
      </c>
      <c r="I25" s="34">
        <v>20081</v>
      </c>
      <c r="J25" s="35">
        <v>4</v>
      </c>
      <c r="K25" s="34">
        <v>15204</v>
      </c>
      <c r="L25" s="36">
        <v>0.08</v>
      </c>
      <c r="M25" s="37">
        <f>ROUND(K25*(1-L25),0)</f>
        <v>13988</v>
      </c>
      <c r="N25" s="38">
        <v>0.624</v>
      </c>
      <c r="O25" s="25">
        <f t="shared" si="173"/>
        <v>8728.5120000000006</v>
      </c>
      <c r="P25" s="36">
        <v>0.27400000000000002</v>
      </c>
      <c r="Q25" s="25">
        <f t="shared" si="174"/>
        <v>3832.7120000000004</v>
      </c>
      <c r="R25" s="39">
        <v>0.10199999999999999</v>
      </c>
      <c r="S25" s="139">
        <v>0.1903</v>
      </c>
      <c r="T25" s="25">
        <f t="shared" si="175"/>
        <v>1426.7759999999998</v>
      </c>
      <c r="U25" s="28">
        <v>0.22</v>
      </c>
      <c r="V25" s="25">
        <f t="shared" si="176"/>
        <v>3077.36</v>
      </c>
      <c r="W25" s="39">
        <v>0.501</v>
      </c>
      <c r="X25" s="25">
        <f t="shared" si="177"/>
        <v>7007.9880000000003</v>
      </c>
      <c r="Y25" s="39">
        <v>0.39</v>
      </c>
      <c r="Z25" s="25">
        <f t="shared" si="178"/>
        <v>5455.3200000000006</v>
      </c>
      <c r="AA25" s="40">
        <v>2.5400000000000002E-3</v>
      </c>
      <c r="AB25" s="18">
        <f t="shared" si="179"/>
        <v>35.529520000000005</v>
      </c>
      <c r="AC25" s="27">
        <f>IF(M25&gt;0,(AE25+AN25)/M25,0)</f>
        <v>2.725874420932228E-3</v>
      </c>
      <c r="AD25" s="40">
        <v>2.7E-4</v>
      </c>
      <c r="AE25" s="37">
        <f t="shared" si="180"/>
        <v>3.7767599999999999</v>
      </c>
      <c r="AF25" s="28">
        <v>0.21729999999999999</v>
      </c>
      <c r="AG25" s="41">
        <f t="shared" si="181"/>
        <v>34.148477700000001</v>
      </c>
      <c r="AH25" s="28">
        <f t="shared" si="182"/>
        <v>0.89481261163139769</v>
      </c>
      <c r="AI25" s="29">
        <f t="shared" si="6"/>
        <v>0.90206338339034886</v>
      </c>
      <c r="AJ25" s="34">
        <v>171</v>
      </c>
      <c r="AK25" s="36">
        <v>8.1000000000000003E-2</v>
      </c>
      <c r="AL25" s="38">
        <v>0.21859999999999999</v>
      </c>
      <c r="AM25" s="137">
        <v>0.2248</v>
      </c>
      <c r="AN25" s="41">
        <f>AJ25*(1-AK25)*AL25</f>
        <v>34.352771400000002</v>
      </c>
      <c r="AO25" s="138">
        <f t="shared" si="19"/>
        <v>35.327095200000002</v>
      </c>
      <c r="AP25" s="42">
        <v>1.55</v>
      </c>
      <c r="AQ25" s="42"/>
      <c r="AR25" s="121">
        <f>AR24+AJ25-AQ25</f>
        <v>964.82000000000244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9"/>
      <c r="B26" s="33">
        <v>3</v>
      </c>
      <c r="C26" s="11" t="s">
        <v>57</v>
      </c>
      <c r="D26" s="43">
        <v>18530</v>
      </c>
      <c r="E26" s="43">
        <v>3</v>
      </c>
      <c r="F26" s="43">
        <v>15416</v>
      </c>
      <c r="G26" s="37">
        <v>0.3</v>
      </c>
      <c r="H26" s="37">
        <v>3.2</v>
      </c>
      <c r="I26" s="43">
        <v>17721</v>
      </c>
      <c r="J26" s="37">
        <v>3.5</v>
      </c>
      <c r="K26" s="43">
        <v>15180</v>
      </c>
      <c r="L26" s="39">
        <v>8.4000000000000005E-2</v>
      </c>
      <c r="M26" s="37">
        <f>ROUND(K26*(1-L26),0)</f>
        <v>13905</v>
      </c>
      <c r="N26" s="28">
        <v>0.55000000000000004</v>
      </c>
      <c r="O26" s="25">
        <f t="shared" si="173"/>
        <v>7647.7500000000009</v>
      </c>
      <c r="P26" s="39">
        <v>0.36399999999999999</v>
      </c>
      <c r="Q26" s="25">
        <f t="shared" si="174"/>
        <v>5061.42</v>
      </c>
      <c r="R26" s="39">
        <v>8.5999999999999993E-2</v>
      </c>
      <c r="S26" s="139">
        <v>0.19750000000000001</v>
      </c>
      <c r="T26" s="25">
        <f t="shared" si="175"/>
        <v>1195.83</v>
      </c>
      <c r="U26" s="28">
        <v>0.21299999999999999</v>
      </c>
      <c r="V26" s="25">
        <f t="shared" si="176"/>
        <v>2961.7649999999999</v>
      </c>
      <c r="W26" s="39">
        <v>0.496</v>
      </c>
      <c r="X26" s="25">
        <f t="shared" si="177"/>
        <v>6896.88</v>
      </c>
      <c r="Y26" s="39">
        <v>0.39</v>
      </c>
      <c r="Z26" s="25">
        <f t="shared" si="178"/>
        <v>5422.95</v>
      </c>
      <c r="AA26" s="47">
        <v>2.5799999999999998E-3</v>
      </c>
      <c r="AB26" s="18">
        <f t="shared" si="179"/>
        <v>35.874899999999997</v>
      </c>
      <c r="AC26" s="27">
        <f>IF(M26&gt;0,(AE26+AN26)/M26,0)</f>
        <v>3.0768532901833874E-3</v>
      </c>
      <c r="AD26" s="47">
        <v>2.7999999999999998E-4</v>
      </c>
      <c r="AE26" s="37">
        <f t="shared" si="180"/>
        <v>3.8933999999999997</v>
      </c>
      <c r="AF26" s="28">
        <v>0.21</v>
      </c>
      <c r="AG26" s="41">
        <f t="shared" si="181"/>
        <v>36.508499999999998</v>
      </c>
      <c r="AH26" s="28">
        <f t="shared" si="182"/>
        <v>0.89266308566460717</v>
      </c>
      <c r="AI26" s="29">
        <f t="shared" si="6"/>
        <v>0.91013713313722022</v>
      </c>
      <c r="AJ26" s="43">
        <v>190</v>
      </c>
      <c r="AK26" s="39">
        <v>8.5000000000000006E-2</v>
      </c>
      <c r="AL26" s="28">
        <v>0.22370000000000001</v>
      </c>
      <c r="AM26" s="139">
        <v>0.22589999999999999</v>
      </c>
      <c r="AN26" s="41">
        <f>AJ26*(1-AK26)*AL26</f>
        <v>38.890245</v>
      </c>
      <c r="AO26" s="140">
        <f t="shared" si="19"/>
        <v>39.272714999999998</v>
      </c>
      <c r="AP26" s="18">
        <v>1.6</v>
      </c>
      <c r="AQ26" s="18"/>
      <c r="AR26" s="121">
        <f>AR25+AJ26-AQ26</f>
        <v>1154.8200000000024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70"/>
      <c r="B27" s="49" t="s">
        <v>38</v>
      </c>
      <c r="C27" s="50"/>
      <c r="D27" s="51">
        <f t="shared" ref="D27" si="184">SUM(D24:D26)</f>
        <v>44600</v>
      </c>
      <c r="E27" s="51"/>
      <c r="F27" s="51">
        <f t="shared" ref="F27" si="185">SUM(F24:F26)</f>
        <v>44071</v>
      </c>
      <c r="G27" s="52"/>
      <c r="H27" s="52"/>
      <c r="I27" s="51">
        <f t="shared" ref="I27:K27" si="186">SUM(I24:I26)</f>
        <v>49327</v>
      </c>
      <c r="J27" s="52"/>
      <c r="K27" s="51">
        <f t="shared" si="186"/>
        <v>45794</v>
      </c>
      <c r="L27" s="21">
        <f t="shared" ref="L27" si="187">IF(K27&gt;0,(K24*L24+K25*L25+K26*L26)/K27,0)</f>
        <v>8.3008472725684582E-2</v>
      </c>
      <c r="M27" s="52">
        <f t="shared" ref="M27" si="188">M24+M25+M26</f>
        <v>41993</v>
      </c>
      <c r="N27" s="53">
        <f t="shared" ref="N27" si="189">IF(M27&gt;0,O27/M27,0)</f>
        <v>0.59110237420522471</v>
      </c>
      <c r="O27" s="54">
        <f t="shared" ref="O27" si="190">O24+O25+O26</f>
        <v>24822.162</v>
      </c>
      <c r="P27" s="21">
        <f t="shared" ref="P27" si="191">IF(M27&gt;0,Q27/M27,0)</f>
        <v>0.31454604338818376</v>
      </c>
      <c r="Q27" s="54">
        <f t="shared" ref="Q27" si="192">Q24+Q25+Q26</f>
        <v>13208.732</v>
      </c>
      <c r="R27" s="21">
        <f t="shared" ref="R27" si="193">IF(M27&gt;0,T27/M27,0)</f>
        <v>9.4351582406591569E-2</v>
      </c>
      <c r="S27" s="141"/>
      <c r="T27" s="54">
        <f t="shared" ref="T27" si="194">T24+T25+T26</f>
        <v>3962.1059999999998</v>
      </c>
      <c r="U27" s="21">
        <f t="shared" ref="U27" si="195">IF(M27&gt;0,V27/M27,0)</f>
        <v>0.21969673517014743</v>
      </c>
      <c r="V27" s="54">
        <f t="shared" ref="V27" si="196">V24+V25+V26</f>
        <v>9225.7250000000004</v>
      </c>
      <c r="W27" s="21">
        <f t="shared" ref="W27" si="197">IF(M27&gt;0,X27/M27,0)</f>
        <v>0.49699397518634059</v>
      </c>
      <c r="X27" s="54">
        <f t="shared" ref="X27" si="198">X24+X25+X26</f>
        <v>20870.268</v>
      </c>
      <c r="Y27" s="21">
        <f t="shared" ref="Y27" si="199">IF(M27&gt;0,Z27/M27,0)</f>
        <v>0.39</v>
      </c>
      <c r="Z27" s="54">
        <f t="shared" ref="Z27" si="200">Z24+Z25+Z26</f>
        <v>16377.27</v>
      </c>
      <c r="AA27" s="55">
        <f t="shared" ref="AA27" si="201">IF(M27&gt;0,AB27/M27,0)</f>
        <v>2.5566027671278546E-3</v>
      </c>
      <c r="AB27" s="56">
        <f t="shared" ref="AB27" si="202">SUM(AB24:AB26)</f>
        <v>107.35942</v>
      </c>
      <c r="AC27" s="55">
        <f t="shared" ref="AC27" si="203">IF(M27&gt;0,(AC24*M24+AC25*M25+AC26*M26)/M27,0)</f>
        <v>2.8124236658490704E-3</v>
      </c>
      <c r="AD27" s="55">
        <f t="shared" ref="AD27" si="204">IF(K27&gt;0,(K24*AD24+K25*AD25+K26*AD26)/K27,0)</f>
        <v>2.7331484473948548E-4</v>
      </c>
      <c r="AE27" s="52">
        <f t="shared" ref="AE27" si="205">SUM(AE24:AE26)</f>
        <v>11.47716</v>
      </c>
      <c r="AF27" s="53">
        <f t="shared" ref="AF27" si="206">IF(K27&gt;0,(K24*AF24+K25*AF25+K26*AF26)/K27,0)</f>
        <v>0.21430810149801285</v>
      </c>
      <c r="AG27" s="58">
        <f t="shared" ref="AG27" si="207">SUM(AG24:AG26)</f>
        <v>103.5657305</v>
      </c>
      <c r="AH27" s="53">
        <f t="shared" ref="AH27" si="208">IF(AND(AB27&gt;0),((AB24*AH24+AB25*AH25+AB26*AH26)/AB27),0)</f>
        <v>0.89423705482833515</v>
      </c>
      <c r="AI27" s="57">
        <f t="shared" si="6"/>
        <v>0.9039400994951019</v>
      </c>
      <c r="AJ27" s="51">
        <f t="shared" ref="AJ27" si="209">SUM(AJ24:AJ26)</f>
        <v>528</v>
      </c>
      <c r="AK27" s="21">
        <f t="shared" ref="AK27" si="210">IF(AJ27&gt;0,(AK24*AJ24+AK25*AJ25+AK26*AJ26)/AJ27,0)</f>
        <v>8.4020833333333336E-2</v>
      </c>
      <c r="AL27" s="53">
        <f>IF(K27&gt;0,(AL24*K24+AL25*K25+AL26*K26)/K27,0)</f>
        <v>0.2203242215137354</v>
      </c>
      <c r="AM27" s="141">
        <f>IF(K27&gt;0,(AM24*K24+AM25*K25+AM26*K26)/K27,0)</f>
        <v>0.22573669476350616</v>
      </c>
      <c r="AN27" s="58">
        <f t="shared" ref="AN27" si="211">SUM(AN24:AN26)</f>
        <v>106.62494699999999</v>
      </c>
      <c r="AO27" s="142">
        <f t="shared" si="47"/>
        <v>109.17231720000001</v>
      </c>
      <c r="AP27" s="56"/>
      <c r="AQ27" s="56">
        <f t="shared" ref="AQ27" si="212">SUM(AQ24:AQ26)</f>
        <v>500</v>
      </c>
      <c r="AR27" s="105"/>
      <c r="AS27" s="106">
        <f>AR26</f>
        <v>1154.8200000000024</v>
      </c>
      <c r="AT27" s="51">
        <f t="shared" ref="AT27" si="213">SUM(AT24:AT26)</f>
        <v>0</v>
      </c>
      <c r="AU27" s="59"/>
      <c r="AV27" s="58"/>
      <c r="AW27" s="58"/>
      <c r="AX27" s="58"/>
      <c r="AY27" s="58"/>
    </row>
    <row r="28" spans="1:51" x14ac:dyDescent="0.2">
      <c r="A28" s="168">
        <v>7</v>
      </c>
      <c r="B28" s="23">
        <v>1</v>
      </c>
      <c r="C28" s="11" t="s">
        <v>54</v>
      </c>
      <c r="D28" s="12">
        <v>13889</v>
      </c>
      <c r="E28" s="12">
        <v>1</v>
      </c>
      <c r="F28" s="12">
        <v>16310</v>
      </c>
      <c r="G28" s="13">
        <v>0.6</v>
      </c>
      <c r="H28" s="13">
        <v>3.6</v>
      </c>
      <c r="I28" s="12">
        <v>18449</v>
      </c>
      <c r="J28" s="13">
        <v>3.1</v>
      </c>
      <c r="K28" s="12">
        <v>15260</v>
      </c>
      <c r="L28" s="14">
        <v>7.9000000000000001E-2</v>
      </c>
      <c r="M28" s="24">
        <f>ROUND(K28*(1-L28),0)</f>
        <v>14054</v>
      </c>
      <c r="N28" s="15">
        <v>0.63</v>
      </c>
      <c r="O28" s="25">
        <f t="shared" ref="O28:O30" si="214">M28*N28</f>
        <v>8854.02</v>
      </c>
      <c r="P28" s="14">
        <v>0.29799999999999999</v>
      </c>
      <c r="Q28" s="25">
        <f t="shared" ref="Q28:Q30" si="215">M28*P28</f>
        <v>4188.0919999999996</v>
      </c>
      <c r="R28" s="16">
        <v>7.1999999999999995E-2</v>
      </c>
      <c r="S28" s="150">
        <v>0.2039</v>
      </c>
      <c r="T28" s="25">
        <f t="shared" ref="T28:T30" si="216">M28*R28</f>
        <v>1011.8879999999999</v>
      </c>
      <c r="U28" s="26">
        <v>0.22700000000000001</v>
      </c>
      <c r="V28" s="25">
        <f t="shared" ref="V28:V30" si="217">M28*U28</f>
        <v>3190.2580000000003</v>
      </c>
      <c r="W28" s="16">
        <v>0.49099999999999999</v>
      </c>
      <c r="X28" s="25">
        <f t="shared" ref="X28:X30" si="218">M28*W28</f>
        <v>6900.5140000000001</v>
      </c>
      <c r="Y28" s="16">
        <v>0.38</v>
      </c>
      <c r="Z28" s="25">
        <f t="shared" ref="Z28:Z30" si="219">Y28*M28</f>
        <v>5340.52</v>
      </c>
      <c r="AA28" s="17">
        <v>2.47E-3</v>
      </c>
      <c r="AB28" s="18">
        <f t="shared" ref="AB28:AB30" si="220">M28*AA28</f>
        <v>34.713380000000001</v>
      </c>
      <c r="AC28" s="27">
        <f>IF(M28&gt;0,(AE28+AN28)/M28,0)</f>
        <v>2.4410362743702858E-3</v>
      </c>
      <c r="AD28" s="17">
        <v>2.7999999999999998E-4</v>
      </c>
      <c r="AE28" s="24">
        <f t="shared" ref="AE28:AE30" si="221">AD28*M28</f>
        <v>3.9351199999999995</v>
      </c>
      <c r="AF28" s="117">
        <v>0.2175</v>
      </c>
      <c r="AG28" s="30">
        <f t="shared" ref="AG28:AG30" si="222">AJ28*(1-AK28)*AF28</f>
        <v>30.149414999999998</v>
      </c>
      <c r="AH28" s="28">
        <f t="shared" ref="AH28:AH30" si="223">IF(AND(AF28&gt;0,AD28&gt;0,AA28&gt;0),((AA28-AD28)*AF28)/((AF28-AD28)*AA28),0)</f>
        <v>0.8877825686154861</v>
      </c>
      <c r="AI28" s="60">
        <f t="shared" si="6"/>
        <v>0.88642743192432849</v>
      </c>
      <c r="AJ28" s="12">
        <v>151</v>
      </c>
      <c r="AK28" s="14">
        <v>8.2000000000000003E-2</v>
      </c>
      <c r="AL28" s="15">
        <v>0.21909999999999999</v>
      </c>
      <c r="AM28" s="135">
        <v>0.22939999999999999</v>
      </c>
      <c r="AN28" s="30">
        <f>AJ28*(1-AK28)*AL28</f>
        <v>30.371203799999996</v>
      </c>
      <c r="AO28" s="136">
        <f t="shared" ref="AO28" si="224">AJ28*(1-AK28)*AM28</f>
        <v>31.798969199999998</v>
      </c>
      <c r="AP28" s="19">
        <v>1.55</v>
      </c>
      <c r="AQ28" s="19"/>
      <c r="AR28" s="101">
        <f>AR26+AJ28-AQ28</f>
        <v>1305.8200000000024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9"/>
      <c r="B29" s="33">
        <v>2</v>
      </c>
      <c r="C29" s="11" t="s">
        <v>53</v>
      </c>
      <c r="D29" s="34">
        <v>19411</v>
      </c>
      <c r="E29" s="34">
        <v>3</v>
      </c>
      <c r="F29" s="34">
        <v>14132</v>
      </c>
      <c r="G29" s="35">
        <v>0.5</v>
      </c>
      <c r="H29" s="35">
        <v>3.7</v>
      </c>
      <c r="I29" s="34">
        <v>16505</v>
      </c>
      <c r="J29" s="35">
        <v>3.3</v>
      </c>
      <c r="K29" s="34">
        <v>15775</v>
      </c>
      <c r="L29" s="36">
        <v>7.8E-2</v>
      </c>
      <c r="M29" s="37">
        <f>ROUND(K29*(1-L29),0)</f>
        <v>14545</v>
      </c>
      <c r="N29" s="38">
        <v>0.70099999999999996</v>
      </c>
      <c r="O29" s="25">
        <f t="shared" si="214"/>
        <v>10196.045</v>
      </c>
      <c r="P29" s="36">
        <v>0.221</v>
      </c>
      <c r="Q29" s="25">
        <f t="shared" si="215"/>
        <v>3214.4450000000002</v>
      </c>
      <c r="R29" s="39">
        <v>7.8E-2</v>
      </c>
      <c r="S29" s="139">
        <v>0.20130000000000001</v>
      </c>
      <c r="T29" s="25">
        <f t="shared" si="216"/>
        <v>1134.51</v>
      </c>
      <c r="U29" s="28">
        <v>0.216</v>
      </c>
      <c r="V29" s="25">
        <f t="shared" si="217"/>
        <v>3141.72</v>
      </c>
      <c r="W29" s="39">
        <v>0.497</v>
      </c>
      <c r="X29" s="25">
        <f t="shared" si="218"/>
        <v>7228.8649999999998</v>
      </c>
      <c r="Y29" s="39">
        <v>0.39</v>
      </c>
      <c r="Z29" s="25">
        <f t="shared" si="219"/>
        <v>5672.55</v>
      </c>
      <c r="AA29" s="40">
        <v>2.5999999999999999E-3</v>
      </c>
      <c r="AB29" s="18">
        <f t="shared" si="220"/>
        <v>37.817</v>
      </c>
      <c r="AC29" s="27">
        <f>IF(M29&gt;0,(AE29+AN29)/M29,0)</f>
        <v>2.8239303540735653E-3</v>
      </c>
      <c r="AD29" s="40">
        <v>2.9E-4</v>
      </c>
      <c r="AE29" s="37">
        <f t="shared" si="221"/>
        <v>4.2180499999999999</v>
      </c>
      <c r="AF29" s="28">
        <v>0.2097</v>
      </c>
      <c r="AG29" s="41">
        <f t="shared" si="222"/>
        <v>35.8807185</v>
      </c>
      <c r="AH29" s="28">
        <f t="shared" si="223"/>
        <v>0.88969191831996863</v>
      </c>
      <c r="AI29" s="29">
        <f t="shared" si="6"/>
        <v>0.89851595036068899</v>
      </c>
      <c r="AJ29" s="34">
        <v>187</v>
      </c>
      <c r="AK29" s="36">
        <v>8.5000000000000006E-2</v>
      </c>
      <c r="AL29" s="38">
        <v>0.21540000000000001</v>
      </c>
      <c r="AM29" s="137">
        <v>0.21959999999999999</v>
      </c>
      <c r="AN29" s="41">
        <f>AJ29*(1-AK29)*AL29</f>
        <v>36.856017000000008</v>
      </c>
      <c r="AO29" s="138">
        <f t="shared" si="19"/>
        <v>37.574657999999999</v>
      </c>
      <c r="AP29" s="42">
        <v>1.65</v>
      </c>
      <c r="AQ29" s="42"/>
      <c r="AR29" s="121">
        <f>AR28+AJ29-AQ29</f>
        <v>1492.8200000000024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9"/>
      <c r="B30" s="33">
        <v>3</v>
      </c>
      <c r="C30" s="11" t="s">
        <v>56</v>
      </c>
      <c r="D30" s="43">
        <v>16950</v>
      </c>
      <c r="E30" s="43">
        <v>3</v>
      </c>
      <c r="F30" s="43">
        <v>16126</v>
      </c>
      <c r="G30" s="37">
        <v>0.5</v>
      </c>
      <c r="H30" s="37">
        <v>3.3</v>
      </c>
      <c r="I30" s="43">
        <v>17830</v>
      </c>
      <c r="J30" s="37">
        <v>3</v>
      </c>
      <c r="K30" s="43">
        <v>15946</v>
      </c>
      <c r="L30" s="39">
        <v>7.9000000000000001E-2</v>
      </c>
      <c r="M30" s="37">
        <f>ROUND(K30*(1-L30),0)</f>
        <v>14686</v>
      </c>
      <c r="N30" s="28">
        <v>0.54600000000000004</v>
      </c>
      <c r="O30" s="25">
        <f t="shared" si="214"/>
        <v>8018.5560000000005</v>
      </c>
      <c r="P30" s="39">
        <v>0.38300000000000001</v>
      </c>
      <c r="Q30" s="25">
        <f t="shared" si="215"/>
        <v>5624.7380000000003</v>
      </c>
      <c r="R30" s="39">
        <v>7.0999999999999994E-2</v>
      </c>
      <c r="S30" s="139">
        <v>0.1933</v>
      </c>
      <c r="T30" s="25">
        <f t="shared" si="216"/>
        <v>1042.7059999999999</v>
      </c>
      <c r="U30" s="28">
        <v>0.214</v>
      </c>
      <c r="V30" s="25">
        <f t="shared" si="217"/>
        <v>3142.8040000000001</v>
      </c>
      <c r="W30" s="39">
        <v>0.50900000000000001</v>
      </c>
      <c r="X30" s="25">
        <f t="shared" si="218"/>
        <v>7475.174</v>
      </c>
      <c r="Y30" s="39">
        <v>0.39</v>
      </c>
      <c r="Z30" s="25">
        <f t="shared" si="219"/>
        <v>5727.54</v>
      </c>
      <c r="AA30" s="47">
        <v>2.7799999999999999E-3</v>
      </c>
      <c r="AB30" s="18">
        <f t="shared" si="220"/>
        <v>40.827080000000002</v>
      </c>
      <c r="AC30" s="27">
        <f>IF(M30&gt;0,(AE30+AN30)/M30,0)</f>
        <v>2.7538785237641297E-3</v>
      </c>
      <c r="AD30" s="47">
        <v>2.9E-4</v>
      </c>
      <c r="AE30" s="37">
        <f t="shared" si="221"/>
        <v>4.2589399999999999</v>
      </c>
      <c r="AF30" s="28">
        <v>0.2074</v>
      </c>
      <c r="AG30" s="41">
        <f t="shared" si="222"/>
        <v>35.299480000000003</v>
      </c>
      <c r="AH30" s="28">
        <f t="shared" si="223"/>
        <v>0.89693760900699571</v>
      </c>
      <c r="AI30" s="29">
        <f t="shared" si="6"/>
        <v>0.89591606206377616</v>
      </c>
      <c r="AJ30" s="43">
        <v>185</v>
      </c>
      <c r="AK30" s="39">
        <v>0.08</v>
      </c>
      <c r="AL30" s="28">
        <v>0.21260000000000001</v>
      </c>
      <c r="AM30" s="139">
        <v>0.2225</v>
      </c>
      <c r="AN30" s="41">
        <f>AJ30*(1-AK30)*AL30</f>
        <v>36.184520000000006</v>
      </c>
      <c r="AO30" s="140">
        <f t="shared" si="19"/>
        <v>37.869500000000002</v>
      </c>
      <c r="AP30" s="18">
        <v>1.6</v>
      </c>
      <c r="AQ30" s="18"/>
      <c r="AR30" s="121">
        <f>AR29+AJ30-AQ30</f>
        <v>1677.8200000000024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70"/>
      <c r="B31" s="49" t="s">
        <v>38</v>
      </c>
      <c r="C31" s="50"/>
      <c r="D31" s="51">
        <f t="shared" ref="D31" si="225">SUM(D28:D30)</f>
        <v>50250</v>
      </c>
      <c r="E31" s="51"/>
      <c r="F31" s="51">
        <f t="shared" ref="F31" si="226">SUM(F28:F30)</f>
        <v>46568</v>
      </c>
      <c r="G31" s="52"/>
      <c r="H31" s="52"/>
      <c r="I31" s="51">
        <f t="shared" ref="I31:K31" si="227">SUM(I28:I30)</f>
        <v>52784</v>
      </c>
      <c r="J31" s="52"/>
      <c r="K31" s="51">
        <f t="shared" si="227"/>
        <v>46981</v>
      </c>
      <c r="L31" s="21">
        <f t="shared" ref="L31" si="228">IF(K31&gt;0,(K28*L28+K29*L29+K30*L30)/K31,0)</f>
        <v>7.866422596368744E-2</v>
      </c>
      <c r="M31" s="52">
        <f t="shared" ref="M31" si="229">M28+M29+M30</f>
        <v>43285</v>
      </c>
      <c r="N31" s="53">
        <f t="shared" ref="N31" si="230">IF(M31&gt;0,O31/M31,0)</f>
        <v>0.62535799930691938</v>
      </c>
      <c r="O31" s="54">
        <f t="shared" ref="O31" si="231">O28+O29+O30</f>
        <v>27068.621000000003</v>
      </c>
      <c r="P31" s="21">
        <f t="shared" ref="P31" si="232">IF(M31&gt;0,Q31/M31,0)</f>
        <v>0.30096511493589007</v>
      </c>
      <c r="Q31" s="54">
        <f t="shared" ref="Q31" si="233">Q28+Q29+Q30</f>
        <v>13027.275000000001</v>
      </c>
      <c r="R31" s="21">
        <f t="shared" ref="R31" si="234">IF(M31&gt;0,T31/M31,0)</f>
        <v>7.3676885757190724E-2</v>
      </c>
      <c r="S31" s="141"/>
      <c r="T31" s="54">
        <f t="shared" ref="T31" si="235">T28+T29+T30</f>
        <v>3189.1040000000003</v>
      </c>
      <c r="U31" s="21">
        <f t="shared" ref="U31" si="236">IF(M31&gt;0,V31/M31,0)</f>
        <v>0.21889296523044932</v>
      </c>
      <c r="V31" s="54">
        <f t="shared" ref="V31" si="237">V28+V29+V30</f>
        <v>9474.7819999999992</v>
      </c>
      <c r="W31" s="21">
        <f t="shared" ref="W31" si="238">IF(M31&gt;0,X31/M31,0)</f>
        <v>0.49912332216703248</v>
      </c>
      <c r="X31" s="54">
        <f t="shared" ref="X31" si="239">X28+X29+X30</f>
        <v>21604.553</v>
      </c>
      <c r="Y31" s="21">
        <f t="shared" ref="Y31" si="240">IF(M31&gt;0,Z31/M31,0)</f>
        <v>0.38675314774171193</v>
      </c>
      <c r="Z31" s="54">
        <f t="shared" ref="Z31" si="241">Z28+Z29+Z30</f>
        <v>16740.61</v>
      </c>
      <c r="AA31" s="55">
        <f t="shared" ref="AA31" si="242">IF(M31&gt;0,AB31/M31,0)</f>
        <v>2.6188624234723345E-3</v>
      </c>
      <c r="AB31" s="56">
        <f t="shared" ref="AB31" si="243">SUM(AB28:AB30)</f>
        <v>113.35746</v>
      </c>
      <c r="AC31" s="55">
        <f t="shared" ref="AC31" si="244">IF(M31&gt;0,(AC28*M28+AC29*M29+AC30*M30)/M31,0)</f>
        <v>2.6758426891532864E-3</v>
      </c>
      <c r="AD31" s="55">
        <f t="shared" ref="AD31" si="245">IF(K31&gt;0,(K28*AD28+K29*AD29+K30*AD30)/K31,0)</f>
        <v>2.8675187841893527E-4</v>
      </c>
      <c r="AE31" s="52">
        <f t="shared" ref="AE31" si="246">SUM(AE28:AE30)</f>
        <v>12.412109999999998</v>
      </c>
      <c r="AF31" s="53">
        <f t="shared" ref="AF31" si="247">IF(K31&gt;0,(K28*AF28+K29*AF29+K30*AF30)/K31,0)</f>
        <v>0.21145288308039423</v>
      </c>
      <c r="AG31" s="58">
        <f t="shared" ref="AG31" si="248">SUM(AG28:AG30)</f>
        <v>101.32961350000001</v>
      </c>
      <c r="AH31" s="53">
        <f t="shared" ref="AH31" si="249">IF(AND(AB31&gt;0),((AB28*AH28+AB29*AH29+AB30*AH30)/AB31),0)</f>
        <v>0.89171684382103333</v>
      </c>
      <c r="AI31" s="57">
        <f t="shared" si="6"/>
        <v>0.89402558152324407</v>
      </c>
      <c r="AJ31" s="51">
        <f t="shared" ref="AJ31" si="250">SUM(AJ28:AJ30)</f>
        <v>523</v>
      </c>
      <c r="AK31" s="21">
        <f t="shared" ref="AK31" si="251">IF(AJ31&gt;0,(AK28*AJ28+AK29*AJ29+AK30*AJ30)/AJ31,0)</f>
        <v>8.2365200764818347E-2</v>
      </c>
      <c r="AL31" s="53">
        <f>IF(K31&gt;0,(AL28*K28+AL29*K29+AL30*K30)/K31,0)</f>
        <v>0.2156514463293672</v>
      </c>
      <c r="AM31" s="141">
        <f>IF(L31&gt;0,(AM28*K28+AM29*K29+AM30*K30)/K31,0)</f>
        <v>0.22376745918562821</v>
      </c>
      <c r="AN31" s="58">
        <f t="shared" ref="AN31" si="252">SUM(AN28:AN30)</f>
        <v>103.4117408</v>
      </c>
      <c r="AO31" s="142">
        <f t="shared" si="47"/>
        <v>107.2431272</v>
      </c>
      <c r="AP31" s="56"/>
      <c r="AQ31" s="56">
        <f t="shared" ref="AQ31" si="253">SUM(AQ28:AQ30)</f>
        <v>0</v>
      </c>
      <c r="AR31" s="105"/>
      <c r="AS31" s="106">
        <f>AR30</f>
        <v>1677.8200000000024</v>
      </c>
      <c r="AT31" s="51">
        <f t="shared" ref="AT31" si="254">SUM(AT28:AT30)</f>
        <v>0</v>
      </c>
      <c r="AU31" s="59"/>
      <c r="AV31" s="58"/>
      <c r="AW31" s="58"/>
      <c r="AX31" s="58"/>
      <c r="AY31" s="58"/>
    </row>
    <row r="32" spans="1:51" x14ac:dyDescent="0.2">
      <c r="A32" s="168">
        <v>8</v>
      </c>
      <c r="B32" s="23">
        <v>1</v>
      </c>
      <c r="C32" s="11" t="s">
        <v>58</v>
      </c>
      <c r="D32" s="12">
        <v>16710</v>
      </c>
      <c r="E32" s="12">
        <v>0</v>
      </c>
      <c r="F32" s="12">
        <v>17386</v>
      </c>
      <c r="G32" s="13">
        <v>0.7</v>
      </c>
      <c r="H32" s="13">
        <v>3.3</v>
      </c>
      <c r="I32" s="12">
        <v>19471</v>
      </c>
      <c r="J32" s="13">
        <v>1.7</v>
      </c>
      <c r="K32" s="12">
        <v>15737</v>
      </c>
      <c r="L32" s="14">
        <v>8.2000000000000003E-2</v>
      </c>
      <c r="M32" s="24">
        <f>ROUND(K32*(1-L32),0)</f>
        <v>14447</v>
      </c>
      <c r="N32" s="15">
        <v>0.62</v>
      </c>
      <c r="O32" s="25">
        <f t="shared" ref="O32:O34" si="255">M32*N32</f>
        <v>8957.14</v>
      </c>
      <c r="P32" s="14">
        <v>0.311</v>
      </c>
      <c r="Q32" s="25">
        <f t="shared" ref="Q32:Q34" si="256">M32*P32</f>
        <v>4493.0169999999998</v>
      </c>
      <c r="R32" s="16">
        <v>6.9000000000000006E-2</v>
      </c>
      <c r="S32" s="150">
        <v>0.19839999999999999</v>
      </c>
      <c r="T32" s="25">
        <f t="shared" ref="T32:T34" si="257">M32*R32</f>
        <v>996.84300000000007</v>
      </c>
      <c r="U32" s="26">
        <v>0.22</v>
      </c>
      <c r="V32" s="25">
        <f t="shared" ref="V32:V34" si="258">M32*U32</f>
        <v>3178.34</v>
      </c>
      <c r="W32" s="16">
        <v>0.49</v>
      </c>
      <c r="X32" s="25">
        <f t="shared" ref="X32:X34" si="259">M32*W32</f>
        <v>7079.03</v>
      </c>
      <c r="Y32" s="16">
        <v>0.39</v>
      </c>
      <c r="Z32" s="25">
        <f t="shared" ref="Z32:Z34" si="260">Y32*M32</f>
        <v>5634.33</v>
      </c>
      <c r="AA32" s="17">
        <v>2.4399999999999999E-3</v>
      </c>
      <c r="AB32" s="18">
        <f t="shared" ref="AB32:AB34" si="261">M32*AA32</f>
        <v>35.250679999999996</v>
      </c>
      <c r="AC32" s="27">
        <f>IF(M32&gt;0,(AE32+AN32)/M32,0)</f>
        <v>2.7387937703329413E-3</v>
      </c>
      <c r="AD32" s="17">
        <v>2.7999999999999998E-4</v>
      </c>
      <c r="AE32" s="24">
        <f t="shared" ref="AE32:AE34" si="262">AD32*M32</f>
        <v>4.0451600000000001</v>
      </c>
      <c r="AF32" s="117">
        <v>0.20619999999999999</v>
      </c>
      <c r="AG32" s="30">
        <f t="shared" ref="AG32:AG34" si="263">AJ32*(1-AK32)*AF32</f>
        <v>34.829654400000003</v>
      </c>
      <c r="AH32" s="28">
        <f t="shared" ref="AH32:AH34" si="264">IF(AND(AF32&gt;0,AD32&gt;0,AA32&gt;0),((AA32-AD32)*AF32)/((AF32-AD32)*AA32),0)</f>
        <v>0.88644961595781269</v>
      </c>
      <c r="AI32" s="60">
        <f t="shared" si="6"/>
        <v>0.89896211846917184</v>
      </c>
      <c r="AJ32" s="12">
        <v>184</v>
      </c>
      <c r="AK32" s="14">
        <v>8.2000000000000003E-2</v>
      </c>
      <c r="AL32" s="15">
        <v>0.21029999999999999</v>
      </c>
      <c r="AM32" s="135">
        <v>0.2127</v>
      </c>
      <c r="AN32" s="30">
        <f>AJ32*(1-AK32)*AL32</f>
        <v>35.522193600000001</v>
      </c>
      <c r="AO32" s="136">
        <f t="shared" ref="AO32" si="265">AJ32*(1-AK32)*AM32</f>
        <v>35.927582399999999</v>
      </c>
      <c r="AP32" s="19">
        <v>1.6</v>
      </c>
      <c r="AQ32" s="19"/>
      <c r="AR32" s="101">
        <f>AR30+AJ32-AQ32</f>
        <v>1861.8200000000024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9"/>
      <c r="B33" s="33">
        <v>2</v>
      </c>
      <c r="C33" s="11" t="s">
        <v>53</v>
      </c>
      <c r="D33" s="34">
        <v>19600</v>
      </c>
      <c r="E33" s="34">
        <v>5</v>
      </c>
      <c r="F33" s="34">
        <v>17144</v>
      </c>
      <c r="G33" s="35">
        <v>0.5</v>
      </c>
      <c r="H33" s="35">
        <v>3.1</v>
      </c>
      <c r="I33" s="34">
        <v>19602</v>
      </c>
      <c r="J33" s="35">
        <v>1.3</v>
      </c>
      <c r="K33" s="34">
        <v>15964</v>
      </c>
      <c r="L33" s="36">
        <v>8.5999999999999993E-2</v>
      </c>
      <c r="M33" s="37">
        <f>ROUND(K33*(1-L33),0)</f>
        <v>14591</v>
      </c>
      <c r="N33" s="38">
        <v>0.82399999999999995</v>
      </c>
      <c r="O33" s="25">
        <f t="shared" si="255"/>
        <v>12022.983999999999</v>
      </c>
      <c r="P33" s="36">
        <v>0.13200000000000001</v>
      </c>
      <c r="Q33" s="25">
        <f t="shared" si="256"/>
        <v>1926.0120000000002</v>
      </c>
      <c r="R33" s="39">
        <v>4.3999999999999997E-2</v>
      </c>
      <c r="S33" s="139">
        <v>0.19650000000000001</v>
      </c>
      <c r="T33" s="25">
        <f t="shared" si="257"/>
        <v>642.00400000000002</v>
      </c>
      <c r="U33" s="28">
        <v>0.214</v>
      </c>
      <c r="V33" s="25">
        <f t="shared" si="258"/>
        <v>3122.4740000000002</v>
      </c>
      <c r="W33" s="39">
        <v>0.501</v>
      </c>
      <c r="X33" s="25">
        <f t="shared" si="259"/>
        <v>7310.0910000000003</v>
      </c>
      <c r="Y33" s="39">
        <v>0.39</v>
      </c>
      <c r="Z33" s="25">
        <f t="shared" si="260"/>
        <v>5690.49</v>
      </c>
      <c r="AA33" s="40">
        <v>2.65E-3</v>
      </c>
      <c r="AB33" s="18">
        <f t="shared" si="261"/>
        <v>38.666150000000002</v>
      </c>
      <c r="AC33" s="27">
        <f>IF(M33&gt;0,(AE33+AN33)/M33,0)</f>
        <v>2.6392558426427252E-3</v>
      </c>
      <c r="AD33" s="40">
        <v>2.7999999999999998E-4</v>
      </c>
      <c r="AE33" s="37">
        <f t="shared" si="262"/>
        <v>4.0854799999999996</v>
      </c>
      <c r="AF33" s="28">
        <v>0.2059</v>
      </c>
      <c r="AG33" s="41">
        <f t="shared" si="263"/>
        <v>34.059978000000001</v>
      </c>
      <c r="AH33" s="28">
        <f t="shared" si="264"/>
        <v>0.89555747642197658</v>
      </c>
      <c r="AI33" s="29">
        <f t="shared" si="6"/>
        <v>0.89511387133191034</v>
      </c>
      <c r="AJ33" s="34">
        <v>180</v>
      </c>
      <c r="AK33" s="36">
        <v>8.1000000000000003E-2</v>
      </c>
      <c r="AL33" s="38">
        <v>0.20810000000000001</v>
      </c>
      <c r="AM33" s="137">
        <v>0.2152</v>
      </c>
      <c r="AN33" s="41">
        <f>AJ33*(1-AK33)*AL33</f>
        <v>34.423902000000005</v>
      </c>
      <c r="AO33" s="138">
        <f t="shared" si="19"/>
        <v>35.598384000000003</v>
      </c>
      <c r="AP33" s="42">
        <v>1.55</v>
      </c>
      <c r="AQ33" s="42"/>
      <c r="AR33" s="121">
        <f>AR32+AJ33-AQ33</f>
        <v>2041.8200000000024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9"/>
      <c r="B34" s="33">
        <v>3</v>
      </c>
      <c r="C34" s="11" t="s">
        <v>56</v>
      </c>
      <c r="D34" s="43">
        <v>17690</v>
      </c>
      <c r="E34" s="43">
        <v>2</v>
      </c>
      <c r="F34" s="43">
        <v>15808</v>
      </c>
      <c r="G34" s="37">
        <v>0.5</v>
      </c>
      <c r="H34" s="37">
        <v>3.9</v>
      </c>
      <c r="I34" s="43">
        <v>17933</v>
      </c>
      <c r="J34" s="37">
        <v>0.8</v>
      </c>
      <c r="K34" s="43">
        <v>15961</v>
      </c>
      <c r="L34" s="39">
        <v>8.5000000000000006E-2</v>
      </c>
      <c r="M34" s="37">
        <f>ROUND(K34*(1-L34),0)</f>
        <v>14604</v>
      </c>
      <c r="N34" s="28">
        <v>0.79</v>
      </c>
      <c r="O34" s="25">
        <f t="shared" si="255"/>
        <v>11537.16</v>
      </c>
      <c r="P34" s="39">
        <v>0.17199999999999999</v>
      </c>
      <c r="Q34" s="25">
        <f t="shared" si="256"/>
        <v>2511.8879999999999</v>
      </c>
      <c r="R34" s="39">
        <v>3.7999999999999999E-2</v>
      </c>
      <c r="S34" s="139">
        <v>0.1933</v>
      </c>
      <c r="T34" s="25">
        <f t="shared" si="257"/>
        <v>554.952</v>
      </c>
      <c r="U34" s="28">
        <v>0.20899999999999999</v>
      </c>
      <c r="V34" s="25">
        <f t="shared" si="258"/>
        <v>3052.2359999999999</v>
      </c>
      <c r="W34" s="39">
        <v>0.501</v>
      </c>
      <c r="X34" s="25">
        <f t="shared" si="259"/>
        <v>7316.6040000000003</v>
      </c>
      <c r="Y34" s="39">
        <v>0.39</v>
      </c>
      <c r="Z34" s="25">
        <f t="shared" si="260"/>
        <v>5695.56</v>
      </c>
      <c r="AA34" s="47">
        <v>2.7000000000000001E-3</v>
      </c>
      <c r="AB34" s="18">
        <f t="shared" si="261"/>
        <v>39.430800000000005</v>
      </c>
      <c r="AC34" s="27">
        <f>IF(M34&gt;0,(AE34+AN34)/M34,0)</f>
        <v>2.7507636948781162E-3</v>
      </c>
      <c r="AD34" s="47">
        <v>2.7999999999999998E-4</v>
      </c>
      <c r="AE34" s="37">
        <f t="shared" si="262"/>
        <v>4.0891199999999994</v>
      </c>
      <c r="AF34" s="28">
        <v>0.20580000000000001</v>
      </c>
      <c r="AG34" s="41">
        <f t="shared" si="263"/>
        <v>35.856534000000003</v>
      </c>
      <c r="AH34" s="28">
        <f t="shared" si="264"/>
        <v>0.89751740841659111</v>
      </c>
      <c r="AI34" s="29">
        <f t="shared" si="6"/>
        <v>0.89942611355661439</v>
      </c>
      <c r="AJ34" s="43">
        <v>190</v>
      </c>
      <c r="AK34" s="39">
        <v>8.3000000000000004E-2</v>
      </c>
      <c r="AL34" s="28">
        <v>0.20710000000000001</v>
      </c>
      <c r="AM34" s="139">
        <v>0.21110000000000001</v>
      </c>
      <c r="AN34" s="41">
        <f>AJ34*(1-AK34)*AL34</f>
        <v>36.083033000000007</v>
      </c>
      <c r="AO34" s="140">
        <f t="shared" si="19"/>
        <v>36.779953000000006</v>
      </c>
      <c r="AP34" s="18">
        <v>1.6</v>
      </c>
      <c r="AQ34" s="18"/>
      <c r="AR34" s="121">
        <f>AR33+AJ34-AQ34</f>
        <v>2231.8200000000024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70"/>
      <c r="B35" s="49" t="s">
        <v>38</v>
      </c>
      <c r="C35" s="50"/>
      <c r="D35" s="51">
        <f t="shared" ref="D35" si="266">SUM(D32:D34)</f>
        <v>54000</v>
      </c>
      <c r="E35" s="51"/>
      <c r="F35" s="51">
        <f t="shared" ref="F35" si="267">SUM(F32:F34)</f>
        <v>50338</v>
      </c>
      <c r="G35" s="52"/>
      <c r="H35" s="52"/>
      <c r="I35" s="51">
        <f t="shared" ref="I35:K35" si="268">SUM(I32:I34)</f>
        <v>57006</v>
      </c>
      <c r="J35" s="52"/>
      <c r="K35" s="51">
        <f t="shared" si="268"/>
        <v>47662</v>
      </c>
      <c r="L35" s="21">
        <f t="shared" ref="L35" si="269">IF(K35&gt;0,(K32*L32+K33*L33+K34*L34)/K35,0)</f>
        <v>8.4344404347278759E-2</v>
      </c>
      <c r="M35" s="52">
        <f t="shared" ref="M35" si="270">M32+M33+M34</f>
        <v>43642</v>
      </c>
      <c r="N35" s="53">
        <f t="shared" ref="N35" si="271">IF(M35&gt;0,O35/M35,0)</f>
        <v>0.74509151734567614</v>
      </c>
      <c r="O35" s="54">
        <f t="shared" ref="O35" si="272">O32+O33+O34</f>
        <v>32517.283999999996</v>
      </c>
      <c r="P35" s="21">
        <f t="shared" ref="P35" si="273">IF(M35&gt;0,Q35/M35,0)</f>
        <v>0.2046404151963705</v>
      </c>
      <c r="Q35" s="54">
        <f t="shared" ref="Q35" si="274">Q32+Q33+Q34</f>
        <v>8930.9170000000013</v>
      </c>
      <c r="R35" s="21">
        <f t="shared" ref="R35" si="275">IF(M35&gt;0,T35/M35,0)</f>
        <v>5.0268067457953348E-2</v>
      </c>
      <c r="S35" s="141"/>
      <c r="T35" s="54">
        <f t="shared" ref="T35" si="276">T32+T33+T34</f>
        <v>2193.799</v>
      </c>
      <c r="U35" s="21">
        <f t="shared" ref="U35" si="277">IF(M35&gt;0,V35/M35,0)</f>
        <v>0.21431304706475413</v>
      </c>
      <c r="V35" s="54">
        <f t="shared" ref="V35" si="278">V32+V33+V34</f>
        <v>9353.0499999999993</v>
      </c>
      <c r="W35" s="21">
        <f t="shared" ref="W35" si="279">IF(M35&gt;0,X35/M35,0)</f>
        <v>0.49735862242793638</v>
      </c>
      <c r="X35" s="54">
        <f t="shared" ref="X35" si="280">X32+X33+X34</f>
        <v>21705.724999999999</v>
      </c>
      <c r="Y35" s="21">
        <f t="shared" ref="Y35" si="281">IF(M35&gt;0,Z35/M35,0)</f>
        <v>0.39</v>
      </c>
      <c r="Z35" s="54">
        <f t="shared" ref="Z35" si="282">Z32+Z33+Z34</f>
        <v>17020.38</v>
      </c>
      <c r="AA35" s="55">
        <f t="shared" ref="AA35" si="283">IF(M35&gt;0,AB35/M35,0)</f>
        <v>2.5972143806425006E-3</v>
      </c>
      <c r="AB35" s="56">
        <f t="shared" ref="AB35" si="284">SUM(AB32:AB34)</f>
        <v>113.34763000000001</v>
      </c>
      <c r="AC35" s="55">
        <f t="shared" ref="AC35" si="285">IF(M35&gt;0,(AC32*M32+AC33*M33+AC34*M34)/M35,0)</f>
        <v>2.7095203840337293E-3</v>
      </c>
      <c r="AD35" s="55">
        <f t="shared" ref="AD35" si="286">IF(K35&gt;0,(K32*AD32+K33*AD33+K34*AD34)/K35,0)</f>
        <v>2.7999999999999998E-4</v>
      </c>
      <c r="AE35" s="52">
        <f t="shared" ref="AE35" si="287">SUM(AE32:AE34)</f>
        <v>12.219759999999999</v>
      </c>
      <c r="AF35" s="53">
        <f t="shared" ref="AF35" si="288">IF(K35&gt;0,(K32*AF32+K33*AF33+K34*AF34)/K35,0)</f>
        <v>0.20596556585959466</v>
      </c>
      <c r="AG35" s="58">
        <f t="shared" ref="AG35" si="289">SUM(AG32:AG34)</f>
        <v>104.74616640000002</v>
      </c>
      <c r="AH35" s="53">
        <f t="shared" ref="AH35" si="290">IF(AND(AB35&gt;0),((AB32*AH32+AB33*AH33+AB34*AH34)/AB35),0)</f>
        <v>0.89340677783027544</v>
      </c>
      <c r="AI35" s="57">
        <f t="shared" si="6"/>
        <v>0.89786649481454417</v>
      </c>
      <c r="AJ35" s="51">
        <f t="shared" ref="AJ35" si="291">SUM(AJ32:AJ34)</f>
        <v>554</v>
      </c>
      <c r="AK35" s="21">
        <f t="shared" ref="AK35" si="292">IF(AJ35&gt;0,(AK32*AJ32+AK33*AJ33+AK34*AJ34)/AJ35,0)</f>
        <v>8.2018050541516244E-2</v>
      </c>
      <c r="AL35" s="53">
        <f>IF(K35&gt;0,(AL32*K32+AL33*K33+AL34*K34)/K35,0)</f>
        <v>0.20849151525324158</v>
      </c>
      <c r="AM35" s="141">
        <f>IF(L35&gt;0,(AM32*K32+AM33*K33+AM34*K34)/K35,0)</f>
        <v>0.21300154840334018</v>
      </c>
      <c r="AN35" s="58">
        <f t="shared" ref="AN35" si="293">SUM(AN32:AN34)</f>
        <v>106.02912860000001</v>
      </c>
      <c r="AO35" s="142">
        <f t="shared" si="47"/>
        <v>108.30591940000001</v>
      </c>
      <c r="AP35" s="56"/>
      <c r="AQ35" s="56">
        <f t="shared" ref="AQ35" si="294">SUM(AQ32:AQ34)</f>
        <v>0</v>
      </c>
      <c r="AR35" s="105"/>
      <c r="AS35" s="106">
        <f>AR34</f>
        <v>2231.8200000000024</v>
      </c>
      <c r="AT35" s="51">
        <f t="shared" ref="AT35" si="295">SUM(AT32:AT34)</f>
        <v>0</v>
      </c>
      <c r="AU35" s="59"/>
      <c r="AV35" s="58"/>
      <c r="AW35" s="58"/>
      <c r="AX35" s="58"/>
      <c r="AY35" s="58"/>
    </row>
    <row r="36" spans="1:51" x14ac:dyDescent="0.2">
      <c r="A36" s="168">
        <v>9</v>
      </c>
      <c r="B36" s="23">
        <v>1</v>
      </c>
      <c r="C36" s="11" t="s">
        <v>58</v>
      </c>
      <c r="D36" s="12">
        <v>6089</v>
      </c>
      <c r="E36" s="12">
        <v>0</v>
      </c>
      <c r="F36" s="12">
        <v>7454</v>
      </c>
      <c r="G36" s="13">
        <v>0.5</v>
      </c>
      <c r="H36" s="13">
        <v>3.1</v>
      </c>
      <c r="I36" s="12">
        <v>8760</v>
      </c>
      <c r="J36" s="13">
        <v>4</v>
      </c>
      <c r="K36" s="12">
        <v>15638</v>
      </c>
      <c r="L36" s="14">
        <v>8.4000000000000005E-2</v>
      </c>
      <c r="M36" s="24">
        <f>ROUND(K36*(1-L36),0)</f>
        <v>14324</v>
      </c>
      <c r="N36" s="15">
        <v>0.625</v>
      </c>
      <c r="O36" s="25">
        <f t="shared" ref="O36:O38" si="296">M36*N36</f>
        <v>8952.5</v>
      </c>
      <c r="P36" s="14">
        <v>0.313</v>
      </c>
      <c r="Q36" s="25">
        <f t="shared" ref="Q36:Q38" si="297">M36*P36</f>
        <v>4483.4120000000003</v>
      </c>
      <c r="R36" s="16">
        <v>6.2E-2</v>
      </c>
      <c r="S36" s="150">
        <v>0.1986</v>
      </c>
      <c r="T36" s="25">
        <f t="shared" ref="T36:T38" si="298">M36*R36</f>
        <v>888.08799999999997</v>
      </c>
      <c r="U36" s="26">
        <v>0.221</v>
      </c>
      <c r="V36" s="25">
        <f t="shared" ref="V36:V38" si="299">M36*U36</f>
        <v>3165.6039999999998</v>
      </c>
      <c r="W36" s="16">
        <v>0.499</v>
      </c>
      <c r="X36" s="25">
        <f t="shared" ref="X36:X38" si="300">M36*W36</f>
        <v>7147.6760000000004</v>
      </c>
      <c r="Y36" s="16">
        <v>0.39</v>
      </c>
      <c r="Z36" s="25">
        <f t="shared" ref="Z36:Z38" si="301">Y36*M36</f>
        <v>5586.3600000000006</v>
      </c>
      <c r="AA36" s="17">
        <v>2.5200000000000001E-3</v>
      </c>
      <c r="AB36" s="18">
        <f t="shared" ref="AB36:AB38" si="302">M36*AA36</f>
        <v>36.09648</v>
      </c>
      <c r="AC36" s="27">
        <f>IF(M36&gt;0,(AE36+AN36)/M36,0)</f>
        <v>2.9489155682770173E-3</v>
      </c>
      <c r="AD36" s="17">
        <v>2.7999999999999998E-4</v>
      </c>
      <c r="AE36" s="24">
        <f t="shared" ref="AE36:AE38" si="303">AD36*M36</f>
        <v>4.0107200000000001</v>
      </c>
      <c r="AF36" s="117">
        <v>0.19350000000000001</v>
      </c>
      <c r="AG36" s="30">
        <f t="shared" ref="AG36:AG38" si="304">AJ36*(1-AK36)*AF36</f>
        <v>36.729976500000006</v>
      </c>
      <c r="AH36" s="28">
        <f t="shared" ref="AH36:AH38" si="305">IF(AND(AF36&gt;0,AD36&gt;0,AA36&gt;0),((AA36-AD36)*AF36)/((AF36-AD36)*AA36),0)</f>
        <v>0.89017700031052682</v>
      </c>
      <c r="AI36" s="60">
        <f t="shared" si="6"/>
        <v>0.90630985540886266</v>
      </c>
      <c r="AJ36" s="12">
        <v>207</v>
      </c>
      <c r="AK36" s="14">
        <v>8.3000000000000004E-2</v>
      </c>
      <c r="AL36" s="15">
        <v>0.2014</v>
      </c>
      <c r="AM36" s="135">
        <v>0.19939999999999999</v>
      </c>
      <c r="AN36" s="30">
        <f>AJ36*(1-AK36)*AL36</f>
        <v>38.229546599999999</v>
      </c>
      <c r="AO36" s="136">
        <f t="shared" ref="AO36" si="306">AJ36*(1-AK36)*AM36</f>
        <v>37.849908599999999</v>
      </c>
      <c r="AP36" s="19">
        <v>1.6</v>
      </c>
      <c r="AQ36" s="19">
        <v>1007.48</v>
      </c>
      <c r="AR36" s="101">
        <f>AR34+AJ36-AQ36</f>
        <v>1431.3400000000024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9"/>
      <c r="B37" s="33">
        <v>2</v>
      </c>
      <c r="C37" s="11" t="s">
        <v>57</v>
      </c>
      <c r="D37" s="34">
        <v>19800</v>
      </c>
      <c r="E37" s="34">
        <v>2</v>
      </c>
      <c r="F37" s="34">
        <v>13572</v>
      </c>
      <c r="G37" s="35">
        <v>0.4</v>
      </c>
      <c r="H37" s="35">
        <v>3.3</v>
      </c>
      <c r="I37" s="34">
        <v>16040</v>
      </c>
      <c r="J37" s="35">
        <v>3.1</v>
      </c>
      <c r="K37" s="34">
        <v>15334</v>
      </c>
      <c r="L37" s="36">
        <v>8.4000000000000005E-2</v>
      </c>
      <c r="M37" s="37">
        <f>ROUND(K37*(1-L37),0)</f>
        <v>14046</v>
      </c>
      <c r="N37" s="38">
        <v>0.68600000000000005</v>
      </c>
      <c r="O37" s="25">
        <f t="shared" si="296"/>
        <v>9635.5560000000005</v>
      </c>
      <c r="P37" s="36">
        <v>0.26900000000000002</v>
      </c>
      <c r="Q37" s="25">
        <f t="shared" si="297"/>
        <v>3778.3740000000003</v>
      </c>
      <c r="R37" s="39">
        <v>4.4999999999999998E-2</v>
      </c>
      <c r="S37" s="139">
        <v>0.20119999999999999</v>
      </c>
      <c r="T37" s="25">
        <f t="shared" si="298"/>
        <v>632.06999999999994</v>
      </c>
      <c r="U37" s="28">
        <v>0.219</v>
      </c>
      <c r="V37" s="25">
        <f t="shared" si="299"/>
        <v>3076.0740000000001</v>
      </c>
      <c r="W37" s="39">
        <v>0.503</v>
      </c>
      <c r="X37" s="25">
        <f t="shared" si="300"/>
        <v>7065.1379999999999</v>
      </c>
      <c r="Y37" s="39">
        <v>0.39</v>
      </c>
      <c r="Z37" s="25">
        <f t="shared" si="301"/>
        <v>5477.9400000000005</v>
      </c>
      <c r="AA37" s="40">
        <v>2.4099999999999998E-3</v>
      </c>
      <c r="AB37" s="18">
        <f t="shared" si="302"/>
        <v>33.850859999999997</v>
      </c>
      <c r="AC37" s="27">
        <f>IF(M37&gt;0,(AE37+AN37)/M37,0)</f>
        <v>2.5105358393848784E-3</v>
      </c>
      <c r="AD37" s="40">
        <v>2.7E-4</v>
      </c>
      <c r="AE37" s="37">
        <f t="shared" si="303"/>
        <v>3.7924199999999999</v>
      </c>
      <c r="AF37" s="28">
        <v>0.20419999999999999</v>
      </c>
      <c r="AG37" s="41">
        <f t="shared" si="304"/>
        <v>31.286707200000002</v>
      </c>
      <c r="AH37" s="28">
        <f t="shared" si="305"/>
        <v>0.88914245857286078</v>
      </c>
      <c r="AI37" s="29">
        <f t="shared" si="6"/>
        <v>0.89362791945990028</v>
      </c>
      <c r="AJ37" s="34">
        <v>168</v>
      </c>
      <c r="AK37" s="36">
        <v>8.7999999999999995E-2</v>
      </c>
      <c r="AL37" s="38">
        <v>0.2054</v>
      </c>
      <c r="AM37" s="137">
        <v>0.20069999999999999</v>
      </c>
      <c r="AN37" s="41">
        <f>AJ37*(1-AK37)*AL37</f>
        <v>31.470566400000003</v>
      </c>
      <c r="AO37" s="138">
        <f t="shared" si="19"/>
        <v>30.750451200000001</v>
      </c>
      <c r="AP37" s="42">
        <v>1.6</v>
      </c>
      <c r="AQ37" s="42"/>
      <c r="AR37" s="121">
        <f>AR36+AJ37-AQ37</f>
        <v>1599.3400000000024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9"/>
      <c r="B38" s="33">
        <v>3</v>
      </c>
      <c r="C38" s="11" t="s">
        <v>56</v>
      </c>
      <c r="D38" s="43">
        <v>16000</v>
      </c>
      <c r="E38" s="43">
        <v>0</v>
      </c>
      <c r="F38" s="43">
        <v>15489</v>
      </c>
      <c r="G38" s="37">
        <v>0.6</v>
      </c>
      <c r="H38" s="37">
        <v>4.0999999999999996</v>
      </c>
      <c r="I38" s="43">
        <v>16649</v>
      </c>
      <c r="J38" s="37">
        <v>2.9</v>
      </c>
      <c r="K38" s="43">
        <v>15675</v>
      </c>
      <c r="L38" s="39">
        <v>6.5000000000000002E-2</v>
      </c>
      <c r="M38" s="37">
        <f>ROUND(K38*(1-L38),0)</f>
        <v>14656</v>
      </c>
      <c r="N38" s="28">
        <v>0.55100000000000005</v>
      </c>
      <c r="O38" s="25">
        <f t="shared" si="296"/>
        <v>8075.456000000001</v>
      </c>
      <c r="P38" s="39">
        <v>0.34599999999999997</v>
      </c>
      <c r="Q38" s="25">
        <f t="shared" si="297"/>
        <v>5070.9759999999997</v>
      </c>
      <c r="R38" s="39">
        <v>0.10299999999999999</v>
      </c>
      <c r="S38" s="139">
        <v>0.2077</v>
      </c>
      <c r="T38" s="25">
        <f t="shared" si="298"/>
        <v>1509.568</v>
      </c>
      <c r="U38" s="28">
        <v>0.22</v>
      </c>
      <c r="V38" s="25">
        <f t="shared" si="299"/>
        <v>3224.32</v>
      </c>
      <c r="W38" s="39">
        <v>0.502</v>
      </c>
      <c r="X38" s="25">
        <f t="shared" si="300"/>
        <v>7357.3119999999999</v>
      </c>
      <c r="Y38" s="39">
        <v>0.39</v>
      </c>
      <c r="Z38" s="25">
        <f t="shared" si="301"/>
        <v>5715.84</v>
      </c>
      <c r="AA38" s="47">
        <v>2.5899999999999999E-3</v>
      </c>
      <c r="AB38" s="18">
        <f t="shared" si="302"/>
        <v>37.959039999999995</v>
      </c>
      <c r="AC38" s="27">
        <f>IF(M38&gt;0,(AE38+AN38)/M38,0)</f>
        <v>2.5256444937227077E-3</v>
      </c>
      <c r="AD38" s="47">
        <v>2.7E-4</v>
      </c>
      <c r="AE38" s="37">
        <f t="shared" si="303"/>
        <v>3.9571200000000002</v>
      </c>
      <c r="AF38" s="28">
        <v>0.20699999999999999</v>
      </c>
      <c r="AG38" s="41">
        <f t="shared" si="304"/>
        <v>32.695442999999997</v>
      </c>
      <c r="AH38" s="28">
        <f t="shared" si="305"/>
        <v>0.8969227950507882</v>
      </c>
      <c r="AI38" s="29">
        <f t="shared" si="6"/>
        <v>0.8942501890564345</v>
      </c>
      <c r="AJ38" s="43">
        <v>173</v>
      </c>
      <c r="AK38" s="39">
        <v>8.6999999999999994E-2</v>
      </c>
      <c r="AL38" s="28">
        <v>0.20930000000000001</v>
      </c>
      <c r="AM38" s="139">
        <v>0.21340000000000001</v>
      </c>
      <c r="AN38" s="41">
        <f>AJ38*(1-AK38)*AL38</f>
        <v>33.058725700000004</v>
      </c>
      <c r="AO38" s="140">
        <f t="shared" si="19"/>
        <v>33.706316600000001</v>
      </c>
      <c r="AP38" s="18">
        <v>1.56</v>
      </c>
      <c r="AQ38" s="18"/>
      <c r="AR38" s="121">
        <f>AR37+AJ38-AQ38</f>
        <v>1772.3400000000024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70"/>
      <c r="B39" s="49" t="s">
        <v>38</v>
      </c>
      <c r="C39" s="50"/>
      <c r="D39" s="51">
        <f t="shared" ref="D39" si="307">SUM(D36:D38)</f>
        <v>41889</v>
      </c>
      <c r="E39" s="51"/>
      <c r="F39" s="51">
        <f t="shared" ref="F39" si="308">SUM(F36:F38)</f>
        <v>36515</v>
      </c>
      <c r="G39" s="52"/>
      <c r="H39" s="52"/>
      <c r="I39" s="51">
        <f t="shared" ref="I39:K39" si="309">SUM(I36:I38)</f>
        <v>41449</v>
      </c>
      <c r="J39" s="52"/>
      <c r="K39" s="51">
        <f t="shared" si="309"/>
        <v>46647</v>
      </c>
      <c r="L39" s="21">
        <f t="shared" ref="L39" si="310">IF(K39&gt;0,(K36*L36+K37*L37+K38*L38)/K39,0)</f>
        <v>7.7615345038266129E-2</v>
      </c>
      <c r="M39" s="52">
        <f t="shared" ref="M39" si="311">M36+M37+M38</f>
        <v>43026</v>
      </c>
      <c r="N39" s="53">
        <f t="shared" ref="N39" si="312">IF(M39&gt;0,O39/M39,0)</f>
        <v>0.61970696787988666</v>
      </c>
      <c r="O39" s="54">
        <f t="shared" ref="O39" si="313">O36+O37+O38</f>
        <v>26663.512000000002</v>
      </c>
      <c r="P39" s="21">
        <f t="shared" ref="P39" si="314">IF(M39&gt;0,Q39/M39,0)</f>
        <v>0.30987686515130386</v>
      </c>
      <c r="Q39" s="54">
        <f t="shared" ref="Q39" si="315">Q36+Q37+Q38</f>
        <v>13332.761999999999</v>
      </c>
      <c r="R39" s="21">
        <f t="shared" ref="R39" si="316">IF(M39&gt;0,T39/M39,0)</f>
        <v>7.0416166968809549E-2</v>
      </c>
      <c r="S39" s="141"/>
      <c r="T39" s="54">
        <f t="shared" ref="T39" si="317">T36+T37+T38</f>
        <v>3029.7259999999997</v>
      </c>
      <c r="U39" s="21">
        <f t="shared" ref="U39" si="318">IF(M39&gt;0,V39/M39,0)</f>
        <v>0.22000646120950124</v>
      </c>
      <c r="V39" s="54">
        <f t="shared" ref="V39" si="319">V36+V37+V38</f>
        <v>9465.9979999999996</v>
      </c>
      <c r="W39" s="21">
        <f t="shared" ref="W39" si="320">IF(M39&gt;0,X39/M39,0)</f>
        <v>0.50132770882722077</v>
      </c>
      <c r="X39" s="54">
        <f t="shared" ref="X39" si="321">X36+X37+X38</f>
        <v>21570.126</v>
      </c>
      <c r="Y39" s="21">
        <f t="shared" ref="Y39" si="322">IF(M39&gt;0,Z39/M39,0)</f>
        <v>0.39</v>
      </c>
      <c r="Z39" s="54">
        <f t="shared" ref="Z39" si="323">Z36+Z37+Z38</f>
        <v>16780.14</v>
      </c>
      <c r="AA39" s="55">
        <f t="shared" ref="AA39" si="324">IF(M39&gt;0,AB39/M39,0)</f>
        <v>2.5079342723004689E-3</v>
      </c>
      <c r="AB39" s="56">
        <f t="shared" ref="AB39" si="325">SUM(AB36:AB38)</f>
        <v>107.90637999999998</v>
      </c>
      <c r="AC39" s="55">
        <f t="shared" ref="AC39" si="326">IF(M39&gt;0,(AC36*M36+AC37*M37+AC38*M38)/M39,0)</f>
        <v>2.661625498535769E-3</v>
      </c>
      <c r="AD39" s="55">
        <f t="shared" ref="AD39" si="327">IF(K39&gt;0,(K36*AD36+K37*AD37+K38*AD38)/K39,0)</f>
        <v>2.7335241280253817E-4</v>
      </c>
      <c r="AE39" s="52">
        <f t="shared" ref="AE39" si="328">SUM(AE36:AE38)</f>
        <v>11.760260000000001</v>
      </c>
      <c r="AF39" s="53">
        <f t="shared" ref="AF39" si="329">IF(K39&gt;0,(K36*AF36+K37*AF37+K38*AF38)/K39,0)</f>
        <v>0.20155381482196069</v>
      </c>
      <c r="AG39" s="58">
        <f t="shared" ref="AG39" si="330">SUM(AG36:AG38)</f>
        <v>100.71212670000001</v>
      </c>
      <c r="AH39" s="53">
        <f t="shared" ref="AH39" si="331">IF(AND(AB39&gt;0),((AB36*AH36+AB37*AH37+AB38*AH38)/AB39),0)</f>
        <v>0.89222547756322945</v>
      </c>
      <c r="AI39" s="57">
        <f t="shared" si="6"/>
        <v>0.89849461520949225</v>
      </c>
      <c r="AJ39" s="51">
        <f t="shared" ref="AJ39" si="332">SUM(AJ36:AJ38)</f>
        <v>548</v>
      </c>
      <c r="AK39" s="21">
        <f t="shared" ref="AK39" si="333">IF(AJ39&gt;0,(AK36*AJ36+AK37*AJ37+AK38*AJ38)/AJ39,0)</f>
        <v>8.5795620437956202E-2</v>
      </c>
      <c r="AL39" s="53">
        <f>IF(K39&gt;0,(AL36*K36+AL37*K37+AL38*K38)/K39,0)</f>
        <v>0.20536956931849851</v>
      </c>
      <c r="AM39" s="141">
        <f>IF(L39&gt;0,(AM36*K36+AM37*K37+AM38*K38)/K39,0)</f>
        <v>0.20453182412588164</v>
      </c>
      <c r="AN39" s="58">
        <f t="shared" ref="AN39" si="334">SUM(AN36:AN38)</f>
        <v>102.75883870000001</v>
      </c>
      <c r="AO39" s="142">
        <f t="shared" si="47"/>
        <v>102.30667640000001</v>
      </c>
      <c r="AP39" s="56"/>
      <c r="AQ39" s="56">
        <f t="shared" ref="AQ39" si="335">SUM(AQ36:AQ38)</f>
        <v>1007.48</v>
      </c>
      <c r="AR39" s="105"/>
      <c r="AS39" s="106">
        <f>AR38</f>
        <v>1772.3400000000024</v>
      </c>
      <c r="AT39" s="51">
        <f t="shared" ref="AT39" si="336">SUM(AT36:AT38)</f>
        <v>0</v>
      </c>
      <c r="AU39" s="59"/>
      <c r="AV39" s="58"/>
      <c r="AW39" s="58"/>
      <c r="AX39" s="58"/>
      <c r="AY39" s="58"/>
    </row>
    <row r="40" spans="1:51" x14ac:dyDescent="0.2">
      <c r="A40" s="168">
        <v>10</v>
      </c>
      <c r="B40" s="23">
        <v>1</v>
      </c>
      <c r="C40" s="11" t="s">
        <v>58</v>
      </c>
      <c r="D40" s="12">
        <v>5026</v>
      </c>
      <c r="E40" s="12">
        <v>0</v>
      </c>
      <c r="F40" s="12">
        <v>10372</v>
      </c>
      <c r="G40" s="13">
        <v>1.1000000000000001</v>
      </c>
      <c r="H40" s="13">
        <v>4.8</v>
      </c>
      <c r="I40" s="12">
        <v>11754</v>
      </c>
      <c r="J40" s="13">
        <v>3.8</v>
      </c>
      <c r="K40" s="12">
        <v>15607</v>
      </c>
      <c r="L40" s="14">
        <v>0.08</v>
      </c>
      <c r="M40" s="24">
        <f>ROUND(K40*(1-L40),0)</f>
        <v>14358</v>
      </c>
      <c r="N40" s="15">
        <v>0.59199999999999997</v>
      </c>
      <c r="O40" s="25">
        <f t="shared" ref="O40:O42" si="337">M40*N40</f>
        <v>8499.9359999999997</v>
      </c>
      <c r="P40" s="14">
        <v>0.317</v>
      </c>
      <c r="Q40" s="25">
        <f t="shared" ref="Q40:Q42" si="338">M40*P40</f>
        <v>4551.4859999999999</v>
      </c>
      <c r="R40" s="16">
        <v>9.0999999999999998E-2</v>
      </c>
      <c r="S40" s="150">
        <v>0.19819999999999999</v>
      </c>
      <c r="T40" s="25">
        <f t="shared" ref="T40:T42" si="339">M40*R40</f>
        <v>1306.578</v>
      </c>
      <c r="U40" s="26">
        <v>0.23100000000000001</v>
      </c>
      <c r="V40" s="25">
        <f t="shared" ref="V40:V42" si="340">M40*U40</f>
        <v>3316.6980000000003</v>
      </c>
      <c r="W40" s="16">
        <v>0.48399999999999999</v>
      </c>
      <c r="X40" s="25">
        <f t="shared" ref="X40:X42" si="341">M40*W40</f>
        <v>6949.2719999999999</v>
      </c>
      <c r="Y40" s="16">
        <v>0.39</v>
      </c>
      <c r="Z40" s="25">
        <f t="shared" ref="Z40:Z42" si="342">Y40*M40</f>
        <v>5599.62</v>
      </c>
      <c r="AA40" s="17">
        <v>2.5100000000000001E-3</v>
      </c>
      <c r="AB40" s="18">
        <f t="shared" ref="AB40:AB42" si="343">M40*AA40</f>
        <v>36.038580000000003</v>
      </c>
      <c r="AC40" s="27">
        <f>IF(M40&gt;0,(AE40+AN40)/M40,0)</f>
        <v>2.5342394483911413E-3</v>
      </c>
      <c r="AD40" s="17">
        <v>2.7E-4</v>
      </c>
      <c r="AE40" s="24">
        <f t="shared" ref="AE40:AE42" si="344">AD40*M40</f>
        <v>3.8766600000000002</v>
      </c>
      <c r="AF40" s="117">
        <v>0.21429999999999999</v>
      </c>
      <c r="AG40" s="30">
        <f t="shared" ref="AG40:AG42" si="345">AJ40*(1-AK40)*AF40</f>
        <v>33.334364999999998</v>
      </c>
      <c r="AH40" s="28">
        <f t="shared" ref="AH40:AH42" si="346">IF(AND(AF40&gt;0,AD40&gt;0,AA40&gt;0),((AA40-AD40)*AF40)/((AF40-AD40)*AA40),0)</f>
        <v>0.89355608449722113</v>
      </c>
      <c r="AI40" s="60">
        <f t="shared" si="6"/>
        <v>0.89461488241466081</v>
      </c>
      <c r="AJ40" s="12">
        <v>170</v>
      </c>
      <c r="AK40" s="14">
        <v>8.5000000000000006E-2</v>
      </c>
      <c r="AL40" s="15">
        <v>0.20899999999999999</v>
      </c>
      <c r="AM40" s="135">
        <v>0.21429999999999999</v>
      </c>
      <c r="AN40" s="30">
        <f>AJ40*(1-AK40)*AL40</f>
        <v>32.509950000000003</v>
      </c>
      <c r="AO40" s="136">
        <f t="shared" ref="AO40" si="347">AJ40*(1-AK40)*AM40</f>
        <v>33.334364999999998</v>
      </c>
      <c r="AP40" s="19">
        <v>1.6</v>
      </c>
      <c r="AQ40" s="19">
        <v>1005.38</v>
      </c>
      <c r="AR40" s="101">
        <f>AR38+AJ40-AQ40</f>
        <v>936.96000000000242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9"/>
      <c r="B41" s="33">
        <v>2</v>
      </c>
      <c r="C41" s="11" t="s">
        <v>57</v>
      </c>
      <c r="D41" s="34">
        <v>19735</v>
      </c>
      <c r="E41" s="34">
        <v>2</v>
      </c>
      <c r="F41" s="34">
        <v>14574</v>
      </c>
      <c r="G41" s="35">
        <v>1.3</v>
      </c>
      <c r="H41" s="35">
        <v>6.4</v>
      </c>
      <c r="I41" s="34">
        <v>16257</v>
      </c>
      <c r="J41" s="35">
        <v>3.3</v>
      </c>
      <c r="K41" s="34">
        <v>15568</v>
      </c>
      <c r="L41" s="36">
        <v>7.9000000000000001E-2</v>
      </c>
      <c r="M41" s="37">
        <f>ROUND(K41*(1-L41),0)</f>
        <v>14338</v>
      </c>
      <c r="N41" s="38">
        <v>0.61199999999999999</v>
      </c>
      <c r="O41" s="25">
        <f t="shared" si="337"/>
        <v>8774.8559999999998</v>
      </c>
      <c r="P41" s="36">
        <v>0.28199999999999997</v>
      </c>
      <c r="Q41" s="25">
        <f t="shared" si="338"/>
        <v>4043.3159999999998</v>
      </c>
      <c r="R41" s="39">
        <v>0.106</v>
      </c>
      <c r="S41" s="139">
        <v>0.2072</v>
      </c>
      <c r="T41" s="25">
        <f t="shared" si="339"/>
        <v>1519.828</v>
      </c>
      <c r="U41" s="28">
        <v>0.218</v>
      </c>
      <c r="V41" s="25">
        <f t="shared" si="340"/>
        <v>3125.6840000000002</v>
      </c>
      <c r="W41" s="39">
        <v>0.49099999999999999</v>
      </c>
      <c r="X41" s="25">
        <f t="shared" si="341"/>
        <v>7039.9579999999996</v>
      </c>
      <c r="Y41" s="39">
        <v>0.39</v>
      </c>
      <c r="Z41" s="25">
        <f t="shared" si="342"/>
        <v>5591.8200000000006</v>
      </c>
      <c r="AA41" s="40">
        <v>2.5300000000000001E-3</v>
      </c>
      <c r="AB41" s="18">
        <f t="shared" si="343"/>
        <v>36.27514</v>
      </c>
      <c r="AC41" s="27">
        <f>IF(M41&gt;0,(AE41+AN41)/M41,0)</f>
        <v>2.6120540521690611E-3</v>
      </c>
      <c r="AD41" s="40">
        <v>2.7E-4</v>
      </c>
      <c r="AE41" s="37">
        <f t="shared" si="344"/>
        <v>3.8712599999999999</v>
      </c>
      <c r="AF41" s="28">
        <v>0.218</v>
      </c>
      <c r="AG41" s="41">
        <f t="shared" si="345"/>
        <v>32.76867</v>
      </c>
      <c r="AH41" s="28">
        <f t="shared" si="346"/>
        <v>0.89438836111520081</v>
      </c>
      <c r="AI41" s="29">
        <f t="shared" si="6"/>
        <v>0.89771805025582208</v>
      </c>
      <c r="AJ41" s="34">
        <v>165</v>
      </c>
      <c r="AK41" s="36">
        <v>8.8999999999999996E-2</v>
      </c>
      <c r="AL41" s="38">
        <v>0.22339999999999999</v>
      </c>
      <c r="AM41" s="137">
        <v>0.2402</v>
      </c>
      <c r="AN41" s="41">
        <f>AJ41*(1-AK41)*AL41</f>
        <v>33.580371</v>
      </c>
      <c r="AO41" s="138">
        <f t="shared" si="19"/>
        <v>36.105663</v>
      </c>
      <c r="AP41" s="42">
        <v>1.58</v>
      </c>
      <c r="AQ41" s="42"/>
      <c r="AR41" s="121">
        <f>AR40+AJ41-AQ41</f>
        <v>1101.9600000000023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9"/>
      <c r="B42" s="33">
        <v>3</v>
      </c>
      <c r="C42" s="11" t="s">
        <v>54</v>
      </c>
      <c r="D42" s="43">
        <v>15500</v>
      </c>
      <c r="E42" s="43">
        <v>0</v>
      </c>
      <c r="F42" s="43">
        <v>12126</v>
      </c>
      <c r="G42" s="37">
        <v>0.9</v>
      </c>
      <c r="H42" s="37">
        <v>4.2</v>
      </c>
      <c r="I42" s="43">
        <v>14057</v>
      </c>
      <c r="J42" s="37">
        <v>1</v>
      </c>
      <c r="K42" s="43">
        <v>9275</v>
      </c>
      <c r="L42" s="39">
        <v>0.08</v>
      </c>
      <c r="M42" s="37">
        <f>ROUND(K42*(1-L42),0)</f>
        <v>8533</v>
      </c>
      <c r="N42" s="28">
        <v>0.65200000000000002</v>
      </c>
      <c r="O42" s="25">
        <f t="shared" si="337"/>
        <v>5563.5160000000005</v>
      </c>
      <c r="P42" s="39">
        <v>0.28299999999999997</v>
      </c>
      <c r="Q42" s="25">
        <f t="shared" si="338"/>
        <v>2414.8389999999999</v>
      </c>
      <c r="R42" s="39">
        <v>6.5000000000000002E-2</v>
      </c>
      <c r="S42" s="139">
        <v>0.1981</v>
      </c>
      <c r="T42" s="25">
        <f t="shared" si="339"/>
        <v>554.64499999999998</v>
      </c>
      <c r="U42" s="28">
        <v>0.22700000000000001</v>
      </c>
      <c r="V42" s="25">
        <f t="shared" si="340"/>
        <v>1936.991</v>
      </c>
      <c r="W42" s="39">
        <v>0.48399999999999999</v>
      </c>
      <c r="X42" s="25">
        <f t="shared" si="341"/>
        <v>4129.9719999999998</v>
      </c>
      <c r="Y42" s="39">
        <v>0.39</v>
      </c>
      <c r="Z42" s="25">
        <f t="shared" si="342"/>
        <v>3327.87</v>
      </c>
      <c r="AA42" s="47"/>
      <c r="AB42" s="18">
        <f t="shared" si="343"/>
        <v>0</v>
      </c>
      <c r="AC42" s="27">
        <f>IF(M42&gt;0,(AE42+AN42)/M42,0)</f>
        <v>2.9277834290401968E-3</v>
      </c>
      <c r="AD42" s="47"/>
      <c r="AE42" s="37">
        <f t="shared" si="344"/>
        <v>0</v>
      </c>
      <c r="AF42" s="28"/>
      <c r="AG42" s="41">
        <f t="shared" si="345"/>
        <v>0</v>
      </c>
      <c r="AH42" s="28">
        <f t="shared" si="346"/>
        <v>0</v>
      </c>
      <c r="AI42" s="29">
        <f t="shared" si="6"/>
        <v>0</v>
      </c>
      <c r="AJ42" s="43">
        <v>123</v>
      </c>
      <c r="AK42" s="39">
        <v>0.09</v>
      </c>
      <c r="AL42" s="28">
        <v>0.22320000000000001</v>
      </c>
      <c r="AM42" s="139">
        <v>0.24110000000000001</v>
      </c>
      <c r="AN42" s="41">
        <f>AJ42*(1-AK42)*AL42</f>
        <v>24.982776000000001</v>
      </c>
      <c r="AO42" s="140">
        <f t="shared" si="19"/>
        <v>26.986323000000002</v>
      </c>
      <c r="AP42" s="18">
        <v>1.5</v>
      </c>
      <c r="AQ42" s="18"/>
      <c r="AR42" s="121">
        <f>AR41+AJ42-AQ42</f>
        <v>1224.9600000000023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70"/>
      <c r="B43" s="49" t="s">
        <v>38</v>
      </c>
      <c r="C43" s="50"/>
      <c r="D43" s="51">
        <f t="shared" ref="D43" si="348">SUM(D40:D42)</f>
        <v>40261</v>
      </c>
      <c r="E43" s="51"/>
      <c r="F43" s="51">
        <f t="shared" ref="F43" si="349">SUM(F40:F42)</f>
        <v>37072</v>
      </c>
      <c r="G43" s="52"/>
      <c r="H43" s="52"/>
      <c r="I43" s="51">
        <f t="shared" ref="I43:K43" si="350">SUM(I40:I42)</f>
        <v>42068</v>
      </c>
      <c r="J43" s="52"/>
      <c r="K43" s="51">
        <f t="shared" si="350"/>
        <v>40450</v>
      </c>
      <c r="L43" s="21">
        <f t="shared" ref="L43" si="351">IF(K43&gt;0,(K40*L40+K41*L41+K42*L42)/K43,0)</f>
        <v>7.9615129789864028E-2</v>
      </c>
      <c r="M43" s="52">
        <f t="shared" ref="M43" si="352">M40+M41+M42</f>
        <v>37229</v>
      </c>
      <c r="N43" s="53">
        <f t="shared" ref="N43" si="353">IF(M43&gt;0,O43/M43,0)</f>
        <v>0.61345477987590324</v>
      </c>
      <c r="O43" s="54">
        <f t="shared" ref="O43" si="354">O40+O41+O42</f>
        <v>22838.308000000001</v>
      </c>
      <c r="P43" s="21">
        <f t="shared" ref="P43" si="355">IF(M43&gt;0,Q43/M43,0)</f>
        <v>0.29572755110263504</v>
      </c>
      <c r="Q43" s="54">
        <f t="shared" ref="Q43" si="356">Q40+Q41+Q42</f>
        <v>11009.641</v>
      </c>
      <c r="R43" s="21">
        <f t="shared" ref="R43" si="357">IF(M43&gt;0,T43/M43,0)</f>
        <v>9.0817669021461767E-2</v>
      </c>
      <c r="S43" s="141"/>
      <c r="T43" s="54">
        <f t="shared" ref="T43" si="358">T40+T41+T42</f>
        <v>3381.0509999999999</v>
      </c>
      <c r="U43" s="21">
        <f t="shared" ref="U43" si="359">IF(M43&gt;0,V43/M43,0)</f>
        <v>0.22507649950307554</v>
      </c>
      <c r="V43" s="54">
        <f t="shared" ref="V43" si="360">V40+V41+V42</f>
        <v>8379.3729999999996</v>
      </c>
      <c r="W43" s="21">
        <f t="shared" ref="W43" si="361">IF(M43&gt;0,X43/M43,0)</f>
        <v>0.4866959091031185</v>
      </c>
      <c r="X43" s="54">
        <f t="shared" ref="X43" si="362">X40+X41+X42</f>
        <v>18119.201999999997</v>
      </c>
      <c r="Y43" s="21">
        <f t="shared" ref="Y43" si="363">IF(M43&gt;0,Z43/M43,0)</f>
        <v>0.39</v>
      </c>
      <c r="Z43" s="54">
        <f t="shared" ref="Z43" si="364">Z40+Z41+Z42</f>
        <v>14519.310000000001</v>
      </c>
      <c r="AA43" s="55">
        <f t="shared" ref="AA43" si="365">IF(M43&gt;0,AB43/M43,0)</f>
        <v>1.9424029654301754E-3</v>
      </c>
      <c r="AB43" s="56">
        <f t="shared" ref="AB43" si="366">SUM(AB40:AB42)</f>
        <v>72.313720000000004</v>
      </c>
      <c r="AC43" s="55">
        <f t="shared" ref="AC43" si="367">IF(M43&gt;0,(AC40*M40+AC41*M41+AC42*M42)/M43,0)</f>
        <v>2.6544096537645385E-3</v>
      </c>
      <c r="AD43" s="55">
        <f t="shared" ref="AD43" si="368">IF(K43&gt;0,(K40*AD40+K41*AD41+K42*AD42)/K43,0)</f>
        <v>2.0809023485784917E-4</v>
      </c>
      <c r="AE43" s="52">
        <f t="shared" ref="AE43" si="369">SUM(AE40:AE42)</f>
        <v>7.7479200000000006</v>
      </c>
      <c r="AF43" s="53">
        <f t="shared" ref="AF43" si="370">IF(K43&gt;0,(K40*AF40+K41*AF41+K42*AF42)/K43,0)</f>
        <v>0.16658600988875155</v>
      </c>
      <c r="AG43" s="58">
        <f t="shared" ref="AG43" si="371">SUM(AG40:AG42)</f>
        <v>66.103035000000006</v>
      </c>
      <c r="AH43" s="53">
        <f t="shared" ref="AH43" si="372">IF(AND(AB43&gt;0),((AB40*AH40+AB41*AH41+AB42*AH42)/AB43),0)</f>
        <v>0.89397358412019634</v>
      </c>
      <c r="AI43" s="57">
        <f t="shared" si="6"/>
        <v>0.9224872018418343</v>
      </c>
      <c r="AJ43" s="51">
        <f t="shared" ref="AJ43" si="373">SUM(AJ40:AJ42)</f>
        <v>458</v>
      </c>
      <c r="AK43" s="21">
        <f t="shared" ref="AK43" si="374">IF(AJ43&gt;0,(AK40*AJ40+AK41*AJ41+AK42*AJ42)/AJ43,0)</f>
        <v>8.7783842794759828E-2</v>
      </c>
      <c r="AL43" s="53">
        <f>IF(K43&gt;0,(AL40*K40+AL41*K41+AL42*K42)/K43,0)</f>
        <v>0.21779812608158219</v>
      </c>
      <c r="AM43" s="141">
        <f>IF(L43&gt;0,(AM40*K40+AM41*K41+AM42*K42)/K43,0)</f>
        <v>0.2304132558714462</v>
      </c>
      <c r="AN43" s="58">
        <f t="shared" ref="AN43" si="375">SUM(AN40:AN42)</f>
        <v>91.073097000000004</v>
      </c>
      <c r="AO43" s="142">
        <f t="shared" si="47"/>
        <v>96.426350999999997</v>
      </c>
      <c r="AP43" s="56"/>
      <c r="AQ43" s="56">
        <f t="shared" ref="AQ43" si="376">SUM(AQ40:AQ42)</f>
        <v>1005.38</v>
      </c>
      <c r="AR43" s="105"/>
      <c r="AS43" s="106">
        <f>AR42</f>
        <v>1224.9600000000023</v>
      </c>
      <c r="AT43" s="51">
        <f t="shared" ref="AT43" si="377">SUM(AT40:AT42)</f>
        <v>0</v>
      </c>
      <c r="AU43" s="59"/>
      <c r="AV43" s="58"/>
      <c r="AW43" s="58"/>
      <c r="AX43" s="58"/>
      <c r="AY43" s="58"/>
    </row>
    <row r="44" spans="1:51" x14ac:dyDescent="0.2">
      <c r="A44" s="168">
        <v>11</v>
      </c>
      <c r="B44" s="23">
        <v>1</v>
      </c>
      <c r="C44" s="11" t="s">
        <v>53</v>
      </c>
      <c r="D44" s="12"/>
      <c r="E44" s="12"/>
      <c r="F44" s="12"/>
      <c r="G44" s="13"/>
      <c r="H44" s="13"/>
      <c r="I44" s="12"/>
      <c r="J44" s="13"/>
      <c r="K44" s="12"/>
      <c r="L44" s="14"/>
      <c r="M44" s="24">
        <f>ROUND(K44*(1-L44),0)</f>
        <v>0</v>
      </c>
      <c r="N44" s="15"/>
      <c r="O44" s="25">
        <f t="shared" ref="O44:O46" si="378">M44*N44</f>
        <v>0</v>
      </c>
      <c r="P44" s="14"/>
      <c r="Q44" s="25">
        <f t="shared" ref="Q44:Q46" si="379">M44*P44</f>
        <v>0</v>
      </c>
      <c r="R44" s="16"/>
      <c r="S44" s="150"/>
      <c r="T44" s="25">
        <f t="shared" ref="T44:T46" si="380">M44*R44</f>
        <v>0</v>
      </c>
      <c r="U44" s="26"/>
      <c r="V44" s="25">
        <f t="shared" ref="V44:V46" si="381">M44*U44</f>
        <v>0</v>
      </c>
      <c r="W44" s="16"/>
      <c r="X44" s="25">
        <f t="shared" ref="X44:X46" si="382">M44*W44</f>
        <v>0</v>
      </c>
      <c r="Y44" s="16"/>
      <c r="Z44" s="25">
        <f t="shared" ref="Z44:Z46" si="383">Y44*M44</f>
        <v>0</v>
      </c>
      <c r="AA44" s="17"/>
      <c r="AB44" s="18">
        <f t="shared" ref="AB44:AB46" si="384">M44*AA44</f>
        <v>0</v>
      </c>
      <c r="AC44" s="27">
        <f>IF(M44&gt;0,(AE44+AN44)/M44,0)</f>
        <v>0</v>
      </c>
      <c r="AD44" s="17"/>
      <c r="AE44" s="24">
        <f t="shared" ref="AE44:AE46" si="385">AD44*M44</f>
        <v>0</v>
      </c>
      <c r="AF44" s="117"/>
      <c r="AG44" s="30">
        <f t="shared" ref="AG44:AG46" si="386">AJ44*(1-AK44)*AF44</f>
        <v>0</v>
      </c>
      <c r="AH44" s="28">
        <f t="shared" ref="AH44:AH46" si="387">IF(AND(AF44&gt;0,AD44&gt;0,AA44&gt;0),((AA44-AD44)*AF44)/((AF44-AD44)*AA44),0)</f>
        <v>0</v>
      </c>
      <c r="AI44" s="60">
        <f t="shared" si="6"/>
        <v>0</v>
      </c>
      <c r="AJ44" s="12"/>
      <c r="AK44" s="14"/>
      <c r="AL44" s="15"/>
      <c r="AM44" s="135"/>
      <c r="AN44" s="30">
        <f>AJ44*(1-AK44)*AL44</f>
        <v>0</v>
      </c>
      <c r="AO44" s="136">
        <f t="shared" ref="AO44" si="388">AJ44*(1-AK44)*AM44</f>
        <v>0</v>
      </c>
      <c r="AP44" s="19"/>
      <c r="AQ44" s="19">
        <v>503.22</v>
      </c>
      <c r="AR44" s="101">
        <f>AR42+AJ44-AQ44</f>
        <v>721.74000000000228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9"/>
      <c r="B45" s="33">
        <v>2</v>
      </c>
      <c r="C45" s="11" t="s">
        <v>57</v>
      </c>
      <c r="D45" s="34">
        <v>8100</v>
      </c>
      <c r="E45" s="34">
        <v>0</v>
      </c>
      <c r="F45" s="34">
        <v>4466</v>
      </c>
      <c r="G45" s="35"/>
      <c r="H45" s="35"/>
      <c r="I45" s="34">
        <v>4460</v>
      </c>
      <c r="J45" s="35">
        <v>2</v>
      </c>
      <c r="K45" s="34">
        <v>5499</v>
      </c>
      <c r="L45" s="36"/>
      <c r="M45" s="37">
        <f>ROUND(K45*(1-L45),0)</f>
        <v>5499</v>
      </c>
      <c r="N45" s="38"/>
      <c r="O45" s="25">
        <f t="shared" si="378"/>
        <v>0</v>
      </c>
      <c r="P45" s="36"/>
      <c r="Q45" s="25">
        <f t="shared" si="379"/>
        <v>0</v>
      </c>
      <c r="R45" s="39"/>
      <c r="S45" s="139"/>
      <c r="T45" s="25">
        <f t="shared" si="380"/>
        <v>0</v>
      </c>
      <c r="U45" s="28">
        <v>0.187</v>
      </c>
      <c r="V45" s="25">
        <f t="shared" si="381"/>
        <v>1028.3130000000001</v>
      </c>
      <c r="W45" s="39">
        <v>0.52</v>
      </c>
      <c r="X45" s="25">
        <f t="shared" si="382"/>
        <v>2859.48</v>
      </c>
      <c r="Y45" s="39">
        <v>0.38</v>
      </c>
      <c r="Z45" s="25">
        <f t="shared" si="383"/>
        <v>2089.62</v>
      </c>
      <c r="AA45" s="40">
        <v>2.3400000000000001E-3</v>
      </c>
      <c r="AB45" s="18">
        <f t="shared" si="384"/>
        <v>12.867660000000001</v>
      </c>
      <c r="AC45" s="27">
        <f>IF(M45&gt;0,(AE45+AN45)/M45,0)</f>
        <v>2.7999999999999998E-4</v>
      </c>
      <c r="AD45" s="40">
        <v>2.7999999999999998E-4</v>
      </c>
      <c r="AE45" s="37">
        <f t="shared" si="385"/>
        <v>1.5397199999999998</v>
      </c>
      <c r="AF45" s="28">
        <v>0.2094</v>
      </c>
      <c r="AG45" s="41">
        <f t="shared" si="386"/>
        <v>7.9572000000000003</v>
      </c>
      <c r="AH45" s="28">
        <f t="shared" si="387"/>
        <v>0.88152060894983619</v>
      </c>
      <c r="AI45" s="29">
        <f t="shared" si="6"/>
        <v>0</v>
      </c>
      <c r="AJ45" s="34">
        <v>38</v>
      </c>
      <c r="AK45" s="36"/>
      <c r="AL45" s="38"/>
      <c r="AM45" s="137"/>
      <c r="AN45" s="41">
        <f>AJ45*(1-AK45)*AL45</f>
        <v>0</v>
      </c>
      <c r="AO45" s="138">
        <f t="shared" si="19"/>
        <v>0</v>
      </c>
      <c r="AP45" s="42"/>
      <c r="AQ45" s="42"/>
      <c r="AR45" s="121">
        <f>AR44+AJ45-AQ45</f>
        <v>759.74000000000228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9"/>
      <c r="B46" s="33">
        <v>3</v>
      </c>
      <c r="C46" s="11" t="s">
        <v>54</v>
      </c>
      <c r="D46" s="43">
        <v>13600</v>
      </c>
      <c r="E46" s="43">
        <v>1</v>
      </c>
      <c r="F46" s="43">
        <v>13973</v>
      </c>
      <c r="G46" s="37">
        <v>1.1000000000000001</v>
      </c>
      <c r="H46" s="37">
        <v>4</v>
      </c>
      <c r="I46" s="43">
        <v>15823</v>
      </c>
      <c r="J46" s="37">
        <v>2.8</v>
      </c>
      <c r="K46" s="43">
        <v>16497</v>
      </c>
      <c r="L46" s="39">
        <v>7.2999999999999995E-2</v>
      </c>
      <c r="M46" s="37">
        <f>ROUND(K46*(1-L46),0)</f>
        <v>15293</v>
      </c>
      <c r="N46" s="28">
        <v>0.65</v>
      </c>
      <c r="O46" s="25">
        <f t="shared" si="378"/>
        <v>9940.4500000000007</v>
      </c>
      <c r="P46" s="39">
        <v>0.24399999999999999</v>
      </c>
      <c r="Q46" s="25">
        <f t="shared" si="379"/>
        <v>3731.4919999999997</v>
      </c>
      <c r="R46" s="39">
        <v>0.106</v>
      </c>
      <c r="S46" s="139">
        <v>0.2107</v>
      </c>
      <c r="T46" s="25">
        <f t="shared" si="380"/>
        <v>1621.058</v>
      </c>
      <c r="U46" s="28">
        <v>0.23599999999999999</v>
      </c>
      <c r="V46" s="25">
        <f t="shared" si="381"/>
        <v>3609.1479999999997</v>
      </c>
      <c r="W46" s="39">
        <v>0.495</v>
      </c>
      <c r="X46" s="25">
        <f t="shared" si="382"/>
        <v>7570.0349999999999</v>
      </c>
      <c r="Y46" s="39">
        <v>0.39</v>
      </c>
      <c r="Z46" s="25">
        <f t="shared" si="383"/>
        <v>5964.27</v>
      </c>
      <c r="AA46" s="47">
        <v>2.5699999999999998E-3</v>
      </c>
      <c r="AB46" s="18">
        <f t="shared" si="384"/>
        <v>39.30301</v>
      </c>
      <c r="AC46" s="27">
        <f>IF(M46&gt;0,(AE46+AN46)/M46,0)</f>
        <v>2.3219351337213107E-3</v>
      </c>
      <c r="AD46" s="47">
        <v>2.9E-4</v>
      </c>
      <c r="AE46" s="37">
        <f t="shared" si="385"/>
        <v>4.4349699999999999</v>
      </c>
      <c r="AF46" s="28">
        <v>0.21609999999999999</v>
      </c>
      <c r="AG46" s="41">
        <f t="shared" si="386"/>
        <v>32.661354000000003</v>
      </c>
      <c r="AH46" s="28">
        <f t="shared" si="387"/>
        <v>0.88835167553531469</v>
      </c>
      <c r="AI46" s="29">
        <f t="shared" si="6"/>
        <v>0.87634025982681762</v>
      </c>
      <c r="AJ46" s="43">
        <v>165</v>
      </c>
      <c r="AK46" s="39">
        <v>8.4000000000000005E-2</v>
      </c>
      <c r="AL46" s="28">
        <v>0.2056</v>
      </c>
      <c r="AM46" s="139">
        <v>0.21909999999999999</v>
      </c>
      <c r="AN46" s="41">
        <f>AJ46*(1-AK46)*AL46</f>
        <v>31.074384000000006</v>
      </c>
      <c r="AO46" s="140">
        <f t="shared" si="19"/>
        <v>33.114774000000004</v>
      </c>
      <c r="AP46" s="18">
        <v>1.5</v>
      </c>
      <c r="AQ46" s="18"/>
      <c r="AR46" s="121">
        <f>AR45+AJ46-AQ46</f>
        <v>924.74000000000228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70"/>
      <c r="B47" s="49" t="s">
        <v>38</v>
      </c>
      <c r="C47" s="50"/>
      <c r="D47" s="51">
        <f t="shared" ref="D47" si="389">SUM(D44:D46)</f>
        <v>21700</v>
      </c>
      <c r="E47" s="51"/>
      <c r="F47" s="51">
        <f t="shared" ref="F47" si="390">SUM(F44:F46)</f>
        <v>18439</v>
      </c>
      <c r="G47" s="52"/>
      <c r="H47" s="52"/>
      <c r="I47" s="51">
        <f t="shared" ref="I47:K47" si="391">SUM(I44:I46)</f>
        <v>20283</v>
      </c>
      <c r="J47" s="52"/>
      <c r="K47" s="51">
        <f t="shared" si="391"/>
        <v>21996</v>
      </c>
      <c r="L47" s="21">
        <f t="shared" ref="L47" si="392">IF(K47&gt;0,(K44*L44+K45*L45+K46*L46)/K47,0)</f>
        <v>5.475E-2</v>
      </c>
      <c r="M47" s="52">
        <f t="shared" ref="M47" si="393">M44+M45+M46</f>
        <v>20792</v>
      </c>
      <c r="N47" s="53">
        <f t="shared" ref="N47" si="394">IF(M47&gt;0,O47/M47,0)</f>
        <v>0.47809013081954599</v>
      </c>
      <c r="O47" s="54">
        <f t="shared" ref="O47" si="395">O44+O45+O46</f>
        <v>9940.4500000000007</v>
      </c>
      <c r="P47" s="21">
        <f t="shared" ref="P47" si="396">IF(M47&gt;0,Q47/M47,0)</f>
        <v>0.1794676798768757</v>
      </c>
      <c r="Q47" s="54">
        <f t="shared" ref="Q47" si="397">Q44+Q45+Q46</f>
        <v>3731.4919999999997</v>
      </c>
      <c r="R47" s="21">
        <f t="shared" ref="R47" si="398">IF(M47&gt;0,T47/M47,0)</f>
        <v>7.7965467487495194E-2</v>
      </c>
      <c r="S47" s="141"/>
      <c r="T47" s="54">
        <f t="shared" ref="T47" si="399">T44+T45+T46</f>
        <v>1621.058</v>
      </c>
      <c r="U47" s="21">
        <f t="shared" ref="U47" si="400">IF(M47&gt;0,V47/M47,0)</f>
        <v>0.22304064063101189</v>
      </c>
      <c r="V47" s="54">
        <f t="shared" ref="V47" si="401">V44+V45+V46</f>
        <v>4637.4609999999993</v>
      </c>
      <c r="W47" s="21">
        <f t="shared" ref="W47" si="402">IF(M47&gt;0,X47/M47,0)</f>
        <v>0.50161191804540206</v>
      </c>
      <c r="X47" s="54">
        <f t="shared" ref="X47" si="403">X44+X45+X46</f>
        <v>10429.514999999999</v>
      </c>
      <c r="Y47" s="21">
        <f t="shared" ref="Y47" si="404">IF(M47&gt;0,Z47/M47,0)</f>
        <v>0.3873552327818392</v>
      </c>
      <c r="Z47" s="54">
        <f t="shared" ref="Z47" si="405">Z44+Z45+Z46</f>
        <v>8053.89</v>
      </c>
      <c r="AA47" s="55">
        <f t="shared" ref="AA47" si="406">IF(M47&gt;0,AB47/M47,0)</f>
        <v>2.5091703539823007E-3</v>
      </c>
      <c r="AB47" s="56">
        <f t="shared" ref="AB47" si="407">SUM(AB44:AB46)</f>
        <v>52.170670000000001</v>
      </c>
      <c r="AC47" s="55">
        <f t="shared" ref="AC47" si="408">IF(M47&gt;0,(AC44*M44+AC45*M45+AC46*M46)/M47,0)</f>
        <v>1.7818908233936132E-3</v>
      </c>
      <c r="AD47" s="55">
        <f t="shared" ref="AD47" si="409">IF(K47&gt;0,(K44*AD44+K45*AD45+K46*AD46)/K47,0)</f>
        <v>2.875E-4</v>
      </c>
      <c r="AE47" s="52">
        <f t="shared" ref="AE47" si="410">SUM(AE44:AE46)</f>
        <v>5.9746899999999998</v>
      </c>
      <c r="AF47" s="53">
        <f t="shared" ref="AF47" si="411">IF(K47&gt;0,(K44*AF44+K45*AF45+K46*AF46)/K47,0)</f>
        <v>0.214425</v>
      </c>
      <c r="AG47" s="58">
        <f t="shared" ref="AG47" si="412">SUM(AG44:AG46)</f>
        <v>40.618554000000003</v>
      </c>
      <c r="AH47" s="53">
        <f t="shared" ref="AH47" si="413">IF(AND(AB47&gt;0),((AB44*AH44+AB45*AH45+AB46*AH46)/AB47),0)</f>
        <v>0.88666682383110429</v>
      </c>
      <c r="AI47" s="57">
        <f t="shared" si="6"/>
        <v>0.84022109703969239</v>
      </c>
      <c r="AJ47" s="51">
        <f t="shared" ref="AJ47" si="414">SUM(AJ44:AJ46)</f>
        <v>203</v>
      </c>
      <c r="AK47" s="21">
        <f t="shared" ref="AK47" si="415">IF(AJ47&gt;0,(AK44*AJ44+AK45*AJ45+AK46*AJ46)/AJ47,0)</f>
        <v>6.827586206896552E-2</v>
      </c>
      <c r="AL47" s="53">
        <f>IF(K47&gt;0,(AL44*K44+AL45*K45+AL46*K46)/K47,0)</f>
        <v>0.1542</v>
      </c>
      <c r="AM47" s="141">
        <f>IF(L47&gt;0,(AM44*K44+AM45*K45+AM46*K46)/K47,0)</f>
        <v>0.164325</v>
      </c>
      <c r="AN47" s="58">
        <f t="shared" ref="AN47" si="416">SUM(AN44:AN46)</f>
        <v>31.074384000000006</v>
      </c>
      <c r="AO47" s="142">
        <f t="shared" si="47"/>
        <v>33.114774000000004</v>
      </c>
      <c r="AP47" s="56"/>
      <c r="AQ47" s="56">
        <f t="shared" ref="AQ47" si="417">SUM(AQ44:AQ46)</f>
        <v>503.22</v>
      </c>
      <c r="AR47" s="105"/>
      <c r="AS47" s="106">
        <f>AR46</f>
        <v>924.74000000000228</v>
      </c>
      <c r="AT47" s="51">
        <f t="shared" ref="AT47" si="418">SUM(AT44:AT46)</f>
        <v>0</v>
      </c>
      <c r="AU47" s="59"/>
      <c r="AV47" s="58"/>
      <c r="AW47" s="58"/>
      <c r="AX47" s="58"/>
      <c r="AY47" s="58"/>
    </row>
    <row r="48" spans="1:51" x14ac:dyDescent="0.2">
      <c r="A48" s="168">
        <v>12</v>
      </c>
      <c r="B48" s="23">
        <v>1</v>
      </c>
      <c r="C48" s="11" t="s">
        <v>53</v>
      </c>
      <c r="D48" s="12">
        <v>688</v>
      </c>
      <c r="E48" s="12">
        <v>0</v>
      </c>
      <c r="F48" s="12">
        <v>8297</v>
      </c>
      <c r="G48" s="13">
        <v>1</v>
      </c>
      <c r="H48" s="13">
        <v>4.4000000000000004</v>
      </c>
      <c r="I48" s="12">
        <v>9576</v>
      </c>
      <c r="J48" s="13">
        <v>4.9000000000000004</v>
      </c>
      <c r="K48" s="12">
        <v>16164</v>
      </c>
      <c r="L48" s="14">
        <v>8.6999999999999994E-2</v>
      </c>
      <c r="M48" s="24">
        <f>ROUND(K48*(1-L48),0)</f>
        <v>14758</v>
      </c>
      <c r="N48" s="15">
        <v>0.63400000000000001</v>
      </c>
      <c r="O48" s="25">
        <f t="shared" ref="O48:O50" si="419">M48*N48</f>
        <v>9356.5720000000001</v>
      </c>
      <c r="P48" s="14">
        <v>0.28100000000000003</v>
      </c>
      <c r="Q48" s="25">
        <f t="shared" ref="Q48:Q50" si="420">M48*P48</f>
        <v>4146.9980000000005</v>
      </c>
      <c r="R48" s="16">
        <v>8.5000000000000006E-2</v>
      </c>
      <c r="S48" s="150">
        <v>0.20480000000000001</v>
      </c>
      <c r="T48" s="25">
        <f t="shared" ref="T48:T50" si="421">M48*R48</f>
        <v>1254.43</v>
      </c>
      <c r="U48" s="26">
        <v>0.23300000000000001</v>
      </c>
      <c r="V48" s="25">
        <f t="shared" ref="V48:V50" si="422">M48*U48</f>
        <v>3438.614</v>
      </c>
      <c r="W48" s="16">
        <v>0.498</v>
      </c>
      <c r="X48" s="25">
        <f t="shared" ref="X48:X50" si="423">M48*W48</f>
        <v>7349.4840000000004</v>
      </c>
      <c r="Y48" s="16">
        <v>0.4</v>
      </c>
      <c r="Z48" s="25">
        <f t="shared" ref="Z48:Z50" si="424">Y48*M48</f>
        <v>5903.2000000000007</v>
      </c>
      <c r="AA48" s="17">
        <v>2.6700000000000001E-3</v>
      </c>
      <c r="AB48" s="18">
        <f t="shared" ref="AB48:AB50" si="425">M48*AA48</f>
        <v>39.403860000000002</v>
      </c>
      <c r="AC48" s="27">
        <f>IF(M48&gt;0,(AE48+AN48)/M48,0)</f>
        <v>2.6658731670958125E-3</v>
      </c>
      <c r="AD48" s="17">
        <v>2.7999999999999998E-4</v>
      </c>
      <c r="AE48" s="24">
        <f t="shared" ref="AE48:AE50" si="426">AD48*M48</f>
        <v>4.1322399999999995</v>
      </c>
      <c r="AF48" s="117">
        <v>0.2107</v>
      </c>
      <c r="AG48" s="30">
        <f t="shared" ref="AG48:AG50" si="427">AJ48*(1-AK48)*AF48</f>
        <v>34.235800200000007</v>
      </c>
      <c r="AH48" s="28">
        <f t="shared" ref="AH48:AH50" si="428">IF(AND(AF48&gt;0,AD48&gt;0,AA48&gt;0),((AA48-AD48)*AF48)/((AF48-AD48)*AA48),0)</f>
        <v>0.89632221200545226</v>
      </c>
      <c r="AI48" s="60">
        <f t="shared" si="6"/>
        <v>0.89612663986714391</v>
      </c>
      <c r="AJ48" s="12">
        <v>177</v>
      </c>
      <c r="AK48" s="14">
        <v>8.2000000000000003E-2</v>
      </c>
      <c r="AL48" s="15">
        <v>0.2167</v>
      </c>
      <c r="AM48" s="135">
        <v>0.2273</v>
      </c>
      <c r="AN48" s="30">
        <f>AJ48*(1-AK48)*AL48</f>
        <v>35.210716200000007</v>
      </c>
      <c r="AO48" s="136">
        <f t="shared" ref="AO48" si="429">AJ48*(1-AK48)*AM48</f>
        <v>36.933067800000003</v>
      </c>
      <c r="AP48" s="19">
        <v>1.55</v>
      </c>
      <c r="AQ48" s="19">
        <v>507.5</v>
      </c>
      <c r="AR48" s="101">
        <f>AR46+AJ48-AQ48+AS48</f>
        <v>578.70000000000232</v>
      </c>
      <c r="AS48" s="151">
        <v>-15.54</v>
      </c>
      <c r="AT48" s="12"/>
      <c r="AU48" s="31"/>
      <c r="AV48" s="20"/>
      <c r="AW48" s="20"/>
      <c r="AX48" s="20"/>
      <c r="AY48" s="20"/>
    </row>
    <row r="49" spans="1:51" x14ac:dyDescent="0.2">
      <c r="A49" s="169"/>
      <c r="B49" s="33">
        <v>2</v>
      </c>
      <c r="C49" s="11" t="s">
        <v>56</v>
      </c>
      <c r="D49" s="34">
        <v>22537</v>
      </c>
      <c r="E49" s="34">
        <v>1</v>
      </c>
      <c r="F49" s="34">
        <v>14798</v>
      </c>
      <c r="G49" s="35">
        <v>2.1</v>
      </c>
      <c r="H49" s="35">
        <v>5.7</v>
      </c>
      <c r="I49" s="34">
        <v>16072</v>
      </c>
      <c r="J49" s="35">
        <v>5</v>
      </c>
      <c r="K49" s="34">
        <v>16714</v>
      </c>
      <c r="L49" s="36">
        <v>7.9000000000000001E-2</v>
      </c>
      <c r="M49" s="37">
        <f>ROUND(K49*(1-L49),0)</f>
        <v>15394</v>
      </c>
      <c r="N49" s="38">
        <v>0.53900000000000003</v>
      </c>
      <c r="O49" s="25">
        <f t="shared" si="419"/>
        <v>8297.366</v>
      </c>
      <c r="P49" s="36">
        <v>0.38600000000000001</v>
      </c>
      <c r="Q49" s="25">
        <f t="shared" si="420"/>
        <v>5942.0839999999998</v>
      </c>
      <c r="R49" s="39">
        <v>7.4999999999999997E-2</v>
      </c>
      <c r="S49" s="139">
        <v>0.21490000000000001</v>
      </c>
      <c r="T49" s="25">
        <f t="shared" si="421"/>
        <v>1154.55</v>
      </c>
      <c r="U49" s="28">
        <v>0.23100000000000001</v>
      </c>
      <c r="V49" s="25">
        <f t="shared" si="422"/>
        <v>3556.0140000000001</v>
      </c>
      <c r="W49" s="39">
        <v>0.48399999999999999</v>
      </c>
      <c r="X49" s="25">
        <f t="shared" si="423"/>
        <v>7450.6959999999999</v>
      </c>
      <c r="Y49" s="39">
        <v>0.39</v>
      </c>
      <c r="Z49" s="25">
        <f t="shared" si="424"/>
        <v>6003.66</v>
      </c>
      <c r="AA49" s="40">
        <v>2.6900000000000001E-3</v>
      </c>
      <c r="AB49" s="18">
        <f t="shared" si="425"/>
        <v>41.409860000000002</v>
      </c>
      <c r="AC49" s="27">
        <f>IF(M49&gt;0,(AE49+AN49)/M49,0)</f>
        <v>2.6970073535143562E-3</v>
      </c>
      <c r="AD49" s="40">
        <v>2.7999999999999998E-4</v>
      </c>
      <c r="AE49" s="37">
        <f t="shared" si="426"/>
        <v>4.3103199999999999</v>
      </c>
      <c r="AF49" s="28">
        <v>0.21060000000000001</v>
      </c>
      <c r="AG49" s="41">
        <f t="shared" si="427"/>
        <v>36.684835200000002</v>
      </c>
      <c r="AH49" s="28">
        <f t="shared" si="428"/>
        <v>0.89710351088304463</v>
      </c>
      <c r="AI49" s="29">
        <f t="shared" si="6"/>
        <v>0.8973575362316818</v>
      </c>
      <c r="AJ49" s="34">
        <v>191</v>
      </c>
      <c r="AK49" s="36">
        <v>8.7999999999999995E-2</v>
      </c>
      <c r="AL49" s="38">
        <v>0.21360000000000001</v>
      </c>
      <c r="AM49" s="137">
        <v>0.2195</v>
      </c>
      <c r="AN49" s="41">
        <f>AJ49*(1-AK49)*AL49</f>
        <v>37.207411200000003</v>
      </c>
      <c r="AO49" s="138">
        <f t="shared" si="19"/>
        <v>38.235143999999998</v>
      </c>
      <c r="AP49" s="42">
        <v>1.55</v>
      </c>
      <c r="AQ49" s="42"/>
      <c r="AR49" s="121">
        <f>AR48+AJ49-AQ49</f>
        <v>769.70000000000232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9"/>
      <c r="B50" s="33">
        <v>3</v>
      </c>
      <c r="C50" s="11" t="s">
        <v>54</v>
      </c>
      <c r="D50" s="43">
        <v>14100</v>
      </c>
      <c r="E50" s="43">
        <v>0</v>
      </c>
      <c r="F50" s="43">
        <v>14778</v>
      </c>
      <c r="G50" s="37">
        <v>0.8</v>
      </c>
      <c r="H50" s="37">
        <v>3.6</v>
      </c>
      <c r="I50" s="43">
        <v>17260</v>
      </c>
      <c r="J50" s="37">
        <v>4.4000000000000004</v>
      </c>
      <c r="K50" s="43">
        <v>16844</v>
      </c>
      <c r="L50" s="39">
        <v>8.8999999999999996E-2</v>
      </c>
      <c r="M50" s="37">
        <f>ROUND(K50*(1-L50),0)</f>
        <v>15345</v>
      </c>
      <c r="N50" s="28">
        <v>0.623</v>
      </c>
      <c r="O50" s="25">
        <f t="shared" si="419"/>
        <v>9559.9349999999995</v>
      </c>
      <c r="P50" s="39">
        <v>0.22500000000000001</v>
      </c>
      <c r="Q50" s="25">
        <f t="shared" si="420"/>
        <v>3452.625</v>
      </c>
      <c r="R50" s="39">
        <v>0.152</v>
      </c>
      <c r="S50" s="139">
        <v>0.21260000000000001</v>
      </c>
      <c r="T50" s="25">
        <f t="shared" si="421"/>
        <v>2332.44</v>
      </c>
      <c r="U50" s="28">
        <v>0.23200000000000001</v>
      </c>
      <c r="V50" s="25">
        <f t="shared" si="422"/>
        <v>3560.04</v>
      </c>
      <c r="W50" s="39">
        <v>0.495</v>
      </c>
      <c r="X50" s="25">
        <f t="shared" si="423"/>
        <v>7595.7749999999996</v>
      </c>
      <c r="Y50" s="39">
        <v>0.4</v>
      </c>
      <c r="Z50" s="25">
        <f t="shared" si="424"/>
        <v>6138</v>
      </c>
      <c r="AA50" s="47">
        <v>2.7100000000000002E-3</v>
      </c>
      <c r="AB50" s="18">
        <f t="shared" si="425"/>
        <v>41.584949999999999</v>
      </c>
      <c r="AC50" s="27">
        <f>IF(M50&gt;0,(AE50+AN50)/M50,0)</f>
        <v>2.7564369957640928E-3</v>
      </c>
      <c r="AD50" s="47">
        <v>2.7999999999999998E-4</v>
      </c>
      <c r="AE50" s="37">
        <f t="shared" si="426"/>
        <v>4.2965999999999998</v>
      </c>
      <c r="AF50" s="28">
        <v>0.214</v>
      </c>
      <c r="AG50" s="41">
        <f t="shared" si="427"/>
        <v>38.743202000000004</v>
      </c>
      <c r="AH50" s="28">
        <f t="shared" si="428"/>
        <v>0.89785372867765745</v>
      </c>
      <c r="AI50" s="29">
        <f t="shared" si="6"/>
        <v>0.89961965439299874</v>
      </c>
      <c r="AJ50" s="43">
        <v>197</v>
      </c>
      <c r="AK50" s="39">
        <v>8.1000000000000003E-2</v>
      </c>
      <c r="AL50" s="28">
        <v>0.2099</v>
      </c>
      <c r="AM50" s="139">
        <v>0.21970000000000001</v>
      </c>
      <c r="AN50" s="41">
        <f>AJ50*(1-AK50)*AL50</f>
        <v>38.000925700000003</v>
      </c>
      <c r="AO50" s="140">
        <f t="shared" si="19"/>
        <v>39.775147100000005</v>
      </c>
      <c r="AP50" s="18">
        <v>1.55</v>
      </c>
      <c r="AQ50" s="18"/>
      <c r="AR50" s="121">
        <f>AR49+AJ50-AQ50</f>
        <v>966.70000000000232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70"/>
      <c r="B51" s="49" t="s">
        <v>38</v>
      </c>
      <c r="C51" s="50"/>
      <c r="D51" s="51">
        <f t="shared" ref="D51" si="430">SUM(D48:D50)</f>
        <v>37325</v>
      </c>
      <c r="E51" s="51"/>
      <c r="F51" s="51">
        <f t="shared" ref="F51" si="431">SUM(F48:F50)</f>
        <v>37873</v>
      </c>
      <c r="G51" s="52"/>
      <c r="H51" s="52"/>
      <c r="I51" s="51">
        <f t="shared" ref="I51:K51" si="432">SUM(I48:I50)</f>
        <v>42908</v>
      </c>
      <c r="J51" s="52"/>
      <c r="K51" s="51">
        <f t="shared" si="432"/>
        <v>49722</v>
      </c>
      <c r="L51" s="21">
        <f t="shared" ref="L51" si="433">IF(K51&gt;0,(K48*L48+K49*L49+K50*L50)/K51,0)</f>
        <v>8.4988335143397292E-2</v>
      </c>
      <c r="M51" s="52">
        <f t="shared" ref="M51" si="434">M48+M49+M50</f>
        <v>45497</v>
      </c>
      <c r="N51" s="53">
        <f t="shared" ref="N51" si="435">IF(M51&gt;0,O51/M51,0)</f>
        <v>0.59814653713431654</v>
      </c>
      <c r="O51" s="54">
        <f t="shared" ref="O51" si="436">O48+O49+O50</f>
        <v>27213.873</v>
      </c>
      <c r="P51" s="21">
        <f t="shared" ref="P51" si="437">IF(M51&gt;0,Q51/M51,0)</f>
        <v>0.29763955865221886</v>
      </c>
      <c r="Q51" s="54">
        <f t="shared" ref="Q51" si="438">Q48+Q49+Q50</f>
        <v>13541.707</v>
      </c>
      <c r="R51" s="21">
        <f t="shared" ref="R51" si="439">IF(M51&gt;0,T51/M51,0)</f>
        <v>0.10421390421346463</v>
      </c>
      <c r="S51" s="141"/>
      <c r="T51" s="54">
        <f t="shared" ref="T51" si="440">T48+T49+T50</f>
        <v>4741.42</v>
      </c>
      <c r="U51" s="21">
        <f t="shared" ref="U51" si="441">IF(M51&gt;0,V51/M51,0)</f>
        <v>0.23198602105633342</v>
      </c>
      <c r="V51" s="54">
        <f t="shared" ref="V51" si="442">V48+V49+V50</f>
        <v>10554.668000000001</v>
      </c>
      <c r="W51" s="21">
        <f t="shared" ref="W51" si="443">IF(M51&gt;0,X51/M51,0)</f>
        <v>0.49225124733498915</v>
      </c>
      <c r="X51" s="54">
        <f t="shared" ref="X51" si="444">X48+X49+X50</f>
        <v>22395.955000000002</v>
      </c>
      <c r="Y51" s="21">
        <f t="shared" ref="Y51" si="445">IF(M51&gt;0,Z51/M51,0)</f>
        <v>0.39661648020748624</v>
      </c>
      <c r="Z51" s="54">
        <f t="shared" ref="Z51" si="446">Z48+Z49+Z50</f>
        <v>18044.86</v>
      </c>
      <c r="AA51" s="55">
        <f t="shared" ref="AA51" si="447">IF(M51&gt;0,AB51/M51,0)</f>
        <v>2.6902580389915822E-3</v>
      </c>
      <c r="AB51" s="56">
        <f t="shared" ref="AB51" si="448">SUM(AB48:AB50)</f>
        <v>122.39867000000001</v>
      </c>
      <c r="AC51" s="55">
        <f t="shared" ref="AC51" si="449">IF(M51&gt;0,(AC48*M48+AC49*M49+AC50*M50)/M51,0)</f>
        <v>2.7069523946633848E-3</v>
      </c>
      <c r="AD51" s="55">
        <f t="shared" ref="AD51" si="450">IF(K51&gt;0,(K48*AD48+K49*AD49+K50*AD50)/K51,0)</f>
        <v>2.7999999999999998E-4</v>
      </c>
      <c r="AE51" s="52">
        <f t="shared" ref="AE51" si="451">SUM(AE48:AE50)</f>
        <v>12.73916</v>
      </c>
      <c r="AF51" s="53">
        <f t="shared" ref="AF51" si="452">IF(K51&gt;0,(K48*AF48+K49*AF49+K50*AF50)/K51,0)</f>
        <v>0.21178430473432283</v>
      </c>
      <c r="AG51" s="58">
        <f t="shared" ref="AG51" si="453">SUM(AG48:AG50)</f>
        <v>109.66383740000001</v>
      </c>
      <c r="AH51" s="53">
        <f t="shared" ref="AH51" si="454">IF(AND(AB51&gt;0),((AB48*AH48+AB49*AH49+AB50*AH50)/AB51),0)</f>
        <v>0.89710687348402118</v>
      </c>
      <c r="AI51" s="57">
        <f t="shared" si="6"/>
        <v>0.8977408122231344</v>
      </c>
      <c r="AJ51" s="51">
        <f t="shared" ref="AJ51" si="455">SUM(AJ48:AJ50)</f>
        <v>565</v>
      </c>
      <c r="AK51" s="21">
        <f t="shared" ref="AK51" si="456">IF(AJ51&gt;0,(AK48*AJ48+AK49*AJ49+AK50*AJ50)/AJ51,0)</f>
        <v>8.3679646017699116E-2</v>
      </c>
      <c r="AL51" s="53">
        <f>IF(K51&gt;0,(AL48*K48+AL49*K49+AL50*K50)/K51,0)</f>
        <v>0.21335434616467561</v>
      </c>
      <c r="AM51" s="141">
        <f>IF(L51&gt;0,(AM48*K48+AM49*K49+AM50*K50)/K51,0)</f>
        <v>0.22210343509915129</v>
      </c>
      <c r="AN51" s="58">
        <f t="shared" ref="AN51" si="457">SUM(AN48:AN50)</f>
        <v>110.41905310000001</v>
      </c>
      <c r="AO51" s="142">
        <f t="shared" si="47"/>
        <v>114.94335889999999</v>
      </c>
      <c r="AP51" s="56"/>
      <c r="AQ51" s="56">
        <f t="shared" ref="AQ51" si="458">SUM(AQ48:AQ50)</f>
        <v>507.5</v>
      </c>
      <c r="AR51" s="105"/>
      <c r="AS51" s="106">
        <f>AR50</f>
        <v>966.70000000000232</v>
      </c>
      <c r="AT51" s="51">
        <f t="shared" ref="AT51" si="459">SUM(AT48:AT50)</f>
        <v>0</v>
      </c>
      <c r="AU51" s="59"/>
      <c r="AV51" s="58"/>
      <c r="AW51" s="58"/>
      <c r="AX51" s="58"/>
      <c r="AY51" s="58"/>
    </row>
    <row r="52" spans="1:51" x14ac:dyDescent="0.2">
      <c r="A52" s="168">
        <v>13</v>
      </c>
      <c r="B52" s="23">
        <v>1</v>
      </c>
      <c r="C52" s="11" t="s">
        <v>53</v>
      </c>
      <c r="D52" s="12">
        <v>4491</v>
      </c>
      <c r="E52" s="12">
        <v>0</v>
      </c>
      <c r="F52" s="12">
        <v>7748</v>
      </c>
      <c r="G52" s="13">
        <v>1.3</v>
      </c>
      <c r="H52" s="13">
        <v>4.0999999999999996</v>
      </c>
      <c r="I52" s="12">
        <v>8711</v>
      </c>
      <c r="J52" s="13">
        <v>7.2</v>
      </c>
      <c r="K52" s="12">
        <v>16689</v>
      </c>
      <c r="L52" s="14">
        <v>8.2000000000000003E-2</v>
      </c>
      <c r="M52" s="24">
        <f>ROUND(K52*(1-L52),0)</f>
        <v>15321</v>
      </c>
      <c r="N52" s="15">
        <v>0.63800000000000001</v>
      </c>
      <c r="O52" s="25">
        <f t="shared" ref="O52:O54" si="460">M52*N52</f>
        <v>9774.7980000000007</v>
      </c>
      <c r="P52" s="14">
        <v>0.24299999999999999</v>
      </c>
      <c r="Q52" s="25">
        <f t="shared" ref="Q52:Q54" si="461">M52*P52</f>
        <v>3723.0029999999997</v>
      </c>
      <c r="R52" s="16">
        <v>0.11899999999999999</v>
      </c>
      <c r="S52" s="150">
        <v>0.214</v>
      </c>
      <c r="T52" s="25">
        <f t="shared" ref="T52:T54" si="462">M52*R52</f>
        <v>1823.1989999999998</v>
      </c>
      <c r="U52" s="26">
        <v>0.24299999999999999</v>
      </c>
      <c r="V52" s="25">
        <f t="shared" ref="V52:V54" si="463">M52*U52</f>
        <v>3723.0029999999997</v>
      </c>
      <c r="W52" s="16">
        <v>0.49</v>
      </c>
      <c r="X52" s="25">
        <f t="shared" ref="X52:X54" si="464">M52*W52</f>
        <v>7507.29</v>
      </c>
      <c r="Y52" s="16">
        <v>0.4</v>
      </c>
      <c r="Z52" s="25">
        <f t="shared" ref="Z52:Z54" si="465">Y52*M52</f>
        <v>6128.4000000000005</v>
      </c>
      <c r="AA52" s="17">
        <v>2.7699999999999999E-3</v>
      </c>
      <c r="AB52" s="18">
        <f t="shared" ref="AB52:AB54" si="466">M52*AA52</f>
        <v>42.439169999999997</v>
      </c>
      <c r="AC52" s="27">
        <f>IF(M52&gt;0,(AE52+AN52)/M52,0)</f>
        <v>2.6909645584491872E-3</v>
      </c>
      <c r="AD52" s="17">
        <v>2.9E-4</v>
      </c>
      <c r="AE52" s="24">
        <f t="shared" ref="AE52:AE54" si="467">AD52*M52</f>
        <v>4.4430899999999998</v>
      </c>
      <c r="AF52" s="117">
        <v>0.21060000000000001</v>
      </c>
      <c r="AG52" s="30">
        <f t="shared" ref="AG52:AG54" si="468">AJ52*(1-AK52)*AF52</f>
        <v>35.766198000000003</v>
      </c>
      <c r="AH52" s="28">
        <f t="shared" ref="AH52:AH54" si="469">IF(AND(AF52&gt;0,AD52&gt;0,AA52&gt;0),((AA52-AD52)*AF52)/((AF52-AD52)*AA52),0)</f>
        <v>0.8965414129082615</v>
      </c>
      <c r="AI52" s="60">
        <f t="shared" si="6"/>
        <v>0.8934281384040037</v>
      </c>
      <c r="AJ52" s="12">
        <v>185</v>
      </c>
      <c r="AK52" s="14">
        <v>8.2000000000000003E-2</v>
      </c>
      <c r="AL52" s="15">
        <v>0.21659999999999999</v>
      </c>
      <c r="AM52" s="135">
        <v>0.23019999999999999</v>
      </c>
      <c r="AN52" s="30">
        <f>AJ52*(1-AK52)*AL52</f>
        <v>36.785178000000002</v>
      </c>
      <c r="AO52" s="136">
        <f t="shared" ref="AO52" si="470">AJ52*(1-AK52)*AM52</f>
        <v>39.094866000000003</v>
      </c>
      <c r="AP52" s="19">
        <v>1.55</v>
      </c>
      <c r="AQ52" s="19">
        <v>1009.66</v>
      </c>
      <c r="AR52" s="101">
        <f>AR50+AJ52-AQ52</f>
        <v>142.04000000000235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9"/>
      <c r="B53" s="33">
        <v>2</v>
      </c>
      <c r="C53" s="11" t="s">
        <v>56</v>
      </c>
      <c r="D53" s="34">
        <v>20439</v>
      </c>
      <c r="E53" s="34">
        <v>1</v>
      </c>
      <c r="F53" s="34">
        <v>14869</v>
      </c>
      <c r="G53" s="35">
        <v>0.6</v>
      </c>
      <c r="H53" s="35">
        <v>5.3</v>
      </c>
      <c r="I53" s="34">
        <v>16540</v>
      </c>
      <c r="J53" s="35">
        <v>6.9</v>
      </c>
      <c r="K53" s="34">
        <v>16886</v>
      </c>
      <c r="L53" s="36">
        <v>0.08</v>
      </c>
      <c r="M53" s="37">
        <f>ROUND(K53*(1-L53),0)</f>
        <v>15535</v>
      </c>
      <c r="N53" s="38">
        <v>0.61099999999999999</v>
      </c>
      <c r="O53" s="25">
        <f t="shared" si="460"/>
        <v>9491.8850000000002</v>
      </c>
      <c r="P53" s="36">
        <v>0.29199999999999998</v>
      </c>
      <c r="Q53" s="25">
        <f t="shared" si="461"/>
        <v>4536.2199999999993</v>
      </c>
      <c r="R53" s="39">
        <v>9.7000000000000003E-2</v>
      </c>
      <c r="S53" s="139">
        <v>0.2155</v>
      </c>
      <c r="T53" s="25">
        <f t="shared" si="462"/>
        <v>1506.895</v>
      </c>
      <c r="U53" s="28">
        <v>0.247</v>
      </c>
      <c r="V53" s="25">
        <f t="shared" si="463"/>
        <v>3837.145</v>
      </c>
      <c r="W53" s="39">
        <v>0.48399999999999999</v>
      </c>
      <c r="X53" s="25">
        <f t="shared" si="464"/>
        <v>7518.94</v>
      </c>
      <c r="Y53" s="39">
        <v>0.4</v>
      </c>
      <c r="Z53" s="25">
        <f t="shared" si="465"/>
        <v>6214</v>
      </c>
      <c r="AA53" s="40">
        <v>2.63E-3</v>
      </c>
      <c r="AB53" s="18">
        <f t="shared" si="466"/>
        <v>40.857050000000001</v>
      </c>
      <c r="AC53" s="27">
        <f>IF(M53&gt;0,(AE53+AN53)/M53,0)</f>
        <v>2.5419778564531705E-3</v>
      </c>
      <c r="AD53" s="40">
        <v>2.9E-4</v>
      </c>
      <c r="AE53" s="37">
        <f t="shared" si="467"/>
        <v>4.5051500000000004</v>
      </c>
      <c r="AF53" s="28">
        <v>0.20880000000000001</v>
      </c>
      <c r="AG53" s="41">
        <f t="shared" si="468"/>
        <v>34.198308000000004</v>
      </c>
      <c r="AH53" s="28">
        <f t="shared" si="469"/>
        <v>0.89097130044368766</v>
      </c>
      <c r="AI53" s="29">
        <f t="shared" si="6"/>
        <v>0.88712003056652855</v>
      </c>
      <c r="AJ53" s="34">
        <v>179</v>
      </c>
      <c r="AK53" s="36">
        <v>8.5000000000000006E-2</v>
      </c>
      <c r="AL53" s="38">
        <v>0.21360000000000001</v>
      </c>
      <c r="AM53" s="137">
        <v>0.22509999999999999</v>
      </c>
      <c r="AN53" s="41">
        <f>AJ53*(1-AK53)*AL53</f>
        <v>34.984476000000001</v>
      </c>
      <c r="AO53" s="138">
        <f t="shared" si="19"/>
        <v>36.8680035</v>
      </c>
      <c r="AP53" s="42">
        <v>1.55</v>
      </c>
      <c r="AQ53" s="42"/>
      <c r="AR53" s="121">
        <f>AR52+AJ53-AQ53</f>
        <v>321.04000000000235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9"/>
      <c r="B54" s="33">
        <v>3</v>
      </c>
      <c r="C54" s="11" t="s">
        <v>58</v>
      </c>
      <c r="D54" s="43">
        <v>16715</v>
      </c>
      <c r="E54" s="43">
        <v>1</v>
      </c>
      <c r="F54" s="43">
        <v>15514</v>
      </c>
      <c r="G54" s="37">
        <v>0.9</v>
      </c>
      <c r="H54" s="37">
        <v>4.9000000000000004</v>
      </c>
      <c r="I54" s="43">
        <v>17420</v>
      </c>
      <c r="J54" s="37">
        <v>6</v>
      </c>
      <c r="K54" s="43">
        <v>15991</v>
      </c>
      <c r="L54" s="39">
        <v>8.1000000000000003E-2</v>
      </c>
      <c r="M54" s="37">
        <f>ROUND(K54*(1-L54),0)</f>
        <v>14696</v>
      </c>
      <c r="N54" s="28">
        <v>0.56399999999999995</v>
      </c>
      <c r="O54" s="25">
        <f t="shared" si="460"/>
        <v>8288.5439999999999</v>
      </c>
      <c r="P54" s="39">
        <v>0.32500000000000001</v>
      </c>
      <c r="Q54" s="25">
        <f t="shared" si="461"/>
        <v>4776.2</v>
      </c>
      <c r="R54" s="39">
        <v>0.111</v>
      </c>
      <c r="S54" s="139">
        <v>0.21379999999999999</v>
      </c>
      <c r="T54" s="25">
        <f t="shared" si="462"/>
        <v>1631.2560000000001</v>
      </c>
      <c r="U54" s="28">
        <v>0.248</v>
      </c>
      <c r="V54" s="25">
        <f t="shared" si="463"/>
        <v>3644.6080000000002</v>
      </c>
      <c r="W54" s="39">
        <v>0.51</v>
      </c>
      <c r="X54" s="25">
        <f t="shared" si="464"/>
        <v>7494.96</v>
      </c>
      <c r="Y54" s="39">
        <v>0.4</v>
      </c>
      <c r="Z54" s="25">
        <f t="shared" si="465"/>
        <v>5878.4000000000005</v>
      </c>
      <c r="AA54" s="47">
        <v>2.5999999999999999E-3</v>
      </c>
      <c r="AB54" s="18">
        <f t="shared" si="466"/>
        <v>38.209600000000002</v>
      </c>
      <c r="AC54" s="27">
        <f>IF(M54&gt;0,(AE54+AN54)/M54,0)</f>
        <v>2.4860702367991289E-3</v>
      </c>
      <c r="AD54" s="47">
        <v>2.9E-4</v>
      </c>
      <c r="AE54" s="37">
        <f t="shared" si="467"/>
        <v>4.2618400000000003</v>
      </c>
      <c r="AF54" s="28">
        <v>0.2162</v>
      </c>
      <c r="AG54" s="41">
        <f t="shared" si="468"/>
        <v>31.9191194</v>
      </c>
      <c r="AH54" s="28">
        <f t="shared" si="469"/>
        <v>0.88965487756650741</v>
      </c>
      <c r="AI54" s="29">
        <f t="shared" si="6"/>
        <v>0.88452346749240085</v>
      </c>
      <c r="AJ54" s="43">
        <v>161</v>
      </c>
      <c r="AK54" s="39">
        <v>8.3000000000000004E-2</v>
      </c>
      <c r="AL54" s="28">
        <v>0.21859999999999999</v>
      </c>
      <c r="AM54" s="139">
        <v>0.2384</v>
      </c>
      <c r="AN54" s="41">
        <f>AJ54*(1-AK54)*AL54</f>
        <v>32.273448199999997</v>
      </c>
      <c r="AO54" s="140">
        <f t="shared" si="19"/>
        <v>35.196660800000004</v>
      </c>
      <c r="AP54" s="18">
        <v>1.55</v>
      </c>
      <c r="AQ54" s="18"/>
      <c r="AR54" s="121">
        <f>AR53+AJ54-AQ54</f>
        <v>482.04000000000235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70"/>
      <c r="B55" s="49" t="s">
        <v>38</v>
      </c>
      <c r="C55" s="50"/>
      <c r="D55" s="51">
        <f t="shared" ref="D55" si="471">SUM(D52:D54)</f>
        <v>41645</v>
      </c>
      <c r="E55" s="51"/>
      <c r="F55" s="51">
        <f t="shared" ref="F55" si="472">SUM(F52:F54)</f>
        <v>38131</v>
      </c>
      <c r="G55" s="52"/>
      <c r="H55" s="52"/>
      <c r="I55" s="51">
        <f t="shared" ref="I55:K55" si="473">SUM(I52:I54)</f>
        <v>42671</v>
      </c>
      <c r="J55" s="52"/>
      <c r="K55" s="51">
        <f t="shared" si="473"/>
        <v>49566</v>
      </c>
      <c r="L55" s="21">
        <f t="shared" ref="L55" si="474">IF(K55&gt;0,(K52*L52+K53*L53+K54*L54)/K55,0)</f>
        <v>8.0996025501351737E-2</v>
      </c>
      <c r="M55" s="52">
        <f t="shared" ref="M55" si="475">M52+M53+M54</f>
        <v>45552</v>
      </c>
      <c r="N55" s="53">
        <f t="shared" ref="N55" si="476">IF(M55&gt;0,O55/M55,0)</f>
        <v>0.60491804970144014</v>
      </c>
      <c r="O55" s="54">
        <f t="shared" ref="O55" si="477">O52+O53+O54</f>
        <v>27555.226999999999</v>
      </c>
      <c r="P55" s="21">
        <f t="shared" ref="P55" si="478">IF(M55&gt;0,Q55/M55,0)</f>
        <v>0.28616576659641724</v>
      </c>
      <c r="Q55" s="54">
        <f t="shared" ref="Q55" si="479">Q52+Q53+Q54</f>
        <v>13035.422999999999</v>
      </c>
      <c r="R55" s="21">
        <f t="shared" ref="R55" si="480">IF(M55&gt;0,T55/M55,0)</f>
        <v>0.10891618370214261</v>
      </c>
      <c r="S55" s="141"/>
      <c r="T55" s="54">
        <f t="shared" ref="T55" si="481">T52+T53+T54</f>
        <v>4961.3500000000004</v>
      </c>
      <c r="U55" s="21">
        <f t="shared" ref="U55" si="482">IF(M55&gt;0,V55/M55,0)</f>
        <v>0.24597725676150331</v>
      </c>
      <c r="V55" s="54">
        <f t="shared" ref="V55" si="483">V52+V53+V54</f>
        <v>11204.755999999999</v>
      </c>
      <c r="W55" s="21">
        <f t="shared" ref="W55" si="484">IF(M55&gt;0,X55/M55,0)</f>
        <v>0.49440617316473479</v>
      </c>
      <c r="X55" s="54">
        <f t="shared" ref="X55" si="485">X52+X53+X54</f>
        <v>22521.19</v>
      </c>
      <c r="Y55" s="21">
        <f t="shared" ref="Y55" si="486">IF(M55&gt;0,Z55/M55,0)</f>
        <v>0.40000000000000008</v>
      </c>
      <c r="Z55" s="54">
        <f t="shared" ref="Z55" si="487">Z52+Z53+Z54</f>
        <v>18220.800000000003</v>
      </c>
      <c r="AA55" s="55">
        <f t="shared" ref="AA55" si="488">IF(M55&gt;0,AB55/M55,0)</f>
        <v>2.6674091148577452E-3</v>
      </c>
      <c r="AB55" s="56">
        <f t="shared" ref="AB55" si="489">SUM(AB52:AB54)</f>
        <v>121.50582</v>
      </c>
      <c r="AC55" s="55">
        <f t="shared" ref="AC55" si="490">IF(M55&gt;0,(AC52*M52+AC53*M53+AC54*M54)/M55,0)</f>
        <v>2.5740512425360029E-3</v>
      </c>
      <c r="AD55" s="55">
        <f t="shared" ref="AD55" si="491">IF(K55&gt;0,(K52*AD52+K53*AD53+K54*AD54)/K55,0)</f>
        <v>2.9E-4</v>
      </c>
      <c r="AE55" s="52">
        <f t="shared" ref="AE55" si="492">SUM(AE52:AE54)</f>
        <v>13.210080000000001</v>
      </c>
      <c r="AF55" s="53">
        <f t="shared" ref="AF55" si="493">IF(K55&gt;0,(K52*AF52+K53*AF53+K54*AF54)/K55,0)</f>
        <v>0.21179345519105838</v>
      </c>
      <c r="AG55" s="58">
        <f t="shared" ref="AG55" si="494">SUM(AG52:AG54)</f>
        <v>101.8836254</v>
      </c>
      <c r="AH55" s="53">
        <f t="shared" ref="AH55" si="495">IF(AND(AB55&gt;0),((AB52*AH52+AB53*AH53+AB54*AH54)/AB55),0)</f>
        <v>0.89250283990603818</v>
      </c>
      <c r="AI55" s="57">
        <f t="shared" si="6"/>
        <v>0.88852883094903345</v>
      </c>
      <c r="AJ55" s="51">
        <f t="shared" ref="AJ55" si="496">SUM(AJ52:AJ54)</f>
        <v>525</v>
      </c>
      <c r="AK55" s="21">
        <f t="shared" ref="AK55" si="497">IF(AJ55&gt;0,(AK52*AJ52+AK53*AJ53+AK54*AJ54)/AJ55,0)</f>
        <v>8.3329523809523812E-2</v>
      </c>
      <c r="AL55" s="53">
        <f>IF(K55&gt;0,(AL52*K52+AL53*K53+AL54*K54)/K55,0)</f>
        <v>0.21622320945809625</v>
      </c>
      <c r="AM55" s="141">
        <f>IF(L55&gt;0,(AM52*K52+AM53*K53+AM54*K54)/K55,0)</f>
        <v>0.23110803373280073</v>
      </c>
      <c r="AN55" s="58">
        <f t="shared" ref="AN55" si="498">SUM(AN52:AN54)</f>
        <v>104.04310219999999</v>
      </c>
      <c r="AO55" s="142">
        <f t="shared" si="47"/>
        <v>111.15953030000001</v>
      </c>
      <c r="AP55" s="56"/>
      <c r="AQ55" s="56">
        <f t="shared" ref="AQ55" si="499">SUM(AQ52:AQ54)</f>
        <v>1009.66</v>
      </c>
      <c r="AR55" s="105"/>
      <c r="AS55" s="106">
        <f>AR54</f>
        <v>482.04000000000235</v>
      </c>
      <c r="AT55" s="51">
        <f t="shared" ref="AT55" si="500">SUM(AT52:AT54)</f>
        <v>0</v>
      </c>
      <c r="AU55" s="59"/>
      <c r="AV55" s="58"/>
      <c r="AW55" s="58"/>
      <c r="AX55" s="58"/>
      <c r="AY55" s="58"/>
    </row>
    <row r="56" spans="1:51" x14ac:dyDescent="0.2">
      <c r="A56" s="168">
        <v>14</v>
      </c>
      <c r="B56" s="23">
        <v>1</v>
      </c>
      <c r="C56" s="11" t="s">
        <v>57</v>
      </c>
      <c r="D56" s="12">
        <v>12000</v>
      </c>
      <c r="E56" s="12">
        <v>0</v>
      </c>
      <c r="F56" s="12">
        <v>15206</v>
      </c>
      <c r="G56" s="13">
        <v>1.2</v>
      </c>
      <c r="H56" s="13">
        <v>4.5999999999999996</v>
      </c>
      <c r="I56" s="12">
        <v>17227</v>
      </c>
      <c r="J56" s="13">
        <v>5.7</v>
      </c>
      <c r="K56" s="12">
        <v>16844</v>
      </c>
      <c r="L56" s="14">
        <v>8.1000000000000003E-2</v>
      </c>
      <c r="M56" s="24">
        <f>ROUND(K56*(1-L56),0)</f>
        <v>15480</v>
      </c>
      <c r="N56" s="15">
        <v>0.53600000000000003</v>
      </c>
      <c r="O56" s="25">
        <f t="shared" ref="O56:O58" si="501">M56*N56</f>
        <v>8297.2800000000007</v>
      </c>
      <c r="P56" s="14">
        <v>0.34599999999999997</v>
      </c>
      <c r="Q56" s="25">
        <f t="shared" ref="Q56:Q58" si="502">M56*P56</f>
        <v>5356.08</v>
      </c>
      <c r="R56" s="16">
        <v>0.11799999999999999</v>
      </c>
      <c r="S56" s="150">
        <v>0.22109999999999999</v>
      </c>
      <c r="T56" s="25">
        <f t="shared" ref="T56:T58" si="503">M56*R56</f>
        <v>1826.6399999999999</v>
      </c>
      <c r="U56" s="26">
        <v>0.26800000000000002</v>
      </c>
      <c r="V56" s="25">
        <f t="shared" ref="V56:V58" si="504">M56*U56</f>
        <v>4148.6400000000003</v>
      </c>
      <c r="W56" s="16">
        <v>0.47099999999999997</v>
      </c>
      <c r="X56" s="25">
        <f t="shared" ref="X56:X58" si="505">M56*W56</f>
        <v>7291.08</v>
      </c>
      <c r="Y56" s="16">
        <v>0.39</v>
      </c>
      <c r="Z56" s="25">
        <f t="shared" ref="Z56:Z58" si="506">Y56*M56</f>
        <v>6037.2</v>
      </c>
      <c r="AA56" s="17">
        <v>2.63E-3</v>
      </c>
      <c r="AB56" s="18">
        <f t="shared" ref="AB56:AB58" si="507">M56*AA56</f>
        <v>40.712400000000002</v>
      </c>
      <c r="AC56" s="27">
        <f>IF(M56&gt;0,(AE56+AN56)/M56,0)</f>
        <v>2.7051448643410853E-3</v>
      </c>
      <c r="AD56" s="17">
        <v>2.9E-4</v>
      </c>
      <c r="AE56" s="24">
        <f t="shared" ref="AE56:AE58" si="508">AD56*M56</f>
        <v>4.4892000000000003</v>
      </c>
      <c r="AF56" s="117">
        <v>0.20930000000000001</v>
      </c>
      <c r="AG56" s="30">
        <f t="shared" ref="AG56:AG58" si="509">AJ56*(1-AK56)*AF56</f>
        <v>35.812276500000003</v>
      </c>
      <c r="AH56" s="28">
        <f t="shared" ref="AH56:AH58" si="510">IF(AND(AF56&gt;0,AD56&gt;0,AA56&gt;0),((AA56-AD56)*AF56)/((AF56-AD56)*AA56),0)</f>
        <v>0.89096834015437254</v>
      </c>
      <c r="AI56" s="60">
        <f t="shared" si="6"/>
        <v>0.89398339130749316</v>
      </c>
      <c r="AJ56" s="12">
        <v>187</v>
      </c>
      <c r="AK56" s="14">
        <v>8.5000000000000006E-2</v>
      </c>
      <c r="AL56" s="15">
        <v>0.2185</v>
      </c>
      <c r="AM56" s="135">
        <v>0.2336</v>
      </c>
      <c r="AN56" s="30">
        <f>AJ56*(1-AK56)*AL56</f>
        <v>37.386442500000001</v>
      </c>
      <c r="AO56" s="136">
        <f t="shared" ref="AO56" si="511">AJ56*(1-AK56)*AM56</f>
        <v>39.970128000000003</v>
      </c>
      <c r="AP56" s="19">
        <v>1.6</v>
      </c>
      <c r="AQ56" s="19"/>
      <c r="AR56" s="101">
        <f>AR54+AJ56-AQ56</f>
        <v>669.04000000000235</v>
      </c>
      <c r="AS56" s="102"/>
      <c r="AT56" s="12"/>
      <c r="AU56" s="31"/>
      <c r="AV56" s="20"/>
      <c r="AW56" s="20"/>
      <c r="AX56" s="20"/>
      <c r="AY56" s="20"/>
    </row>
    <row r="57" spans="1:51" x14ac:dyDescent="0.2">
      <c r="A57" s="169"/>
      <c r="B57" s="33">
        <v>2</v>
      </c>
      <c r="C57" s="11" t="s">
        <v>59</v>
      </c>
      <c r="D57" s="34">
        <v>19400</v>
      </c>
      <c r="E57" s="34">
        <v>2</v>
      </c>
      <c r="F57" s="34">
        <v>14542</v>
      </c>
      <c r="G57" s="35">
        <v>0.7</v>
      </c>
      <c r="H57" s="35">
        <v>4.0999999999999996</v>
      </c>
      <c r="I57" s="34">
        <v>16182</v>
      </c>
      <c r="J57" s="35">
        <v>6.6</v>
      </c>
      <c r="K57" s="34">
        <v>16694</v>
      </c>
      <c r="L57" s="36">
        <v>6.6000000000000003E-2</v>
      </c>
      <c r="M57" s="37">
        <f>ROUND(K57*(1-L57),0)</f>
        <v>15592</v>
      </c>
      <c r="N57" s="38">
        <v>0.60399999999999998</v>
      </c>
      <c r="O57" s="25">
        <f t="shared" si="501"/>
        <v>9417.5679999999993</v>
      </c>
      <c r="P57" s="36">
        <v>0.28599999999999998</v>
      </c>
      <c r="Q57" s="25">
        <f t="shared" si="502"/>
        <v>4459.3119999999999</v>
      </c>
      <c r="R57" s="39">
        <v>0.11</v>
      </c>
      <c r="S57" s="139">
        <v>0.22950000000000001</v>
      </c>
      <c r="T57" s="25">
        <f t="shared" si="503"/>
        <v>1715.1200000000001</v>
      </c>
      <c r="U57" s="28">
        <v>0.25800000000000001</v>
      </c>
      <c r="V57" s="25">
        <f t="shared" si="504"/>
        <v>4022.7360000000003</v>
      </c>
      <c r="W57" s="39">
        <v>0.48199999999999998</v>
      </c>
      <c r="X57" s="25">
        <f t="shared" si="505"/>
        <v>7515.3440000000001</v>
      </c>
      <c r="Y57" s="39">
        <v>0.4</v>
      </c>
      <c r="Z57" s="25">
        <f t="shared" si="506"/>
        <v>6236.8</v>
      </c>
      <c r="AA57" s="40">
        <v>2.66E-3</v>
      </c>
      <c r="AB57" s="18">
        <f t="shared" si="507"/>
        <v>41.474719999999998</v>
      </c>
      <c r="AC57" s="27">
        <f>IF(M57&gt;0,(AE57+AN57)/M57,0)</f>
        <v>2.5626233645459212E-3</v>
      </c>
      <c r="AD57" s="40">
        <v>2.7999999999999998E-4</v>
      </c>
      <c r="AE57" s="37">
        <f t="shared" si="508"/>
        <v>4.3657599999999999</v>
      </c>
      <c r="AF57" s="28">
        <v>0.2087</v>
      </c>
      <c r="AG57" s="41">
        <f t="shared" si="509"/>
        <v>34.563850500000001</v>
      </c>
      <c r="AH57" s="28">
        <f t="shared" si="510"/>
        <v>0.89593886837812331</v>
      </c>
      <c r="AI57" s="29">
        <f t="shared" si="6"/>
        <v>0.8918990509405863</v>
      </c>
      <c r="AJ57" s="34">
        <v>181</v>
      </c>
      <c r="AK57" s="36">
        <v>8.5000000000000006E-2</v>
      </c>
      <c r="AL57" s="38">
        <v>0.21490000000000001</v>
      </c>
      <c r="AM57" s="137">
        <v>0.2278</v>
      </c>
      <c r="AN57" s="41">
        <f>AJ57*(1-AK57)*AL57</f>
        <v>35.590663500000005</v>
      </c>
      <c r="AO57" s="138">
        <f t="shared" si="19"/>
        <v>37.727097000000001</v>
      </c>
      <c r="AP57" s="42">
        <v>1.5</v>
      </c>
      <c r="AQ57" s="42"/>
      <c r="AR57" s="121">
        <f>AR56+AJ57-AQ57</f>
        <v>850.04000000000235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9"/>
      <c r="B58" s="33">
        <v>3</v>
      </c>
      <c r="C58" s="11" t="s">
        <v>58</v>
      </c>
      <c r="D58" s="43">
        <v>14750</v>
      </c>
      <c r="E58" s="43">
        <v>0</v>
      </c>
      <c r="F58" s="43">
        <v>13919</v>
      </c>
      <c r="G58" s="37">
        <v>1.1000000000000001</v>
      </c>
      <c r="H58" s="37">
        <v>4.5</v>
      </c>
      <c r="I58" s="43">
        <v>15584</v>
      </c>
      <c r="J58" s="37">
        <v>6.3</v>
      </c>
      <c r="K58" s="43">
        <v>16767</v>
      </c>
      <c r="L58" s="39">
        <v>7.8E-2</v>
      </c>
      <c r="M58" s="37">
        <f>ROUND(K58*(1-L58),0)</f>
        <v>15459</v>
      </c>
      <c r="N58" s="28">
        <v>0.63800000000000001</v>
      </c>
      <c r="O58" s="25">
        <f t="shared" si="501"/>
        <v>9862.8420000000006</v>
      </c>
      <c r="P58" s="39">
        <v>0.28599999999999998</v>
      </c>
      <c r="Q58" s="25">
        <f t="shared" si="502"/>
        <v>4421.2739999999994</v>
      </c>
      <c r="R58" s="39">
        <v>7.5999999999999998E-2</v>
      </c>
      <c r="S58" s="139">
        <v>0.2293</v>
      </c>
      <c r="T58" s="25">
        <f t="shared" si="503"/>
        <v>1174.884</v>
      </c>
      <c r="U58" s="28">
        <v>0.26300000000000001</v>
      </c>
      <c r="V58" s="25">
        <f t="shared" si="504"/>
        <v>4065.7170000000001</v>
      </c>
      <c r="W58" s="39">
        <v>0.47</v>
      </c>
      <c r="X58" s="25">
        <f t="shared" si="505"/>
        <v>7265.73</v>
      </c>
      <c r="Y58" s="39">
        <v>0.4</v>
      </c>
      <c r="Z58" s="25">
        <f t="shared" si="506"/>
        <v>6183.6</v>
      </c>
      <c r="AA58" s="47">
        <v>2.6099999999999999E-3</v>
      </c>
      <c r="AB58" s="18">
        <f t="shared" si="507"/>
        <v>40.347989999999996</v>
      </c>
      <c r="AC58" s="27">
        <f>IF(M58&gt;0,(AE58+AN58)/M58,0)</f>
        <v>2.669336955818617E-3</v>
      </c>
      <c r="AD58" s="47">
        <v>2.7999999999999998E-4</v>
      </c>
      <c r="AE58" s="37">
        <f t="shared" si="508"/>
        <v>4.3285199999999993</v>
      </c>
      <c r="AF58" s="28">
        <v>0.2092</v>
      </c>
      <c r="AG58" s="41">
        <f t="shared" si="509"/>
        <v>36.448916000000004</v>
      </c>
      <c r="AH58" s="28">
        <f t="shared" si="510"/>
        <v>0.89391675341090071</v>
      </c>
      <c r="AI58" s="29">
        <f t="shared" si="6"/>
        <v>0.89628881513558434</v>
      </c>
      <c r="AJ58" s="43">
        <v>190</v>
      </c>
      <c r="AK58" s="39">
        <v>8.3000000000000004E-2</v>
      </c>
      <c r="AL58" s="28">
        <v>0.21199999999999999</v>
      </c>
      <c r="AM58" s="139">
        <v>0.22509999999999999</v>
      </c>
      <c r="AN58" s="41">
        <f>AJ58*(1-AK58)*AL58</f>
        <v>36.93676</v>
      </c>
      <c r="AO58" s="140">
        <f t="shared" si="19"/>
        <v>39.219173000000005</v>
      </c>
      <c r="AP58" s="18">
        <v>1.6</v>
      </c>
      <c r="AQ58" s="18"/>
      <c r="AR58" s="121">
        <f>AR57+AJ58-AQ58</f>
        <v>1040.0400000000022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70"/>
      <c r="B59" s="49" t="s">
        <v>38</v>
      </c>
      <c r="C59" s="50"/>
      <c r="D59" s="51">
        <f t="shared" ref="D59" si="512">SUM(D56:D58)</f>
        <v>46150</v>
      </c>
      <c r="E59" s="51"/>
      <c r="F59" s="51">
        <f t="shared" ref="F59" si="513">SUM(F56:F58)</f>
        <v>43667</v>
      </c>
      <c r="G59" s="52"/>
      <c r="H59" s="52"/>
      <c r="I59" s="51">
        <f t="shared" ref="I59:K59" si="514">SUM(I56:I58)</f>
        <v>48993</v>
      </c>
      <c r="J59" s="52"/>
      <c r="K59" s="51">
        <f t="shared" si="514"/>
        <v>50305</v>
      </c>
      <c r="L59" s="21">
        <f t="shared" ref="L59" si="515">IF(K59&gt;0,(K56*L56+K57*L57+K58*L58)/K59,0)</f>
        <v>7.5022244309710773E-2</v>
      </c>
      <c r="M59" s="52">
        <f t="shared" ref="M59" si="516">M56+M57+M58</f>
        <v>46531</v>
      </c>
      <c r="N59" s="53">
        <f t="shared" ref="N59" si="517">IF(M59&gt;0,O59/M59,0)</f>
        <v>0.59267348649287566</v>
      </c>
      <c r="O59" s="54">
        <f t="shared" ref="O59" si="518">O56+O57+O58</f>
        <v>27577.69</v>
      </c>
      <c r="P59" s="21">
        <f t="shared" ref="P59" si="519">IF(M59&gt;0,Q59/M59,0)</f>
        <v>0.30596088629085982</v>
      </c>
      <c r="Q59" s="54">
        <f t="shared" ref="Q59" si="520">Q56+Q57+Q58</f>
        <v>14236.665999999999</v>
      </c>
      <c r="R59" s="21">
        <f t="shared" ref="R59" si="521">IF(M59&gt;0,T59/M59,0)</f>
        <v>0.10136562721626444</v>
      </c>
      <c r="S59" s="141"/>
      <c r="T59" s="54">
        <f t="shared" ref="T59" si="522">T56+T57+T58</f>
        <v>4716.6440000000002</v>
      </c>
      <c r="U59" s="21">
        <f t="shared" ref="U59" si="523">IF(M59&gt;0,V59/M59,0)</f>
        <v>0.26298796501257227</v>
      </c>
      <c r="V59" s="54">
        <f t="shared" ref="V59" si="524">V56+V57+V58</f>
        <v>12237.093000000001</v>
      </c>
      <c r="W59" s="21">
        <f t="shared" ref="W59" si="525">IF(M59&gt;0,X59/M59,0)</f>
        <v>0.47435374266617952</v>
      </c>
      <c r="X59" s="54">
        <f t="shared" ref="X59" si="526">X56+X57+X58</f>
        <v>22072.153999999999</v>
      </c>
      <c r="Y59" s="21">
        <f t="shared" ref="Y59" si="527">IF(M59&gt;0,Z59/M59,0)</f>
        <v>0.39667318561818998</v>
      </c>
      <c r="Z59" s="54">
        <f t="shared" ref="Z59" si="528">Z56+Z57+Z58</f>
        <v>18457.599999999999</v>
      </c>
      <c r="AA59" s="55">
        <f t="shared" ref="AA59" si="529">IF(M59&gt;0,AB59/M59,0)</f>
        <v>2.6334080505469471E-3</v>
      </c>
      <c r="AB59" s="56">
        <f t="shared" ref="AB59" si="530">SUM(AB56:AB58)</f>
        <v>122.53510999999999</v>
      </c>
      <c r="AC59" s="55">
        <f t="shared" ref="AC59" si="531">IF(M59&gt;0,(AC56*M56+AC57*M57+AC58*M58)/M59,0)</f>
        <v>2.6454910919601984E-3</v>
      </c>
      <c r="AD59" s="55">
        <f t="shared" ref="AD59" si="532">IF(K59&gt;0,(K56*AD56+K57*AD57+K58*AD58)/K59,0)</f>
        <v>2.8334837491303052E-4</v>
      </c>
      <c r="AE59" s="52">
        <f t="shared" ref="AE59" si="533">SUM(AE56:AE58)</f>
        <v>13.183479999999999</v>
      </c>
      <c r="AF59" s="53">
        <f t="shared" ref="AF59" si="534">IF(K59&gt;0,(K56*AF56+K57*AF57+K58*AF58)/K59,0)</f>
        <v>0.2090675559089554</v>
      </c>
      <c r="AG59" s="58">
        <f t="shared" ref="AG59" si="535">SUM(AG56:AG58)</f>
        <v>106.82504299999999</v>
      </c>
      <c r="AH59" s="53">
        <f t="shared" ref="AH59" si="536">IF(AND(AB59&gt;0),((AB56*AH56+AB57*AH57+AB58*AH58)/AB59),0)</f>
        <v>0.89362157003209852</v>
      </c>
      <c r="AI59" s="57">
        <f t="shared" si="6"/>
        <v>0.89407138234626915</v>
      </c>
      <c r="AJ59" s="51">
        <f t="shared" ref="AJ59" si="537">SUM(AJ56:AJ58)</f>
        <v>558</v>
      </c>
      <c r="AK59" s="21">
        <f t="shared" ref="AK59" si="538">IF(AJ59&gt;0,(AK56*AJ56+AK57*AJ57+AK58*AJ58)/AJ59,0)</f>
        <v>8.431899641577062E-2</v>
      </c>
      <c r="AL59" s="53">
        <f>IF(K59&gt;0,(AL56*K56+AL57*K57+AL58*K58)/K59,0)</f>
        <v>0.21513882516648444</v>
      </c>
      <c r="AM59" s="141">
        <f>IF(L59&gt;0,(AM56*K56+AM57*K57+AM58*K58)/K59,0)</f>
        <v>0.22884212901302056</v>
      </c>
      <c r="AN59" s="58">
        <f t="shared" ref="AN59" si="539">SUM(AN56:AN58)</f>
        <v>109.91386600000001</v>
      </c>
      <c r="AO59" s="142">
        <f t="shared" si="47"/>
        <v>116.91639800000002</v>
      </c>
      <c r="AP59" s="56"/>
      <c r="AQ59" s="56">
        <f t="shared" ref="AQ59" si="540">SUM(AQ56:AQ58)</f>
        <v>0</v>
      </c>
      <c r="AR59" s="105"/>
      <c r="AS59" s="106">
        <f>AR58</f>
        <v>1040.0400000000022</v>
      </c>
      <c r="AT59" s="51">
        <f t="shared" ref="AT59" si="541">SUM(AT56:AT58)</f>
        <v>0</v>
      </c>
      <c r="AU59" s="59"/>
      <c r="AV59" s="58"/>
      <c r="AW59" s="58"/>
      <c r="AX59" s="58"/>
      <c r="AY59" s="58"/>
    </row>
    <row r="60" spans="1:51" x14ac:dyDescent="0.2">
      <c r="A60" s="168">
        <v>15</v>
      </c>
      <c r="B60" s="23">
        <v>1</v>
      </c>
      <c r="C60" s="11" t="s">
        <v>57</v>
      </c>
      <c r="D60" s="12">
        <v>11918</v>
      </c>
      <c r="E60" s="12">
        <v>0</v>
      </c>
      <c r="F60" s="12">
        <v>14660</v>
      </c>
      <c r="G60" s="13">
        <v>0.6</v>
      </c>
      <c r="H60" s="13">
        <v>3.7</v>
      </c>
      <c r="I60" s="12">
        <v>17358</v>
      </c>
      <c r="J60" s="13">
        <v>6.5</v>
      </c>
      <c r="K60" s="12">
        <v>16995</v>
      </c>
      <c r="L60" s="14">
        <v>7.0000000000000007E-2</v>
      </c>
      <c r="M60" s="24">
        <f>ROUND(K60*(1-L60),0)</f>
        <v>15805</v>
      </c>
      <c r="N60" s="15">
        <v>0.68799999999999994</v>
      </c>
      <c r="O60" s="25">
        <f t="shared" ref="O60:O62" si="542">M60*N60</f>
        <v>10873.839999999998</v>
      </c>
      <c r="P60" s="14">
        <v>0.23100000000000001</v>
      </c>
      <c r="Q60" s="25">
        <f t="shared" ref="Q60:Q62" si="543">M60*P60</f>
        <v>3650.9550000000004</v>
      </c>
      <c r="R60" s="16">
        <v>8.1000000000000003E-2</v>
      </c>
      <c r="S60" s="150">
        <v>0.23530000000000001</v>
      </c>
      <c r="T60" s="25">
        <f t="shared" ref="T60:T62" si="544">M60*R60</f>
        <v>1280.2049999999999</v>
      </c>
      <c r="U60" s="26">
        <v>0.26300000000000001</v>
      </c>
      <c r="V60" s="25">
        <f t="shared" ref="V60:V62" si="545">M60*U60</f>
        <v>4156.7150000000001</v>
      </c>
      <c r="W60" s="16">
        <v>0.46400000000000002</v>
      </c>
      <c r="X60" s="25">
        <f t="shared" ref="X60:X62" si="546">M60*W60</f>
        <v>7333.52</v>
      </c>
      <c r="Y60" s="16">
        <v>0.4</v>
      </c>
      <c r="Z60" s="25">
        <f t="shared" ref="Z60:Z62" si="547">Y60*M60</f>
        <v>6322</v>
      </c>
      <c r="AA60" s="17">
        <v>2.66E-3</v>
      </c>
      <c r="AB60" s="18">
        <f t="shared" ref="AB60:AB62" si="548">M60*AA60</f>
        <v>42.0413</v>
      </c>
      <c r="AC60" s="27">
        <f>IF(M60&gt;0,(AE60+AN60)/M60,0)</f>
        <v>2.5785622271433093E-3</v>
      </c>
      <c r="AD60" s="17">
        <v>2.7999999999999998E-4</v>
      </c>
      <c r="AE60" s="24">
        <f t="shared" ref="AE60:AE62" si="549">AD60*M60</f>
        <v>4.4253999999999998</v>
      </c>
      <c r="AF60" s="117">
        <v>0.21060000000000001</v>
      </c>
      <c r="AG60" s="30">
        <f t="shared" ref="AG60:AG62" si="550">AJ60*(1-AK60)*AF60</f>
        <v>36.037872</v>
      </c>
      <c r="AH60" s="28">
        <f t="shared" ref="AH60:AH62" si="551">IF(AND(AF60&gt;0,AD60&gt;0,AA60&gt;0),((AA60-AD60)*AF60)/((AF60-AD60)*AA60),0)</f>
        <v>0.89592800944926032</v>
      </c>
      <c r="AI60" s="60">
        <f t="shared" si="6"/>
        <v>0.89258958090929785</v>
      </c>
      <c r="AJ60" s="12">
        <v>186</v>
      </c>
      <c r="AK60" s="14">
        <v>0.08</v>
      </c>
      <c r="AL60" s="15">
        <v>0.21229999999999999</v>
      </c>
      <c r="AM60" s="135">
        <v>0.22509999999999999</v>
      </c>
      <c r="AN60" s="30">
        <f>AJ60*(1-AK60)*AL60</f>
        <v>36.328775999999998</v>
      </c>
      <c r="AO60" s="136">
        <f t="shared" ref="AO60" si="552">AJ60*(1-AK60)*AM60</f>
        <v>38.519112</v>
      </c>
      <c r="AP60" s="19">
        <v>1.58</v>
      </c>
      <c r="AQ60" s="19"/>
      <c r="AR60" s="101">
        <f>AR58+AJ60-AQ60</f>
        <v>1226.0400000000022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9"/>
      <c r="B61" s="33">
        <v>2</v>
      </c>
      <c r="C61" s="11" t="s">
        <v>54</v>
      </c>
      <c r="D61" s="34">
        <v>20000</v>
      </c>
      <c r="E61" s="34">
        <v>2</v>
      </c>
      <c r="F61" s="34">
        <v>15151</v>
      </c>
      <c r="G61" s="35">
        <v>0.6</v>
      </c>
      <c r="H61" s="35">
        <v>3.8</v>
      </c>
      <c r="I61" s="34">
        <v>16981</v>
      </c>
      <c r="J61" s="35">
        <v>6.4</v>
      </c>
      <c r="K61" s="34">
        <v>17070</v>
      </c>
      <c r="L61" s="36">
        <v>7.5999999999999998E-2</v>
      </c>
      <c r="M61" s="37">
        <f>ROUND(K61*(1-L61),0)</f>
        <v>15773</v>
      </c>
      <c r="N61" s="38">
        <v>0.73299999999999998</v>
      </c>
      <c r="O61" s="25">
        <f t="shared" si="542"/>
        <v>11561.609</v>
      </c>
      <c r="P61" s="36">
        <v>0.158</v>
      </c>
      <c r="Q61" s="25">
        <f t="shared" si="543"/>
        <v>2492.134</v>
      </c>
      <c r="R61" s="39">
        <v>0.109</v>
      </c>
      <c r="S61" s="139">
        <v>0.23200000000000001</v>
      </c>
      <c r="T61" s="25">
        <f t="shared" si="544"/>
        <v>1719.2570000000001</v>
      </c>
      <c r="U61" s="28">
        <v>0.26100000000000001</v>
      </c>
      <c r="V61" s="25">
        <f t="shared" si="545"/>
        <v>4116.7529999999997</v>
      </c>
      <c r="W61" s="39">
        <v>0.47699999999999998</v>
      </c>
      <c r="X61" s="25">
        <f t="shared" si="546"/>
        <v>7523.7209999999995</v>
      </c>
      <c r="Y61" s="39">
        <v>0.42</v>
      </c>
      <c r="Z61" s="25">
        <f t="shared" si="547"/>
        <v>6624.66</v>
      </c>
      <c r="AA61" s="40">
        <v>2.7000000000000001E-3</v>
      </c>
      <c r="AB61" s="18">
        <f t="shared" si="548"/>
        <v>42.5871</v>
      </c>
      <c r="AC61" s="27">
        <f>IF(M61&gt;0,(AE61+AN61)/M61,0)</f>
        <v>2.5845343561782799E-3</v>
      </c>
      <c r="AD61" s="40">
        <v>2.9E-4</v>
      </c>
      <c r="AE61" s="37">
        <f t="shared" si="549"/>
        <v>4.5741699999999996</v>
      </c>
      <c r="AF61" s="28">
        <v>0.2087</v>
      </c>
      <c r="AG61" s="41">
        <f t="shared" si="550"/>
        <v>35.098539900000006</v>
      </c>
      <c r="AH61" s="28">
        <f t="shared" si="551"/>
        <v>0.89383462441377137</v>
      </c>
      <c r="AI61" s="29">
        <f t="shared" si="6"/>
        <v>0.88899209256316636</v>
      </c>
      <c r="AJ61" s="34">
        <v>183</v>
      </c>
      <c r="AK61" s="36">
        <v>8.1000000000000003E-2</v>
      </c>
      <c r="AL61" s="38">
        <v>0.2152</v>
      </c>
      <c r="AM61" s="137">
        <v>0.23019999999999999</v>
      </c>
      <c r="AN61" s="41">
        <f>AJ61*(1-AK61)*AL61</f>
        <v>36.191690400000006</v>
      </c>
      <c r="AO61" s="138">
        <f t="shared" si="19"/>
        <v>38.714345400000006</v>
      </c>
      <c r="AP61" s="42">
        <v>1.55</v>
      </c>
      <c r="AQ61" s="42"/>
      <c r="AR61" s="121">
        <f>AR60+AJ61-AQ61</f>
        <v>1409.0400000000022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9"/>
      <c r="B62" s="33">
        <v>3</v>
      </c>
      <c r="C62" s="11" t="s">
        <v>58</v>
      </c>
      <c r="D62" s="43">
        <v>16432</v>
      </c>
      <c r="E62" s="43">
        <v>1</v>
      </c>
      <c r="F62" s="43">
        <v>15939</v>
      </c>
      <c r="G62" s="37">
        <v>0.9</v>
      </c>
      <c r="H62" s="37">
        <v>4.9000000000000004</v>
      </c>
      <c r="I62" s="43">
        <v>17510</v>
      </c>
      <c r="J62" s="37">
        <v>6.2</v>
      </c>
      <c r="K62" s="43">
        <v>17007</v>
      </c>
      <c r="L62" s="39">
        <v>0.08</v>
      </c>
      <c r="M62" s="37">
        <f>ROUND(K62*(1-L62),0)</f>
        <v>15646</v>
      </c>
      <c r="N62" s="28">
        <v>0.63100000000000001</v>
      </c>
      <c r="O62" s="25">
        <f t="shared" si="542"/>
        <v>9872.6260000000002</v>
      </c>
      <c r="P62" s="39">
        <v>0.28100000000000003</v>
      </c>
      <c r="Q62" s="25">
        <f t="shared" si="543"/>
        <v>4396.5260000000007</v>
      </c>
      <c r="R62" s="39">
        <v>8.7999999999999995E-2</v>
      </c>
      <c r="S62" s="139">
        <v>0.22170000000000001</v>
      </c>
      <c r="T62" s="25">
        <f t="shared" si="544"/>
        <v>1376.848</v>
      </c>
      <c r="U62" s="28">
        <v>0.26100000000000001</v>
      </c>
      <c r="V62" s="25">
        <f t="shared" si="545"/>
        <v>4083.6060000000002</v>
      </c>
      <c r="W62" s="39">
        <v>0.47899999999999998</v>
      </c>
      <c r="X62" s="25">
        <f t="shared" si="546"/>
        <v>7494.4339999999993</v>
      </c>
      <c r="Y62" s="39">
        <v>0.4</v>
      </c>
      <c r="Z62" s="25">
        <f t="shared" si="547"/>
        <v>6258.4000000000005</v>
      </c>
      <c r="AA62" s="47">
        <v>2.6800000000000001E-3</v>
      </c>
      <c r="AB62" s="18">
        <f t="shared" si="548"/>
        <v>41.931280000000001</v>
      </c>
      <c r="AC62" s="27">
        <f>IF(M62&gt;0,(AE62+AN62)/M62,0)</f>
        <v>2.5938852102773873E-3</v>
      </c>
      <c r="AD62" s="47">
        <v>2.9999999999999997E-4</v>
      </c>
      <c r="AE62" s="37">
        <f t="shared" si="549"/>
        <v>4.6937999999999995</v>
      </c>
      <c r="AF62" s="28">
        <v>0.21360000000000001</v>
      </c>
      <c r="AG62" s="41">
        <f t="shared" si="550"/>
        <v>35.295264000000003</v>
      </c>
      <c r="AH62" s="28">
        <f t="shared" si="551"/>
        <v>0.88930873060856053</v>
      </c>
      <c r="AI62" s="29">
        <f t="shared" si="6"/>
        <v>0.8855665366919474</v>
      </c>
      <c r="AJ62" s="43">
        <v>180</v>
      </c>
      <c r="AK62" s="39">
        <v>8.2000000000000003E-2</v>
      </c>
      <c r="AL62" s="28">
        <v>0.2172</v>
      </c>
      <c r="AM62" s="139">
        <v>0.24</v>
      </c>
      <c r="AN62" s="41">
        <f>AJ62*(1-AK62)*AL62</f>
        <v>35.890128000000004</v>
      </c>
      <c r="AO62" s="140">
        <f t="shared" si="19"/>
        <v>39.657600000000002</v>
      </c>
      <c r="AP62" s="18">
        <v>1.6</v>
      </c>
      <c r="AQ62" s="18"/>
      <c r="AR62" s="121">
        <f>AR61+AJ62-AQ62</f>
        <v>1589.0400000000022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70"/>
      <c r="B63" s="49" t="s">
        <v>38</v>
      </c>
      <c r="C63" s="50"/>
      <c r="D63" s="51">
        <f t="shared" ref="D63" si="553">SUM(D60:D62)</f>
        <v>48350</v>
      </c>
      <c r="E63" s="51"/>
      <c r="F63" s="51">
        <f t="shared" ref="F63" si="554">SUM(F60:F62)</f>
        <v>45750</v>
      </c>
      <c r="G63" s="52"/>
      <c r="H63" s="52"/>
      <c r="I63" s="51">
        <f t="shared" ref="I63:K63" si="555">SUM(I60:I62)</f>
        <v>51849</v>
      </c>
      <c r="J63" s="52"/>
      <c r="K63" s="51">
        <f t="shared" si="555"/>
        <v>51072</v>
      </c>
      <c r="L63" s="21">
        <f t="shared" ref="L63" si="556">IF(K63&gt;0,(K60*L60+K61*L61+K62*L62)/K63,0)</f>
        <v>7.5335408834586476E-2</v>
      </c>
      <c r="M63" s="52">
        <f t="shared" ref="M63" si="557">M60+M61+M62</f>
        <v>47224</v>
      </c>
      <c r="N63" s="53">
        <f t="shared" ref="N63" si="558">IF(M63&gt;0,O63/M63,0)</f>
        <v>0.68414524394375742</v>
      </c>
      <c r="O63" s="54">
        <f t="shared" ref="O63" si="559">O60+O61+O62</f>
        <v>32308.075000000001</v>
      </c>
      <c r="P63" s="21">
        <f t="shared" ref="P63" si="560">IF(M63&gt;0,Q63/M63,0)</f>
        <v>0.22318344485854655</v>
      </c>
      <c r="Q63" s="54">
        <f t="shared" ref="Q63" si="561">Q60+Q61+Q62</f>
        <v>10539.615000000002</v>
      </c>
      <c r="R63" s="21">
        <f t="shared" ref="R63" si="562">IF(M63&gt;0,T63/M63,0)</f>
        <v>9.2671311197696074E-2</v>
      </c>
      <c r="S63" s="141"/>
      <c r="T63" s="54">
        <f t="shared" ref="T63" si="563">T60+T61+T62</f>
        <v>4376.3099999999995</v>
      </c>
      <c r="U63" s="21">
        <f t="shared" ref="U63" si="564">IF(M63&gt;0,V63/M63,0)</f>
        <v>0.26166936303574456</v>
      </c>
      <c r="V63" s="54">
        <f t="shared" ref="V63" si="565">V60+V61+V62</f>
        <v>12357.074000000001</v>
      </c>
      <c r="W63" s="21">
        <f t="shared" ref="W63" si="566">IF(M63&gt;0,X63/M63,0)</f>
        <v>0.47331176943926817</v>
      </c>
      <c r="X63" s="54">
        <f t="shared" ref="X63" si="567">X60+X61+X62</f>
        <v>22351.674999999999</v>
      </c>
      <c r="Y63" s="21">
        <f t="shared" ref="Y63" si="568">IF(M63&gt;0,Z63/M63,0)</f>
        <v>0.40668007792647809</v>
      </c>
      <c r="Z63" s="54">
        <f t="shared" ref="Z63" si="569">Z60+Z61+Z62</f>
        <v>19205.060000000001</v>
      </c>
      <c r="AA63" s="55">
        <f t="shared" ref="AA63" si="570">IF(M63&gt;0,AB63/M63,0)</f>
        <v>2.6799864475690327E-3</v>
      </c>
      <c r="AB63" s="56">
        <f t="shared" ref="AB63" si="571">SUM(AB60:AB62)</f>
        <v>126.55968</v>
      </c>
      <c r="AC63" s="55">
        <f t="shared" ref="AC63" si="572">IF(M63&gt;0,(AC60*M60+AC61*M61+AC62*M62)/M63,0)</f>
        <v>2.5856336693206848E-3</v>
      </c>
      <c r="AD63" s="55">
        <f t="shared" ref="AD63" si="573">IF(K63&gt;0,(K60*AD60+K61*AD61+K62*AD62)/K63,0)</f>
        <v>2.9000234962406015E-4</v>
      </c>
      <c r="AE63" s="52">
        <f t="shared" ref="AE63" si="574">SUM(AE60:AE62)</f>
        <v>13.693369999999998</v>
      </c>
      <c r="AF63" s="53">
        <f t="shared" ref="AF63" si="575">IF(K63&gt;0,(K60*AF60+K61*AF61+K62*AF62)/K63,0)</f>
        <v>0.21096395676691732</v>
      </c>
      <c r="AG63" s="58">
        <f t="shared" ref="AG63" si="576">SUM(AG60:AG62)</f>
        <v>106.43167590000002</v>
      </c>
      <c r="AH63" s="53">
        <f t="shared" ref="AH63" si="577">IF(AND(AB63&gt;0),((AB60*AH60+AB61*AH61+AB62*AH62)/AB63),0)</f>
        <v>0.89303051451001647</v>
      </c>
      <c r="AI63" s="57">
        <f t="shared" si="6"/>
        <v>0.88904063166218505</v>
      </c>
      <c r="AJ63" s="51">
        <f t="shared" ref="AJ63" si="578">SUM(AJ60:AJ62)</f>
        <v>549</v>
      </c>
      <c r="AK63" s="21">
        <f t="shared" ref="AK63" si="579">IF(AJ63&gt;0,(AK60*AJ60+AK61*AJ61+AK62*AJ62)/AJ63,0)</f>
        <v>8.098907103825137E-2</v>
      </c>
      <c r="AL63" s="53">
        <f>IF(K63&gt;0,(AL60*K60+AL61*K61+AL62*K62)/K63,0)</f>
        <v>0.21490098096804511</v>
      </c>
      <c r="AM63" s="141">
        <f>IF(L63&gt;0,(AM60*K60+AM61*K61+AM62*K62)/K63,0)</f>
        <v>0.2317663005169173</v>
      </c>
      <c r="AN63" s="58">
        <f t="shared" ref="AN63" si="580">SUM(AN60:AN62)</f>
        <v>108.41059440000001</v>
      </c>
      <c r="AO63" s="142">
        <f t="shared" si="47"/>
        <v>116.89105740000001</v>
      </c>
      <c r="AP63" s="56"/>
      <c r="AQ63" s="56">
        <f t="shared" ref="AQ63" si="581">SUM(AQ60:AQ62)</f>
        <v>0</v>
      </c>
      <c r="AR63" s="105"/>
      <c r="AS63" s="106">
        <f>AR62</f>
        <v>1589.0400000000022</v>
      </c>
      <c r="AT63" s="51">
        <f t="shared" ref="AT63" si="582">SUM(AT60:AT62)</f>
        <v>0</v>
      </c>
      <c r="AU63" s="59"/>
      <c r="AV63" s="58"/>
      <c r="AW63" s="58"/>
      <c r="AX63" s="58"/>
      <c r="AY63" s="58"/>
    </row>
    <row r="64" spans="1:51" x14ac:dyDescent="0.2">
      <c r="A64" s="168">
        <v>16</v>
      </c>
      <c r="B64" s="23">
        <v>1</v>
      </c>
      <c r="C64" s="11" t="s">
        <v>57</v>
      </c>
      <c r="D64" s="12">
        <v>5699</v>
      </c>
      <c r="E64" s="12">
        <v>0</v>
      </c>
      <c r="F64" s="12">
        <v>9850</v>
      </c>
      <c r="G64" s="13">
        <v>0.5</v>
      </c>
      <c r="H64" s="13">
        <v>4</v>
      </c>
      <c r="I64" s="12">
        <v>12128</v>
      </c>
      <c r="J64" s="13">
        <v>7.9</v>
      </c>
      <c r="K64" s="12">
        <v>17037</v>
      </c>
      <c r="L64" s="14">
        <v>7.9000000000000001E-2</v>
      </c>
      <c r="M64" s="24">
        <f>ROUND(K64*(1-L64),0)</f>
        <v>15691</v>
      </c>
      <c r="N64" s="15">
        <v>0.68200000000000005</v>
      </c>
      <c r="O64" s="25">
        <f t="shared" ref="O64:O66" si="583">M64*N64</f>
        <v>10701.262000000001</v>
      </c>
      <c r="P64" s="14">
        <v>0.23599999999999999</v>
      </c>
      <c r="Q64" s="25">
        <f t="shared" ref="Q64:Q66" si="584">M64*P64</f>
        <v>3703.076</v>
      </c>
      <c r="R64" s="16">
        <v>8.2000000000000003E-2</v>
      </c>
      <c r="S64" s="150">
        <v>0.23649999999999999</v>
      </c>
      <c r="T64" s="25">
        <f t="shared" ref="T64:T66" si="585">M64*R64</f>
        <v>1286.662</v>
      </c>
      <c r="U64" s="26">
        <v>0.247</v>
      </c>
      <c r="V64" s="25">
        <f t="shared" ref="V64:V66" si="586">M64*U64</f>
        <v>3875.6770000000001</v>
      </c>
      <c r="W64" s="16">
        <v>0.47399999999999998</v>
      </c>
      <c r="X64" s="25">
        <f t="shared" ref="X64:X66" si="587">M64*W64</f>
        <v>7437.5339999999997</v>
      </c>
      <c r="Y64" s="16">
        <v>0.41</v>
      </c>
      <c r="Z64" s="25">
        <f t="shared" ref="Z64:Z66" si="588">Y64*M64</f>
        <v>6433.3099999999995</v>
      </c>
      <c r="AA64" s="17">
        <v>2.6700000000000001E-3</v>
      </c>
      <c r="AB64" s="18">
        <f t="shared" ref="AB64:AB66" si="589">M64*AA64</f>
        <v>41.894970000000001</v>
      </c>
      <c r="AC64" s="27">
        <f>IF(M64&gt;0,(AE64+AN64)/M64,0)</f>
        <v>2.8001243770314193E-3</v>
      </c>
      <c r="AD64" s="17">
        <v>2.9E-4</v>
      </c>
      <c r="AE64" s="24">
        <f t="shared" ref="AE64:AE66" si="590">AD64*M64</f>
        <v>4.5503900000000002</v>
      </c>
      <c r="AF64" s="117">
        <v>0.20660000000000001</v>
      </c>
      <c r="AG64" s="30">
        <f t="shared" ref="AG64:AG66" si="591">AJ64*(1-AK64)*AF64</f>
        <v>38.437516800000004</v>
      </c>
      <c r="AH64" s="28">
        <f t="shared" ref="AH64:AH66" si="592">IF(AND(AF64&gt;0,AD64&gt;0,AA64&gt;0),((AA64-AD64)*AF64)/((AF64-AD64)*AA64),0)</f>
        <v>0.89263874570049062</v>
      </c>
      <c r="AI64" s="60">
        <f t="shared" si="6"/>
        <v>0.89766284703815469</v>
      </c>
      <c r="AJ64" s="12">
        <v>204</v>
      </c>
      <c r="AK64" s="14">
        <v>8.7999999999999995E-2</v>
      </c>
      <c r="AL64" s="15">
        <v>0.2117</v>
      </c>
      <c r="AM64" s="135">
        <v>0.22420000000000001</v>
      </c>
      <c r="AN64" s="30">
        <f>AJ64*(1-AK64)*AL64</f>
        <v>39.386361600000001</v>
      </c>
      <c r="AO64" s="136">
        <f t="shared" ref="AO64" si="593">AJ64*(1-AK64)*AM64</f>
        <v>41.711961600000002</v>
      </c>
      <c r="AP64" s="19">
        <v>1.6</v>
      </c>
      <c r="AQ64" s="19">
        <v>941.28</v>
      </c>
      <c r="AR64" s="101">
        <f>AR62+AJ64-AQ64+AS64</f>
        <v>865.88000000000227</v>
      </c>
      <c r="AS64" s="102">
        <v>14.12</v>
      </c>
      <c r="AT64" s="12"/>
      <c r="AU64" s="31"/>
      <c r="AV64" s="20"/>
      <c r="AW64" s="20"/>
      <c r="AX64" s="20"/>
      <c r="AY64" s="20"/>
    </row>
    <row r="65" spans="1:51" x14ac:dyDescent="0.2">
      <c r="A65" s="169"/>
      <c r="B65" s="33">
        <v>2</v>
      </c>
      <c r="C65" s="11" t="s">
        <v>54</v>
      </c>
      <c r="D65" s="34">
        <v>21200</v>
      </c>
      <c r="E65" s="34">
        <v>2</v>
      </c>
      <c r="F65" s="34">
        <v>15526</v>
      </c>
      <c r="G65" s="35">
        <v>0.5</v>
      </c>
      <c r="H65" s="35">
        <v>4.5</v>
      </c>
      <c r="I65" s="34">
        <v>17080</v>
      </c>
      <c r="J65" s="35">
        <v>8</v>
      </c>
      <c r="K65" s="34">
        <v>17288</v>
      </c>
      <c r="L65" s="36">
        <v>7.9000000000000001E-2</v>
      </c>
      <c r="M65" s="37">
        <f>ROUND(K65*(1-L65),0)</f>
        <v>15922</v>
      </c>
      <c r="N65" s="38">
        <v>0.68400000000000005</v>
      </c>
      <c r="O65" s="25">
        <f t="shared" si="583"/>
        <v>10890.648000000001</v>
      </c>
      <c r="P65" s="36">
        <v>0.223</v>
      </c>
      <c r="Q65" s="25">
        <f t="shared" si="584"/>
        <v>3550.6060000000002</v>
      </c>
      <c r="R65" s="39">
        <v>9.2999999999999999E-2</v>
      </c>
      <c r="S65" s="139">
        <v>0.217</v>
      </c>
      <c r="T65" s="25">
        <f t="shared" si="585"/>
        <v>1480.7460000000001</v>
      </c>
      <c r="U65" s="28">
        <v>0.24199999999999999</v>
      </c>
      <c r="V65" s="25">
        <f t="shared" si="586"/>
        <v>3853.1239999999998</v>
      </c>
      <c r="W65" s="39">
        <v>0.48699999999999999</v>
      </c>
      <c r="X65" s="25">
        <f t="shared" si="587"/>
        <v>7754.0140000000001</v>
      </c>
      <c r="Y65" s="39">
        <v>0.42</v>
      </c>
      <c r="Z65" s="25">
        <f t="shared" si="588"/>
        <v>6687.24</v>
      </c>
      <c r="AA65" s="40">
        <v>2.7599999999999999E-3</v>
      </c>
      <c r="AB65" s="18">
        <f t="shared" si="589"/>
        <v>43.944719999999997</v>
      </c>
      <c r="AC65" s="27">
        <f>IF(M65&gt;0,(AE65+AN65)/M65,0)</f>
        <v>2.7245971109157142E-3</v>
      </c>
      <c r="AD65" s="40">
        <v>2.9999999999999997E-4</v>
      </c>
      <c r="AE65" s="37">
        <f t="shared" si="590"/>
        <v>4.7765999999999993</v>
      </c>
      <c r="AF65" s="28">
        <v>0.21029999999999999</v>
      </c>
      <c r="AG65" s="41">
        <f t="shared" si="591"/>
        <v>37.866197399999997</v>
      </c>
      <c r="AH65" s="28">
        <f t="shared" si="592"/>
        <v>0.8925776397515528</v>
      </c>
      <c r="AI65" s="29">
        <f t="shared" si="6"/>
        <v>0.89113890693779385</v>
      </c>
      <c r="AJ65" s="34">
        <v>197</v>
      </c>
      <c r="AK65" s="36">
        <v>8.5999999999999993E-2</v>
      </c>
      <c r="AL65" s="38">
        <v>0.21440000000000001</v>
      </c>
      <c r="AM65" s="137">
        <v>0.22650000000000001</v>
      </c>
      <c r="AN65" s="41">
        <f>AJ65*(1-AK65)*AL65</f>
        <v>38.604435199999998</v>
      </c>
      <c r="AO65" s="138">
        <f t="shared" si="19"/>
        <v>40.783136999999996</v>
      </c>
      <c r="AP65" s="42">
        <v>1.6</v>
      </c>
      <c r="AQ65" s="42"/>
      <c r="AR65" s="121">
        <f>AR64+AJ65-AQ65</f>
        <v>1062.8800000000024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9"/>
      <c r="B66" s="33">
        <v>3</v>
      </c>
      <c r="C66" s="11" t="s">
        <v>53</v>
      </c>
      <c r="D66" s="43">
        <v>19054</v>
      </c>
      <c r="E66" s="43">
        <v>0</v>
      </c>
      <c r="F66" s="43">
        <v>16111</v>
      </c>
      <c r="G66" s="37">
        <v>0.4</v>
      </c>
      <c r="H66" s="37">
        <v>2.8</v>
      </c>
      <c r="I66" s="43">
        <v>18365</v>
      </c>
      <c r="J66" s="37">
        <v>8.1999999999999993</v>
      </c>
      <c r="K66" s="43">
        <v>17266</v>
      </c>
      <c r="L66" s="39">
        <v>8.7999999999999995E-2</v>
      </c>
      <c r="M66" s="37">
        <f>ROUND(K66*(1-L66),0)</f>
        <v>15747</v>
      </c>
      <c r="N66" s="28">
        <v>0.61499999999999999</v>
      </c>
      <c r="O66" s="25">
        <f t="shared" si="583"/>
        <v>9684.4050000000007</v>
      </c>
      <c r="P66" s="39">
        <v>0.26</v>
      </c>
      <c r="Q66" s="25">
        <f t="shared" si="584"/>
        <v>4094.2200000000003</v>
      </c>
      <c r="R66" s="39">
        <v>0.125</v>
      </c>
      <c r="S66" s="139"/>
      <c r="T66" s="25">
        <f t="shared" si="585"/>
        <v>1968.375</v>
      </c>
      <c r="U66" s="28">
        <v>0.248</v>
      </c>
      <c r="V66" s="25">
        <f t="shared" si="586"/>
        <v>3905.2559999999999</v>
      </c>
      <c r="W66" s="39">
        <v>0.48799999999999999</v>
      </c>
      <c r="X66" s="25">
        <f t="shared" si="587"/>
        <v>7684.5360000000001</v>
      </c>
      <c r="Y66" s="39">
        <v>0.41</v>
      </c>
      <c r="Z66" s="25">
        <f t="shared" si="588"/>
        <v>6456.2699999999995</v>
      </c>
      <c r="AA66" s="47">
        <v>2.7899999999999999E-3</v>
      </c>
      <c r="AB66" s="18">
        <f t="shared" si="589"/>
        <v>43.934129999999996</v>
      </c>
      <c r="AC66" s="27">
        <f>IF(M66&gt;0,(AE66+AN66)/M66,0)</f>
        <v>2.7714218581317077E-3</v>
      </c>
      <c r="AD66" s="47">
        <v>2.9999999999999997E-4</v>
      </c>
      <c r="AE66" s="37">
        <f t="shared" si="590"/>
        <v>4.7241</v>
      </c>
      <c r="AF66" s="28">
        <v>0.2074</v>
      </c>
      <c r="AG66" s="41">
        <f t="shared" si="591"/>
        <v>38.03716</v>
      </c>
      <c r="AH66" s="28">
        <f t="shared" si="592"/>
        <v>0.89376593303323426</v>
      </c>
      <c r="AI66" s="29">
        <f t="shared" si="6"/>
        <v>0.89301482428531687</v>
      </c>
      <c r="AJ66" s="43">
        <v>200</v>
      </c>
      <c r="AK66" s="39">
        <v>8.3000000000000004E-2</v>
      </c>
      <c r="AL66" s="28">
        <v>0.2122</v>
      </c>
      <c r="AM66" s="139">
        <v>0.21740000000000001</v>
      </c>
      <c r="AN66" s="41">
        <f>AJ66*(1-AK66)*AL66</f>
        <v>38.917479999999998</v>
      </c>
      <c r="AO66" s="140">
        <f t="shared" si="19"/>
        <v>39.871160000000003</v>
      </c>
      <c r="AP66" s="18">
        <v>1.55</v>
      </c>
      <c r="AQ66" s="18"/>
      <c r="AR66" s="121">
        <f>AR65+AJ66-AQ66</f>
        <v>1262.8800000000024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70"/>
      <c r="B67" s="49" t="s">
        <v>38</v>
      </c>
      <c r="C67" s="50"/>
      <c r="D67" s="51">
        <f t="shared" ref="D67" si="594">SUM(D64:D66)</f>
        <v>45953</v>
      </c>
      <c r="E67" s="51"/>
      <c r="F67" s="51">
        <f t="shared" ref="F67" si="595">SUM(F64:F66)</f>
        <v>41487</v>
      </c>
      <c r="G67" s="52"/>
      <c r="H67" s="52"/>
      <c r="I67" s="51">
        <f t="shared" ref="I67:K67" si="596">SUM(I64:I66)</f>
        <v>47573</v>
      </c>
      <c r="J67" s="52"/>
      <c r="K67" s="51">
        <f t="shared" si="596"/>
        <v>51591</v>
      </c>
      <c r="L67" s="21">
        <f t="shared" ref="L67" si="597">IF(K67&gt;0,(K64*L64+K65*L65+K66*L66)/K67,0)</f>
        <v>8.2012036983194758E-2</v>
      </c>
      <c r="M67" s="52">
        <f t="shared" ref="M67" si="598">M64+M65+M66</f>
        <v>47360</v>
      </c>
      <c r="N67" s="53">
        <f t="shared" ref="N67" si="599">IF(M67&gt;0,O67/M67,0)</f>
        <v>0.66039516469594595</v>
      </c>
      <c r="O67" s="54">
        <f t="shared" ref="O67" si="600">O64+O65+O66</f>
        <v>31276.315000000002</v>
      </c>
      <c r="P67" s="21">
        <f t="shared" ref="P67" si="601">IF(M67&gt;0,Q67/M67,0)</f>
        <v>0.23960941722972978</v>
      </c>
      <c r="Q67" s="54">
        <f t="shared" ref="Q67" si="602">Q64+Q65+Q66</f>
        <v>11347.902000000002</v>
      </c>
      <c r="R67" s="21">
        <f t="shared" ref="R67" si="603">IF(M67&gt;0,T67/M67,0)</f>
        <v>9.9995418074324327E-2</v>
      </c>
      <c r="S67" s="141"/>
      <c r="T67" s="54">
        <f t="shared" ref="T67" si="604">T64+T65+T66</f>
        <v>4735.7830000000004</v>
      </c>
      <c r="U67" s="21">
        <f t="shared" ref="U67" si="605">IF(M67&gt;0,V67/M67,0)</f>
        <v>0.24565154138513512</v>
      </c>
      <c r="V67" s="54">
        <f t="shared" ref="V67" si="606">V64+V65+V66</f>
        <v>11634.056999999999</v>
      </c>
      <c r="W67" s="21">
        <f t="shared" ref="W67" si="607">IF(M67&gt;0,X67/M67,0)</f>
        <v>0.48302542229729728</v>
      </c>
      <c r="X67" s="54">
        <f t="shared" ref="X67" si="608">X64+X65+X66</f>
        <v>22876.083999999999</v>
      </c>
      <c r="Y67" s="21">
        <f t="shared" ref="Y67" si="609">IF(M67&gt;0,Z67/M67,0)</f>
        <v>0.41336190878378376</v>
      </c>
      <c r="Z67" s="54">
        <f t="shared" ref="Z67" si="610">Z64+Z65+Z66</f>
        <v>19576.82</v>
      </c>
      <c r="AA67" s="55">
        <f t="shared" ref="AA67" si="611">IF(M67&gt;0,AB67/M67,0)</f>
        <v>2.7401566722972974E-3</v>
      </c>
      <c r="AB67" s="56">
        <f t="shared" ref="AB67" si="612">SUM(AB64:AB66)</f>
        <v>129.77382</v>
      </c>
      <c r="AC67" s="55">
        <f t="shared" ref="AC67" si="613">IF(M67&gt;0,(AC64*M64+AC65*M65+AC66*M66)/M67,0)</f>
        <v>2.76518933277027E-3</v>
      </c>
      <c r="AD67" s="55">
        <f t="shared" ref="AD67" si="614">IF(K67&gt;0,(K64*AD64+K65*AD65+K66*AD66)/K67,0)</f>
        <v>2.96697679827877E-4</v>
      </c>
      <c r="AE67" s="52">
        <f t="shared" ref="AE67" si="615">SUM(AE64:AE66)</f>
        <v>14.051089999999999</v>
      </c>
      <c r="AF67" s="53">
        <f t="shared" ref="AF67" si="616">IF(K67&gt;0,(K64*AF64+K65*AF65+K66*AF66)/K67,0)</f>
        <v>0.20810759628617392</v>
      </c>
      <c r="AG67" s="58">
        <f t="shared" ref="AG67" si="617">SUM(AG64:AG66)</f>
        <v>114.3408742</v>
      </c>
      <c r="AH67" s="53">
        <f t="shared" ref="AH67" si="618">IF(AND(AB67&gt;0),((AB64*AH64+AB65*AH65+AB66*AH66)/AB67),0)</f>
        <v>0.89299965602119091</v>
      </c>
      <c r="AI67" s="57">
        <f t="shared" si="6"/>
        <v>0.89394913791212682</v>
      </c>
      <c r="AJ67" s="51">
        <f t="shared" ref="AJ67" si="619">SUM(AJ64:AJ66)</f>
        <v>601</v>
      </c>
      <c r="AK67" s="21">
        <f t="shared" ref="AK67" si="620">IF(AJ67&gt;0,(AK64*AJ64+AK65*AJ65+AK66*AJ66)/AJ67,0)</f>
        <v>8.5680532445923455E-2</v>
      </c>
      <c r="AL67" s="53">
        <f>IF(K67&gt;0,(AL64*K64+AL65*K65+AL66*K66)/K67,0)</f>
        <v>0.21277209784652362</v>
      </c>
      <c r="AM67" s="141">
        <f>IF(L67&gt;0,(AM64*K64+AM65*K65+AM66*K66)/K67,0)</f>
        <v>0.2226949622996259</v>
      </c>
      <c r="AN67" s="58">
        <f t="shared" ref="AN67" si="621">SUM(AN64:AN66)</f>
        <v>116.9082768</v>
      </c>
      <c r="AO67" s="142">
        <f t="shared" si="47"/>
        <v>122.36625860000001</v>
      </c>
      <c r="AP67" s="56"/>
      <c r="AQ67" s="56">
        <f t="shared" ref="AQ67" si="622">SUM(AQ64:AQ66)</f>
        <v>941.28</v>
      </c>
      <c r="AR67" s="105"/>
      <c r="AS67" s="106">
        <f>AR66</f>
        <v>1262.8800000000024</v>
      </c>
      <c r="AT67" s="51">
        <f t="shared" ref="AT67" si="623">SUM(AT64:AT66)</f>
        <v>0</v>
      </c>
      <c r="AU67" s="59"/>
      <c r="AV67" s="58"/>
      <c r="AW67" s="58"/>
      <c r="AX67" s="58"/>
      <c r="AY67" s="58"/>
    </row>
    <row r="68" spans="1:51" x14ac:dyDescent="0.2">
      <c r="A68" s="168">
        <v>17</v>
      </c>
      <c r="B68" s="23">
        <v>1</v>
      </c>
      <c r="C68" s="11" t="s">
        <v>56</v>
      </c>
      <c r="D68" s="12">
        <v>3612</v>
      </c>
      <c r="E68" s="12">
        <v>0</v>
      </c>
      <c r="F68" s="12">
        <v>14193</v>
      </c>
      <c r="G68" s="13">
        <v>0.6</v>
      </c>
      <c r="H68" s="13">
        <v>4.3</v>
      </c>
      <c r="I68" s="12">
        <v>16629</v>
      </c>
      <c r="J68" s="13">
        <v>7.3</v>
      </c>
      <c r="K68" s="12">
        <v>16022</v>
      </c>
      <c r="L68" s="14">
        <v>7.0999999999999994E-2</v>
      </c>
      <c r="M68" s="24">
        <f>ROUND(K68*(1-L68),0)</f>
        <v>14884</v>
      </c>
      <c r="N68" s="15">
        <v>0.61499999999999999</v>
      </c>
      <c r="O68" s="25">
        <f t="shared" ref="O68:O70" si="624">M68*N68</f>
        <v>9153.66</v>
      </c>
      <c r="P68" s="14">
        <v>0.33600000000000002</v>
      </c>
      <c r="Q68" s="25">
        <f t="shared" ref="Q68:Q70" si="625">M68*P68</f>
        <v>5001.0240000000003</v>
      </c>
      <c r="R68" s="16">
        <v>4.9000000000000002E-2</v>
      </c>
      <c r="S68" s="150">
        <v>0.21640000000000001</v>
      </c>
      <c r="T68" s="25">
        <f t="shared" ref="T68:T70" si="626">M68*R68</f>
        <v>729.31600000000003</v>
      </c>
      <c r="U68" s="26">
        <v>0.254</v>
      </c>
      <c r="V68" s="25">
        <f t="shared" ref="V68:V70" si="627">M68*U68</f>
        <v>3780.5360000000001</v>
      </c>
      <c r="W68" s="16">
        <v>0.47199999999999998</v>
      </c>
      <c r="X68" s="25">
        <f t="shared" ref="X68:X70" si="628">M68*W68</f>
        <v>7025.2479999999996</v>
      </c>
      <c r="Y68" s="16">
        <v>0.4</v>
      </c>
      <c r="Z68" s="25">
        <f t="shared" ref="Z68:Z70" si="629">Y68*M68</f>
        <v>5953.6</v>
      </c>
      <c r="AA68" s="17">
        <v>2.6700000000000001E-3</v>
      </c>
      <c r="AB68" s="18">
        <f t="shared" ref="AB68:AB70" si="630">M68*AA68</f>
        <v>39.740279999999998</v>
      </c>
      <c r="AC68" s="27">
        <f>IF(M68&gt;0,(AE68+AN68)/M68,0)</f>
        <v>2.704050739048643E-3</v>
      </c>
      <c r="AD68" s="17">
        <v>2.9999999999999997E-4</v>
      </c>
      <c r="AE68" s="24">
        <f t="shared" ref="AE68:AE70" si="631">AD68*M68</f>
        <v>4.4651999999999994</v>
      </c>
      <c r="AF68" s="117">
        <v>0.20449999999999999</v>
      </c>
      <c r="AG68" s="30">
        <f t="shared" ref="AG68:AG70" si="632">AJ68*(1-AK68)*AF68</f>
        <v>34.467247999999998</v>
      </c>
      <c r="AH68" s="28">
        <f t="shared" ref="AH68:AH70" si="633">IF(AND(AF68&gt;0,AD68&gt;0,AA68&gt;0),((AA68-AD68)*AF68)/((AF68-AD68)*AA68),0)</f>
        <v>0.88894452453532002</v>
      </c>
      <c r="AI68" s="60">
        <f t="shared" ref="AI68:AI127" si="634">IF(AND(AC68&gt;0,AL68&gt;0,AD68&gt;0),((AL68*(AC68-AD68))/(AC68*(AL68-AD68))),0)</f>
        <v>0.89031343342641633</v>
      </c>
      <c r="AJ68" s="12">
        <v>184</v>
      </c>
      <c r="AK68" s="14">
        <v>8.4000000000000005E-2</v>
      </c>
      <c r="AL68" s="15">
        <v>0.21229999999999999</v>
      </c>
      <c r="AM68" s="135">
        <v>0.2167</v>
      </c>
      <c r="AN68" s="30">
        <f>AJ68*(1-AK68)*AL68</f>
        <v>35.781891200000004</v>
      </c>
      <c r="AO68" s="136">
        <f t="shared" ref="AO68" si="635">AJ68*(1-AK68)*AM68</f>
        <v>36.523484800000006</v>
      </c>
      <c r="AP68" s="19">
        <v>1.55</v>
      </c>
      <c r="AQ68" s="19">
        <v>939.72</v>
      </c>
      <c r="AR68" s="101">
        <f>AR66+AJ68-AQ68</f>
        <v>507.16000000000236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9"/>
      <c r="B69" s="33">
        <v>2</v>
      </c>
      <c r="C69" s="11" t="s">
        <v>54</v>
      </c>
      <c r="D69" s="34">
        <v>24700</v>
      </c>
      <c r="E69" s="34">
        <v>3</v>
      </c>
      <c r="F69" s="34">
        <v>16007</v>
      </c>
      <c r="G69" s="35">
        <v>0.9</v>
      </c>
      <c r="H69" s="35">
        <v>3.9</v>
      </c>
      <c r="I69" s="34">
        <v>17848</v>
      </c>
      <c r="J69" s="35">
        <v>7.1</v>
      </c>
      <c r="K69" s="34">
        <v>17104</v>
      </c>
      <c r="L69" s="36">
        <v>7.9000000000000001E-2</v>
      </c>
      <c r="M69" s="37">
        <f>ROUND(K69*(1-L69),0)</f>
        <v>15753</v>
      </c>
      <c r="N69" s="38">
        <v>0.59899999999999998</v>
      </c>
      <c r="O69" s="25">
        <f t="shared" si="624"/>
        <v>9436.0470000000005</v>
      </c>
      <c r="P69" s="36">
        <v>0.33100000000000002</v>
      </c>
      <c r="Q69" s="25">
        <f t="shared" si="625"/>
        <v>5214.2430000000004</v>
      </c>
      <c r="R69" s="39">
        <v>6.7000000000000004E-2</v>
      </c>
      <c r="S69" s="139">
        <v>0.21249999999999999</v>
      </c>
      <c r="T69" s="25">
        <f t="shared" si="626"/>
        <v>1055.451</v>
      </c>
      <c r="U69" s="28">
        <v>0.255</v>
      </c>
      <c r="V69" s="25">
        <f t="shared" si="627"/>
        <v>4017.0149999999999</v>
      </c>
      <c r="W69" s="39">
        <v>0.47399999999999998</v>
      </c>
      <c r="X69" s="25">
        <f t="shared" si="628"/>
        <v>7466.9219999999996</v>
      </c>
      <c r="Y69" s="39">
        <v>0.42</v>
      </c>
      <c r="Z69" s="25">
        <f t="shared" si="629"/>
        <v>6616.2599999999993</v>
      </c>
      <c r="AA69" s="40">
        <v>2.8300000000000001E-3</v>
      </c>
      <c r="AB69" s="18">
        <f t="shared" si="630"/>
        <v>44.58099</v>
      </c>
      <c r="AC69" s="27">
        <f>IF(M69&gt;0,(AE69+AN69)/M69,0)</f>
        <v>2.7076049006538438E-3</v>
      </c>
      <c r="AD69" s="40">
        <v>2.9999999999999997E-4</v>
      </c>
      <c r="AE69" s="37">
        <f t="shared" si="631"/>
        <v>4.7258999999999993</v>
      </c>
      <c r="AF69" s="28">
        <v>0.21279999999999999</v>
      </c>
      <c r="AG69" s="41">
        <f t="shared" si="632"/>
        <v>37.980544000000002</v>
      </c>
      <c r="AH69" s="28">
        <f t="shared" si="633"/>
        <v>0.89525504053211391</v>
      </c>
      <c r="AI69" s="29">
        <f t="shared" si="634"/>
        <v>0.89045808604802335</v>
      </c>
      <c r="AJ69" s="34">
        <v>194</v>
      </c>
      <c r="AK69" s="36">
        <v>0.08</v>
      </c>
      <c r="AL69" s="38">
        <v>0.21249999999999999</v>
      </c>
      <c r="AM69" s="137">
        <v>0.221</v>
      </c>
      <c r="AN69" s="41">
        <f>AJ69*(1-AK69)*AL69</f>
        <v>37.927</v>
      </c>
      <c r="AO69" s="138">
        <f t="shared" si="19"/>
        <v>39.444080000000007</v>
      </c>
      <c r="AP69" s="42">
        <v>1.56</v>
      </c>
      <c r="AQ69" s="42"/>
      <c r="AR69" s="121">
        <f>AR68+AJ69-AQ69</f>
        <v>701.16000000000236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9"/>
      <c r="B70" s="33">
        <v>3</v>
      </c>
      <c r="C70" s="11" t="s">
        <v>53</v>
      </c>
      <c r="D70" s="43">
        <v>19500</v>
      </c>
      <c r="E70" s="43">
        <v>1</v>
      </c>
      <c r="F70" s="43">
        <v>15827</v>
      </c>
      <c r="G70" s="37">
        <v>0.8</v>
      </c>
      <c r="H70" s="37">
        <v>4.9000000000000004</v>
      </c>
      <c r="I70" s="43">
        <v>18923</v>
      </c>
      <c r="J70" s="37">
        <v>6.4</v>
      </c>
      <c r="K70" s="43">
        <v>17219</v>
      </c>
      <c r="L70" s="39">
        <v>8.4000000000000005E-2</v>
      </c>
      <c r="M70" s="37">
        <f>ROUND(K70*(1-L70),0)</f>
        <v>15773</v>
      </c>
      <c r="N70" s="28">
        <v>0.69399999999999995</v>
      </c>
      <c r="O70" s="25">
        <f t="shared" si="624"/>
        <v>10946.462</v>
      </c>
      <c r="P70" s="39">
        <v>0.22800000000000001</v>
      </c>
      <c r="Q70" s="25">
        <f t="shared" si="625"/>
        <v>3596.2440000000001</v>
      </c>
      <c r="R70" s="39">
        <v>7.8E-2</v>
      </c>
      <c r="S70" s="139">
        <v>0.2122</v>
      </c>
      <c r="T70" s="25">
        <f t="shared" si="626"/>
        <v>1230.2940000000001</v>
      </c>
      <c r="U70" s="28">
        <v>0.249</v>
      </c>
      <c r="V70" s="25">
        <f t="shared" si="627"/>
        <v>3927.4769999999999</v>
      </c>
      <c r="W70" s="39">
        <v>0.48599999999999999</v>
      </c>
      <c r="X70" s="25">
        <f t="shared" si="628"/>
        <v>7665.6779999999999</v>
      </c>
      <c r="Y70" s="39">
        <v>0.41</v>
      </c>
      <c r="Z70" s="25">
        <f t="shared" si="629"/>
        <v>6466.9299999999994</v>
      </c>
      <c r="AA70" s="47">
        <v>2.8300000000000001E-3</v>
      </c>
      <c r="AB70" s="18">
        <f t="shared" si="630"/>
        <v>44.637590000000003</v>
      </c>
      <c r="AC70" s="27">
        <f>IF(M70&gt;0,(AE70+AN70)/M70,0)</f>
        <v>2.6431547327711914E-3</v>
      </c>
      <c r="AD70" s="47">
        <v>3.1E-4</v>
      </c>
      <c r="AE70" s="37">
        <f t="shared" si="631"/>
        <v>4.8896300000000004</v>
      </c>
      <c r="AF70" s="28">
        <v>0.2114</v>
      </c>
      <c r="AG70" s="41">
        <f t="shared" si="632"/>
        <v>36.404771199999999</v>
      </c>
      <c r="AH70" s="28">
        <f t="shared" si="633"/>
        <v>0.89176706400415007</v>
      </c>
      <c r="AI70" s="29">
        <f t="shared" si="634"/>
        <v>0.8839982650073015</v>
      </c>
      <c r="AJ70" s="43">
        <v>188</v>
      </c>
      <c r="AK70" s="39">
        <v>8.4000000000000005E-2</v>
      </c>
      <c r="AL70" s="28">
        <v>0.2137</v>
      </c>
      <c r="AM70" s="139">
        <v>0.21870000000000001</v>
      </c>
      <c r="AN70" s="41">
        <f>AJ70*(1-AK70)*AL70</f>
        <v>36.800849599999999</v>
      </c>
      <c r="AO70" s="140">
        <f t="shared" si="19"/>
        <v>37.661889600000002</v>
      </c>
      <c r="AP70" s="18">
        <v>1.6</v>
      </c>
      <c r="AQ70" s="18"/>
      <c r="AR70" s="121">
        <f>AR69+AJ70-AQ70</f>
        <v>889.16000000000236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70"/>
      <c r="B71" s="49" t="s">
        <v>38</v>
      </c>
      <c r="C71" s="50"/>
      <c r="D71" s="51">
        <f t="shared" ref="D71" si="636">SUM(D68:D70)</f>
        <v>47812</v>
      </c>
      <c r="E71" s="51"/>
      <c r="F71" s="51">
        <f t="shared" ref="F71" si="637">SUM(F68:F70)</f>
        <v>46027</v>
      </c>
      <c r="G71" s="52"/>
      <c r="H71" s="52"/>
      <c r="I71" s="51">
        <f t="shared" ref="I71:K71" si="638">SUM(I68:I70)</f>
        <v>53400</v>
      </c>
      <c r="J71" s="52"/>
      <c r="K71" s="51">
        <f t="shared" si="638"/>
        <v>50345</v>
      </c>
      <c r="L71" s="21">
        <f t="shared" ref="L71" si="639">IF(K71&gt;0,(K68*L68+K69*L69+K70*L70)/K71,0)</f>
        <v>7.8164147383056923E-2</v>
      </c>
      <c r="M71" s="52">
        <f t="shared" ref="M71" si="640">M68+M69+M70</f>
        <v>46410</v>
      </c>
      <c r="N71" s="53">
        <f t="shared" ref="N71" si="641">IF(M71&gt;0,O71/M71,0)</f>
        <v>0.63641820728291321</v>
      </c>
      <c r="O71" s="54">
        <f t="shared" ref="O71" si="642">O68+O69+O70</f>
        <v>29536.169000000002</v>
      </c>
      <c r="P71" s="21">
        <f t="shared" ref="P71" si="643">IF(M71&gt;0,Q71/M71,0)</f>
        <v>0.2975977375565611</v>
      </c>
      <c r="Q71" s="54">
        <f t="shared" ref="Q71" si="644">Q68+Q69+Q70</f>
        <v>13811.511</v>
      </c>
      <c r="R71" s="21">
        <f t="shared" ref="R71" si="645">IF(M71&gt;0,T71/M71,0)</f>
        <v>6.4965761689291107E-2</v>
      </c>
      <c r="S71" s="141"/>
      <c r="T71" s="54">
        <f t="shared" ref="T71" si="646">T68+T69+T70</f>
        <v>3015.0610000000001</v>
      </c>
      <c r="U71" s="21">
        <f t="shared" ref="U71" si="647">IF(M71&gt;0,V71/M71,0)</f>
        <v>0.25264012066365005</v>
      </c>
      <c r="V71" s="54">
        <f t="shared" ref="V71" si="648">V68+V69+V70</f>
        <v>11725.027999999998</v>
      </c>
      <c r="W71" s="21">
        <f t="shared" ref="W71" si="649">IF(M71&gt;0,X71/M71,0)</f>
        <v>0.47743693169575518</v>
      </c>
      <c r="X71" s="54">
        <f t="shared" ref="X71" si="650">X68+X69+X70</f>
        <v>22157.847999999998</v>
      </c>
      <c r="Y71" s="21">
        <f t="shared" ref="Y71" si="651">IF(M71&gt;0,Z71/M71,0)</f>
        <v>0.41018724412842061</v>
      </c>
      <c r="Z71" s="54">
        <f t="shared" ref="Z71" si="652">Z68+Z69+Z70</f>
        <v>19036.79</v>
      </c>
      <c r="AA71" s="55">
        <f t="shared" ref="AA71" si="653">IF(M71&gt;0,AB71/M71,0)</f>
        <v>2.7786869209222155E-3</v>
      </c>
      <c r="AB71" s="56">
        <f t="shared" ref="AB71" si="654">SUM(AB68:AB70)</f>
        <v>128.95886000000002</v>
      </c>
      <c r="AC71" s="55">
        <f t="shared" ref="AC71" si="655">IF(M71&gt;0,(AC68*M68+AC69*M69+AC70*M70)/M71,0)</f>
        <v>2.6845608877397115E-3</v>
      </c>
      <c r="AD71" s="55">
        <f t="shared" ref="AD71" si="656">IF(K71&gt;0,(K68*AD68+K69*AD69+K70*AD70)/K71,0)</f>
        <v>3.0342020061575133E-4</v>
      </c>
      <c r="AE71" s="52">
        <f t="shared" ref="AE71" si="657">SUM(AE68:AE70)</f>
        <v>14.080729999999999</v>
      </c>
      <c r="AF71" s="53">
        <f t="shared" ref="AF71" si="658">IF(K71&gt;0,(K68*AF68+K69*AF69+K70*AF70)/K71,0)</f>
        <v>0.20967974575429535</v>
      </c>
      <c r="AG71" s="58">
        <f t="shared" ref="AG71" si="659">SUM(AG68:AG70)</f>
        <v>108.85256319999999</v>
      </c>
      <c r="AH71" s="53">
        <f t="shared" ref="AH71" si="660">IF(AND(AB71&gt;0),((AB68*AH68+AB69*AH69+AB70*AH70)/AB71),0)</f>
        <v>0.89210305439605497</v>
      </c>
      <c r="AI71" s="57">
        <f t="shared" si="634"/>
        <v>0.88824207321062054</v>
      </c>
      <c r="AJ71" s="51">
        <f t="shared" ref="AJ71" si="661">SUM(AJ68:AJ70)</f>
        <v>566</v>
      </c>
      <c r="AK71" s="21">
        <f t="shared" ref="AK71" si="662">IF(AJ71&gt;0,(AK68*AJ68+AK69*AJ69+AK70*AJ70)/AJ71,0)</f>
        <v>8.2628975265017668E-2</v>
      </c>
      <c r="AL71" s="53">
        <f>IF(K71&gt;0,(AL68*K68+AL69*K69+AL70*K70)/K71,0)</f>
        <v>0.21284677525076967</v>
      </c>
      <c r="AM71" s="141">
        <f>IF(L71&gt;0,(AM68*K68+AM69*K69+AM70*K70)/K71,0)</f>
        <v>0.2188449041612871</v>
      </c>
      <c r="AN71" s="58">
        <f t="shared" ref="AN71" si="663">SUM(AN68:AN70)</f>
        <v>110.5097408</v>
      </c>
      <c r="AO71" s="142">
        <f t="shared" si="47"/>
        <v>113.62945440000001</v>
      </c>
      <c r="AP71" s="56"/>
      <c r="AQ71" s="56">
        <f t="shared" ref="AQ71" si="664">SUM(AQ68:AQ70)</f>
        <v>939.72</v>
      </c>
      <c r="AR71" s="105"/>
      <c r="AS71" s="106">
        <f>AR70</f>
        <v>889.16000000000236</v>
      </c>
      <c r="AT71" s="51">
        <f t="shared" ref="AT71" si="665">SUM(AT68:AT70)</f>
        <v>0</v>
      </c>
      <c r="AU71" s="59"/>
      <c r="AV71" s="58"/>
      <c r="AW71" s="58"/>
      <c r="AX71" s="58"/>
      <c r="AY71" s="58"/>
    </row>
    <row r="72" spans="1:51" x14ac:dyDescent="0.2">
      <c r="A72" s="168">
        <v>18</v>
      </c>
      <c r="B72" s="23">
        <v>1</v>
      </c>
      <c r="C72" s="11" t="s">
        <v>56</v>
      </c>
      <c r="D72" s="12">
        <v>5196</v>
      </c>
      <c r="E72" s="12">
        <v>0</v>
      </c>
      <c r="F72" s="12">
        <v>12973</v>
      </c>
      <c r="G72" s="13">
        <v>3.3</v>
      </c>
      <c r="H72" s="13">
        <v>6.2</v>
      </c>
      <c r="I72" s="12">
        <v>14448</v>
      </c>
      <c r="J72" s="125">
        <v>7.5</v>
      </c>
      <c r="K72" s="12">
        <v>17017</v>
      </c>
      <c r="L72" s="14">
        <v>7.6999999999999999E-2</v>
      </c>
      <c r="M72" s="24">
        <f>ROUND(K72*(1-L72),0)</f>
        <v>15707</v>
      </c>
      <c r="N72" s="15">
        <v>0.72499999999999998</v>
      </c>
      <c r="O72" s="25">
        <f t="shared" ref="O72:O74" si="666">M72*N72</f>
        <v>11387.574999999999</v>
      </c>
      <c r="P72" s="14">
        <v>0.21299999999999999</v>
      </c>
      <c r="Q72" s="25">
        <f t="shared" ref="Q72:Q74" si="667">M72*P72</f>
        <v>3345.5909999999999</v>
      </c>
      <c r="R72" s="16">
        <v>6.2E-2</v>
      </c>
      <c r="S72" s="150">
        <v>0.21579999999999999</v>
      </c>
      <c r="T72" s="25">
        <f t="shared" ref="T72:T74" si="668">M72*R72</f>
        <v>973.83399999999995</v>
      </c>
      <c r="U72" s="26">
        <v>0.255</v>
      </c>
      <c r="V72" s="25">
        <f t="shared" ref="V72:V74" si="669">M72*U72</f>
        <v>4005.2849999999999</v>
      </c>
      <c r="W72" s="16">
        <v>0.47899999999999998</v>
      </c>
      <c r="X72" s="25">
        <f t="shared" ref="X72:X74" si="670">M72*W72</f>
        <v>7523.6529999999993</v>
      </c>
      <c r="Y72" s="16">
        <v>0.41</v>
      </c>
      <c r="Z72" s="25">
        <f t="shared" ref="Z72:Z74" si="671">Y72*M72</f>
        <v>6439.87</v>
      </c>
      <c r="AA72" s="17">
        <v>2.7100000000000002E-3</v>
      </c>
      <c r="AB72" s="18">
        <f t="shared" ref="AB72:AB74" si="672">M72*AA72</f>
        <v>42.56597</v>
      </c>
      <c r="AC72" s="27">
        <f>IF(M72&gt;0,(AE72+AN72)/M72,0)</f>
        <v>2.4432592984019869E-3</v>
      </c>
      <c r="AD72" s="17">
        <v>2.9999999999999997E-4</v>
      </c>
      <c r="AE72" s="24">
        <f t="shared" ref="AE72:AE74" si="673">AD72*M72</f>
        <v>4.7120999999999995</v>
      </c>
      <c r="AF72" s="117">
        <v>0.2094</v>
      </c>
      <c r="AG72" s="30">
        <f t="shared" ref="AG72:AG74" si="674">AJ72*(1-AK72)*AF72</f>
        <v>33.110746800000001</v>
      </c>
      <c r="AH72" s="28">
        <f t="shared" ref="AH72:AH74" si="675">IF(AND(AF72&gt;0,AD72&gt;0,AA72&gt;0),((AA72-AD72)*AF72)/((AF72-AD72)*AA72),0)</f>
        <v>0.89057478810082225</v>
      </c>
      <c r="AI72" s="60">
        <f t="shared" si="634"/>
        <v>0.87845103236201905</v>
      </c>
      <c r="AJ72" s="34">
        <v>173</v>
      </c>
      <c r="AK72" s="16">
        <v>8.5999999999999993E-2</v>
      </c>
      <c r="AL72" s="15">
        <v>0.21290000000000001</v>
      </c>
      <c r="AM72" s="135">
        <v>0.21740000000000001</v>
      </c>
      <c r="AN72" s="30">
        <f>AJ72*(1-AK72)*AL72</f>
        <v>33.664173800000007</v>
      </c>
      <c r="AO72" s="136">
        <f t="shared" ref="AO72:AO126" si="676">AJ72*(1-AK72)*AM72</f>
        <v>34.375722800000005</v>
      </c>
      <c r="AP72" s="166">
        <v>1.6</v>
      </c>
      <c r="AQ72" s="19">
        <v>1010.32</v>
      </c>
      <c r="AR72" s="101">
        <f>AR70+AJ72-AQ72+AS72</f>
        <v>56.260000000002307</v>
      </c>
      <c r="AS72" s="102">
        <v>4.42</v>
      </c>
      <c r="AT72" s="12"/>
      <c r="AU72" s="31"/>
      <c r="AV72" s="20"/>
      <c r="AW72" s="20"/>
      <c r="AX72" s="20"/>
      <c r="AY72" s="20"/>
    </row>
    <row r="73" spans="1:51" x14ac:dyDescent="0.2">
      <c r="A73" s="169"/>
      <c r="B73" s="33">
        <v>2</v>
      </c>
      <c r="C73" s="11" t="s">
        <v>58</v>
      </c>
      <c r="D73" s="34">
        <v>19163</v>
      </c>
      <c r="E73" s="34">
        <v>4</v>
      </c>
      <c r="F73" s="34">
        <v>14017</v>
      </c>
      <c r="G73" s="35">
        <v>4.9000000000000004</v>
      </c>
      <c r="H73" s="35">
        <v>6.4</v>
      </c>
      <c r="I73" s="34">
        <v>15755</v>
      </c>
      <c r="J73" s="126">
        <v>7.7</v>
      </c>
      <c r="K73" s="34">
        <v>16710</v>
      </c>
      <c r="L73" s="36">
        <v>8.3000000000000004E-2</v>
      </c>
      <c r="M73" s="37">
        <f>ROUND(K73*(1-L73),0)</f>
        <v>15323</v>
      </c>
      <c r="N73" s="38">
        <v>0.58499999999999996</v>
      </c>
      <c r="O73" s="25">
        <f t="shared" si="666"/>
        <v>8963.9549999999999</v>
      </c>
      <c r="P73" s="36">
        <v>0.312</v>
      </c>
      <c r="Q73" s="25">
        <f t="shared" si="667"/>
        <v>4780.7759999999998</v>
      </c>
      <c r="R73" s="39">
        <v>0.10299999999999999</v>
      </c>
      <c r="S73" s="139">
        <v>0.219419163</v>
      </c>
      <c r="T73" s="25">
        <f t="shared" si="668"/>
        <v>1578.269</v>
      </c>
      <c r="U73" s="28">
        <v>0.25800000000000001</v>
      </c>
      <c r="V73" s="25">
        <f t="shared" si="669"/>
        <v>3953.3340000000003</v>
      </c>
      <c r="W73" s="39">
        <v>0.47</v>
      </c>
      <c r="X73" s="25">
        <f t="shared" si="670"/>
        <v>7201.8099999999995</v>
      </c>
      <c r="Y73" s="39">
        <v>0.41</v>
      </c>
      <c r="Z73" s="25">
        <f t="shared" si="671"/>
        <v>6282.4299999999994</v>
      </c>
      <c r="AA73" s="40">
        <v>2.7599999999999999E-3</v>
      </c>
      <c r="AB73" s="18">
        <f t="shared" si="672"/>
        <v>42.29148</v>
      </c>
      <c r="AC73" s="27">
        <f>IF(M73&gt;0,(AE73+AN73)/M73,0)</f>
        <v>2.9307629054362723E-3</v>
      </c>
      <c r="AD73" s="40">
        <v>2.9999999999999997E-4</v>
      </c>
      <c r="AE73" s="37">
        <f t="shared" si="673"/>
        <v>4.5968999999999998</v>
      </c>
      <c r="AF73" s="28">
        <v>0.2094</v>
      </c>
      <c r="AG73" s="41">
        <f t="shared" si="674"/>
        <v>39.444678000000003</v>
      </c>
      <c r="AH73" s="28">
        <f t="shared" si="675"/>
        <v>0.8925831202046034</v>
      </c>
      <c r="AI73" s="29">
        <f t="shared" si="634"/>
        <v>0.89889771133037666</v>
      </c>
      <c r="AJ73" s="34">
        <v>207</v>
      </c>
      <c r="AK73" s="39">
        <v>0.09</v>
      </c>
      <c r="AL73" s="38">
        <v>0.214</v>
      </c>
      <c r="AM73" s="137">
        <v>0.21879999999999999</v>
      </c>
      <c r="AN73" s="41">
        <f>AJ73*(1-AK73)*AL73</f>
        <v>40.31118</v>
      </c>
      <c r="AO73" s="138">
        <f t="shared" si="676"/>
        <v>41.215356</v>
      </c>
      <c r="AP73" s="18">
        <v>1.6</v>
      </c>
      <c r="AQ73" s="42"/>
      <c r="AR73" s="121">
        <f>AR72+AJ73-AQ73</f>
        <v>263.26000000000232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9"/>
      <c r="B74" s="33">
        <v>3</v>
      </c>
      <c r="C74" s="11" t="s">
        <v>53</v>
      </c>
      <c r="D74" s="43">
        <v>20400</v>
      </c>
      <c r="E74" s="43">
        <v>0</v>
      </c>
      <c r="F74" s="43">
        <v>15244</v>
      </c>
      <c r="G74" s="37">
        <v>2.2000000000000002</v>
      </c>
      <c r="H74" s="37">
        <v>5.0999999999999996</v>
      </c>
      <c r="I74" s="43">
        <v>17952</v>
      </c>
      <c r="J74" s="37">
        <v>6.9</v>
      </c>
      <c r="K74" s="43">
        <v>16643</v>
      </c>
      <c r="L74" s="39">
        <v>9.2999999999999999E-2</v>
      </c>
      <c r="M74" s="37">
        <f>ROUND(K74*(1-L74),0)</f>
        <v>15095</v>
      </c>
      <c r="N74" s="28">
        <v>0.59199999999999997</v>
      </c>
      <c r="O74" s="25">
        <f t="shared" si="666"/>
        <v>8936.24</v>
      </c>
      <c r="P74" s="39">
        <v>0.27600000000000002</v>
      </c>
      <c r="Q74" s="25">
        <f t="shared" si="667"/>
        <v>4166.22</v>
      </c>
      <c r="R74" s="39">
        <v>0.13200000000000001</v>
      </c>
      <c r="S74" s="139">
        <v>0.216</v>
      </c>
      <c r="T74" s="25">
        <f t="shared" si="668"/>
        <v>1992.5400000000002</v>
      </c>
      <c r="U74" s="28">
        <v>0.25800000000000001</v>
      </c>
      <c r="V74" s="25">
        <f t="shared" si="669"/>
        <v>3894.51</v>
      </c>
      <c r="W74" s="39">
        <v>0.47399999999999998</v>
      </c>
      <c r="X74" s="25">
        <f t="shared" si="670"/>
        <v>7155.03</v>
      </c>
      <c r="Y74" s="39">
        <v>0.41</v>
      </c>
      <c r="Z74" s="25">
        <f t="shared" si="671"/>
        <v>6188.95</v>
      </c>
      <c r="AA74" s="47">
        <v>2.6800000000000001E-3</v>
      </c>
      <c r="AB74" s="18">
        <f t="shared" si="672"/>
        <v>40.454599999999999</v>
      </c>
      <c r="AC74" s="27">
        <f>IF(M74&gt;0,(AE74+AN74)/M74,0)</f>
        <v>2.7004382908247765E-3</v>
      </c>
      <c r="AD74" s="47">
        <v>2.9999999999999997E-4</v>
      </c>
      <c r="AE74" s="37">
        <f t="shared" si="673"/>
        <v>4.5284999999999993</v>
      </c>
      <c r="AF74" s="28">
        <v>0.2109</v>
      </c>
      <c r="AG74" s="41">
        <f t="shared" si="674"/>
        <v>36.046606199999999</v>
      </c>
      <c r="AH74" s="28">
        <f t="shared" si="675"/>
        <v>0.8893247438023556</v>
      </c>
      <c r="AI74" s="29">
        <f t="shared" si="634"/>
        <v>0.89016659232705342</v>
      </c>
      <c r="AJ74" s="43">
        <v>187</v>
      </c>
      <c r="AK74" s="39">
        <v>8.5999999999999993E-2</v>
      </c>
      <c r="AL74" s="28">
        <v>0.21199999999999999</v>
      </c>
      <c r="AM74" s="139">
        <v>0.217</v>
      </c>
      <c r="AN74" s="41">
        <f>AJ74*(1-AK74)*AL74</f>
        <v>36.234616000000003</v>
      </c>
      <c r="AO74" s="140">
        <f t="shared" si="676"/>
        <v>37.089206000000004</v>
      </c>
      <c r="AP74" s="18">
        <v>1.5</v>
      </c>
      <c r="AQ74" s="18"/>
      <c r="AR74" s="121">
        <f>AR73+AJ74-AQ74</f>
        <v>450.26000000000232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70"/>
      <c r="B75" s="49" t="s">
        <v>38</v>
      </c>
      <c r="C75" s="50"/>
      <c r="D75" s="51">
        <f t="shared" ref="D75" si="677">SUM(D72:D74)</f>
        <v>44759</v>
      </c>
      <c r="E75" s="51"/>
      <c r="F75" s="51">
        <f t="shared" ref="F75" si="678">SUM(F72:F74)</f>
        <v>42234</v>
      </c>
      <c r="G75" s="52"/>
      <c r="H75" s="52"/>
      <c r="I75" s="51">
        <f t="shared" ref="I75:K75" si="679">SUM(I72:I74)</f>
        <v>48155</v>
      </c>
      <c r="J75" s="52"/>
      <c r="K75" s="51">
        <f t="shared" si="679"/>
        <v>50370</v>
      </c>
      <c r="L75" s="21">
        <f t="shared" ref="L75" si="680">IF(K75&gt;0,(K72*L72+K73*L73+K74*L74)/K75,0)</f>
        <v>8.4277109390510238E-2</v>
      </c>
      <c r="M75" s="52">
        <f t="shared" ref="M75" si="681">M72+M73+M74</f>
        <v>46125</v>
      </c>
      <c r="N75" s="53">
        <f t="shared" ref="N75" si="682">IF(M75&gt;0,O75/M75,0)</f>
        <v>0.63496520325203243</v>
      </c>
      <c r="O75" s="54">
        <f t="shared" ref="O75" si="683">O72+O73+O74</f>
        <v>29287.769999999997</v>
      </c>
      <c r="P75" s="21">
        <f t="shared" ref="P75" si="684">IF(M75&gt;0,Q75/M75,0)</f>
        <v>0.2665059512195122</v>
      </c>
      <c r="Q75" s="54">
        <f t="shared" ref="Q75" si="685">Q72+Q73+Q74</f>
        <v>12292.587</v>
      </c>
      <c r="R75" s="21">
        <f t="shared" ref="R75" si="686">IF(M75&gt;0,T75/M75,0)</f>
        <v>9.8528845528455283E-2</v>
      </c>
      <c r="S75" s="141"/>
      <c r="T75" s="54">
        <f t="shared" ref="T75" si="687">T72+T73+T74</f>
        <v>4544.643</v>
      </c>
      <c r="U75" s="21">
        <f t="shared" ref="U75" si="688">IF(M75&gt;0,V75/M75,0)</f>
        <v>0.25697840650406506</v>
      </c>
      <c r="V75" s="54">
        <f t="shared" ref="V75" si="689">V72+V73+V74</f>
        <v>11853.129000000001</v>
      </c>
      <c r="W75" s="21">
        <f t="shared" ref="W75" si="690">IF(M75&gt;0,X75/M75,0)</f>
        <v>0.47437383197831973</v>
      </c>
      <c r="X75" s="54">
        <f t="shared" ref="X75" si="691">X72+X73+X74</f>
        <v>21880.492999999999</v>
      </c>
      <c r="Y75" s="21">
        <f t="shared" ref="Y75" si="692">IF(M75&gt;0,Z75/M75,0)</f>
        <v>0.41</v>
      </c>
      <c r="Z75" s="54">
        <f t="shared" ref="Z75" si="693">Z72+Z73+Z74</f>
        <v>18911.25</v>
      </c>
      <c r="AA75" s="55">
        <f t="shared" ref="AA75" si="694">IF(M75&gt;0,AB75/M75,0)</f>
        <v>2.7167924119241194E-3</v>
      </c>
      <c r="AB75" s="56">
        <f t="shared" ref="AB75" si="695">SUM(AB72:AB74)</f>
        <v>125.31205</v>
      </c>
      <c r="AC75" s="55">
        <f t="shared" ref="AC75" si="696">IF(M75&gt;0,(AC72*M72+AC73*M73+AC74*M74)/M75,0)</f>
        <v>2.6893760390243908E-3</v>
      </c>
      <c r="AD75" s="55">
        <f t="shared" ref="AD75" si="697">IF(K75&gt;0,(K72*AD72+K73*AD73+K74*AD74)/K75,0)</f>
        <v>2.9999999999999992E-4</v>
      </c>
      <c r="AE75" s="52">
        <f t="shared" ref="AE75" si="698">SUM(AE72:AE74)</f>
        <v>13.837499999999999</v>
      </c>
      <c r="AF75" s="53">
        <f t="shared" ref="AF75" si="699">IF(K75&gt;0,(K72*AF72+K73*AF73+K74*AF74)/K75,0)</f>
        <v>0.20989562239428233</v>
      </c>
      <c r="AG75" s="58">
        <f t="shared" ref="AG75" si="700">SUM(AG72:AG74)</f>
        <v>108.602031</v>
      </c>
      <c r="AH75" s="53">
        <f t="shared" ref="AH75" si="701">IF(AND(AB75&gt;0),((AB72*AH72+AB73*AH73+AB74*AH74)/AB75),0)</f>
        <v>0.89084902585308678</v>
      </c>
      <c r="AI75" s="57">
        <f t="shared" si="634"/>
        <v>0.88970325589415267</v>
      </c>
      <c r="AJ75" s="51">
        <f t="shared" ref="AJ75" si="702">SUM(AJ72:AJ74)</f>
        <v>567</v>
      </c>
      <c r="AK75" s="21">
        <f t="shared" ref="AK75" si="703">IF(AJ75&gt;0,(AK72*AJ72+AK73*AJ73+AK74*AJ74)/AJ75,0)</f>
        <v>8.7460317460317447E-2</v>
      </c>
      <c r="AL75" s="53">
        <f>IF(K75&gt;0,(AL72*K72+AL73*K73+AL74*K74)/K75,0)</f>
        <v>0.21296754615842761</v>
      </c>
      <c r="AM75" s="141">
        <f>IF(L75&gt;0,(AM72*K72+AM73*K73+AM74*K74)/K75,0)</f>
        <v>0.21773227714909671</v>
      </c>
      <c r="AN75" s="58">
        <f t="shared" ref="AN75" si="704">SUM(AN72:AN74)</f>
        <v>110.20996980000001</v>
      </c>
      <c r="AO75" s="142">
        <f t="shared" ref="AO75:AO123" si="705">SUM(AO72:AO74)</f>
        <v>112.68028480000001</v>
      </c>
      <c r="AP75" s="56"/>
      <c r="AQ75" s="56">
        <f t="shared" ref="AQ75" si="706">SUM(AQ72:AQ74)</f>
        <v>1010.32</v>
      </c>
      <c r="AR75" s="105"/>
      <c r="AS75" s="106">
        <f>AR74</f>
        <v>450.26000000000232</v>
      </c>
      <c r="AT75" s="51">
        <f t="shared" ref="AT75" si="707">SUM(AT72:AT74)</f>
        <v>0</v>
      </c>
      <c r="AU75" s="59"/>
      <c r="AV75" s="58"/>
      <c r="AW75" s="58"/>
      <c r="AX75" s="58"/>
      <c r="AY75" s="58"/>
    </row>
    <row r="76" spans="1:51" x14ac:dyDescent="0.2">
      <c r="A76" s="168">
        <v>19</v>
      </c>
      <c r="B76" s="23">
        <v>1</v>
      </c>
      <c r="C76" s="11" t="s">
        <v>56</v>
      </c>
      <c r="D76" s="12">
        <v>4494</v>
      </c>
      <c r="E76" s="12">
        <v>1</v>
      </c>
      <c r="F76" s="12">
        <v>10517</v>
      </c>
      <c r="G76" s="13">
        <v>3.1</v>
      </c>
      <c r="H76" s="13">
        <v>7.1</v>
      </c>
      <c r="I76" s="12">
        <v>11622</v>
      </c>
      <c r="J76" s="13">
        <v>9</v>
      </c>
      <c r="K76" s="12">
        <v>16184</v>
      </c>
      <c r="L76" s="14">
        <v>7.2999999999999995E-2</v>
      </c>
      <c r="M76" s="24">
        <f>ROUND(K76*(1-L76),0)</f>
        <v>15003</v>
      </c>
      <c r="N76" s="15">
        <v>0.59199999999999997</v>
      </c>
      <c r="O76" s="25">
        <f t="shared" ref="O76:O78" si="708">M76*N76</f>
        <v>8881.7759999999998</v>
      </c>
      <c r="P76" s="14">
        <v>0.27100000000000002</v>
      </c>
      <c r="Q76" s="25">
        <f t="shared" ref="Q76:Q78" si="709">M76*P76</f>
        <v>4065.8130000000001</v>
      </c>
      <c r="R76" s="16">
        <v>0.13700000000000001</v>
      </c>
      <c r="S76" s="150">
        <v>0.22070000000000001</v>
      </c>
      <c r="T76" s="25">
        <f t="shared" ref="T76:T78" si="710">M76*R76</f>
        <v>2055.4110000000001</v>
      </c>
      <c r="U76" s="26">
        <v>0.26800000000000002</v>
      </c>
      <c r="V76" s="25">
        <f t="shared" ref="V76:V78" si="711">M76*U76</f>
        <v>4020.8040000000001</v>
      </c>
      <c r="W76" s="16">
        <v>0.47399999999999998</v>
      </c>
      <c r="X76" s="25">
        <f t="shared" ref="X76:X78" si="712">M76*W76</f>
        <v>7111.4219999999996</v>
      </c>
      <c r="Y76" s="16">
        <v>0.41</v>
      </c>
      <c r="Z76" s="25">
        <f t="shared" ref="Z76:Z78" si="713">Y76*M76</f>
        <v>6151.23</v>
      </c>
      <c r="AA76" s="17">
        <v>2.5500000000000002E-3</v>
      </c>
      <c r="AB76" s="18">
        <f t="shared" ref="AB76:AB78" si="714">M76*AA76</f>
        <v>38.257650000000005</v>
      </c>
      <c r="AC76" s="27">
        <f>IF(M76&gt;0,(AE76+AN76)/M76,0)</f>
        <v>2.4330076784643074E-3</v>
      </c>
      <c r="AD76" s="17">
        <v>2.7999999999999998E-4</v>
      </c>
      <c r="AE76" s="24">
        <f t="shared" ref="AE76:AE78" si="715">AD76*M76</f>
        <v>4.2008399999999995</v>
      </c>
      <c r="AF76" s="117">
        <v>0.20760000000000001</v>
      </c>
      <c r="AG76" s="30">
        <f t="shared" ref="AG76:AG78" si="716">AJ76*(1-AK76)*AF76</f>
        <v>31.826325600000004</v>
      </c>
      <c r="AH76" s="28">
        <f t="shared" ref="AH76:AH78" si="717">IF(AND(AF76&gt;0,AD76&gt;0,AA76&gt;0),((AA76-AD76)*AF76)/((AF76-AD76)*AA76),0)</f>
        <v>0.89139834980876409</v>
      </c>
      <c r="AI76" s="60">
        <f t="shared" si="634"/>
        <v>0.88609363815722642</v>
      </c>
      <c r="AJ76" s="12">
        <v>167</v>
      </c>
      <c r="AK76" s="14">
        <v>8.2000000000000003E-2</v>
      </c>
      <c r="AL76" s="15">
        <v>0.2107</v>
      </c>
      <c r="AM76" s="135">
        <v>0.21290000000000001</v>
      </c>
      <c r="AN76" s="30">
        <f>AJ76*(1-AK76)*AL76</f>
        <v>32.301574200000005</v>
      </c>
      <c r="AO76" s="136">
        <f t="shared" ref="AO76" si="718">AJ76*(1-AK76)*AM76</f>
        <v>32.638847400000003</v>
      </c>
      <c r="AP76" s="19">
        <v>1.55</v>
      </c>
      <c r="AQ76" s="19">
        <v>501.78</v>
      </c>
      <c r="AR76" s="101">
        <f>AR74+AJ76-AQ76+AS76</f>
        <v>107.50000000000229</v>
      </c>
      <c r="AS76" s="151">
        <v>-7.98</v>
      </c>
      <c r="AT76" s="12"/>
      <c r="AU76" s="31"/>
      <c r="AV76" s="20"/>
      <c r="AW76" s="20"/>
      <c r="AX76" s="20"/>
      <c r="AY76" s="20"/>
    </row>
    <row r="77" spans="1:51" x14ac:dyDescent="0.2">
      <c r="A77" s="169"/>
      <c r="B77" s="33">
        <v>2</v>
      </c>
      <c r="C77" s="11" t="s">
        <v>58</v>
      </c>
      <c r="D77" s="34">
        <v>23309</v>
      </c>
      <c r="E77" s="34">
        <v>3</v>
      </c>
      <c r="F77" s="34">
        <v>15150</v>
      </c>
      <c r="G77" s="35">
        <v>1.1000000000000001</v>
      </c>
      <c r="H77" s="35">
        <v>5.6</v>
      </c>
      <c r="I77" s="34">
        <v>16118</v>
      </c>
      <c r="J77" s="35">
        <v>9</v>
      </c>
      <c r="K77" s="34">
        <v>16321</v>
      </c>
      <c r="L77" s="36">
        <v>7.3999999999999996E-2</v>
      </c>
      <c r="M77" s="37">
        <f>ROUND(K77*(1-L77),0)</f>
        <v>15113</v>
      </c>
      <c r="N77" s="38">
        <v>0.58199999999999996</v>
      </c>
      <c r="O77" s="25">
        <f t="shared" si="708"/>
        <v>8795.7659999999996</v>
      </c>
      <c r="P77" s="36">
        <v>0.34499999999999997</v>
      </c>
      <c r="Q77" s="25">
        <f t="shared" si="709"/>
        <v>5213.9849999999997</v>
      </c>
      <c r="R77" s="39">
        <v>7.2999999999999995E-2</v>
      </c>
      <c r="S77" s="139">
        <v>0.23089999999999999</v>
      </c>
      <c r="T77" s="25">
        <f t="shared" si="710"/>
        <v>1103.249</v>
      </c>
      <c r="U77" s="28">
        <v>0.26100000000000001</v>
      </c>
      <c r="V77" s="25">
        <f t="shared" si="711"/>
        <v>3944.4929999999999</v>
      </c>
      <c r="W77" s="39">
        <v>0.48199999999999998</v>
      </c>
      <c r="X77" s="25">
        <f t="shared" si="712"/>
        <v>7284.4659999999994</v>
      </c>
      <c r="Y77" s="39">
        <v>0.42</v>
      </c>
      <c r="Z77" s="25">
        <f t="shared" si="713"/>
        <v>6347.46</v>
      </c>
      <c r="AA77" s="40">
        <v>2.7000000000000001E-3</v>
      </c>
      <c r="AB77" s="18">
        <f t="shared" si="714"/>
        <v>40.805100000000003</v>
      </c>
      <c r="AC77" s="27">
        <f>IF(M77&gt;0,(AE77+AN77)/M77,0)</f>
        <v>2.7002600410242841E-3</v>
      </c>
      <c r="AD77" s="40">
        <v>2.7E-4</v>
      </c>
      <c r="AE77" s="37">
        <f t="shared" si="715"/>
        <v>4.0805100000000003</v>
      </c>
      <c r="AF77" s="28">
        <v>0.2014</v>
      </c>
      <c r="AG77" s="41">
        <f t="shared" si="716"/>
        <v>33.245500800000002</v>
      </c>
      <c r="AH77" s="28">
        <f t="shared" si="717"/>
        <v>0.90120817381792873</v>
      </c>
      <c r="AI77" s="29">
        <f t="shared" si="634"/>
        <v>0.90110310365069579</v>
      </c>
      <c r="AJ77" s="34">
        <v>181</v>
      </c>
      <c r="AK77" s="36">
        <v>8.7999999999999995E-2</v>
      </c>
      <c r="AL77" s="38">
        <v>0.2225</v>
      </c>
      <c r="AM77" s="137">
        <v>0.2356</v>
      </c>
      <c r="AN77" s="41">
        <f>AJ77*(1-AK77)*AL77</f>
        <v>36.728520000000003</v>
      </c>
      <c r="AO77" s="138">
        <f t="shared" si="676"/>
        <v>38.890963200000002</v>
      </c>
      <c r="AP77" s="42">
        <v>1.6</v>
      </c>
      <c r="AQ77" s="42"/>
      <c r="AR77" s="121">
        <f>AR76+AJ77-AQ77</f>
        <v>288.50000000000227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9"/>
      <c r="B78" s="33">
        <v>3</v>
      </c>
      <c r="C78" s="11" t="s">
        <v>57</v>
      </c>
      <c r="D78" s="43">
        <v>18400</v>
      </c>
      <c r="E78" s="43">
        <v>1</v>
      </c>
      <c r="F78" s="43">
        <v>15359</v>
      </c>
      <c r="G78" s="37">
        <v>0.6</v>
      </c>
      <c r="H78" s="37">
        <v>3.3</v>
      </c>
      <c r="I78" s="43">
        <v>16643</v>
      </c>
      <c r="J78" s="127">
        <v>8.5</v>
      </c>
      <c r="K78" s="43">
        <v>16731</v>
      </c>
      <c r="L78" s="39">
        <v>7.3999999999999996E-2</v>
      </c>
      <c r="M78" s="37">
        <f>ROUND(K78*(1-L78),0)</f>
        <v>15493</v>
      </c>
      <c r="N78" s="28">
        <v>0.54500000000000004</v>
      </c>
      <c r="O78" s="25">
        <f t="shared" si="708"/>
        <v>8443.6850000000013</v>
      </c>
      <c r="P78" s="39">
        <v>0.23899999999999999</v>
      </c>
      <c r="Q78" s="25">
        <f t="shared" si="709"/>
        <v>3702.8269999999998</v>
      </c>
      <c r="R78" s="39">
        <v>0.216</v>
      </c>
      <c r="S78" s="139">
        <v>0.22800000000000001</v>
      </c>
      <c r="T78" s="25">
        <f t="shared" si="710"/>
        <v>3346.4879999999998</v>
      </c>
      <c r="U78" s="28">
        <v>0.26700000000000002</v>
      </c>
      <c r="V78" s="25">
        <f t="shared" si="711"/>
        <v>4136.6310000000003</v>
      </c>
      <c r="W78" s="39">
        <v>0.46300000000000002</v>
      </c>
      <c r="X78" s="25">
        <f t="shared" si="712"/>
        <v>7173.259</v>
      </c>
      <c r="Y78" s="39">
        <v>0.42</v>
      </c>
      <c r="Z78" s="25">
        <f t="shared" si="713"/>
        <v>6507.0599999999995</v>
      </c>
      <c r="AA78" s="47">
        <v>2.5500000000000002E-3</v>
      </c>
      <c r="AB78" s="18">
        <f t="shared" si="714"/>
        <v>39.507150000000003</v>
      </c>
      <c r="AC78" s="27">
        <f>IF(M78&gt;0,(AE78+AN78)/M78,0)</f>
        <v>2.3340721874394892E-3</v>
      </c>
      <c r="AD78" s="47">
        <v>2.7E-4</v>
      </c>
      <c r="AE78" s="37">
        <f t="shared" si="715"/>
        <v>4.1831100000000001</v>
      </c>
      <c r="AF78" s="28">
        <v>0.20269999999999999</v>
      </c>
      <c r="AG78" s="41">
        <f t="shared" si="716"/>
        <v>29.816359200000001</v>
      </c>
      <c r="AH78" s="28">
        <f t="shared" si="717"/>
        <v>0.89531021616768025</v>
      </c>
      <c r="AI78" s="29">
        <f t="shared" si="634"/>
        <v>0.88542199394959165</v>
      </c>
      <c r="AJ78" s="43">
        <v>162</v>
      </c>
      <c r="AK78" s="39">
        <v>9.1999999999999998E-2</v>
      </c>
      <c r="AL78" s="28">
        <v>0.21740000000000001</v>
      </c>
      <c r="AM78" s="139">
        <v>0.2283</v>
      </c>
      <c r="AN78" s="41">
        <f>AJ78*(1-AK78)*AL78</f>
        <v>31.978670400000002</v>
      </c>
      <c r="AO78" s="140">
        <f t="shared" si="676"/>
        <v>33.582016799999998</v>
      </c>
      <c r="AP78" s="18">
        <v>1.55</v>
      </c>
      <c r="AQ78" s="18"/>
      <c r="AR78" s="121">
        <f>AR77+AJ78-AQ78</f>
        <v>450.50000000000227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70"/>
      <c r="B79" s="49" t="s">
        <v>38</v>
      </c>
      <c r="C79" s="50"/>
      <c r="D79" s="51">
        <f t="shared" ref="D79" si="719">SUM(D76:D78)</f>
        <v>46203</v>
      </c>
      <c r="E79" s="51"/>
      <c r="F79" s="51">
        <f t="shared" ref="F79" si="720">SUM(F76:F78)</f>
        <v>41026</v>
      </c>
      <c r="G79" s="52"/>
      <c r="H79" s="52"/>
      <c r="I79" s="51">
        <f t="shared" ref="I79:K79" si="721">SUM(I76:I78)</f>
        <v>44383</v>
      </c>
      <c r="J79" s="52"/>
      <c r="K79" s="51">
        <f t="shared" si="721"/>
        <v>49236</v>
      </c>
      <c r="L79" s="21">
        <f t="shared" ref="L79" si="722">IF(K79&gt;0,(K76*L76+K77*L77+K78*L78)/K79,0)</f>
        <v>7.3671297424648632E-2</v>
      </c>
      <c r="M79" s="52">
        <f t="shared" ref="M79" si="723">M76+M77+M78</f>
        <v>45609</v>
      </c>
      <c r="N79" s="53">
        <f t="shared" ref="N79" si="724">IF(M79&gt;0,O79/M79,0)</f>
        <v>0.57272088842114499</v>
      </c>
      <c r="O79" s="54">
        <f t="shared" ref="O79" si="725">O76+O77+O78</f>
        <v>26121.227000000003</v>
      </c>
      <c r="P79" s="21">
        <f t="shared" ref="P79" si="726">IF(M79&gt;0,Q79/M79,0)</f>
        <v>0.28465050757525923</v>
      </c>
      <c r="Q79" s="54">
        <f t="shared" ref="Q79" si="727">Q76+Q77+Q78</f>
        <v>12982.624999999998</v>
      </c>
      <c r="R79" s="21">
        <f t="shared" ref="R79" si="728">IF(M79&gt;0,T79/M79,0)</f>
        <v>0.14262860400359575</v>
      </c>
      <c r="S79" s="141"/>
      <c r="T79" s="54">
        <f t="shared" ref="T79" si="729">T76+T77+T78</f>
        <v>6505.1479999999992</v>
      </c>
      <c r="U79" s="21">
        <f t="shared" ref="U79" si="730">IF(M79&gt;0,V79/M79,0)</f>
        <v>0.26534078800236793</v>
      </c>
      <c r="V79" s="54">
        <f t="shared" ref="V79" si="731">V76+V77+V78</f>
        <v>12101.928</v>
      </c>
      <c r="W79" s="21">
        <f t="shared" ref="W79" si="732">IF(M79&gt;0,X79/M79,0)</f>
        <v>0.47291427130610181</v>
      </c>
      <c r="X79" s="54">
        <f t="shared" ref="X79" si="733">X76+X77+X78</f>
        <v>21569.146999999997</v>
      </c>
      <c r="Y79" s="21">
        <f t="shared" ref="Y79" si="734">IF(M79&gt;0,Z79/M79,0)</f>
        <v>0.41671051766098799</v>
      </c>
      <c r="Z79" s="54">
        <f t="shared" ref="Z79" si="735">Z76+Z77+Z78</f>
        <v>19005.75</v>
      </c>
      <c r="AA79" s="55">
        <f t="shared" ref="AA79" si="736">IF(M79&gt;0,AB79/M79,0)</f>
        <v>2.5997040057883316E-3</v>
      </c>
      <c r="AB79" s="56">
        <f t="shared" ref="AB79" si="737">SUM(AB76:AB78)</f>
        <v>118.56990000000002</v>
      </c>
      <c r="AC79" s="55">
        <f t="shared" ref="AC79" si="738">IF(M79&gt;0,(AC76*M76+AC77*M77+AC78*M78)/M79,0)</f>
        <v>2.4879568637768863E-3</v>
      </c>
      <c r="AD79" s="55">
        <f t="shared" ref="AD79" si="739">IF(K79&gt;0,(K76*AD76+K77*AD77+K78*AD78)/K79,0)</f>
        <v>2.7328702575351368E-4</v>
      </c>
      <c r="AE79" s="52">
        <f t="shared" ref="AE79" si="740">SUM(AE76:AE78)</f>
        <v>12.464459999999999</v>
      </c>
      <c r="AF79" s="53">
        <f t="shared" ref="AF79" si="741">IF(K79&gt;0,(K76*AF76+K77*AF77+K78*AF78)/K79,0)</f>
        <v>0.20387971199935007</v>
      </c>
      <c r="AG79" s="58">
        <f t="shared" ref="AG79" si="742">SUM(AG76:AG78)</f>
        <v>94.888185600000014</v>
      </c>
      <c r="AH79" s="53">
        <f t="shared" ref="AH79" si="743">IF(AND(AB79&gt;0),((AB76*AH76+AB77*AH77+AB78*AH78)/AB79),0)</f>
        <v>0.89607776288660257</v>
      </c>
      <c r="AI79" s="57">
        <f t="shared" si="634"/>
        <v>0.89127908714847348</v>
      </c>
      <c r="AJ79" s="51">
        <f t="shared" ref="AJ79" si="744">SUM(AJ76:AJ78)</f>
        <v>510</v>
      </c>
      <c r="AK79" s="21">
        <f t="shared" ref="AK79" si="745">IF(AJ79&gt;0,(AK76*AJ76+AK77*AJ77+AK78*AJ78)/AJ79,0)</f>
        <v>8.7305882352941164E-2</v>
      </c>
      <c r="AL79" s="53">
        <f>IF(K79&gt;0,(AL76*K76+AL77*K77+AL78*K78)/K79,0)</f>
        <v>0.21688826671541148</v>
      </c>
      <c r="AM79" s="141">
        <f>IF(L79&gt;0,(AM76*K76+AM77*K77+AM78*K78)/K79,0)</f>
        <v>0.22565782151271427</v>
      </c>
      <c r="AN79" s="58">
        <f t="shared" ref="AN79" si="746">SUM(AN76:AN78)</f>
        <v>101.00876460000001</v>
      </c>
      <c r="AO79" s="142">
        <f t="shared" si="705"/>
        <v>105.11182740000001</v>
      </c>
      <c r="AP79" s="56"/>
      <c r="AQ79" s="56">
        <f t="shared" ref="AQ79" si="747">SUM(AQ76:AQ78)</f>
        <v>501.78</v>
      </c>
      <c r="AR79" s="105"/>
      <c r="AS79" s="106">
        <f>AR78</f>
        <v>450.50000000000227</v>
      </c>
      <c r="AT79" s="51">
        <f t="shared" ref="AT79" si="748">SUM(AT76:AT78)</f>
        <v>0</v>
      </c>
      <c r="AU79" s="59"/>
      <c r="AV79" s="58"/>
      <c r="AW79" s="58"/>
      <c r="AX79" s="58"/>
      <c r="AY79" s="58"/>
    </row>
    <row r="80" spans="1:51" x14ac:dyDescent="0.2">
      <c r="A80" s="168">
        <v>20</v>
      </c>
      <c r="B80" s="23">
        <v>1</v>
      </c>
      <c r="C80" s="11" t="s">
        <v>54</v>
      </c>
      <c r="D80" s="12">
        <v>5951</v>
      </c>
      <c r="E80" s="12">
        <v>0</v>
      </c>
      <c r="F80" s="12">
        <v>10464</v>
      </c>
      <c r="G80" s="13">
        <v>0.8</v>
      </c>
      <c r="H80" s="13">
        <v>4.0999999999999996</v>
      </c>
      <c r="I80" s="12">
        <v>12354</v>
      </c>
      <c r="J80" s="125">
        <v>10.5</v>
      </c>
      <c r="K80" s="12">
        <v>16835</v>
      </c>
      <c r="L80" s="14">
        <v>7.5999999999999998E-2</v>
      </c>
      <c r="M80" s="24">
        <f>ROUND(K80*(1-L80),0)</f>
        <v>15556</v>
      </c>
      <c r="N80" s="15">
        <v>0.57399999999999995</v>
      </c>
      <c r="O80" s="25">
        <f t="shared" ref="O80:O82" si="749">M80*N80</f>
        <v>8929.1439999999984</v>
      </c>
      <c r="P80" s="14">
        <v>0.32</v>
      </c>
      <c r="Q80" s="25">
        <f t="shared" ref="Q80:Q82" si="750">M80*P80</f>
        <v>4977.92</v>
      </c>
      <c r="R80" s="16">
        <v>0.106</v>
      </c>
      <c r="S80" s="150">
        <v>0.2218</v>
      </c>
      <c r="T80" s="25">
        <f t="shared" ref="T80:T82" si="751">M80*R80</f>
        <v>1648.9359999999999</v>
      </c>
      <c r="U80" s="26">
        <v>0.252</v>
      </c>
      <c r="V80" s="25">
        <f t="shared" ref="V80:V82" si="752">M80*U80</f>
        <v>3920.1120000000001</v>
      </c>
      <c r="W80" s="16">
        <v>0.48</v>
      </c>
      <c r="X80" s="25">
        <f t="shared" ref="X80:X82" si="753">M80*W80</f>
        <v>7466.88</v>
      </c>
      <c r="Y80" s="16">
        <v>0.42</v>
      </c>
      <c r="Z80" s="25">
        <f t="shared" ref="Z80:Z82" si="754">Y80*M80</f>
        <v>6533.5199999999995</v>
      </c>
      <c r="AA80" s="17">
        <v>2.7000000000000001E-3</v>
      </c>
      <c r="AB80" s="18">
        <f t="shared" ref="AB80:AB82" si="755">M80*AA80</f>
        <v>42.001200000000004</v>
      </c>
      <c r="AC80" s="27">
        <f>IF(M80&gt;0,(AE80+AN80)/M80,0)</f>
        <v>2.894853561326819E-3</v>
      </c>
      <c r="AD80" s="17">
        <v>2.5999999999999998E-4</v>
      </c>
      <c r="AE80" s="24">
        <f t="shared" ref="AE80:AE82" si="756">AD80*M80</f>
        <v>4.0445599999999997</v>
      </c>
      <c r="AF80" s="117">
        <v>0.19489999999999999</v>
      </c>
      <c r="AG80" s="30">
        <f t="shared" ref="AG80:AG82" si="757">AJ80*(1-AK80)*AF80</f>
        <v>36.678230999999997</v>
      </c>
      <c r="AH80" s="28">
        <f t="shared" ref="AH80:AH82" si="758">IF(AND(AF80&gt;0,AD80&gt;0,AA80&gt;0),((AA80-AD80)*AF80)/((AF80-AD80)*AA80),0)</f>
        <v>0.90491087059110087</v>
      </c>
      <c r="AI80" s="60">
        <f t="shared" si="634"/>
        <v>0.91127327731616503</v>
      </c>
      <c r="AJ80" s="12">
        <v>205</v>
      </c>
      <c r="AK80" s="14">
        <v>8.2000000000000003E-2</v>
      </c>
      <c r="AL80" s="15">
        <v>0.21779999999999999</v>
      </c>
      <c r="AM80" s="135">
        <v>0.2283</v>
      </c>
      <c r="AN80" s="30">
        <f>AJ80*(1-AK80)*AL80</f>
        <v>40.987781999999996</v>
      </c>
      <c r="AO80" s="136">
        <f t="shared" ref="AO80" si="759">AJ80*(1-AK80)*AM80</f>
        <v>42.963777</v>
      </c>
      <c r="AP80" s="19">
        <v>1.6</v>
      </c>
      <c r="AQ80" s="19">
        <v>501.82</v>
      </c>
      <c r="AR80" s="101">
        <f>AR78+AJ80-AQ80+AS80</f>
        <v>155.16000000000227</v>
      </c>
      <c r="AS80" s="151">
        <v>1.48</v>
      </c>
      <c r="AT80" s="12"/>
      <c r="AU80" s="31"/>
      <c r="AV80" s="20"/>
      <c r="AW80" s="20"/>
      <c r="AX80" s="20"/>
      <c r="AY80" s="20"/>
    </row>
    <row r="81" spans="1:51" x14ac:dyDescent="0.2">
      <c r="A81" s="169"/>
      <c r="B81" s="33">
        <v>2</v>
      </c>
      <c r="C81" s="11" t="s">
        <v>58</v>
      </c>
      <c r="D81" s="34">
        <v>20437</v>
      </c>
      <c r="E81" s="34">
        <v>2</v>
      </c>
      <c r="F81" s="34">
        <v>15316</v>
      </c>
      <c r="G81" s="35">
        <v>0.7</v>
      </c>
      <c r="H81" s="35">
        <v>4.0999999999999996</v>
      </c>
      <c r="I81" s="34">
        <v>17292</v>
      </c>
      <c r="J81" s="35">
        <v>9.6</v>
      </c>
      <c r="K81" s="34">
        <v>16779</v>
      </c>
      <c r="L81" s="36">
        <v>7.1999999999999995E-2</v>
      </c>
      <c r="M81" s="37">
        <f>ROUND(K81*(1-L81),0)</f>
        <v>15571</v>
      </c>
      <c r="N81" s="38">
        <v>0.58599999999999997</v>
      </c>
      <c r="O81" s="25">
        <f t="shared" si="749"/>
        <v>9124.6059999999998</v>
      </c>
      <c r="P81" s="36">
        <v>0.312</v>
      </c>
      <c r="Q81" s="25">
        <f t="shared" si="750"/>
        <v>4858.152</v>
      </c>
      <c r="R81" s="39">
        <v>0.10199999999999999</v>
      </c>
      <c r="S81" s="139">
        <v>0.224</v>
      </c>
      <c r="T81" s="25">
        <f t="shared" si="751"/>
        <v>1588.242</v>
      </c>
      <c r="U81" s="28">
        <v>0.254</v>
      </c>
      <c r="V81" s="25">
        <f t="shared" si="752"/>
        <v>3955.0340000000001</v>
      </c>
      <c r="W81" s="39">
        <v>0.46899999999999997</v>
      </c>
      <c r="X81" s="25">
        <f t="shared" si="753"/>
        <v>7302.799</v>
      </c>
      <c r="Y81" s="39">
        <v>0.41</v>
      </c>
      <c r="Z81" s="25">
        <f t="shared" si="754"/>
        <v>6384.11</v>
      </c>
      <c r="AA81" s="40">
        <v>2.66E-3</v>
      </c>
      <c r="AB81" s="18">
        <f t="shared" si="755"/>
        <v>41.418860000000002</v>
      </c>
      <c r="AC81" s="27">
        <f>IF(M81&gt;0,(AE81+AN81)/M81,0)</f>
        <v>2.6286920557446539E-3</v>
      </c>
      <c r="AD81" s="40">
        <v>2.9999999999999997E-4</v>
      </c>
      <c r="AE81" s="37">
        <f t="shared" si="756"/>
        <v>4.6712999999999996</v>
      </c>
      <c r="AF81" s="28">
        <v>0.2145</v>
      </c>
      <c r="AG81" s="41">
        <f t="shared" si="757"/>
        <v>37.848095999999998</v>
      </c>
      <c r="AH81" s="28">
        <f t="shared" si="758"/>
        <v>0.88846064741686159</v>
      </c>
      <c r="AI81" s="29">
        <f t="shared" si="634"/>
        <v>0.8871699411110191</v>
      </c>
      <c r="AJ81" s="34">
        <v>192</v>
      </c>
      <c r="AK81" s="36">
        <v>8.1000000000000003E-2</v>
      </c>
      <c r="AL81" s="38">
        <v>0.20549999999999999</v>
      </c>
      <c r="AM81" s="137">
        <v>0.21099999999999999</v>
      </c>
      <c r="AN81" s="41">
        <f>AJ81*(1-AK81)*AL81</f>
        <v>36.260064</v>
      </c>
      <c r="AO81" s="138">
        <f t="shared" si="676"/>
        <v>37.230528</v>
      </c>
      <c r="AP81" s="42">
        <v>1.6</v>
      </c>
      <c r="AQ81" s="42"/>
      <c r="AR81" s="121">
        <f>AR80+AJ81-AQ81</f>
        <v>347.16000000000224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9"/>
      <c r="B82" s="33">
        <v>3</v>
      </c>
      <c r="C82" s="11" t="s">
        <v>57</v>
      </c>
      <c r="D82" s="43">
        <v>16500</v>
      </c>
      <c r="E82" s="43">
        <v>1</v>
      </c>
      <c r="F82" s="43">
        <v>15844</v>
      </c>
      <c r="G82" s="37">
        <v>0.7</v>
      </c>
      <c r="H82" s="37">
        <v>4</v>
      </c>
      <c r="I82" s="43">
        <v>17900</v>
      </c>
      <c r="J82" s="37">
        <v>9.6</v>
      </c>
      <c r="K82" s="43">
        <v>17029</v>
      </c>
      <c r="L82" s="39">
        <v>7.4999999999999997E-2</v>
      </c>
      <c r="M82" s="37">
        <f>ROUND(K82*(1-L82),0)</f>
        <v>15752</v>
      </c>
      <c r="N82" s="28">
        <v>0.624</v>
      </c>
      <c r="O82" s="25">
        <f t="shared" si="749"/>
        <v>9829.2479999999996</v>
      </c>
      <c r="P82" s="39">
        <v>0.30299999999999999</v>
      </c>
      <c r="Q82" s="25">
        <f t="shared" si="750"/>
        <v>4772.8559999999998</v>
      </c>
      <c r="R82" s="39">
        <v>7.2999999999999995E-2</v>
      </c>
      <c r="S82" s="139">
        <v>0.21940000000000001</v>
      </c>
      <c r="T82" s="25">
        <f t="shared" si="751"/>
        <v>1149.896</v>
      </c>
      <c r="U82" s="28">
        <v>0.25900000000000001</v>
      </c>
      <c r="V82" s="25">
        <f t="shared" si="752"/>
        <v>4079.768</v>
      </c>
      <c r="W82" s="39">
        <v>0.46800000000000003</v>
      </c>
      <c r="X82" s="25">
        <f t="shared" si="753"/>
        <v>7371.9360000000006</v>
      </c>
      <c r="Y82" s="39">
        <v>0.41</v>
      </c>
      <c r="Z82" s="25">
        <f t="shared" si="754"/>
        <v>6458.32</v>
      </c>
      <c r="AA82" s="47">
        <v>2.6700000000000001E-3</v>
      </c>
      <c r="AB82" s="18">
        <f t="shared" si="755"/>
        <v>42.057839999999999</v>
      </c>
      <c r="AC82" s="27">
        <f>IF(M82&gt;0,(AE82+AN82)/M82,0)</f>
        <v>2.826469248349416E-3</v>
      </c>
      <c r="AD82" s="47">
        <v>3.1E-4</v>
      </c>
      <c r="AE82" s="37">
        <f t="shared" si="756"/>
        <v>4.8831199999999999</v>
      </c>
      <c r="AF82" s="28">
        <v>0.21379999999999999</v>
      </c>
      <c r="AG82" s="41">
        <f t="shared" si="757"/>
        <v>40.627558800000003</v>
      </c>
      <c r="AH82" s="28">
        <f t="shared" si="758"/>
        <v>0.88517859865200843</v>
      </c>
      <c r="AI82" s="29">
        <f t="shared" si="634"/>
        <v>0.8916476041910002</v>
      </c>
      <c r="AJ82" s="43">
        <v>207</v>
      </c>
      <c r="AK82" s="39">
        <v>8.2000000000000003E-2</v>
      </c>
      <c r="AL82" s="28">
        <v>0.20860000000000001</v>
      </c>
      <c r="AM82" s="139">
        <v>0.21240000000000001</v>
      </c>
      <c r="AN82" s="41">
        <f>AJ82*(1-AK82)*AL82</f>
        <v>39.639423600000001</v>
      </c>
      <c r="AO82" s="140">
        <f t="shared" si="676"/>
        <v>40.361522400000005</v>
      </c>
      <c r="AP82" s="18">
        <v>1.64</v>
      </c>
      <c r="AQ82" s="18"/>
      <c r="AR82" s="121">
        <f>AR81+AJ82-AQ82</f>
        <v>554.16000000000224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70"/>
      <c r="B83" s="49" t="s">
        <v>38</v>
      </c>
      <c r="C83" s="50"/>
      <c r="D83" s="51">
        <f t="shared" ref="D83" si="760">SUM(D80:D82)</f>
        <v>42888</v>
      </c>
      <c r="E83" s="51"/>
      <c r="F83" s="51">
        <f t="shared" ref="F83" si="761">SUM(F80:F82)</f>
        <v>41624</v>
      </c>
      <c r="G83" s="52"/>
      <c r="H83" s="52"/>
      <c r="I83" s="51">
        <f t="shared" ref="I83:K83" si="762">SUM(I80:I82)</f>
        <v>47546</v>
      </c>
      <c r="J83" s="52"/>
      <c r="K83" s="51">
        <f t="shared" si="762"/>
        <v>50643</v>
      </c>
      <c r="L83" s="21">
        <f t="shared" ref="L83" si="763">IF(K83&gt;0,(K80*L80+K81*L81+K82*L82)/K83,0)</f>
        <v>7.4338467310388401E-2</v>
      </c>
      <c r="M83" s="52">
        <f t="shared" ref="M83" si="764">M80+M81+M82</f>
        <v>46879</v>
      </c>
      <c r="N83" s="53">
        <f t="shared" ref="N83" si="765">IF(M83&gt;0,O83/M83,0)</f>
        <v>0.59478653554896643</v>
      </c>
      <c r="O83" s="54">
        <f t="shared" ref="O83" si="766">O80+O81+O82</f>
        <v>27882.998</v>
      </c>
      <c r="P83" s="21">
        <f t="shared" ref="P83" si="767">IF(M83&gt;0,Q83/M83,0)</f>
        <v>0.3116305381940741</v>
      </c>
      <c r="Q83" s="54">
        <f t="shared" ref="Q83" si="768">Q80+Q81+Q82</f>
        <v>14608.928</v>
      </c>
      <c r="R83" s="21">
        <f t="shared" ref="R83" si="769">IF(M83&gt;0,T83/M83,0)</f>
        <v>9.3582926256959395E-2</v>
      </c>
      <c r="S83" s="141"/>
      <c r="T83" s="54">
        <f t="shared" ref="T83" si="770">T80+T81+T82</f>
        <v>4387.0739999999996</v>
      </c>
      <c r="U83" s="21">
        <f t="shared" ref="U83" si="771">IF(M83&gt;0,V83/M83,0)</f>
        <v>0.25501640393353103</v>
      </c>
      <c r="V83" s="54">
        <f t="shared" ref="V83" si="772">V80+V81+V82</f>
        <v>11954.914000000001</v>
      </c>
      <c r="W83" s="21">
        <f t="shared" ref="W83" si="773">IF(M83&gt;0,X83/M83,0)</f>
        <v>0.47231414919260228</v>
      </c>
      <c r="X83" s="54">
        <f t="shared" ref="X83" si="774">X80+X81+X82</f>
        <v>22141.615000000002</v>
      </c>
      <c r="Y83" s="21">
        <f t="shared" ref="Y83" si="775">IF(M83&gt;0,Z83/M83,0)</f>
        <v>0.41331833016915881</v>
      </c>
      <c r="Z83" s="54">
        <f t="shared" ref="Z83" si="776">Z80+Z81+Z82</f>
        <v>19375.949999999997</v>
      </c>
      <c r="AA83" s="55">
        <f t="shared" ref="AA83" si="777">IF(M83&gt;0,AB83/M83,0)</f>
        <v>2.6766334606113614E-3</v>
      </c>
      <c r="AB83" s="56">
        <f t="shared" ref="AB83" si="778">SUM(AB80:AB82)</f>
        <v>125.47790000000001</v>
      </c>
      <c r="AC83" s="55">
        <f t="shared" ref="AC83" si="779">IF(M83&gt;0,(AC80*M80+AC81*M81+AC82*M82)/M83,0)</f>
        <v>2.7834691354337764E-3</v>
      </c>
      <c r="AD83" s="55">
        <f t="shared" ref="AD83" si="780">IF(K83&gt;0,(K80*AD80+K81*AD81+K82*AD82)/K83,0)</f>
        <v>2.9006555693778012E-4</v>
      </c>
      <c r="AE83" s="52">
        <f t="shared" ref="AE83" si="781">SUM(AE80:AE82)</f>
        <v>13.598979999999999</v>
      </c>
      <c r="AF83" s="53">
        <f t="shared" ref="AF83" si="782">IF(K83&gt;0,(K80*AF80+K81*AF81+K82*AF82)/K83,0)</f>
        <v>0.20774909069367925</v>
      </c>
      <c r="AG83" s="58">
        <f t="shared" ref="AG83" si="783">SUM(AG80:AG82)</f>
        <v>115.1538858</v>
      </c>
      <c r="AH83" s="53">
        <f t="shared" ref="AH83" si="784">IF(AND(AB83&gt;0),((AB80*AH80+AB81*AH81+AB82*AH82)/AB83),0)</f>
        <v>0.89286694710598191</v>
      </c>
      <c r="AI83" s="57">
        <f t="shared" si="634"/>
        <v>0.8970252304048163</v>
      </c>
      <c r="AJ83" s="51">
        <f t="shared" ref="AJ83" si="785">SUM(AJ80:AJ82)</f>
        <v>604</v>
      </c>
      <c r="AK83" s="21">
        <f t="shared" ref="AK83" si="786">IF(AJ83&gt;0,(AK80*AJ80+AK81*AJ81+AK82*AJ82)/AJ83,0)</f>
        <v>8.1682119205298012E-2</v>
      </c>
      <c r="AL83" s="53">
        <f>IF(K83&gt;0,(AL80*K80+AL81*K81+AL82*K82)/K83,0)</f>
        <v>0.21063122050431451</v>
      </c>
      <c r="AM83" s="141">
        <f>IF(L83&gt;0,(AM80*K80+AM81*K81+AM82*K82)/K83,0)</f>
        <v>0.21722171079912325</v>
      </c>
      <c r="AN83" s="58">
        <f t="shared" ref="AN83" si="787">SUM(AN80:AN82)</f>
        <v>116.8872696</v>
      </c>
      <c r="AO83" s="142">
        <f t="shared" si="705"/>
        <v>120.5558274</v>
      </c>
      <c r="AP83" s="56"/>
      <c r="AQ83" s="56">
        <f t="shared" ref="AQ83" si="788">SUM(AQ80:AQ82)</f>
        <v>501.82</v>
      </c>
      <c r="AR83" s="105"/>
      <c r="AS83" s="106">
        <f>AR82</f>
        <v>554.16000000000224</v>
      </c>
      <c r="AT83" s="51">
        <f t="shared" ref="AT83" si="789">SUM(AT80:AT82)</f>
        <v>0</v>
      </c>
      <c r="AU83" s="59"/>
      <c r="AV83" s="58"/>
      <c r="AW83" s="58"/>
      <c r="AX83" s="58"/>
      <c r="AY83" s="58"/>
    </row>
    <row r="84" spans="1:51" x14ac:dyDescent="0.2">
      <c r="A84" s="168">
        <v>21</v>
      </c>
      <c r="B84" s="23">
        <v>1</v>
      </c>
      <c r="C84" s="11" t="s">
        <v>54</v>
      </c>
      <c r="D84" s="12">
        <v>12600</v>
      </c>
      <c r="E84" s="12">
        <v>0</v>
      </c>
      <c r="F84" s="12">
        <v>15847</v>
      </c>
      <c r="G84" s="13">
        <v>0.6</v>
      </c>
      <c r="H84" s="13">
        <v>4.2</v>
      </c>
      <c r="I84" s="12">
        <v>18164</v>
      </c>
      <c r="J84" s="13">
        <v>9.1</v>
      </c>
      <c r="K84" s="12">
        <v>17081</v>
      </c>
      <c r="L84" s="14">
        <v>7.6999999999999999E-2</v>
      </c>
      <c r="M84" s="24">
        <f>ROUND(K84*(1-L84),0)</f>
        <v>15766</v>
      </c>
      <c r="N84" s="15">
        <v>0.61399999999999999</v>
      </c>
      <c r="O84" s="25">
        <f t="shared" ref="O84:O86" si="790">M84*N84</f>
        <v>9680.3240000000005</v>
      </c>
      <c r="P84" s="14">
        <v>0.30199999999999999</v>
      </c>
      <c r="Q84" s="25">
        <f t="shared" ref="Q84:Q86" si="791">M84*P84</f>
        <v>4761.3319999999994</v>
      </c>
      <c r="R84" s="16">
        <v>8.4000000000000005E-2</v>
      </c>
      <c r="S84" s="150">
        <v>0.22189999999999999</v>
      </c>
      <c r="T84" s="25">
        <f t="shared" ref="T84:T86" si="792">M84*R84</f>
        <v>1324.3440000000001</v>
      </c>
      <c r="U84" s="26">
        <v>0.26700000000000002</v>
      </c>
      <c r="V84" s="25">
        <f t="shared" ref="V84:V86" si="793">M84*U84</f>
        <v>4209.5219999999999</v>
      </c>
      <c r="W84" s="16">
        <v>0.46600000000000003</v>
      </c>
      <c r="X84" s="25">
        <f t="shared" ref="X84:X86" si="794">M84*W84</f>
        <v>7346.9560000000001</v>
      </c>
      <c r="Y84" s="16">
        <v>0.39</v>
      </c>
      <c r="Z84" s="25">
        <f t="shared" ref="Z84:Z86" si="795">Y84*M84</f>
        <v>6148.74</v>
      </c>
      <c r="AA84" s="17">
        <v>2.7799999999999999E-3</v>
      </c>
      <c r="AB84" s="18">
        <f t="shared" ref="AB84:AB86" si="796">M84*AA84</f>
        <v>43.829479999999997</v>
      </c>
      <c r="AC84" s="27">
        <f>IF(M84&gt;0,(AE84+AN84)/M84,0)</f>
        <v>2.6826357985538498E-3</v>
      </c>
      <c r="AD84" s="17">
        <v>3.1E-4</v>
      </c>
      <c r="AE84" s="24">
        <f t="shared" ref="AE84:AE86" si="797">AD84*M84</f>
        <v>4.8874599999999999</v>
      </c>
      <c r="AF84" s="117">
        <v>0.21990000000000001</v>
      </c>
      <c r="AG84" s="30">
        <f t="shared" ref="AG84:AG86" si="798">AJ84*(1-AK84)*AF84</f>
        <v>38.800915200000006</v>
      </c>
      <c r="AH84" s="28">
        <f t="shared" ref="AH84:AH86" si="799">IF(AND(AF84&gt;0,AD84&gt;0,AA84&gt;0),((AA84-AD84)*AF84)/((AF84-AD84)*AA84),0)</f>
        <v>0.88974350825819604</v>
      </c>
      <c r="AI84" s="60">
        <f t="shared" si="634"/>
        <v>0.88573719203492018</v>
      </c>
      <c r="AJ84" s="12">
        <v>192</v>
      </c>
      <c r="AK84" s="14">
        <v>8.1000000000000003E-2</v>
      </c>
      <c r="AL84" s="15">
        <v>0.21199999999999999</v>
      </c>
      <c r="AM84" s="135">
        <v>0.2165</v>
      </c>
      <c r="AN84" s="30">
        <f>AJ84*(1-AK84)*AL84</f>
        <v>37.406976</v>
      </c>
      <c r="AO84" s="136">
        <f t="shared" ref="AO84" si="800">AJ84*(1-AK84)*AM84</f>
        <v>38.200991999999999</v>
      </c>
      <c r="AP84" s="19">
        <v>1.6</v>
      </c>
      <c r="AQ84" s="19"/>
      <c r="AR84" s="101">
        <f>AR82+AJ84-AQ84</f>
        <v>746.16000000000224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9"/>
      <c r="B85" s="33">
        <v>2</v>
      </c>
      <c r="C85" s="11" t="s">
        <v>53</v>
      </c>
      <c r="D85" s="34">
        <v>21605</v>
      </c>
      <c r="E85" s="34">
        <v>1</v>
      </c>
      <c r="F85" s="34">
        <v>14473</v>
      </c>
      <c r="G85" s="35">
        <v>1.4</v>
      </c>
      <c r="H85" s="35">
        <v>5.9</v>
      </c>
      <c r="I85" s="34">
        <v>16326</v>
      </c>
      <c r="J85" s="35">
        <v>9.4</v>
      </c>
      <c r="K85" s="34">
        <v>17068</v>
      </c>
      <c r="L85" s="36">
        <v>7.3999999999999996E-2</v>
      </c>
      <c r="M85" s="37">
        <f>ROUND(K85*(1-L85),0)</f>
        <v>15805</v>
      </c>
      <c r="N85" s="38">
        <v>0.58099999999999996</v>
      </c>
      <c r="O85" s="25">
        <f t="shared" si="790"/>
        <v>9182.7049999999999</v>
      </c>
      <c r="P85" s="36">
        <v>0.31</v>
      </c>
      <c r="Q85" s="25">
        <f t="shared" si="791"/>
        <v>4899.55</v>
      </c>
      <c r="R85" s="39">
        <v>0.109</v>
      </c>
      <c r="S85" s="139">
        <v>0.22009999999999999</v>
      </c>
      <c r="T85" s="25">
        <f t="shared" si="792"/>
        <v>1722.7449999999999</v>
      </c>
      <c r="U85" s="28">
        <v>0.26100000000000001</v>
      </c>
      <c r="V85" s="25">
        <f t="shared" si="793"/>
        <v>4125.1050000000005</v>
      </c>
      <c r="W85" s="39">
        <v>0.47</v>
      </c>
      <c r="X85" s="25">
        <f t="shared" si="794"/>
        <v>7428.3499999999995</v>
      </c>
      <c r="Y85" s="39">
        <v>0.4</v>
      </c>
      <c r="Z85" s="25">
        <f t="shared" si="795"/>
        <v>6322</v>
      </c>
      <c r="AA85" s="40">
        <v>2.7599999999999999E-3</v>
      </c>
      <c r="AB85" s="18">
        <f t="shared" si="796"/>
        <v>43.6218</v>
      </c>
      <c r="AC85" s="27">
        <f>IF(M85&gt;0,(AE85+AN85)/M85,0)</f>
        <v>2.7739301486871242E-3</v>
      </c>
      <c r="AD85" s="40">
        <v>2.9E-4</v>
      </c>
      <c r="AE85" s="37">
        <f t="shared" si="797"/>
        <v>4.58345</v>
      </c>
      <c r="AF85" s="28">
        <v>0.2195</v>
      </c>
      <c r="AG85" s="41">
        <f t="shared" si="798"/>
        <v>40.589940000000006</v>
      </c>
      <c r="AH85" s="28">
        <f t="shared" si="799"/>
        <v>0.89611146481866044</v>
      </c>
      <c r="AI85" s="29">
        <f t="shared" si="634"/>
        <v>0.89668004746764796</v>
      </c>
      <c r="AJ85" s="34">
        <v>201</v>
      </c>
      <c r="AK85" s="36">
        <v>0.08</v>
      </c>
      <c r="AL85" s="38">
        <v>0.21229999999999999</v>
      </c>
      <c r="AM85" s="137">
        <v>0.2238</v>
      </c>
      <c r="AN85" s="41">
        <f>AJ85*(1-AK85)*AL85</f>
        <v>39.258516</v>
      </c>
      <c r="AO85" s="138">
        <f t="shared" si="676"/>
        <v>41.385096000000004</v>
      </c>
      <c r="AP85" s="42">
        <v>1.65</v>
      </c>
      <c r="AQ85" s="42"/>
      <c r="AR85" s="121">
        <f>AR84+AJ85-AQ85</f>
        <v>947.16000000000224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9"/>
      <c r="B86" s="33">
        <v>3</v>
      </c>
      <c r="C86" s="46" t="s">
        <v>57</v>
      </c>
      <c r="D86" s="43">
        <v>15010</v>
      </c>
      <c r="E86" s="43">
        <v>0</v>
      </c>
      <c r="F86" s="43">
        <v>15405</v>
      </c>
      <c r="G86" s="37">
        <v>0.9</v>
      </c>
      <c r="H86" s="37">
        <v>5.8</v>
      </c>
      <c r="I86" s="43">
        <v>17449</v>
      </c>
      <c r="J86" s="127">
        <v>9</v>
      </c>
      <c r="K86" s="43">
        <v>17059</v>
      </c>
      <c r="L86" s="39">
        <v>7.6999999999999999E-2</v>
      </c>
      <c r="M86" s="37">
        <f>ROUND(K86*(1-L86),0)</f>
        <v>15745</v>
      </c>
      <c r="N86" s="28">
        <v>0.50600000000000001</v>
      </c>
      <c r="O86" s="25">
        <f t="shared" si="790"/>
        <v>7966.97</v>
      </c>
      <c r="P86" s="39">
        <v>0.373</v>
      </c>
      <c r="Q86" s="25">
        <f t="shared" si="791"/>
        <v>5872.8850000000002</v>
      </c>
      <c r="R86" s="39">
        <v>0.121</v>
      </c>
      <c r="S86" s="139">
        <v>0.21859999999999999</v>
      </c>
      <c r="T86" s="25">
        <f t="shared" si="792"/>
        <v>1905.145</v>
      </c>
      <c r="U86" s="28">
        <v>0.25600000000000001</v>
      </c>
      <c r="V86" s="25">
        <f t="shared" si="793"/>
        <v>4030.7200000000003</v>
      </c>
      <c r="W86" s="39">
        <v>0.46100000000000002</v>
      </c>
      <c r="X86" s="25">
        <f t="shared" si="794"/>
        <v>7258.4450000000006</v>
      </c>
      <c r="Y86" s="39">
        <v>0.41</v>
      </c>
      <c r="Z86" s="25">
        <f t="shared" si="795"/>
        <v>6455.45</v>
      </c>
      <c r="AA86" s="47">
        <v>2.6900000000000001E-3</v>
      </c>
      <c r="AB86" s="18">
        <f t="shared" si="796"/>
        <v>42.354050000000001</v>
      </c>
      <c r="AC86" s="27">
        <f>IF(M86&gt;0,(AE86+AN86)/M86,0)</f>
        <v>2.5815389012384883E-3</v>
      </c>
      <c r="AD86" s="47">
        <v>2.9E-4</v>
      </c>
      <c r="AE86" s="37">
        <f t="shared" si="797"/>
        <v>4.5660499999999997</v>
      </c>
      <c r="AF86" s="28">
        <v>0.20369999999999999</v>
      </c>
      <c r="AG86" s="41">
        <f t="shared" si="798"/>
        <v>34.667702999999996</v>
      </c>
      <c r="AH86" s="28">
        <f t="shared" si="799"/>
        <v>0.8934653013700059</v>
      </c>
      <c r="AI86" s="29">
        <f t="shared" si="634"/>
        <v>0.88887982522733344</v>
      </c>
      <c r="AJ86" s="43">
        <v>186</v>
      </c>
      <c r="AK86" s="39">
        <v>8.5000000000000006E-2</v>
      </c>
      <c r="AL86" s="28">
        <v>0.21199999999999999</v>
      </c>
      <c r="AM86" s="139">
        <v>0.22020000000000001</v>
      </c>
      <c r="AN86" s="41">
        <f>AJ86*(1-AK86)*AL86</f>
        <v>36.080280000000002</v>
      </c>
      <c r="AO86" s="140">
        <f t="shared" si="676"/>
        <v>37.475838000000003</v>
      </c>
      <c r="AP86" s="18">
        <v>1.6</v>
      </c>
      <c r="AQ86" s="18"/>
      <c r="AR86" s="121">
        <f>AR85+AJ86-AQ86</f>
        <v>1133.1600000000021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70"/>
      <c r="B87" s="49" t="s">
        <v>38</v>
      </c>
      <c r="C87" s="50"/>
      <c r="D87" s="51">
        <f t="shared" ref="D87" si="801">SUM(D84:D86)</f>
        <v>49215</v>
      </c>
      <c r="E87" s="51"/>
      <c r="F87" s="51">
        <f t="shared" ref="F87" si="802">SUM(F84:F86)</f>
        <v>45725</v>
      </c>
      <c r="G87" s="52"/>
      <c r="H87" s="52"/>
      <c r="I87" s="51">
        <f t="shared" ref="I87:K87" si="803">SUM(I84:I86)</f>
        <v>51939</v>
      </c>
      <c r="J87" s="52"/>
      <c r="K87" s="51">
        <f t="shared" si="803"/>
        <v>51208</v>
      </c>
      <c r="L87" s="21">
        <f t="shared" ref="L87" si="804">IF(K87&gt;0,(K84*L84+K85*L85+K86*L86)/K87,0)</f>
        <v>7.6000078112794869E-2</v>
      </c>
      <c r="M87" s="52">
        <f t="shared" ref="M87" si="805">M84+M85+M86</f>
        <v>47316</v>
      </c>
      <c r="N87" s="53">
        <f t="shared" ref="N87" si="806">IF(M87&gt;0,O87/M87,0)</f>
        <v>0.56703861273142286</v>
      </c>
      <c r="O87" s="54">
        <f t="shared" ref="O87" si="807">O84+O85+O86</f>
        <v>26829.999000000003</v>
      </c>
      <c r="P87" s="21">
        <f t="shared" ref="P87" si="808">IF(M87&gt;0,Q87/M87,0)</f>
        <v>0.32829839800490318</v>
      </c>
      <c r="Q87" s="54">
        <f t="shared" ref="Q87" si="809">Q84+Q85+Q86</f>
        <v>15533.767</v>
      </c>
      <c r="R87" s="21">
        <f t="shared" ref="R87" si="810">IF(M87&gt;0,T87/M87,0)</f>
        <v>0.10466298926367402</v>
      </c>
      <c r="S87" s="141"/>
      <c r="T87" s="54">
        <f t="shared" ref="T87" si="811">T84+T85+T86</f>
        <v>4952.2340000000004</v>
      </c>
      <c r="U87" s="21">
        <f t="shared" ref="U87" si="812">IF(M87&gt;0,V87/M87,0)</f>
        <v>0.26133542564882917</v>
      </c>
      <c r="V87" s="54">
        <f t="shared" ref="V87" si="813">V84+V85+V86</f>
        <v>12365.347000000002</v>
      </c>
      <c r="W87" s="21">
        <f t="shared" ref="W87" si="814">IF(M87&gt;0,X87/M87,0)</f>
        <v>0.46567230957815536</v>
      </c>
      <c r="X87" s="54">
        <f t="shared" ref="X87" si="815">X84+X85+X86</f>
        <v>22033.751</v>
      </c>
      <c r="Y87" s="21">
        <f t="shared" ref="Y87" si="816">IF(M87&gt;0,Z87/M87,0)</f>
        <v>0.39999556175500883</v>
      </c>
      <c r="Z87" s="54">
        <f t="shared" ref="Z87" si="817">Z84+Z85+Z86</f>
        <v>18926.189999999999</v>
      </c>
      <c r="AA87" s="55">
        <f t="shared" ref="AA87" si="818">IF(M87&gt;0,AB87/M87,0)</f>
        <v>2.7433707413982585E-3</v>
      </c>
      <c r="AB87" s="56">
        <f t="shared" ref="AB87" si="819">SUM(AB84:AB86)</f>
        <v>129.80533</v>
      </c>
      <c r="AC87" s="55">
        <f t="shared" ref="AC87" si="820">IF(M87&gt;0,(AC84*M84+AC85*M85+AC86*M86)/M87,0)</f>
        <v>2.679489644095021E-3</v>
      </c>
      <c r="AD87" s="55">
        <f t="shared" ref="AD87" si="821">IF(K87&gt;0,(K84*AD84+K85*AD85+K86*AD86)/K87,0)</f>
        <v>2.9667122324636777E-4</v>
      </c>
      <c r="AE87" s="52">
        <f t="shared" ref="AE87" si="822">SUM(AE84:AE86)</f>
        <v>14.036960000000001</v>
      </c>
      <c r="AF87" s="53">
        <f t="shared" ref="AF87" si="823">IF(K87&gt;0,(K84*AF84+K85*AF85+K86*AF86)/K87,0)</f>
        <v>0.21436994610217155</v>
      </c>
      <c r="AG87" s="58">
        <f t="shared" ref="AG87" si="824">SUM(AG84:AG86)</f>
        <v>114.05855819999999</v>
      </c>
      <c r="AH87" s="53">
        <f t="shared" ref="AH87" si="825">IF(AND(AB87&gt;0),((AB84*AH84+AB85*AH85+AB86*AH86)/AB87),0)</f>
        <v>0.89309787544047226</v>
      </c>
      <c r="AI87" s="57">
        <f t="shared" si="634"/>
        <v>0.89052630633381635</v>
      </c>
      <c r="AJ87" s="51">
        <f t="shared" ref="AJ87" si="826">SUM(AJ84:AJ86)</f>
        <v>579</v>
      </c>
      <c r="AK87" s="21">
        <f t="shared" ref="AK87" si="827">IF(AJ87&gt;0,(AK84*AJ84+AK85*AJ85+AK86*AJ86)/AJ87,0)</f>
        <v>8.1937823834196885E-2</v>
      </c>
      <c r="AL87" s="53">
        <f>IF(K87&gt;0,(AL84*K84+AL85*K85+AL86*K86)/K87,0)</f>
        <v>0.2120999921887205</v>
      </c>
      <c r="AM87" s="141">
        <f>IF(L87&gt;0,(AM84*K84+AM85*K85+AM86*K86)/K87,0)</f>
        <v>0.22016572996406811</v>
      </c>
      <c r="AN87" s="58">
        <f t="shared" ref="AN87" si="828">SUM(AN84:AN86)</f>
        <v>112.745772</v>
      </c>
      <c r="AO87" s="142">
        <f t="shared" si="705"/>
        <v>117.061926</v>
      </c>
      <c r="AP87" s="56"/>
      <c r="AQ87" s="56">
        <f t="shared" ref="AQ87" si="829">SUM(AQ84:AQ86)</f>
        <v>0</v>
      </c>
      <c r="AR87" s="105"/>
      <c r="AS87" s="106">
        <f>AR86</f>
        <v>1133.1600000000021</v>
      </c>
      <c r="AT87" s="51">
        <f t="shared" ref="AT87" si="830">SUM(AT84:AT86)</f>
        <v>0</v>
      </c>
      <c r="AU87" s="59"/>
      <c r="AV87" s="58"/>
      <c r="AW87" s="58"/>
      <c r="AX87" s="58"/>
      <c r="AY87" s="58"/>
    </row>
    <row r="88" spans="1:51" x14ac:dyDescent="0.2">
      <c r="A88" s="168">
        <v>22</v>
      </c>
      <c r="B88" s="23">
        <v>1</v>
      </c>
      <c r="C88" s="11" t="s">
        <v>54</v>
      </c>
      <c r="D88" s="12">
        <v>12600</v>
      </c>
      <c r="E88" s="12">
        <v>0</v>
      </c>
      <c r="F88" s="12">
        <v>14924</v>
      </c>
      <c r="G88" s="13">
        <v>1.1000000000000001</v>
      </c>
      <c r="H88" s="13">
        <v>4.0999999999999996</v>
      </c>
      <c r="I88" s="12">
        <v>17503</v>
      </c>
      <c r="J88" s="125">
        <v>9</v>
      </c>
      <c r="K88" s="12">
        <v>17149</v>
      </c>
      <c r="L88" s="14">
        <v>7.4999999999999997E-2</v>
      </c>
      <c r="M88" s="24">
        <f>ROUND(K88*(1-L88),0)</f>
        <v>15863</v>
      </c>
      <c r="N88" s="15">
        <v>0.56299999999999994</v>
      </c>
      <c r="O88" s="25">
        <f t="shared" ref="O88:O90" si="831">M88*N88</f>
        <v>8930.8689999999988</v>
      </c>
      <c r="P88" s="14">
        <v>0.33900000000000002</v>
      </c>
      <c r="Q88" s="25">
        <f t="shared" ref="Q88:Q90" si="832">M88*P88</f>
        <v>5377.5570000000007</v>
      </c>
      <c r="R88" s="16">
        <v>9.8000000000000004E-2</v>
      </c>
      <c r="S88" s="150">
        <v>0.22509999999999999</v>
      </c>
      <c r="T88" s="25">
        <f t="shared" ref="T88:T90" si="833">M88*R88</f>
        <v>1554.5740000000001</v>
      </c>
      <c r="U88" s="26">
        <v>0.255</v>
      </c>
      <c r="V88" s="25">
        <f t="shared" ref="V88:V90" si="834">M88*U88</f>
        <v>4045.0650000000001</v>
      </c>
      <c r="W88" s="16">
        <v>0.46400000000000002</v>
      </c>
      <c r="X88" s="25">
        <f t="shared" ref="X88:X90" si="835">M88*W88</f>
        <v>7360.4320000000007</v>
      </c>
      <c r="Y88" s="16">
        <v>0.41</v>
      </c>
      <c r="Z88" s="25">
        <f t="shared" ref="Z88:Z90" si="836">Y88*M88</f>
        <v>6503.83</v>
      </c>
      <c r="AA88" s="17">
        <v>2.7000000000000001E-3</v>
      </c>
      <c r="AB88" s="18">
        <f t="shared" ref="AB88:AB90" si="837">M88*AA88</f>
        <v>42.830100000000002</v>
      </c>
      <c r="AC88" s="27">
        <f>IF(M88&gt;0,(AE88+AN88)/M88,0)</f>
        <v>2.5523945344512388E-3</v>
      </c>
      <c r="AD88" s="17">
        <v>2.9999999999999997E-4</v>
      </c>
      <c r="AE88" s="24">
        <f t="shared" ref="AE88:AE90" si="838">AD88*M88</f>
        <v>4.7588999999999997</v>
      </c>
      <c r="AF88" s="117">
        <v>0.2172</v>
      </c>
      <c r="AG88" s="30">
        <f t="shared" ref="AG88:AG90" si="839">AJ88*(1-AK88)*AF88</f>
        <v>37.007622000000005</v>
      </c>
      <c r="AH88" s="28">
        <f t="shared" ref="AH88:AH90" si="840">IF(AND(AF88&gt;0,AD88&gt;0,AA88&gt;0),((AA88-AD88)*AF88)/((AF88-AD88)*AA88),0)</f>
        <v>0.89011833410173657</v>
      </c>
      <c r="AI88" s="60">
        <f t="shared" si="634"/>
        <v>0.88372758610506763</v>
      </c>
      <c r="AJ88" s="12">
        <v>185</v>
      </c>
      <c r="AK88" s="14">
        <v>7.9000000000000001E-2</v>
      </c>
      <c r="AL88" s="15">
        <v>0.2097</v>
      </c>
      <c r="AM88" s="135">
        <v>0.2165</v>
      </c>
      <c r="AN88" s="30">
        <f>AJ88*(1-AK88)*AL88</f>
        <v>35.729734500000006</v>
      </c>
      <c r="AO88" s="136">
        <f t="shared" ref="AO88" si="841">AJ88*(1-AK88)*AM88</f>
        <v>36.888352500000003</v>
      </c>
      <c r="AP88" s="19">
        <v>1.6</v>
      </c>
      <c r="AQ88" s="19"/>
      <c r="AR88" s="101">
        <f>AR86+AJ88-AQ88</f>
        <v>1318.1600000000021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9"/>
      <c r="B89" s="33">
        <v>2</v>
      </c>
      <c r="C89" s="11" t="s">
        <v>53</v>
      </c>
      <c r="D89" s="34">
        <v>20300</v>
      </c>
      <c r="E89" s="34">
        <v>2</v>
      </c>
      <c r="F89" s="34">
        <v>15829</v>
      </c>
      <c r="G89" s="35">
        <v>1.3</v>
      </c>
      <c r="H89" s="35">
        <v>5.5</v>
      </c>
      <c r="I89" s="34">
        <v>17950</v>
      </c>
      <c r="J89" s="35">
        <v>8.6</v>
      </c>
      <c r="K89" s="34">
        <v>17089</v>
      </c>
      <c r="L89" s="36">
        <v>7.1999999999999995E-2</v>
      </c>
      <c r="M89" s="37">
        <f>ROUND(K89*(1-L89),0)</f>
        <v>15859</v>
      </c>
      <c r="N89" s="38">
        <v>0.64500000000000002</v>
      </c>
      <c r="O89" s="25">
        <f t="shared" si="831"/>
        <v>10229.055</v>
      </c>
      <c r="P89" s="36">
        <v>0.251</v>
      </c>
      <c r="Q89" s="25">
        <f t="shared" si="832"/>
        <v>3980.6089999999999</v>
      </c>
      <c r="R89" s="39">
        <v>0.104</v>
      </c>
      <c r="S89" s="139">
        <v>0.2288</v>
      </c>
      <c r="T89" s="25">
        <f t="shared" si="833"/>
        <v>1649.336</v>
      </c>
      <c r="U89" s="28">
        <v>0.26100000000000001</v>
      </c>
      <c r="V89" s="25">
        <f t="shared" si="834"/>
        <v>4139.1990000000005</v>
      </c>
      <c r="W89" s="39">
        <v>0.45600000000000002</v>
      </c>
      <c r="X89" s="25">
        <f t="shared" si="835"/>
        <v>7231.7040000000006</v>
      </c>
      <c r="Y89" s="39">
        <v>0.4</v>
      </c>
      <c r="Z89" s="25">
        <f t="shared" si="836"/>
        <v>6343.6</v>
      </c>
      <c r="AA89" s="40">
        <v>2.6900000000000001E-3</v>
      </c>
      <c r="AB89" s="18">
        <f t="shared" si="837"/>
        <v>42.660710000000002</v>
      </c>
      <c r="AC89" s="27">
        <f>IF(M89&gt;0,(AE89+AN89)/M89,0)</f>
        <v>2.5373961599092E-3</v>
      </c>
      <c r="AD89" s="40">
        <v>2.9999999999999997E-4</v>
      </c>
      <c r="AE89" s="37">
        <f t="shared" si="838"/>
        <v>4.7576999999999998</v>
      </c>
      <c r="AF89" s="28">
        <v>0.21759999999999999</v>
      </c>
      <c r="AG89" s="41">
        <f t="shared" si="839"/>
        <v>35.7954176</v>
      </c>
      <c r="AH89" s="28">
        <f t="shared" si="840"/>
        <v>0.88970244826247102</v>
      </c>
      <c r="AI89" s="29">
        <f t="shared" si="634"/>
        <v>0.88299665064122979</v>
      </c>
      <c r="AJ89" s="34">
        <v>179</v>
      </c>
      <c r="AK89" s="36">
        <v>8.1000000000000003E-2</v>
      </c>
      <c r="AL89" s="38">
        <v>0.2157</v>
      </c>
      <c r="AM89" s="137">
        <v>0.22509999999999999</v>
      </c>
      <c r="AN89" s="41">
        <f>AJ89*(1-AK89)*AL89</f>
        <v>35.482865700000005</v>
      </c>
      <c r="AO89" s="138">
        <f t="shared" si="676"/>
        <v>37.029175100000003</v>
      </c>
      <c r="AP89" s="42">
        <v>1.55</v>
      </c>
      <c r="AQ89" s="42"/>
      <c r="AR89" s="121">
        <f>AR88+AJ89-AQ89</f>
        <v>1497.1600000000021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9"/>
      <c r="B90" s="33">
        <v>3</v>
      </c>
      <c r="C90" s="46" t="s">
        <v>56</v>
      </c>
      <c r="D90" s="43">
        <v>17500</v>
      </c>
      <c r="E90" s="43">
        <v>1</v>
      </c>
      <c r="F90" s="43">
        <v>15691</v>
      </c>
      <c r="G90" s="37">
        <v>2</v>
      </c>
      <c r="H90" s="37">
        <v>4.7</v>
      </c>
      <c r="I90" s="43">
        <v>17958</v>
      </c>
      <c r="J90" s="127">
        <v>9</v>
      </c>
      <c r="K90" s="43">
        <v>17170</v>
      </c>
      <c r="L90" s="39">
        <v>7.3999999999999996E-2</v>
      </c>
      <c r="M90" s="37">
        <f>ROUND(K90*(1-L90),0)</f>
        <v>15899</v>
      </c>
      <c r="N90" s="28">
        <v>0.54300000000000004</v>
      </c>
      <c r="O90" s="25">
        <f t="shared" si="831"/>
        <v>8633.1570000000011</v>
      </c>
      <c r="P90" s="39">
        <v>0.34499999999999997</v>
      </c>
      <c r="Q90" s="25">
        <f t="shared" si="832"/>
        <v>5485.1549999999997</v>
      </c>
      <c r="R90" s="39">
        <v>0.112</v>
      </c>
      <c r="S90" s="139">
        <v>0.2248</v>
      </c>
      <c r="T90" s="25">
        <f t="shared" si="833"/>
        <v>1780.6880000000001</v>
      </c>
      <c r="U90" s="28">
        <v>0.248</v>
      </c>
      <c r="V90" s="25">
        <f t="shared" si="834"/>
        <v>3942.9519999999998</v>
      </c>
      <c r="W90" s="39">
        <v>0.47599999999999998</v>
      </c>
      <c r="X90" s="25">
        <f t="shared" si="835"/>
        <v>7567.924</v>
      </c>
      <c r="Y90" s="39">
        <v>0.39</v>
      </c>
      <c r="Z90" s="25">
        <f t="shared" si="836"/>
        <v>6200.6100000000006</v>
      </c>
      <c r="AA90" s="47">
        <v>2.9499999999999999E-3</v>
      </c>
      <c r="AB90" s="18">
        <f t="shared" si="837"/>
        <v>46.902049999999996</v>
      </c>
      <c r="AC90" s="27">
        <f>IF(M90&gt;0,(AE90+AN90)/M90,0)</f>
        <v>2.7113327882256747E-3</v>
      </c>
      <c r="AD90" s="47">
        <v>2.9999999999999997E-4</v>
      </c>
      <c r="AE90" s="37">
        <f t="shared" si="838"/>
        <v>4.7696999999999994</v>
      </c>
      <c r="AF90" s="28">
        <v>0.21410000000000001</v>
      </c>
      <c r="AG90" s="41">
        <f t="shared" si="839"/>
        <v>38.409540000000007</v>
      </c>
      <c r="AH90" s="28">
        <f t="shared" si="840"/>
        <v>0.89956556896196349</v>
      </c>
      <c r="AI90" s="29">
        <f t="shared" si="634"/>
        <v>0.89060357183326477</v>
      </c>
      <c r="AJ90" s="43">
        <v>195</v>
      </c>
      <c r="AK90" s="39">
        <v>0.08</v>
      </c>
      <c r="AL90" s="28">
        <v>0.2137</v>
      </c>
      <c r="AM90" s="139">
        <v>0.22109999999999999</v>
      </c>
      <c r="AN90" s="41">
        <f>AJ90*(1-AK90)*AL90</f>
        <v>38.337780000000002</v>
      </c>
      <c r="AO90" s="140">
        <f t="shared" si="676"/>
        <v>39.66534</v>
      </c>
      <c r="AP90" s="18">
        <v>1.58</v>
      </c>
      <c r="AQ90" s="18"/>
      <c r="AR90" s="121">
        <f>AR89+AJ90-AQ90</f>
        <v>1692.1600000000021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70"/>
      <c r="B91" s="49" t="s">
        <v>38</v>
      </c>
      <c r="C91" s="50"/>
      <c r="D91" s="51">
        <f t="shared" ref="D91" si="842">SUM(D88:D90)</f>
        <v>50400</v>
      </c>
      <c r="E91" s="51"/>
      <c r="F91" s="51">
        <f t="shared" ref="F91" si="843">SUM(F88:F90)</f>
        <v>46444</v>
      </c>
      <c r="G91" s="52"/>
      <c r="H91" s="52"/>
      <c r="I91" s="51">
        <f t="shared" ref="I91:K91" si="844">SUM(I88:I90)</f>
        <v>53411</v>
      </c>
      <c r="J91" s="52"/>
      <c r="K91" s="51">
        <f t="shared" si="844"/>
        <v>51408</v>
      </c>
      <c r="L91" s="21">
        <f t="shared" ref="L91" si="845">IF(K91&gt;0,(K88*L88+K89*L89+K90*L90)/K91,0)</f>
        <v>7.3668748054777453E-2</v>
      </c>
      <c r="M91" s="52">
        <f t="shared" ref="M91" si="846">M88+M89+M90</f>
        <v>47621</v>
      </c>
      <c r="N91" s="53">
        <f t="shared" ref="N91" si="847">IF(M91&gt;0,O91/M91,0)</f>
        <v>0.58363077213834225</v>
      </c>
      <c r="O91" s="54">
        <f t="shared" ref="O91" si="848">O88+O89+O90</f>
        <v>27793.080999999998</v>
      </c>
      <c r="P91" s="21">
        <f t="shared" ref="P91" si="849">IF(M91&gt;0,Q91/M91,0)</f>
        <v>0.31169696142458159</v>
      </c>
      <c r="Q91" s="54">
        <f t="shared" ref="Q91" si="850">Q88+Q89+Q90</f>
        <v>14843.321</v>
      </c>
      <c r="R91" s="21">
        <f t="shared" ref="R91" si="851">IF(M91&gt;0,T91/M91,0)</f>
        <v>0.10467226643707608</v>
      </c>
      <c r="S91" s="141"/>
      <c r="T91" s="54">
        <f t="shared" ref="T91" si="852">T88+T89+T90</f>
        <v>4984.598</v>
      </c>
      <c r="U91" s="21">
        <f t="shared" ref="U91" si="853">IF(M91&gt;0,V91/M91,0)</f>
        <v>0.2546610948951093</v>
      </c>
      <c r="V91" s="54">
        <f t="shared" ref="V91" si="854">V88+V89+V90</f>
        <v>12127.216</v>
      </c>
      <c r="W91" s="21">
        <f t="shared" ref="W91" si="855">IF(M91&gt;0,X91/M91,0)</f>
        <v>0.46534218097058022</v>
      </c>
      <c r="X91" s="54">
        <f t="shared" ref="X91" si="856">X88+X89+X90</f>
        <v>22160.06</v>
      </c>
      <c r="Y91" s="21">
        <f t="shared" ref="Y91" si="857">IF(M91&gt;0,Z91/M91,0)</f>
        <v>0.39999244030994729</v>
      </c>
      <c r="Z91" s="54">
        <f t="shared" ref="Z91" si="858">Z88+Z89+Z90</f>
        <v>19048.04</v>
      </c>
      <c r="AA91" s="55">
        <f t="shared" ref="AA91" si="859">IF(M91&gt;0,AB91/M91,0)</f>
        <v>2.7801360744209489E-3</v>
      </c>
      <c r="AB91" s="56">
        <f t="shared" ref="AB91" si="860">SUM(AB88:AB90)</f>
        <v>132.39286000000001</v>
      </c>
      <c r="AC91" s="55">
        <f t="shared" ref="AC91" si="861">IF(M91&gt;0,(AC88*M88+AC89*M89+AC90*M90)/M91,0)</f>
        <v>2.6004636651897274E-3</v>
      </c>
      <c r="AD91" s="55">
        <f t="shared" ref="AD91" si="862">IF(K91&gt;0,(K88*AD88+K89*AD89+K90*AD90)/K91,0)</f>
        <v>2.9999999999999997E-4</v>
      </c>
      <c r="AE91" s="52">
        <f t="shared" ref="AE91" si="863">SUM(AE88:AE90)</f>
        <v>14.286300000000001</v>
      </c>
      <c r="AF91" s="53">
        <f t="shared" ref="AF91" si="864">IF(K91&gt;0,(K88*AF88+K89*AF89+K90*AF90)/K91,0)</f>
        <v>0.21629758403361343</v>
      </c>
      <c r="AG91" s="58">
        <f t="shared" ref="AG91" si="865">SUM(AG88:AG90)</f>
        <v>111.21257960000001</v>
      </c>
      <c r="AH91" s="53">
        <f t="shared" ref="AH91" si="866">IF(AND(AB91&gt;0),((AB88*AH88+AB89*AH89+AB90*AH90)/AB91),0)</f>
        <v>0.89333114102043365</v>
      </c>
      <c r="AI91" s="57">
        <f t="shared" si="634"/>
        <v>0.88588350244709757</v>
      </c>
      <c r="AJ91" s="51">
        <f t="shared" ref="AJ91" si="867">SUM(AJ88:AJ90)</f>
        <v>559</v>
      </c>
      <c r="AK91" s="21">
        <f t="shared" ref="AK91" si="868">IF(AJ91&gt;0,(AK88*AJ88+AK89*AJ89+AK90*AJ90)/AJ91,0)</f>
        <v>7.9989266547406082E-2</v>
      </c>
      <c r="AL91" s="53">
        <f>IF(K91&gt;0,(AL88*K88+AL89*K89+AL90*K90)/K91,0)</f>
        <v>0.21303049330843446</v>
      </c>
      <c r="AM91" s="141">
        <f>IF(L91&gt;0,(AM88*K88+AM89*K89+AM90*K90)/K91,0)</f>
        <v>0.22089517973856207</v>
      </c>
      <c r="AN91" s="58">
        <f t="shared" ref="AN91" si="869">SUM(AN88:AN90)</f>
        <v>109.55038020000001</v>
      </c>
      <c r="AO91" s="142">
        <f t="shared" si="705"/>
        <v>113.5828676</v>
      </c>
      <c r="AP91" s="56"/>
      <c r="AQ91" s="56">
        <f t="shared" ref="AQ91" si="870">SUM(AQ88:AQ90)</f>
        <v>0</v>
      </c>
      <c r="AR91" s="105"/>
      <c r="AS91" s="106">
        <f>AR90</f>
        <v>1692.1600000000021</v>
      </c>
      <c r="AT91" s="51">
        <f t="shared" ref="AT91" si="871">SUM(AT88:AT90)</f>
        <v>0</v>
      </c>
      <c r="AU91" s="59"/>
      <c r="AV91" s="58"/>
      <c r="AW91" s="58"/>
      <c r="AX91" s="58"/>
      <c r="AY91" s="58"/>
    </row>
    <row r="92" spans="1:51" x14ac:dyDescent="0.2">
      <c r="A92" s="168">
        <v>23</v>
      </c>
      <c r="B92" s="23">
        <v>1</v>
      </c>
      <c r="C92" s="11" t="s">
        <v>58</v>
      </c>
      <c r="D92" s="12">
        <v>4889</v>
      </c>
      <c r="E92" s="12">
        <v>0</v>
      </c>
      <c r="F92" s="12">
        <v>10795</v>
      </c>
      <c r="G92" s="13">
        <v>2</v>
      </c>
      <c r="H92" s="13">
        <v>5.4</v>
      </c>
      <c r="I92" s="12">
        <v>11787</v>
      </c>
      <c r="J92" s="13">
        <v>10.7</v>
      </c>
      <c r="K92" s="12">
        <v>15922</v>
      </c>
      <c r="L92" s="14">
        <v>7.8E-2</v>
      </c>
      <c r="M92" s="24">
        <f>ROUND(K92*(1-L92),0)</f>
        <v>14680</v>
      </c>
      <c r="N92" s="15">
        <v>0.60699999999999998</v>
      </c>
      <c r="O92" s="25">
        <f t="shared" ref="O92:O94" si="872">M92*N92</f>
        <v>8910.76</v>
      </c>
      <c r="P92" s="14">
        <v>0.28699999999999998</v>
      </c>
      <c r="Q92" s="25">
        <f t="shared" ref="Q92:Q94" si="873">M92*P92</f>
        <v>4213.16</v>
      </c>
      <c r="R92" s="16">
        <v>0.106</v>
      </c>
      <c r="S92" s="150">
        <v>0.22620000000000001</v>
      </c>
      <c r="T92" s="25">
        <f t="shared" ref="T92:T94" si="874">M92*R92</f>
        <v>1556.08</v>
      </c>
      <c r="U92" s="26">
        <v>0.253</v>
      </c>
      <c r="V92" s="25">
        <f t="shared" ref="V92:V94" si="875">M92*U92</f>
        <v>3714.04</v>
      </c>
      <c r="W92" s="16">
        <v>0.46300000000000002</v>
      </c>
      <c r="X92" s="25">
        <f t="shared" ref="X92:X94" si="876">M92*W92</f>
        <v>6796.84</v>
      </c>
      <c r="Y92" s="16">
        <v>0.42</v>
      </c>
      <c r="Z92" s="25">
        <f t="shared" ref="Z92:Z94" si="877">Y92*M92</f>
        <v>6165.5999999999995</v>
      </c>
      <c r="AA92" s="17">
        <v>2.7100000000000002E-3</v>
      </c>
      <c r="AB92" s="18">
        <f t="shared" ref="AB92:AB94" si="878">M92*AA92</f>
        <v>39.782800000000002</v>
      </c>
      <c r="AC92" s="27">
        <f>IF(M92&gt;0,(AE92+AN92)/M92,0)</f>
        <v>2.9308950953678475E-3</v>
      </c>
      <c r="AD92" s="17">
        <v>2.9E-4</v>
      </c>
      <c r="AE92" s="24">
        <f t="shared" ref="AE92:AE94" si="879">AD92*M92</f>
        <v>4.2572000000000001</v>
      </c>
      <c r="AF92" s="117">
        <v>0.2157</v>
      </c>
      <c r="AG92" s="30">
        <f t="shared" ref="AG92:AG94" si="880">AJ92*(1-AK92)*AF92</f>
        <v>38.696580000000004</v>
      </c>
      <c r="AH92" s="28">
        <f t="shared" ref="AH92:AH94" si="881">IF(AND(AF92&gt;0,AD92&gt;0,AA92&gt;0),((AA92-AD92)*AF92)/((AF92-AD92)*AA92),0)</f>
        <v>0.8941911340101284</v>
      </c>
      <c r="AI92" s="60">
        <f t="shared" si="634"/>
        <v>0.902264931740966</v>
      </c>
      <c r="AJ92" s="12">
        <v>195</v>
      </c>
      <c r="AK92" s="14">
        <v>0.08</v>
      </c>
      <c r="AL92" s="15">
        <v>0.21609999999999999</v>
      </c>
      <c r="AM92" s="135">
        <v>0.22470000000000001</v>
      </c>
      <c r="AN92" s="30">
        <f>AJ92*(1-AK92)*AL92</f>
        <v>38.768340000000002</v>
      </c>
      <c r="AO92" s="136">
        <f t="shared" ref="AO92" si="882">AJ92*(1-AK92)*AM92</f>
        <v>40.31118</v>
      </c>
      <c r="AP92" s="19">
        <v>1.6</v>
      </c>
      <c r="AQ92" s="19">
        <v>1256.6199999999999</v>
      </c>
      <c r="AR92" s="101">
        <f>AR90+AJ92-AQ92+AS92</f>
        <v>613.98000000000229</v>
      </c>
      <c r="AS92" s="151">
        <v>-16.559999999999999</v>
      </c>
      <c r="AT92" s="12"/>
      <c r="AU92" s="31"/>
      <c r="AV92" s="20"/>
      <c r="AW92" s="20"/>
      <c r="AX92" s="20"/>
      <c r="AY92" s="20"/>
    </row>
    <row r="93" spans="1:51" x14ac:dyDescent="0.2">
      <c r="A93" s="169"/>
      <c r="B93" s="33">
        <v>2</v>
      </c>
      <c r="C93" s="11" t="s">
        <v>53</v>
      </c>
      <c r="D93" s="34">
        <v>23200</v>
      </c>
      <c r="E93" s="34">
        <v>3</v>
      </c>
      <c r="F93" s="34">
        <v>15788</v>
      </c>
      <c r="G93" s="35">
        <v>2.2999999999999998</v>
      </c>
      <c r="H93" s="35">
        <v>5.8</v>
      </c>
      <c r="I93" s="34">
        <v>17972</v>
      </c>
      <c r="J93" s="35">
        <v>9.1999999999999993</v>
      </c>
      <c r="K93" s="34">
        <v>15840</v>
      </c>
      <c r="L93" s="36">
        <v>8.5999999999999993E-2</v>
      </c>
      <c r="M93" s="37">
        <f>ROUND(K93*(1-L93),0)</f>
        <v>14478</v>
      </c>
      <c r="N93" s="38">
        <v>0.59299999999999997</v>
      </c>
      <c r="O93" s="25">
        <f t="shared" si="872"/>
        <v>8585.4539999999997</v>
      </c>
      <c r="P93" s="36">
        <v>0.29699999999999999</v>
      </c>
      <c r="Q93" s="25">
        <f t="shared" si="873"/>
        <v>4299.9659999999994</v>
      </c>
      <c r="R93" s="39">
        <v>0.11</v>
      </c>
      <c r="S93" s="139">
        <v>0.22919999999999999</v>
      </c>
      <c r="T93" s="25">
        <f t="shared" si="874"/>
        <v>1592.58</v>
      </c>
      <c r="U93" s="28">
        <v>0.254</v>
      </c>
      <c r="V93" s="25">
        <f t="shared" si="875"/>
        <v>3677.4120000000003</v>
      </c>
      <c r="W93" s="39">
        <v>0.48099999999999998</v>
      </c>
      <c r="X93" s="25">
        <f t="shared" si="876"/>
        <v>6963.9179999999997</v>
      </c>
      <c r="Y93" s="39">
        <v>0.41</v>
      </c>
      <c r="Z93" s="25">
        <f t="shared" si="877"/>
        <v>5935.98</v>
      </c>
      <c r="AA93" s="40">
        <v>2.8300000000000001E-3</v>
      </c>
      <c r="AB93" s="18">
        <f t="shared" si="878"/>
        <v>40.972740000000002</v>
      </c>
      <c r="AC93" s="27">
        <f>IF(M93&gt;0,(AE93+AN93)/M93,0)</f>
        <v>2.8006112653681447E-3</v>
      </c>
      <c r="AD93" s="40">
        <v>2.9E-4</v>
      </c>
      <c r="AE93" s="37">
        <f t="shared" si="879"/>
        <v>4.19862</v>
      </c>
      <c r="AF93" s="28">
        <v>0.2117</v>
      </c>
      <c r="AG93" s="41">
        <f t="shared" si="880"/>
        <v>36.1437527</v>
      </c>
      <c r="AH93" s="28">
        <f t="shared" si="881"/>
        <v>0.89875767666632744</v>
      </c>
      <c r="AI93" s="29">
        <f t="shared" si="634"/>
        <v>0.89767393631164738</v>
      </c>
      <c r="AJ93" s="34">
        <v>187</v>
      </c>
      <c r="AK93" s="36">
        <v>8.6999999999999994E-2</v>
      </c>
      <c r="AL93" s="38">
        <v>0.21290000000000001</v>
      </c>
      <c r="AM93" s="137">
        <v>0.21920000000000001</v>
      </c>
      <c r="AN93" s="41">
        <f>AJ93*(1-AK93)*AL93</f>
        <v>36.348629899999999</v>
      </c>
      <c r="AO93" s="138">
        <f t="shared" si="676"/>
        <v>37.424235199999998</v>
      </c>
      <c r="AP93" s="42">
        <v>1.6</v>
      </c>
      <c r="AQ93" s="42"/>
      <c r="AR93" s="121">
        <f>AR92+AJ93-AQ93</f>
        <v>800.98000000000229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9"/>
      <c r="B94" s="33">
        <v>3</v>
      </c>
      <c r="C94" s="46" t="s">
        <v>56</v>
      </c>
      <c r="D94" s="43">
        <v>16861</v>
      </c>
      <c r="E94" s="43">
        <v>0</v>
      </c>
      <c r="F94" s="43">
        <v>15856</v>
      </c>
      <c r="G94" s="37">
        <v>0.9</v>
      </c>
      <c r="H94" s="37">
        <v>4.5</v>
      </c>
      <c r="I94" s="43">
        <v>18389</v>
      </c>
      <c r="J94" s="37">
        <v>8.5</v>
      </c>
      <c r="K94" s="43">
        <v>15976</v>
      </c>
      <c r="L94" s="39">
        <v>8.5999999999999993E-2</v>
      </c>
      <c r="M94" s="37">
        <f>ROUND(K94*(1-L94),0)</f>
        <v>14602</v>
      </c>
      <c r="N94" s="28">
        <v>0.56100000000000005</v>
      </c>
      <c r="O94" s="25">
        <f t="shared" si="872"/>
        <v>8191.7220000000007</v>
      </c>
      <c r="P94" s="39">
        <v>0.33700000000000002</v>
      </c>
      <c r="Q94" s="25">
        <f t="shared" si="873"/>
        <v>4920.8740000000007</v>
      </c>
      <c r="R94" s="39">
        <v>0.10199999999999999</v>
      </c>
      <c r="S94" s="139">
        <v>0.23569999999999999</v>
      </c>
      <c r="T94" s="25">
        <f t="shared" si="874"/>
        <v>1489.404</v>
      </c>
      <c r="U94" s="28">
        <v>0.27</v>
      </c>
      <c r="V94" s="25">
        <f t="shared" si="875"/>
        <v>3942.5400000000004</v>
      </c>
      <c r="W94" s="39">
        <v>0.47599999999999998</v>
      </c>
      <c r="X94" s="25">
        <f t="shared" si="876"/>
        <v>6950.5519999999997</v>
      </c>
      <c r="Y94" s="39">
        <v>0.41</v>
      </c>
      <c r="Z94" s="25">
        <f t="shared" si="877"/>
        <v>5986.82</v>
      </c>
      <c r="AA94" s="47">
        <v>2.8400000000000001E-3</v>
      </c>
      <c r="AB94" s="18">
        <f t="shared" si="878"/>
        <v>41.469680000000004</v>
      </c>
      <c r="AC94" s="27">
        <f>IF(M94&gt;0,(AE94+AN94)/M94,0)</f>
        <v>2.714661792905082E-3</v>
      </c>
      <c r="AD94" s="47">
        <v>2.9E-4</v>
      </c>
      <c r="AE94" s="37">
        <f t="shared" si="879"/>
        <v>4.2345800000000002</v>
      </c>
      <c r="AF94" s="28">
        <v>0.21160000000000001</v>
      </c>
      <c r="AG94" s="41">
        <f t="shared" si="880"/>
        <v>35.896882000000005</v>
      </c>
      <c r="AH94" s="28">
        <f t="shared" si="881"/>
        <v>0.89911957667161468</v>
      </c>
      <c r="AI94" s="29">
        <f t="shared" si="634"/>
        <v>0.89441553525229744</v>
      </c>
      <c r="AJ94" s="43">
        <v>185</v>
      </c>
      <c r="AK94" s="39">
        <v>8.3000000000000004E-2</v>
      </c>
      <c r="AL94" s="28">
        <v>0.2087</v>
      </c>
      <c r="AM94" s="139">
        <v>0.21049999999999999</v>
      </c>
      <c r="AN94" s="41">
        <f>AJ94*(1-AK94)*AL94</f>
        <v>35.404911500000004</v>
      </c>
      <c r="AO94" s="140">
        <f t="shared" si="676"/>
        <v>35.710272500000002</v>
      </c>
      <c r="AP94" s="18">
        <v>1.6</v>
      </c>
      <c r="AQ94" s="18"/>
      <c r="AR94" s="121">
        <f>AR93+AJ94-AQ94</f>
        <v>985.98000000000229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70"/>
      <c r="B95" s="49" t="s">
        <v>38</v>
      </c>
      <c r="C95" s="50"/>
      <c r="D95" s="51">
        <f t="shared" ref="D95" si="883">SUM(D92:D94)</f>
        <v>44950</v>
      </c>
      <c r="E95" s="51"/>
      <c r="F95" s="51">
        <f t="shared" ref="F95" si="884">SUM(F92:F94)</f>
        <v>42439</v>
      </c>
      <c r="G95" s="52"/>
      <c r="H95" s="52"/>
      <c r="I95" s="51">
        <f t="shared" ref="I95:K95" si="885">SUM(I92:I94)</f>
        <v>48148</v>
      </c>
      <c r="J95" s="52"/>
      <c r="K95" s="51">
        <f t="shared" si="885"/>
        <v>47738</v>
      </c>
      <c r="L95" s="21">
        <f t="shared" ref="L95" si="886">IF(K95&gt;0,(K92*L92+K93*L93+K94*L94)/K95,0)</f>
        <v>8.3331769240437378E-2</v>
      </c>
      <c r="M95" s="52">
        <f t="shared" ref="M95" si="887">M92+M93+M94</f>
        <v>43760</v>
      </c>
      <c r="N95" s="53">
        <f t="shared" ref="N95" si="888">IF(M95&gt;0,O95/M95,0)</f>
        <v>0.58701864716636198</v>
      </c>
      <c r="O95" s="54">
        <f t="shared" ref="O95" si="889">O92+O93+O94</f>
        <v>25687.936000000002</v>
      </c>
      <c r="P95" s="21">
        <f t="shared" ref="P95" si="890">IF(M95&gt;0,Q95/M95,0)</f>
        <v>0.30699268738574043</v>
      </c>
      <c r="Q95" s="54">
        <f t="shared" ref="Q95" si="891">Q92+Q93+Q94</f>
        <v>13434</v>
      </c>
      <c r="R95" s="21">
        <f t="shared" ref="R95" si="892">IF(M95&gt;0,T95/M95,0)</f>
        <v>0.10598866544789763</v>
      </c>
      <c r="S95" s="141"/>
      <c r="T95" s="54">
        <f t="shared" ref="T95" si="893">T92+T93+T94</f>
        <v>4638.0640000000003</v>
      </c>
      <c r="U95" s="21">
        <f t="shared" ref="U95" si="894">IF(M95&gt;0,V95/M95,0)</f>
        <v>0.25900347349177333</v>
      </c>
      <c r="V95" s="54">
        <f t="shared" ref="V95" si="895">V92+V93+V94</f>
        <v>11333.992</v>
      </c>
      <c r="W95" s="21">
        <f t="shared" ref="W95" si="896">IF(M95&gt;0,X95/M95,0)</f>
        <v>0.47329319012797072</v>
      </c>
      <c r="X95" s="54">
        <f t="shared" ref="X95" si="897">X92+X93+X94</f>
        <v>20711.309999999998</v>
      </c>
      <c r="Y95" s="21">
        <f t="shared" ref="Y95" si="898">IF(M95&gt;0,Z95/M95,0)</f>
        <v>0.41335466179159042</v>
      </c>
      <c r="Z95" s="54">
        <f t="shared" ref="Z95" si="899">Z92+Z93+Z94</f>
        <v>18088.399999999998</v>
      </c>
      <c r="AA95" s="55">
        <f t="shared" ref="AA95" si="900">IF(M95&gt;0,AB95/M95,0)</f>
        <v>2.7930808957952469E-3</v>
      </c>
      <c r="AB95" s="56">
        <f t="shared" ref="AB95" si="901">SUM(AB92:AB94)</f>
        <v>122.22522000000001</v>
      </c>
      <c r="AC95" s="55">
        <f t="shared" ref="AC95" si="902">IF(M95&gt;0,(AC92*M92+AC93*M93+AC94*M94)/M95,0)</f>
        <v>2.8156371435100551E-3</v>
      </c>
      <c r="AD95" s="55">
        <f t="shared" ref="AD95" si="903">IF(K95&gt;0,(K92*AD92+K93*AD93+K94*AD94)/K95,0)</f>
        <v>2.9E-4</v>
      </c>
      <c r="AE95" s="52">
        <f t="shared" ref="AE95" si="904">SUM(AE92:AE94)</f>
        <v>12.6904</v>
      </c>
      <c r="AF95" s="53">
        <f t="shared" ref="AF95" si="905">IF(K95&gt;0,(K92*AF92+K93*AF93+K94*AF94)/K95,0)</f>
        <v>0.21300064937785412</v>
      </c>
      <c r="AG95" s="58">
        <f t="shared" ref="AG95" si="906">SUM(AG92:AG94)</f>
        <v>110.73721470000001</v>
      </c>
      <c r="AH95" s="53">
        <f t="shared" ref="AH95" si="907">IF(AND(AB95&gt;0),((AB92*AH92+AB93*AH93+AB94*AH94)/AB95),0)</f>
        <v>0.89739411212725961</v>
      </c>
      <c r="AI95" s="57">
        <f t="shared" si="634"/>
        <v>0.89822923663579046</v>
      </c>
      <c r="AJ95" s="51">
        <f t="shared" ref="AJ95" si="908">SUM(AJ92:AJ94)</f>
        <v>567</v>
      </c>
      <c r="AK95" s="21">
        <f t="shared" ref="AK95" si="909">IF(AJ95&gt;0,(AK92*AJ92+AK93*AJ93+AK94*AJ94)/AJ95,0)</f>
        <v>8.3287477954144623E-2</v>
      </c>
      <c r="AL95" s="53">
        <f>IF(K95&gt;0,(AL92*K92+AL93*K93+AL94*K94)/K95,0)</f>
        <v>0.21256172022288322</v>
      </c>
      <c r="AM95" s="141">
        <f>IF(L95&gt;0,(AM92*K92+AM93*K93+AM94*K94)/K95,0)</f>
        <v>0.21812286647953413</v>
      </c>
      <c r="AN95" s="58">
        <f t="shared" ref="AN95" si="910">SUM(AN92:AN94)</f>
        <v>110.52188140000001</v>
      </c>
      <c r="AO95" s="142">
        <f t="shared" si="705"/>
        <v>113.44568770000001</v>
      </c>
      <c r="AP95" s="56"/>
      <c r="AQ95" s="56">
        <f t="shared" ref="AQ95" si="911">SUM(AQ92:AQ94)</f>
        <v>1256.6199999999999</v>
      </c>
      <c r="AR95" s="105"/>
      <c r="AS95" s="106">
        <f>AR94</f>
        <v>985.98000000000229</v>
      </c>
      <c r="AT95" s="51">
        <f t="shared" ref="AT95" si="912">SUM(AT92:AT94)</f>
        <v>0</v>
      </c>
      <c r="AU95" s="59"/>
      <c r="AV95" s="58"/>
      <c r="AW95" s="58"/>
      <c r="AX95" s="58"/>
      <c r="AY95" s="58"/>
    </row>
    <row r="96" spans="1:51" x14ac:dyDescent="0.2">
      <c r="A96" s="168">
        <v>24</v>
      </c>
      <c r="B96" s="23">
        <v>1</v>
      </c>
      <c r="C96" s="11" t="s">
        <v>58</v>
      </c>
      <c r="D96" s="12">
        <v>14407</v>
      </c>
      <c r="E96" s="12">
        <v>0</v>
      </c>
      <c r="F96" s="12">
        <v>16732</v>
      </c>
      <c r="G96" s="13">
        <v>1.8</v>
      </c>
      <c r="H96" s="13">
        <v>5</v>
      </c>
      <c r="I96" s="12">
        <v>19001</v>
      </c>
      <c r="J96" s="13">
        <v>8</v>
      </c>
      <c r="K96" s="12">
        <v>16876</v>
      </c>
      <c r="L96" s="14">
        <v>8.3000000000000004E-2</v>
      </c>
      <c r="M96" s="24">
        <f>ROUND(K96*(1-L96),0)</f>
        <v>15475</v>
      </c>
      <c r="N96" s="15">
        <v>0.59799999999999998</v>
      </c>
      <c r="O96" s="25">
        <f t="shared" ref="O96:O98" si="913">M96*N96</f>
        <v>9254.0499999999993</v>
      </c>
      <c r="P96" s="14">
        <v>0.34100000000000003</v>
      </c>
      <c r="Q96" s="25">
        <f t="shared" ref="Q96:Q98" si="914">M96*P96</f>
        <v>5276.9750000000004</v>
      </c>
      <c r="R96" s="16">
        <v>6.0999999999999999E-2</v>
      </c>
      <c r="S96" s="150">
        <v>0.2399</v>
      </c>
      <c r="T96" s="25">
        <f t="shared" ref="T96:T98" si="915">M96*R96</f>
        <v>943.97500000000002</v>
      </c>
      <c r="U96" s="26">
        <v>0.27</v>
      </c>
      <c r="V96" s="25">
        <f t="shared" ref="V96:V98" si="916">M96*U96</f>
        <v>4178.25</v>
      </c>
      <c r="W96" s="16">
        <v>0.45700000000000002</v>
      </c>
      <c r="X96" s="25">
        <f t="shared" ref="X96:X98" si="917">M96*W96</f>
        <v>7072.0749999999998</v>
      </c>
      <c r="Y96" s="16">
        <v>0.41</v>
      </c>
      <c r="Z96" s="25">
        <f t="shared" ref="Z96:Z98" si="918">Y96*M96</f>
        <v>6344.75</v>
      </c>
      <c r="AA96" s="17">
        <v>2.6700000000000001E-3</v>
      </c>
      <c r="AB96" s="18">
        <f t="shared" ref="AB96:AB98" si="919">M96*AA96</f>
        <v>41.318249999999999</v>
      </c>
      <c r="AC96" s="27">
        <f>IF(M96&gt;0,(AE96+AN96)/M96,0)</f>
        <v>2.3457433602584814E-3</v>
      </c>
      <c r="AD96" s="17">
        <v>2.9E-4</v>
      </c>
      <c r="AE96" s="24">
        <f t="shared" ref="AE96:AE98" si="920">AD96*M96</f>
        <v>4.4877500000000001</v>
      </c>
      <c r="AF96" s="117">
        <v>0.21879999999999999</v>
      </c>
      <c r="AG96" s="30">
        <f t="shared" ref="AG96:AG98" si="921">AJ96*(1-AK96)*AF96</f>
        <v>32.632926000000005</v>
      </c>
      <c r="AH96" s="28">
        <f t="shared" ref="AH96:AH98" si="922">IF(AND(AF96&gt;0,AD96&gt;0,AA96&gt;0),((AA96-AD96)*AF96)/((AF96-AD96)*AA96),0)</f>
        <v>0.89256878857951305</v>
      </c>
      <c r="AI96" s="60">
        <f t="shared" si="634"/>
        <v>0.87756493875134267</v>
      </c>
      <c r="AJ96" s="12">
        <v>163</v>
      </c>
      <c r="AK96" s="14">
        <v>8.5000000000000006E-2</v>
      </c>
      <c r="AL96" s="15">
        <v>0.21329999999999999</v>
      </c>
      <c r="AM96" s="135">
        <v>0.2233</v>
      </c>
      <c r="AN96" s="30">
        <f>AJ96*(1-AK96)*AL96</f>
        <v>31.812628499999999</v>
      </c>
      <c r="AO96" s="136">
        <f t="shared" ref="AO96" si="923">AJ96*(1-AK96)*AM96</f>
        <v>33.304078500000003</v>
      </c>
      <c r="AP96" s="19">
        <v>1.6</v>
      </c>
      <c r="AQ96" s="19"/>
      <c r="AR96" s="101">
        <f>AR94+AJ96-AQ96</f>
        <v>1148.9800000000023</v>
      </c>
      <c r="AS96" s="102"/>
      <c r="AT96" s="12"/>
      <c r="AU96" s="31"/>
      <c r="AV96" s="20"/>
      <c r="AW96" s="20"/>
      <c r="AX96" s="20"/>
      <c r="AY96" s="20"/>
    </row>
    <row r="97" spans="1:51" x14ac:dyDescent="0.2">
      <c r="A97" s="169"/>
      <c r="B97" s="33">
        <v>2</v>
      </c>
      <c r="C97" s="46" t="s">
        <v>57</v>
      </c>
      <c r="D97" s="34">
        <v>19700</v>
      </c>
      <c r="E97" s="34">
        <v>3</v>
      </c>
      <c r="F97" s="34">
        <v>16138</v>
      </c>
      <c r="G97" s="35">
        <v>1.3</v>
      </c>
      <c r="H97" s="35">
        <v>4.4000000000000004</v>
      </c>
      <c r="I97" s="34">
        <v>18362</v>
      </c>
      <c r="J97" s="35">
        <v>7.1</v>
      </c>
      <c r="K97" s="34">
        <v>16878</v>
      </c>
      <c r="L97" s="36">
        <v>8.8999999999999996E-2</v>
      </c>
      <c r="M97" s="37">
        <f>ROUND(K97*(1-L97),0)</f>
        <v>15376</v>
      </c>
      <c r="N97" s="38">
        <v>0.59899999999999998</v>
      </c>
      <c r="O97" s="25">
        <f t="shared" si="913"/>
        <v>9210.2240000000002</v>
      </c>
      <c r="P97" s="36">
        <v>0.34499999999999997</v>
      </c>
      <c r="Q97" s="25">
        <f t="shared" si="914"/>
        <v>5304.7199999999993</v>
      </c>
      <c r="R97" s="39">
        <v>5.6000000000000001E-2</v>
      </c>
      <c r="S97" s="139">
        <v>0.23019999999999999</v>
      </c>
      <c r="T97" s="25">
        <f t="shared" si="915"/>
        <v>861.05600000000004</v>
      </c>
      <c r="U97" s="28">
        <v>0.25800000000000001</v>
      </c>
      <c r="V97" s="25">
        <f t="shared" si="916"/>
        <v>3967.0080000000003</v>
      </c>
      <c r="W97" s="39">
        <v>0.47099999999999997</v>
      </c>
      <c r="X97" s="25">
        <f t="shared" si="917"/>
        <v>7242.0959999999995</v>
      </c>
      <c r="Y97" s="39">
        <v>0.41</v>
      </c>
      <c r="Z97" s="25">
        <f t="shared" si="918"/>
        <v>6304.16</v>
      </c>
      <c r="AA97" s="40">
        <v>2.6900000000000001E-3</v>
      </c>
      <c r="AB97" s="18">
        <f t="shared" si="919"/>
        <v>41.361440000000002</v>
      </c>
      <c r="AC97" s="27">
        <f>IF(M97&gt;0,(AE97+AN97)/M97,0)</f>
        <v>3.4093337669094696E-3</v>
      </c>
      <c r="AD97" s="40">
        <v>2.9999999999999997E-4</v>
      </c>
      <c r="AE97" s="37">
        <f t="shared" si="920"/>
        <v>4.6128</v>
      </c>
      <c r="AF97" s="28">
        <v>0.21049999999999999</v>
      </c>
      <c r="AG97" s="41">
        <f t="shared" si="921"/>
        <v>47.381444999999999</v>
      </c>
      <c r="AH97" s="28">
        <f t="shared" si="922"/>
        <v>0.88974387996561966</v>
      </c>
      <c r="AI97" s="29">
        <f t="shared" si="634"/>
        <v>0.913296234956819</v>
      </c>
      <c r="AJ97" s="34">
        <v>246</v>
      </c>
      <c r="AK97" s="36">
        <v>8.5000000000000006E-2</v>
      </c>
      <c r="AL97" s="38">
        <v>0.21240000000000001</v>
      </c>
      <c r="AM97" s="137">
        <v>0.21970000000000001</v>
      </c>
      <c r="AN97" s="41">
        <f>AJ97*(1-AK97)*AL97</f>
        <v>47.809116000000003</v>
      </c>
      <c r="AO97" s="138">
        <f t="shared" si="676"/>
        <v>49.452273000000005</v>
      </c>
      <c r="AP97" s="42">
        <v>1.65</v>
      </c>
      <c r="AQ97" s="42"/>
      <c r="AR97" s="121">
        <f>AR96+AJ97-AQ97</f>
        <v>1394.9800000000023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9"/>
      <c r="B98" s="33">
        <v>3</v>
      </c>
      <c r="C98" s="46" t="s">
        <v>56</v>
      </c>
      <c r="D98" s="43">
        <v>16054</v>
      </c>
      <c r="E98" s="43">
        <v>0</v>
      </c>
      <c r="F98" s="43">
        <v>15583</v>
      </c>
      <c r="G98" s="37">
        <v>3</v>
      </c>
      <c r="H98" s="37">
        <v>5.7</v>
      </c>
      <c r="I98" s="43">
        <v>17859</v>
      </c>
      <c r="J98" s="37">
        <v>7</v>
      </c>
      <c r="K98" s="43">
        <v>16829</v>
      </c>
      <c r="L98" s="39">
        <v>8.7999999999999995E-2</v>
      </c>
      <c r="M98" s="37">
        <f>ROUND(K98*(1-L98),0)</f>
        <v>15348</v>
      </c>
      <c r="N98" s="28">
        <v>0.57199999999999995</v>
      </c>
      <c r="O98" s="25">
        <f t="shared" si="913"/>
        <v>8779.0559999999987</v>
      </c>
      <c r="P98" s="39">
        <v>0.38300000000000001</v>
      </c>
      <c r="Q98" s="25">
        <f t="shared" si="914"/>
        <v>5878.2840000000006</v>
      </c>
      <c r="R98" s="39">
        <v>4.4999999999999998E-2</v>
      </c>
      <c r="S98" s="139">
        <v>0.2306</v>
      </c>
      <c r="T98" s="25">
        <f t="shared" si="915"/>
        <v>690.66</v>
      </c>
      <c r="U98" s="28">
        <v>0.26100000000000001</v>
      </c>
      <c r="V98" s="25">
        <f t="shared" si="916"/>
        <v>4005.828</v>
      </c>
      <c r="W98" s="39">
        <v>0.48599999999999999</v>
      </c>
      <c r="X98" s="25">
        <f t="shared" si="917"/>
        <v>7459.1279999999997</v>
      </c>
      <c r="Y98" s="39">
        <v>0.4</v>
      </c>
      <c r="Z98" s="25">
        <f t="shared" si="918"/>
        <v>6139.2000000000007</v>
      </c>
      <c r="AA98" s="47">
        <v>2.64E-3</v>
      </c>
      <c r="AB98" s="18">
        <f t="shared" si="919"/>
        <v>40.518720000000002</v>
      </c>
      <c r="AC98" s="27">
        <f>IF(M98&gt;0,(AE98+AN98)/M98,0)</f>
        <v>2.6126775410476935E-3</v>
      </c>
      <c r="AD98" s="47">
        <v>2.9999999999999997E-4</v>
      </c>
      <c r="AE98" s="37">
        <f t="shared" si="920"/>
        <v>4.6043999999999992</v>
      </c>
      <c r="AF98" s="28">
        <v>0.2087</v>
      </c>
      <c r="AG98" s="41">
        <f t="shared" si="921"/>
        <v>35.631559699999997</v>
      </c>
      <c r="AH98" s="28">
        <f t="shared" si="922"/>
        <v>0.88763959169429429</v>
      </c>
      <c r="AI98" s="29">
        <f t="shared" si="634"/>
        <v>0.88645442241867667</v>
      </c>
      <c r="AJ98" s="43">
        <v>187</v>
      </c>
      <c r="AK98" s="39">
        <v>8.6999999999999994E-2</v>
      </c>
      <c r="AL98" s="28">
        <v>0.2079</v>
      </c>
      <c r="AM98" s="139">
        <v>0.2114</v>
      </c>
      <c r="AN98" s="41">
        <f>AJ98*(1-AK98)*AL98</f>
        <v>35.494974900000003</v>
      </c>
      <c r="AO98" s="140">
        <f t="shared" si="676"/>
        <v>36.092533400000001</v>
      </c>
      <c r="AP98" s="18">
        <v>1.6</v>
      </c>
      <c r="AQ98" s="18"/>
      <c r="AR98" s="121">
        <f>AR97+AJ98-AQ98</f>
        <v>1581.9800000000023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70"/>
      <c r="B99" s="49" t="s">
        <v>38</v>
      </c>
      <c r="C99" s="50"/>
      <c r="D99" s="51">
        <f t="shared" ref="D99" si="924">SUM(D96:D98)</f>
        <v>50161</v>
      </c>
      <c r="E99" s="51"/>
      <c r="F99" s="51">
        <f t="shared" ref="F99" si="925">SUM(F96:F98)</f>
        <v>48453</v>
      </c>
      <c r="G99" s="52"/>
      <c r="H99" s="52"/>
      <c r="I99" s="51">
        <f t="shared" ref="I99:K99" si="926">SUM(I96:I98)</f>
        <v>55222</v>
      </c>
      <c r="J99" s="52"/>
      <c r="K99" s="51">
        <f t="shared" si="926"/>
        <v>50583</v>
      </c>
      <c r="L99" s="21">
        <f t="shared" ref="L99" si="927">IF(K99&gt;0,(K96*L96+K97*L97+K98*L98)/K99,0)</f>
        <v>8.6665520036375857E-2</v>
      </c>
      <c r="M99" s="52">
        <f t="shared" ref="M99" si="928">M96+M97+M98</f>
        <v>46199</v>
      </c>
      <c r="N99" s="53">
        <f t="shared" ref="N99" si="929">IF(M99&gt;0,O99/M99,0)</f>
        <v>0.58969523149851721</v>
      </c>
      <c r="O99" s="54">
        <f t="shared" ref="O99" si="930">O96+O97+O98</f>
        <v>27243.329999999994</v>
      </c>
      <c r="P99" s="21">
        <f t="shared" ref="P99" si="931">IF(M99&gt;0,Q99/M99,0)</f>
        <v>0.35628431351327949</v>
      </c>
      <c r="Q99" s="54">
        <f t="shared" ref="Q99" si="932">Q96+Q97+Q98</f>
        <v>16459.978999999999</v>
      </c>
      <c r="R99" s="21">
        <f t="shared" ref="R99" si="933">IF(M99&gt;0,T99/M99,0)</f>
        <v>5.4020454988203202E-2</v>
      </c>
      <c r="S99" s="141"/>
      <c r="T99" s="54">
        <f t="shared" ref="T99" si="934">T96+T97+T98</f>
        <v>2495.6909999999998</v>
      </c>
      <c r="U99" s="21">
        <f t="shared" ref="U99" si="935">IF(M99&gt;0,V99/M99,0)</f>
        <v>0.26301621247213142</v>
      </c>
      <c r="V99" s="54">
        <f t="shared" ref="V99" si="936">V96+V97+V98</f>
        <v>12151.085999999999</v>
      </c>
      <c r="W99" s="21">
        <f t="shared" ref="W99" si="937">IF(M99&gt;0,X99/M99,0)</f>
        <v>0.47129372930149999</v>
      </c>
      <c r="X99" s="54">
        <f t="shared" ref="X99" si="938">X96+X97+X98</f>
        <v>21773.298999999999</v>
      </c>
      <c r="Y99" s="21">
        <f t="shared" ref="Y99" si="939">IF(M99&gt;0,Z99/M99,0)</f>
        <v>0.40667785016991709</v>
      </c>
      <c r="Z99" s="54">
        <f t="shared" ref="Z99" si="940">Z96+Z97+Z98</f>
        <v>18788.11</v>
      </c>
      <c r="AA99" s="55">
        <f t="shared" ref="AA99" si="941">IF(M99&gt;0,AB99/M99,0)</f>
        <v>2.6666899716444076E-3</v>
      </c>
      <c r="AB99" s="56">
        <f t="shared" ref="AB99" si="942">SUM(AB96:AB98)</f>
        <v>123.19841</v>
      </c>
      <c r="AC99" s="55">
        <f t="shared" ref="AC99" si="943">IF(M99&gt;0,(AC96*M96+AC97*M97+AC98*M98)/M99,0)</f>
        <v>2.7884081776661834E-3</v>
      </c>
      <c r="AD99" s="55">
        <f t="shared" ref="AD99" si="944">IF(K99&gt;0,(K96*AD96+K97*AD97+K98*AD98)/K99,0)</f>
        <v>2.9666370124350073E-4</v>
      </c>
      <c r="AE99" s="52">
        <f t="shared" ref="AE99" si="945">SUM(AE96:AE98)</f>
        <v>13.70495</v>
      </c>
      <c r="AF99" s="53">
        <f t="shared" ref="AF99" si="946">IF(K99&gt;0,(K96*AF96+K97*AF97+K98*AF98)/K99,0)</f>
        <v>0.21267026669039008</v>
      </c>
      <c r="AG99" s="58">
        <f t="shared" ref="AG99" si="947">SUM(AG96:AG98)</f>
        <v>115.64593070000001</v>
      </c>
      <c r="AH99" s="53">
        <f t="shared" ref="AH99" si="948">IF(AND(AB99&gt;0),((AB96*AH96+AB97*AH97+AB98*AH98)/AB99),0)</f>
        <v>0.88999921778264912</v>
      </c>
      <c r="AI99" s="57">
        <f t="shared" si="634"/>
        <v>0.89486518363928824</v>
      </c>
      <c r="AJ99" s="51">
        <f t="shared" ref="AJ99" si="949">SUM(AJ96:AJ98)</f>
        <v>596</v>
      </c>
      <c r="AK99" s="21">
        <f t="shared" ref="AK99" si="950">IF(AJ99&gt;0,(AK96*AJ96+AK97*AJ97+AK98*AJ98)/AJ99,0)</f>
        <v>8.5627516778523483E-2</v>
      </c>
      <c r="AL99" s="53">
        <f>IF(K99&gt;0,(AL96*K96+AL97*K97+AL98*K98)/K99,0)</f>
        <v>0.21120311369432421</v>
      </c>
      <c r="AM99" s="141">
        <f>IF(L99&gt;0,(AM96*K96+AM97*K97+AM98*K98)/K99,0)</f>
        <v>0.21813965166162544</v>
      </c>
      <c r="AN99" s="58">
        <f t="shared" ref="AN99" si="951">SUM(AN96:AN98)</f>
        <v>115.11671940000001</v>
      </c>
      <c r="AO99" s="142">
        <f t="shared" si="705"/>
        <v>118.8488849</v>
      </c>
      <c r="AP99" s="56"/>
      <c r="AQ99" s="56">
        <f t="shared" ref="AQ99" si="952">SUM(AQ96:AQ98)</f>
        <v>0</v>
      </c>
      <c r="AR99" s="105"/>
      <c r="AS99" s="106">
        <f>AR98</f>
        <v>1581.9800000000023</v>
      </c>
      <c r="AT99" s="51">
        <f t="shared" ref="AT99" si="953">SUM(AT96:AT98)</f>
        <v>0</v>
      </c>
      <c r="AU99" s="59"/>
      <c r="AV99" s="58"/>
      <c r="AW99" s="58"/>
      <c r="AX99" s="58"/>
      <c r="AY99" s="58"/>
    </row>
    <row r="100" spans="1:51" x14ac:dyDescent="0.2">
      <c r="A100" s="171">
        <v>25</v>
      </c>
      <c r="B100" s="33">
        <v>1</v>
      </c>
      <c r="C100" s="11" t="s">
        <v>58</v>
      </c>
      <c r="D100" s="12">
        <v>12043</v>
      </c>
      <c r="E100" s="12">
        <v>0</v>
      </c>
      <c r="F100" s="12">
        <v>11487</v>
      </c>
      <c r="G100" s="13">
        <v>2</v>
      </c>
      <c r="H100" s="13">
        <v>5</v>
      </c>
      <c r="I100" s="12">
        <v>13593</v>
      </c>
      <c r="J100" s="13">
        <v>7.9</v>
      </c>
      <c r="K100" s="12">
        <v>16731</v>
      </c>
      <c r="L100" s="14">
        <v>8.4000000000000005E-2</v>
      </c>
      <c r="M100" s="24">
        <f>ROUND(K100*(1-L100),0)</f>
        <v>15326</v>
      </c>
      <c r="N100" s="15">
        <v>0.54800000000000004</v>
      </c>
      <c r="O100" s="25">
        <f t="shared" ref="O100:O102" si="954">M100*N100</f>
        <v>8398.648000000001</v>
      </c>
      <c r="P100" s="14">
        <v>0.38500000000000001</v>
      </c>
      <c r="Q100" s="25">
        <f t="shared" ref="Q100:Q102" si="955">M100*P100</f>
        <v>5900.51</v>
      </c>
      <c r="R100" s="16">
        <v>6.7000000000000004E-2</v>
      </c>
      <c r="S100" s="150">
        <v>0.2359</v>
      </c>
      <c r="T100" s="25">
        <f t="shared" ref="T100:T102" si="956">M100*R100</f>
        <v>1026.8420000000001</v>
      </c>
      <c r="U100" s="26">
        <v>0.24099999999999999</v>
      </c>
      <c r="V100" s="25">
        <f t="shared" ref="V100:V102" si="957">M100*U100</f>
        <v>3693.5659999999998</v>
      </c>
      <c r="W100" s="16">
        <v>0.48099999999999998</v>
      </c>
      <c r="X100" s="25">
        <f t="shared" ref="X100:X102" si="958">M100*W100</f>
        <v>7371.8059999999996</v>
      </c>
      <c r="Y100" s="16">
        <v>0.41</v>
      </c>
      <c r="Z100" s="25">
        <f t="shared" ref="Z100:Z102" si="959">Y100*M100</f>
        <v>6283.66</v>
      </c>
      <c r="AA100" s="17">
        <v>2.5600000000000002E-3</v>
      </c>
      <c r="AB100" s="18">
        <f t="shared" ref="AB100:AB102" si="960">M100*AA100</f>
        <v>39.234560000000002</v>
      </c>
      <c r="AC100" s="27">
        <f>IF(M100&gt;0,(AE100+AN100)/M100,0)</f>
        <v>2.6504676301709515E-3</v>
      </c>
      <c r="AD100" s="17">
        <v>2.9E-4</v>
      </c>
      <c r="AE100" s="24">
        <f t="shared" ref="AE100:AE102" si="961">AD100*M100</f>
        <v>4.4445399999999999</v>
      </c>
      <c r="AF100" s="117">
        <v>0.2079</v>
      </c>
      <c r="AG100" s="30">
        <f t="shared" ref="AG100:AG102" si="962">AJ100*(1-AK100)*AF100</f>
        <v>36.492479099999997</v>
      </c>
      <c r="AH100" s="28">
        <f t="shared" ref="AH100:AH102" si="963">IF(AND(AF100&gt;0,AD100&gt;0,AA100&gt;0),((AA100-AD100)*AF100)/((AF100-AD100)*AA100),0)</f>
        <v>0.8879573629642119</v>
      </c>
      <c r="AI100" s="60">
        <f t="shared" si="634"/>
        <v>0.89184023958503211</v>
      </c>
      <c r="AJ100" s="34">
        <v>191</v>
      </c>
      <c r="AK100" s="39">
        <v>8.1000000000000003E-2</v>
      </c>
      <c r="AL100" s="15">
        <v>0.20610000000000001</v>
      </c>
      <c r="AM100" s="135">
        <v>0.21279999999999999</v>
      </c>
      <c r="AN100" s="30">
        <f>AJ100*(1-AK100)*AL100</f>
        <v>36.176526899999999</v>
      </c>
      <c r="AO100" s="136">
        <f t="shared" ref="AO100" si="964">AJ100*(1-AK100)*AM100</f>
        <v>37.3525712</v>
      </c>
      <c r="AP100" s="19">
        <v>1.6</v>
      </c>
      <c r="AQ100" s="19"/>
      <c r="AR100" s="101">
        <f>AR98+AJ100-AQ100</f>
        <v>1772.9800000000023</v>
      </c>
      <c r="AS100" s="120"/>
      <c r="AT100" s="12"/>
      <c r="AU100" s="31"/>
      <c r="AV100" s="20"/>
      <c r="AW100" s="20"/>
      <c r="AX100" s="20"/>
      <c r="AY100" s="20"/>
    </row>
    <row r="101" spans="1:51" x14ac:dyDescent="0.2">
      <c r="A101" s="171"/>
      <c r="B101" s="33">
        <v>2</v>
      </c>
      <c r="C101" s="46" t="s">
        <v>57</v>
      </c>
      <c r="D101" s="34">
        <v>19800</v>
      </c>
      <c r="E101" s="34">
        <v>3</v>
      </c>
      <c r="F101" s="34">
        <v>15521</v>
      </c>
      <c r="G101" s="35">
        <v>3.4</v>
      </c>
      <c r="H101" s="35">
        <v>6.7</v>
      </c>
      <c r="I101" s="34">
        <v>16880</v>
      </c>
      <c r="J101" s="35">
        <v>8.1999999999999993</v>
      </c>
      <c r="K101" s="34">
        <v>16947</v>
      </c>
      <c r="L101" s="36">
        <v>0.08</v>
      </c>
      <c r="M101" s="37">
        <f>ROUND(K101*(1-L101),0)</f>
        <v>15591</v>
      </c>
      <c r="N101" s="38">
        <v>0.57799999999999996</v>
      </c>
      <c r="O101" s="25">
        <f t="shared" si="954"/>
        <v>9011.598</v>
      </c>
      <c r="P101" s="36">
        <v>0.317</v>
      </c>
      <c r="Q101" s="25">
        <f t="shared" si="955"/>
        <v>4942.3469999999998</v>
      </c>
      <c r="R101" s="39">
        <v>0.105</v>
      </c>
      <c r="S101" s="139">
        <v>0.23749999999999999</v>
      </c>
      <c r="T101" s="25">
        <f t="shared" si="956"/>
        <v>1637.0549999999998</v>
      </c>
      <c r="U101" s="28">
        <v>0.245</v>
      </c>
      <c r="V101" s="25">
        <f t="shared" si="957"/>
        <v>3819.7950000000001</v>
      </c>
      <c r="W101" s="39">
        <v>0.46600000000000003</v>
      </c>
      <c r="X101" s="25">
        <f t="shared" si="958"/>
        <v>7265.4059999999999</v>
      </c>
      <c r="Y101" s="39">
        <v>0.41</v>
      </c>
      <c r="Z101" s="25">
        <f t="shared" si="959"/>
        <v>6392.3099999999995</v>
      </c>
      <c r="AA101" s="40">
        <v>2.3999999999999998E-3</v>
      </c>
      <c r="AB101" s="18">
        <f t="shared" si="960"/>
        <v>37.418399999999998</v>
      </c>
      <c r="AC101" s="27">
        <f>IF(M101&gt;0,(AE101+AN101)/M101,0)</f>
        <v>2.4830421396959783E-3</v>
      </c>
      <c r="AD101" s="40">
        <v>2.9E-4</v>
      </c>
      <c r="AE101" s="37">
        <f t="shared" si="961"/>
        <v>4.5213900000000002</v>
      </c>
      <c r="AF101" s="28">
        <v>0.2082</v>
      </c>
      <c r="AG101" s="41">
        <f t="shared" si="962"/>
        <v>34.29054</v>
      </c>
      <c r="AH101" s="28">
        <f t="shared" si="963"/>
        <v>0.88039295849165511</v>
      </c>
      <c r="AI101" s="29">
        <f t="shared" si="634"/>
        <v>0.88444327552831026</v>
      </c>
      <c r="AJ101" s="34">
        <v>180</v>
      </c>
      <c r="AK101" s="36">
        <v>8.5000000000000006E-2</v>
      </c>
      <c r="AL101" s="38">
        <v>0.20760000000000001</v>
      </c>
      <c r="AM101" s="137">
        <v>0.21440000000000001</v>
      </c>
      <c r="AN101" s="41">
        <f>AJ101*(1-AK101)*AL101</f>
        <v>34.191720000000004</v>
      </c>
      <c r="AO101" s="138">
        <f t="shared" si="676"/>
        <v>35.311680000000003</v>
      </c>
      <c r="AP101" s="42">
        <v>1.6</v>
      </c>
      <c r="AQ101" s="42"/>
      <c r="AR101" s="121">
        <f>AR100+AJ101-AQ101</f>
        <v>1952.9800000000023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1"/>
      <c r="B102" s="33">
        <v>3</v>
      </c>
      <c r="C102" s="11" t="s">
        <v>54</v>
      </c>
      <c r="D102" s="43">
        <v>16200</v>
      </c>
      <c r="E102" s="43">
        <v>1</v>
      </c>
      <c r="F102" s="43">
        <v>15858</v>
      </c>
      <c r="G102" s="37">
        <v>2.6</v>
      </c>
      <c r="H102" s="37">
        <v>4.2</v>
      </c>
      <c r="I102" s="43">
        <v>18097</v>
      </c>
      <c r="J102" s="37">
        <v>7.9</v>
      </c>
      <c r="K102" s="43">
        <v>16977</v>
      </c>
      <c r="L102" s="39">
        <v>7.9000000000000001E-2</v>
      </c>
      <c r="M102" s="37">
        <f>ROUND(K102*(1-L102),0)</f>
        <v>15636</v>
      </c>
      <c r="N102" s="28">
        <v>0.65</v>
      </c>
      <c r="O102" s="25">
        <f t="shared" si="954"/>
        <v>10163.4</v>
      </c>
      <c r="P102" s="39">
        <v>0.28199999999999997</v>
      </c>
      <c r="Q102" s="25">
        <f t="shared" si="955"/>
        <v>4409.3519999999999</v>
      </c>
      <c r="R102" s="39">
        <v>6.8000000000000005E-2</v>
      </c>
      <c r="S102" s="139">
        <v>0.23100000000000001</v>
      </c>
      <c r="T102" s="25">
        <f t="shared" si="956"/>
        <v>1063.248</v>
      </c>
      <c r="U102" s="28">
        <v>0.25</v>
      </c>
      <c r="V102" s="25">
        <f t="shared" si="957"/>
        <v>3909</v>
      </c>
      <c r="W102" s="39">
        <v>0.47</v>
      </c>
      <c r="X102" s="25">
        <f t="shared" si="958"/>
        <v>7348.9199999999992</v>
      </c>
      <c r="Y102" s="39">
        <v>0.42</v>
      </c>
      <c r="Z102" s="25">
        <f t="shared" si="959"/>
        <v>6567.12</v>
      </c>
      <c r="AA102" s="47">
        <v>2.64E-3</v>
      </c>
      <c r="AB102" s="18">
        <f t="shared" si="960"/>
        <v>41.279040000000002</v>
      </c>
      <c r="AC102" s="27">
        <f>IF(M102&gt;0,(AE102+AN102)/M102,0)</f>
        <v>2.4738915963161937E-3</v>
      </c>
      <c r="AD102" s="47">
        <v>2.9999999999999997E-4</v>
      </c>
      <c r="AE102" s="37">
        <f t="shared" si="961"/>
        <v>4.6907999999999994</v>
      </c>
      <c r="AF102" s="28">
        <v>0.21190000000000001</v>
      </c>
      <c r="AG102" s="41">
        <f t="shared" si="962"/>
        <v>34.512153000000005</v>
      </c>
      <c r="AH102" s="28">
        <f t="shared" si="963"/>
        <v>0.88762029558343347</v>
      </c>
      <c r="AI102" s="29">
        <f t="shared" si="634"/>
        <v>0.87999854239686037</v>
      </c>
      <c r="AJ102" s="34">
        <v>178</v>
      </c>
      <c r="AK102" s="39">
        <v>8.5000000000000006E-2</v>
      </c>
      <c r="AL102" s="28">
        <v>0.2087</v>
      </c>
      <c r="AM102" s="139">
        <v>0.21460000000000001</v>
      </c>
      <c r="AN102" s="41">
        <f>AJ102*(1-AK102)*AL102</f>
        <v>33.990969</v>
      </c>
      <c r="AO102" s="140">
        <f t="shared" si="676"/>
        <v>34.951902000000004</v>
      </c>
      <c r="AP102" s="18">
        <v>1.65</v>
      </c>
      <c r="AQ102" s="18"/>
      <c r="AR102" s="121">
        <f>AR101+AJ102-AQ102</f>
        <v>2130.9800000000023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1"/>
      <c r="B103" s="66" t="s">
        <v>38</v>
      </c>
      <c r="C103" s="50"/>
      <c r="D103" s="51">
        <f t="shared" ref="D103" si="965">SUM(D100:D102)</f>
        <v>48043</v>
      </c>
      <c r="E103" s="51"/>
      <c r="F103" s="51">
        <f t="shared" ref="F103" si="966">SUM(F100:F102)</f>
        <v>42866</v>
      </c>
      <c r="G103" s="52"/>
      <c r="H103" s="52"/>
      <c r="I103" s="51">
        <f t="shared" ref="I103:K103" si="967">SUM(I100:I102)</f>
        <v>48570</v>
      </c>
      <c r="J103" s="52"/>
      <c r="K103" s="51">
        <f t="shared" si="967"/>
        <v>50655</v>
      </c>
      <c r="L103" s="21">
        <f t="shared" ref="L103" si="968">IF(K103&gt;0,(K100*L100+K101*L101+K102*L102)/K103,0)</f>
        <v>8.098602309742374E-2</v>
      </c>
      <c r="M103" s="52">
        <f t="shared" ref="M103" si="969">M100+M101+M102</f>
        <v>46553</v>
      </c>
      <c r="N103" s="53">
        <f t="shared" ref="N103" si="970">IF(M103&gt;0,O103/M103,0)</f>
        <v>0.59230653233948405</v>
      </c>
      <c r="O103" s="54">
        <f t="shared" ref="O103" si="971">O100+O101+O102</f>
        <v>27573.646000000001</v>
      </c>
      <c r="P103" s="21">
        <f t="shared" ref="P103" si="972">IF(M103&gt;0,Q103/M103,0)</f>
        <v>0.32763106566708911</v>
      </c>
      <c r="Q103" s="54">
        <f t="shared" ref="Q103" si="973">Q100+Q101+Q102</f>
        <v>15252.208999999999</v>
      </c>
      <c r="R103" s="21">
        <f t="shared" ref="R103" si="974">IF(M103&gt;0,T103/M103,0)</f>
        <v>8.0062401993426846E-2</v>
      </c>
      <c r="S103" s="141"/>
      <c r="T103" s="54">
        <f t="shared" ref="T103" si="975">T100+T101+T102</f>
        <v>3727.145</v>
      </c>
      <c r="U103" s="21">
        <f t="shared" ref="U103" si="976">IF(M103&gt;0,V103/M103,0)</f>
        <v>0.24536251154597988</v>
      </c>
      <c r="V103" s="54">
        <f t="shared" ref="V103" si="977">V100+V101+V102</f>
        <v>11422.361000000001</v>
      </c>
      <c r="W103" s="21">
        <f t="shared" ref="W103" si="978">IF(M103&gt;0,X103/M103,0)</f>
        <v>0.47228174338925522</v>
      </c>
      <c r="X103" s="54">
        <f t="shared" ref="X103" si="979">X100+X101+X102</f>
        <v>21986.131999999998</v>
      </c>
      <c r="Y103" s="21">
        <f t="shared" ref="Y103" si="980">IF(M103&gt;0,Z103/M103,0)</f>
        <v>0.41335875238974934</v>
      </c>
      <c r="Z103" s="54">
        <f t="shared" ref="Z103" si="981">Z100+Z101+Z102</f>
        <v>19243.09</v>
      </c>
      <c r="AA103" s="55">
        <f t="shared" ref="AA103" si="982">IF(M103&gt;0,AB103/M103,0)</f>
        <v>2.5332846433097763E-3</v>
      </c>
      <c r="AB103" s="56">
        <f t="shared" ref="AB103" si="983">SUM(AB100:AB102)</f>
        <v>117.93200000000002</v>
      </c>
      <c r="AC103" s="55">
        <f t="shared" ref="AC103" si="984">IF(M103&gt;0,(AC100*M100+AC101*M101+AC102*M102)/M103,0)</f>
        <v>2.5350878761841345E-3</v>
      </c>
      <c r="AD103" s="55">
        <f t="shared" ref="AD103" si="985">IF(K103&gt;0,(K100*AD100+K101*AD101+K102*AD102)/K103,0)</f>
        <v>2.9335149541012733E-4</v>
      </c>
      <c r="AE103" s="52">
        <f t="shared" ref="AE103" si="986">SUM(AE100:AE102)</f>
        <v>13.65673</v>
      </c>
      <c r="AF103" s="53">
        <f t="shared" ref="AF103" si="987">IF(K103&gt;0,(K100*AF100+K101*AF101+K102*AF102)/K103,0)</f>
        <v>0.20934096535386437</v>
      </c>
      <c r="AG103" s="58">
        <f t="shared" ref="AG103" si="988">SUM(AG100:AG102)</f>
        <v>105.2951721</v>
      </c>
      <c r="AH103" s="53">
        <f t="shared" ref="AH103" si="989">IF(AND(AB103&gt;0),((AB100*AH100+AB101*AH101+AB102*AH102)/AB103),0)</f>
        <v>0.88543928703732366</v>
      </c>
      <c r="AI103" s="57">
        <f t="shared" si="634"/>
        <v>0.88553558085927941</v>
      </c>
      <c r="AJ103" s="61">
        <f t="shared" ref="AJ103" si="990">SUM(AJ100:AJ102)</f>
        <v>549</v>
      </c>
      <c r="AK103" s="21">
        <f t="shared" ref="AK103" si="991">IF(AJ103&gt;0,(AK100*AJ100+AK101*AJ101+AK102*AJ102)/AJ103,0)</f>
        <v>8.3608378870673961E-2</v>
      </c>
      <c r="AL103" s="53">
        <f>IF(K103&gt;0,(AL100*K100+AL101*K101+AL102*K102)/K103,0)</f>
        <v>0.20747322475570032</v>
      </c>
      <c r="AM103" s="141">
        <f>IF(L103&gt;0,(AM100*K100+AM101*K101+AM102*K102)/K103,0)</f>
        <v>0.21393856085282797</v>
      </c>
      <c r="AN103" s="58">
        <f t="shared" ref="AN103" si="992">SUM(AN100:AN102)</f>
        <v>104.35921590000001</v>
      </c>
      <c r="AO103" s="142">
        <f t="shared" si="705"/>
        <v>107.6161532</v>
      </c>
      <c r="AP103" s="56"/>
      <c r="AQ103" s="56">
        <f t="shared" ref="AQ103" si="993">SUM(AQ100:AQ102)</f>
        <v>0</v>
      </c>
      <c r="AR103" s="122"/>
      <c r="AS103" s="106">
        <f>AR102</f>
        <v>2130.9800000000023</v>
      </c>
      <c r="AT103" s="51">
        <f t="shared" ref="AT103" si="994">SUM(AT100:AT102)</f>
        <v>0</v>
      </c>
      <c r="AU103" s="59"/>
      <c r="AV103" s="58"/>
      <c r="AW103" s="58"/>
      <c r="AX103" s="58"/>
      <c r="AY103" s="58"/>
    </row>
    <row r="104" spans="1:51" x14ac:dyDescent="0.2">
      <c r="A104" s="168">
        <v>26</v>
      </c>
      <c r="B104" s="23">
        <v>1</v>
      </c>
      <c r="C104" s="11" t="s">
        <v>53</v>
      </c>
      <c r="D104" s="12">
        <v>13461</v>
      </c>
      <c r="E104" s="12">
        <v>0</v>
      </c>
      <c r="F104" s="12">
        <v>15100</v>
      </c>
      <c r="G104" s="13">
        <v>3.1</v>
      </c>
      <c r="H104" s="13">
        <v>5.9</v>
      </c>
      <c r="I104" s="12">
        <v>17399</v>
      </c>
      <c r="J104" s="13">
        <v>7.6</v>
      </c>
      <c r="K104" s="12">
        <v>16984</v>
      </c>
      <c r="L104" s="14">
        <v>8.1000000000000003E-2</v>
      </c>
      <c r="M104" s="24">
        <f>ROUND(K104*(1-L104),0)</f>
        <v>15608</v>
      </c>
      <c r="N104" s="15">
        <v>0.63600000000000001</v>
      </c>
      <c r="O104" s="25">
        <f t="shared" ref="O104:O106" si="995">M104*N104</f>
        <v>9926.6880000000001</v>
      </c>
      <c r="P104" s="14">
        <v>0.29399999999999998</v>
      </c>
      <c r="Q104" s="25">
        <f t="shared" ref="Q104:Q106" si="996">M104*P104</f>
        <v>4588.7519999999995</v>
      </c>
      <c r="R104" s="16">
        <v>7.0000000000000007E-2</v>
      </c>
      <c r="S104" s="150">
        <v>0.24299999999999999</v>
      </c>
      <c r="T104" s="25">
        <f t="shared" ref="T104:T106" si="997">M104*R104</f>
        <v>1092.5600000000002</v>
      </c>
      <c r="U104" s="26">
        <v>0.24399999999999999</v>
      </c>
      <c r="V104" s="25">
        <f t="shared" ref="V104:V106" si="998">M104*U104</f>
        <v>3808.3519999999999</v>
      </c>
      <c r="W104" s="16">
        <v>0.48299999999999998</v>
      </c>
      <c r="X104" s="25">
        <f t="shared" ref="X104:X106" si="999">M104*W104</f>
        <v>7538.6639999999998</v>
      </c>
      <c r="Y104" s="16">
        <v>0.41</v>
      </c>
      <c r="Z104" s="25">
        <f t="shared" ref="Z104:Z106" si="1000">Y104*M104</f>
        <v>6399.28</v>
      </c>
      <c r="AA104" s="17">
        <v>2.7799999999999999E-3</v>
      </c>
      <c r="AB104" s="18">
        <f t="shared" ref="AB104:AB106" si="1001">M104*AA104</f>
        <v>43.390239999999999</v>
      </c>
      <c r="AC104" s="27">
        <f>IF(M104&gt;0,(AE104+AN104)/M104,0)</f>
        <v>2.6993234559200409E-3</v>
      </c>
      <c r="AD104" s="17">
        <v>3.1E-4</v>
      </c>
      <c r="AE104" s="24">
        <f t="shared" ref="AE104:AE106" si="1002">AD104*M104</f>
        <v>4.8384799999999997</v>
      </c>
      <c r="AF104" s="117">
        <v>0.2152</v>
      </c>
      <c r="AG104" s="30">
        <f t="shared" ref="AG104:AG106" si="1003">AJ104*(1-AK104)*AF104</f>
        <v>38.564916000000004</v>
      </c>
      <c r="AH104" s="28">
        <f t="shared" ref="AH104:AH106" si="1004">IF(AND(AF104&gt;0,AD104&gt;0,AA104&gt;0),((AA104-AD104)*AF104)/((AF104-AD104)*AA104),0)</f>
        <v>0.88977094186719596</v>
      </c>
      <c r="AI104" s="60">
        <f t="shared" si="634"/>
        <v>0.88647696535842768</v>
      </c>
      <c r="AJ104" s="12">
        <v>195</v>
      </c>
      <c r="AK104" s="14">
        <v>8.1000000000000003E-2</v>
      </c>
      <c r="AL104" s="15">
        <v>0.20810000000000001</v>
      </c>
      <c r="AM104" s="135">
        <v>0.21379999999999999</v>
      </c>
      <c r="AN104" s="30">
        <f>AJ104*(1-AK104)*AL104</f>
        <v>37.2925605</v>
      </c>
      <c r="AO104" s="136">
        <f t="shared" ref="AO104" si="1005">AJ104*(1-AK104)*AM104</f>
        <v>38.314028999999998</v>
      </c>
      <c r="AP104" s="19">
        <v>1.6</v>
      </c>
      <c r="AQ104" s="19"/>
      <c r="AR104" s="101">
        <f>AR102+AJ104-AQ104</f>
        <v>2325.9800000000023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9"/>
      <c r="B105" s="33">
        <v>2</v>
      </c>
      <c r="C105" s="11" t="s">
        <v>57</v>
      </c>
      <c r="D105" s="34">
        <v>19585</v>
      </c>
      <c r="E105" s="34">
        <v>2</v>
      </c>
      <c r="F105" s="34">
        <v>15393</v>
      </c>
      <c r="G105" s="35">
        <v>4.0999999999999996</v>
      </c>
      <c r="H105" s="35">
        <v>6.9</v>
      </c>
      <c r="I105" s="34">
        <v>17709</v>
      </c>
      <c r="J105" s="35">
        <v>7.3</v>
      </c>
      <c r="K105" s="34">
        <v>16986</v>
      </c>
      <c r="L105" s="36">
        <v>7.9000000000000001E-2</v>
      </c>
      <c r="M105" s="37">
        <f>ROUND(K105*(1-L105),0)</f>
        <v>15644</v>
      </c>
      <c r="N105" s="38">
        <v>0.63500000000000001</v>
      </c>
      <c r="O105" s="25">
        <f t="shared" si="995"/>
        <v>9933.94</v>
      </c>
      <c r="P105" s="36">
        <v>0.27800000000000002</v>
      </c>
      <c r="Q105" s="25">
        <f t="shared" si="996"/>
        <v>4349.0320000000002</v>
      </c>
      <c r="R105" s="39">
        <v>8.6999999999999994E-2</v>
      </c>
      <c r="S105" s="139">
        <v>0.23419999999999999</v>
      </c>
      <c r="T105" s="25">
        <f t="shared" si="997"/>
        <v>1361.0279999999998</v>
      </c>
      <c r="U105" s="28">
        <v>0.253</v>
      </c>
      <c r="V105" s="25">
        <f t="shared" si="998"/>
        <v>3957.9320000000002</v>
      </c>
      <c r="W105" s="39">
        <v>0.46600000000000003</v>
      </c>
      <c r="X105" s="25">
        <f t="shared" si="999"/>
        <v>7290.1040000000003</v>
      </c>
      <c r="Y105" s="39">
        <v>0.41</v>
      </c>
      <c r="Z105" s="25">
        <f t="shared" si="1000"/>
        <v>6414.04</v>
      </c>
      <c r="AA105" s="40">
        <v>2.5999999999999999E-3</v>
      </c>
      <c r="AB105" s="18">
        <f t="shared" si="1001"/>
        <v>40.674399999999999</v>
      </c>
      <c r="AC105" s="27">
        <f>IF(M105&gt;0,(AE105+AN105)/M105,0)</f>
        <v>2.7658530810534391E-3</v>
      </c>
      <c r="AD105" s="40">
        <v>3.1E-4</v>
      </c>
      <c r="AE105" s="37">
        <f t="shared" si="1002"/>
        <v>4.84964</v>
      </c>
      <c r="AF105" s="28">
        <v>0.21290000000000001</v>
      </c>
      <c r="AG105" s="41">
        <f t="shared" si="1003"/>
        <v>38.655401400000002</v>
      </c>
      <c r="AH105" s="28">
        <f t="shared" si="1004"/>
        <v>0.8820535736900571</v>
      </c>
      <c r="AI105" s="29">
        <f t="shared" si="634"/>
        <v>0.88922158268361229</v>
      </c>
      <c r="AJ105" s="34">
        <v>198</v>
      </c>
      <c r="AK105" s="36">
        <v>8.3000000000000004E-2</v>
      </c>
      <c r="AL105" s="38">
        <v>0.21160000000000001</v>
      </c>
      <c r="AM105" s="137">
        <v>0.22040000000000001</v>
      </c>
      <c r="AN105" s="41">
        <f>AJ105*(1-AK105)*AL105</f>
        <v>38.419365599999999</v>
      </c>
      <c r="AO105" s="138">
        <f t="shared" si="676"/>
        <v>40.017146400000001</v>
      </c>
      <c r="AP105" s="42">
        <v>1.6</v>
      </c>
      <c r="AQ105" s="42"/>
      <c r="AR105" s="121">
        <f>AR104+AJ105-AQ105</f>
        <v>2523.9800000000023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9"/>
      <c r="B106" s="33">
        <v>3</v>
      </c>
      <c r="C106" s="11" t="s">
        <v>54</v>
      </c>
      <c r="D106" s="43">
        <v>16000</v>
      </c>
      <c r="E106" s="43">
        <v>0</v>
      </c>
      <c r="F106" s="43">
        <v>15228</v>
      </c>
      <c r="G106" s="37">
        <v>5.2</v>
      </c>
      <c r="H106" s="37">
        <v>4.9000000000000004</v>
      </c>
      <c r="I106" s="43">
        <v>17280</v>
      </c>
      <c r="J106" s="37">
        <v>7.3</v>
      </c>
      <c r="K106" s="43">
        <v>16697</v>
      </c>
      <c r="L106" s="39">
        <v>8.1000000000000003E-2</v>
      </c>
      <c r="M106" s="37">
        <f>ROUND(K106*(1-L106),0)</f>
        <v>15345</v>
      </c>
      <c r="N106" s="28">
        <v>0.69399999999999995</v>
      </c>
      <c r="O106" s="25">
        <f t="shared" si="995"/>
        <v>10649.429999999998</v>
      </c>
      <c r="P106" s="39">
        <v>0.253</v>
      </c>
      <c r="Q106" s="25">
        <f t="shared" si="996"/>
        <v>3882.2849999999999</v>
      </c>
      <c r="R106" s="39">
        <v>5.2999999999999999E-2</v>
      </c>
      <c r="S106" s="139">
        <v>0.23130000000000001</v>
      </c>
      <c r="T106" s="25">
        <f t="shared" si="997"/>
        <v>813.28499999999997</v>
      </c>
      <c r="U106" s="28">
        <v>0.25600000000000001</v>
      </c>
      <c r="V106" s="25">
        <f t="shared" si="998"/>
        <v>3928.32</v>
      </c>
      <c r="W106" s="39">
        <v>0.47399999999999998</v>
      </c>
      <c r="X106" s="25">
        <f t="shared" si="999"/>
        <v>7273.53</v>
      </c>
      <c r="Y106" s="39">
        <v>0.4</v>
      </c>
      <c r="Z106" s="25">
        <f t="shared" si="1000"/>
        <v>6138</v>
      </c>
      <c r="AA106" s="47">
        <v>2.48E-3</v>
      </c>
      <c r="AB106" s="18">
        <f t="shared" si="1001"/>
        <v>38.055599999999998</v>
      </c>
      <c r="AC106" s="27">
        <f>IF(M106&gt;0,(AE106+AN106)/M106,0)</f>
        <v>2.6349669990224831E-3</v>
      </c>
      <c r="AD106" s="47">
        <v>3.1E-4</v>
      </c>
      <c r="AE106" s="37">
        <f t="shared" si="1002"/>
        <v>4.7569499999999998</v>
      </c>
      <c r="AF106" s="28">
        <v>0.216</v>
      </c>
      <c r="AG106" s="41">
        <f t="shared" si="1003"/>
        <v>36.247176000000003</v>
      </c>
      <c r="AH106" s="28">
        <f t="shared" si="1004"/>
        <v>0.87625759191432151</v>
      </c>
      <c r="AI106" s="29">
        <f t="shared" si="634"/>
        <v>0.88363993612793235</v>
      </c>
      <c r="AJ106" s="43">
        <v>183</v>
      </c>
      <c r="AK106" s="39">
        <v>8.3000000000000004E-2</v>
      </c>
      <c r="AL106" s="28">
        <v>0.21260000000000001</v>
      </c>
      <c r="AM106" s="139">
        <v>0.22170000000000001</v>
      </c>
      <c r="AN106" s="41">
        <f>AJ106*(1-AK106)*AL106</f>
        <v>35.676618600000005</v>
      </c>
      <c r="AO106" s="140">
        <f t="shared" si="676"/>
        <v>37.203698700000004</v>
      </c>
      <c r="AP106" s="18">
        <v>1.6</v>
      </c>
      <c r="AQ106" s="18"/>
      <c r="AR106" s="121">
        <f>AR105+AJ106-AQ106</f>
        <v>2706.9800000000023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70"/>
      <c r="B107" s="49" t="s">
        <v>38</v>
      </c>
      <c r="C107" s="50"/>
      <c r="D107" s="51">
        <f t="shared" ref="D107" si="1006">SUM(D104:D106)</f>
        <v>49046</v>
      </c>
      <c r="E107" s="51"/>
      <c r="F107" s="51">
        <f t="shared" ref="F107" si="1007">SUM(F104:F106)</f>
        <v>45721</v>
      </c>
      <c r="G107" s="52"/>
      <c r="H107" s="52"/>
      <c r="I107" s="51">
        <f t="shared" ref="I107:K107" si="1008">SUM(I104:I106)</f>
        <v>52388</v>
      </c>
      <c r="J107" s="52"/>
      <c r="K107" s="51">
        <f t="shared" si="1008"/>
        <v>50667</v>
      </c>
      <c r="L107" s="21">
        <f t="shared" ref="L107" si="1009">IF(K107&gt;0,(K104*L104+K105*L105+K106*L106)/K107,0)</f>
        <v>8.0329504411155189E-2</v>
      </c>
      <c r="M107" s="52">
        <f t="shared" ref="M107" si="1010">M104+M105+M106</f>
        <v>46597</v>
      </c>
      <c r="N107" s="53">
        <f t="shared" ref="N107" si="1011">IF(M107&gt;0,O107/M107,0)</f>
        <v>0.65476442689443526</v>
      </c>
      <c r="O107" s="54">
        <f t="shared" ref="O107" si="1012">O104+O105+O106</f>
        <v>30510.057999999997</v>
      </c>
      <c r="P107" s="21">
        <f t="shared" ref="P107" si="1013">IF(M107&gt;0,Q107/M107,0)</f>
        <v>0.27512648882975299</v>
      </c>
      <c r="Q107" s="54">
        <f t="shared" ref="Q107" si="1014">Q104+Q105+Q106</f>
        <v>12820.069</v>
      </c>
      <c r="R107" s="21">
        <f t="shared" ref="R107" si="1015">IF(M107&gt;0,T107/M107,0)</f>
        <v>7.0109084275811737E-2</v>
      </c>
      <c r="S107" s="141"/>
      <c r="T107" s="54">
        <f t="shared" ref="T107" si="1016">T104+T105+T106</f>
        <v>3266.8729999999996</v>
      </c>
      <c r="U107" s="21">
        <f t="shared" ref="U107" si="1017">IF(M107&gt;0,V107/M107,0)</f>
        <v>0.25097332446294823</v>
      </c>
      <c r="V107" s="54">
        <f t="shared" ref="V107" si="1018">V104+V105+V106</f>
        <v>11694.603999999999</v>
      </c>
      <c r="W107" s="21">
        <f t="shared" ref="W107" si="1019">IF(M107&gt;0,X107/M107,0)</f>
        <v>0.4743287765306779</v>
      </c>
      <c r="X107" s="54">
        <f t="shared" ref="X107" si="1020">X104+X105+X106</f>
        <v>22102.297999999999</v>
      </c>
      <c r="Y107" s="21">
        <f t="shared" ref="Y107" si="1021">IF(M107&gt;0,Z107/M107,0)</f>
        <v>0.40670686954095758</v>
      </c>
      <c r="Z107" s="54">
        <f t="shared" ref="Z107" si="1022">Z104+Z105+Z106</f>
        <v>18951.32</v>
      </c>
      <c r="AA107" s="55">
        <f t="shared" ref="AA107" si="1023">IF(M107&gt;0,AB107/M107,0)</f>
        <v>2.62077472798678E-3</v>
      </c>
      <c r="AB107" s="56">
        <f t="shared" ref="AB107" si="1024">SUM(AB104:AB106)</f>
        <v>122.12024</v>
      </c>
      <c r="AC107" s="55">
        <f t="shared" ref="AC107" si="1025">IF(M107&gt;0,(AC104*M104+AC105*M105+AC106*M106)/M107,0)</f>
        <v>2.7004660106873832E-3</v>
      </c>
      <c r="AD107" s="55">
        <f t="shared" ref="AD107" si="1026">IF(K107&gt;0,(K104*AD104+K105*AD105+K106*AD106)/K107,0)</f>
        <v>3.1E-4</v>
      </c>
      <c r="AE107" s="52">
        <f t="shared" ref="AE107" si="1027">SUM(AE104:AE106)</f>
        <v>14.445069999999999</v>
      </c>
      <c r="AF107" s="53">
        <f t="shared" ref="AF107" si="1028">IF(K107&gt;0,(K104*AF104+K105*AF105+K106*AF106)/K107,0)</f>
        <v>0.21469256518049223</v>
      </c>
      <c r="AG107" s="58">
        <f t="shared" ref="AG107" si="1029">SUM(AG104:AG106)</f>
        <v>113.4674934</v>
      </c>
      <c r="AH107" s="53">
        <f t="shared" ref="AH107" si="1030">IF(AND(AB107&gt;0),((AB104*AH104+AB105*AH105+AB106*AH106)/AB107),0)</f>
        <v>0.88298944552677916</v>
      </c>
      <c r="AI107" s="57">
        <f t="shared" si="634"/>
        <v>0.88650895827779319</v>
      </c>
      <c r="AJ107" s="51">
        <f t="shared" ref="AJ107" si="1031">SUM(AJ104:AJ106)</f>
        <v>576</v>
      </c>
      <c r="AK107" s="21">
        <f t="shared" ref="AK107" si="1032">IF(AJ107&gt;0,(AK104*AJ104+AK105*AJ105+AK106*AJ106)/AJ107,0)</f>
        <v>8.2322916666666662E-2</v>
      </c>
      <c r="AL107" s="53">
        <f>IF(K107&gt;0,(AL104*K104+AL105*K105+AL106*K106)/K107,0)</f>
        <v>0.21075631476108708</v>
      </c>
      <c r="AM107" s="141">
        <f>IF(L107&gt;0,(AM104*K104+AM105*K105+AM106*K106)/K107,0)</f>
        <v>0.21861603213136757</v>
      </c>
      <c r="AN107" s="58">
        <f t="shared" ref="AN107" si="1033">SUM(AN104:AN106)</f>
        <v>111.38854470000001</v>
      </c>
      <c r="AO107" s="142">
        <f t="shared" si="705"/>
        <v>115.53487410000001</v>
      </c>
      <c r="AP107" s="56"/>
      <c r="AQ107" s="56">
        <f t="shared" ref="AQ107" si="1034">SUM(AQ104:AQ106)</f>
        <v>0</v>
      </c>
      <c r="AR107" s="105"/>
      <c r="AS107" s="106">
        <f>AR106</f>
        <v>2706.9800000000023</v>
      </c>
      <c r="AT107" s="51">
        <f t="shared" ref="AT107" si="1035">SUM(AT104:AT106)</f>
        <v>0</v>
      </c>
      <c r="AU107" s="59"/>
      <c r="AV107" s="58"/>
      <c r="AW107" s="58"/>
      <c r="AX107" s="58"/>
      <c r="AY107" s="58"/>
    </row>
    <row r="108" spans="1:51" x14ac:dyDescent="0.2">
      <c r="A108" s="168">
        <v>27</v>
      </c>
      <c r="B108" s="23">
        <v>1</v>
      </c>
      <c r="C108" s="11" t="s">
        <v>53</v>
      </c>
      <c r="D108" s="12">
        <v>6200</v>
      </c>
      <c r="E108" s="12">
        <v>0</v>
      </c>
      <c r="F108" s="12">
        <v>12639</v>
      </c>
      <c r="G108" s="13">
        <v>3</v>
      </c>
      <c r="H108" s="13">
        <v>3.7</v>
      </c>
      <c r="I108" s="12">
        <v>14703</v>
      </c>
      <c r="J108" s="13">
        <v>8</v>
      </c>
      <c r="K108" s="12">
        <v>16677</v>
      </c>
      <c r="L108" s="14">
        <v>7.3999999999999996E-2</v>
      </c>
      <c r="M108" s="24">
        <f>ROUND(K108*(1-L108),0)</f>
        <v>15443</v>
      </c>
      <c r="N108" s="15">
        <v>0.747</v>
      </c>
      <c r="O108" s="25">
        <f t="shared" ref="O108:O110" si="1036">M108*N108</f>
        <v>11535.921</v>
      </c>
      <c r="P108" s="14">
        <v>0.17799999999999999</v>
      </c>
      <c r="Q108" s="25">
        <f t="shared" ref="Q108:Q110" si="1037">M108*P108</f>
        <v>2748.8539999999998</v>
      </c>
      <c r="R108" s="16">
        <v>7.4999999999999997E-2</v>
      </c>
      <c r="S108" s="150">
        <v>0.22869999999999999</v>
      </c>
      <c r="T108" s="25">
        <f t="shared" ref="T108:T110" si="1038">M108*R108</f>
        <v>1158.2249999999999</v>
      </c>
      <c r="U108" s="26">
        <v>0.23200000000000001</v>
      </c>
      <c r="V108" s="25">
        <f t="shared" ref="V108:V110" si="1039">M108*U108</f>
        <v>3582.7760000000003</v>
      </c>
      <c r="W108" s="16">
        <v>0.5</v>
      </c>
      <c r="X108" s="25">
        <f t="shared" ref="X108:X110" si="1040">M108*W108</f>
        <v>7721.5</v>
      </c>
      <c r="Y108" s="16">
        <v>0.41</v>
      </c>
      <c r="Z108" s="25">
        <f t="shared" ref="Z108:Z110" si="1041">Y108*M108</f>
        <v>6331.6299999999992</v>
      </c>
      <c r="AA108" s="17">
        <v>2.64E-3</v>
      </c>
      <c r="AB108" s="18">
        <f t="shared" ref="AB108:AB110" si="1042">M108*AA108</f>
        <v>40.76952</v>
      </c>
      <c r="AC108" s="27">
        <f>IF(M108&gt;0,(AE108+AN108)/M108,0)</f>
        <v>2.7003279803147055E-3</v>
      </c>
      <c r="AD108" s="17">
        <v>3.1E-4</v>
      </c>
      <c r="AE108" s="24">
        <f t="shared" ref="AE108:AE110" si="1043">AD108*M108</f>
        <v>4.7873299999999999</v>
      </c>
      <c r="AF108" s="117">
        <v>0.21099999999999999</v>
      </c>
      <c r="AG108" s="30">
        <f t="shared" ref="AG108:AG110" si="1044">AJ108*(1-AK108)*AF108</f>
        <v>37.536477999999995</v>
      </c>
      <c r="AH108" s="28">
        <f t="shared" ref="AH108:AH110" si="1045">IF(AND(AF108&gt;0,AD108&gt;0,AA108&gt;0),((AA108-AD108)*AF108)/((AF108-AD108)*AA108),0)</f>
        <v>0.88387434073038518</v>
      </c>
      <c r="AI108" s="60">
        <f t="shared" si="634"/>
        <v>0.88652357538750326</v>
      </c>
      <c r="AJ108" s="12">
        <v>194</v>
      </c>
      <c r="AK108" s="14">
        <v>8.3000000000000004E-2</v>
      </c>
      <c r="AL108" s="15">
        <v>0.20749999999999999</v>
      </c>
      <c r="AM108" s="135">
        <v>0.21240000000000001</v>
      </c>
      <c r="AN108" s="30">
        <f>AJ108*(1-AK108)*AL108</f>
        <v>36.913834999999999</v>
      </c>
      <c r="AO108" s="136">
        <f t="shared" ref="AO108" si="1046">AJ108*(1-AK108)*AM108</f>
        <v>37.785535199999998</v>
      </c>
      <c r="AP108" s="19">
        <v>1.6</v>
      </c>
      <c r="AQ108" s="19">
        <v>1250.28</v>
      </c>
      <c r="AR108" s="101">
        <f>AR106+AJ108-AQ108</f>
        <v>1650.7000000000023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9"/>
      <c r="B109" s="33">
        <v>2</v>
      </c>
      <c r="C109" s="46" t="s">
        <v>56</v>
      </c>
      <c r="D109" s="34">
        <v>18900</v>
      </c>
      <c r="E109" s="34">
        <v>5</v>
      </c>
      <c r="F109" s="34">
        <v>14870</v>
      </c>
      <c r="G109" s="35">
        <v>1.9</v>
      </c>
      <c r="H109" s="35">
        <v>4.7</v>
      </c>
      <c r="I109" s="34">
        <v>17126</v>
      </c>
      <c r="J109" s="35">
        <v>8.1</v>
      </c>
      <c r="K109" s="34">
        <v>16572</v>
      </c>
      <c r="L109" s="36">
        <v>7.8E-2</v>
      </c>
      <c r="M109" s="37">
        <f>ROUND(K109*(1-L109),0)</f>
        <v>15279</v>
      </c>
      <c r="N109" s="38">
        <v>0.629</v>
      </c>
      <c r="O109" s="25">
        <f t="shared" si="1036"/>
        <v>9610.491</v>
      </c>
      <c r="P109" s="36">
        <v>0.30099999999999999</v>
      </c>
      <c r="Q109" s="25">
        <f t="shared" si="1037"/>
        <v>4598.9790000000003</v>
      </c>
      <c r="R109" s="39">
        <v>7.0000000000000007E-2</v>
      </c>
      <c r="S109" s="139">
        <v>0.22919999999999999</v>
      </c>
      <c r="T109" s="25">
        <f t="shared" si="1038"/>
        <v>1069.5300000000002</v>
      </c>
      <c r="U109" s="28">
        <v>0.23</v>
      </c>
      <c r="V109" s="25">
        <f t="shared" si="1039"/>
        <v>3514.17</v>
      </c>
      <c r="W109" s="39">
        <v>0.48199999999999998</v>
      </c>
      <c r="X109" s="25">
        <f t="shared" si="1040"/>
        <v>7364.4780000000001</v>
      </c>
      <c r="Y109" s="39">
        <v>0.39</v>
      </c>
      <c r="Z109" s="25">
        <f t="shared" si="1041"/>
        <v>5958.81</v>
      </c>
      <c r="AA109" s="40">
        <v>2.47E-3</v>
      </c>
      <c r="AB109" s="18">
        <f t="shared" si="1042"/>
        <v>37.739130000000003</v>
      </c>
      <c r="AC109" s="27">
        <f>IF(M109&gt;0,(AE109+AN109)/M109,0)</f>
        <v>2.5085529157667387E-3</v>
      </c>
      <c r="AD109" s="40">
        <v>2.9999999999999997E-4</v>
      </c>
      <c r="AE109" s="37">
        <f t="shared" si="1043"/>
        <v>4.5836999999999994</v>
      </c>
      <c r="AF109" s="28">
        <v>0.21299999999999999</v>
      </c>
      <c r="AG109" s="41">
        <f t="shared" si="1044"/>
        <v>34.226544000000004</v>
      </c>
      <c r="AH109" s="28">
        <f t="shared" si="1045"/>
        <v>0.87978163919074015</v>
      </c>
      <c r="AI109" s="29">
        <f t="shared" si="634"/>
        <v>0.88166866688704937</v>
      </c>
      <c r="AJ109" s="34">
        <v>176</v>
      </c>
      <c r="AK109" s="36">
        <v>8.6999999999999994E-2</v>
      </c>
      <c r="AL109" s="38">
        <v>0.21</v>
      </c>
      <c r="AM109" s="137">
        <v>0.21870000000000001</v>
      </c>
      <c r="AN109" s="41">
        <f>AJ109*(1-AK109)*AL109</f>
        <v>33.744480000000003</v>
      </c>
      <c r="AO109" s="138">
        <f t="shared" si="676"/>
        <v>35.142465600000001</v>
      </c>
      <c r="AP109" s="42">
        <v>1.55</v>
      </c>
      <c r="AQ109" s="42"/>
      <c r="AR109" s="121">
        <f>AR108+AJ109-AQ109</f>
        <v>1826.7000000000023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9"/>
      <c r="B110" s="33">
        <v>3</v>
      </c>
      <c r="C110" s="11" t="s">
        <v>54</v>
      </c>
      <c r="D110" s="43">
        <v>17700</v>
      </c>
      <c r="E110" s="43">
        <v>3</v>
      </c>
      <c r="F110" s="43">
        <v>14450</v>
      </c>
      <c r="G110" s="37">
        <v>0.6</v>
      </c>
      <c r="H110" s="37">
        <v>3.3</v>
      </c>
      <c r="I110" s="43">
        <v>16397</v>
      </c>
      <c r="J110" s="37">
        <v>8</v>
      </c>
      <c r="K110" s="43">
        <v>16567</v>
      </c>
      <c r="L110" s="39">
        <v>7.9000000000000001E-2</v>
      </c>
      <c r="M110" s="37">
        <f>ROUND(K110*(1-L110),0)</f>
        <v>15258</v>
      </c>
      <c r="N110" s="28">
        <v>0.71099999999999997</v>
      </c>
      <c r="O110" s="25">
        <f t="shared" si="1036"/>
        <v>10848.438</v>
      </c>
      <c r="P110" s="39">
        <v>0.217</v>
      </c>
      <c r="Q110" s="25">
        <f t="shared" si="1037"/>
        <v>3310.9859999999999</v>
      </c>
      <c r="R110" s="39">
        <v>7.1999999999999995E-2</v>
      </c>
      <c r="S110" s="139">
        <v>0.22439999999999999</v>
      </c>
      <c r="T110" s="25">
        <f t="shared" si="1038"/>
        <v>1098.576</v>
      </c>
      <c r="U110" s="28">
        <v>0.23499999999999999</v>
      </c>
      <c r="V110" s="25">
        <f t="shared" si="1039"/>
        <v>3585.6299999999997</v>
      </c>
      <c r="W110" s="39">
        <v>0.48799999999999999</v>
      </c>
      <c r="X110" s="25">
        <f t="shared" si="1040"/>
        <v>7445.9039999999995</v>
      </c>
      <c r="Y110" s="39">
        <v>0.4</v>
      </c>
      <c r="Z110" s="25">
        <f t="shared" si="1041"/>
        <v>6103.2000000000007</v>
      </c>
      <c r="AA110" s="47">
        <v>2.4299999999999999E-3</v>
      </c>
      <c r="AB110" s="18">
        <f t="shared" si="1042"/>
        <v>37.07694</v>
      </c>
      <c r="AC110" s="27">
        <f>IF(M110&gt;0,(AE110+AN110)/M110,0)</f>
        <v>2.519404246952418E-3</v>
      </c>
      <c r="AD110" s="47">
        <v>3.1E-4</v>
      </c>
      <c r="AE110" s="37">
        <f t="shared" si="1043"/>
        <v>4.7299800000000003</v>
      </c>
      <c r="AF110" s="28">
        <v>0.21340000000000001</v>
      </c>
      <c r="AG110" s="41">
        <f t="shared" si="1044"/>
        <v>34.208020000000005</v>
      </c>
      <c r="AH110" s="28">
        <f t="shared" si="1045"/>
        <v>0.87369717812775272</v>
      </c>
      <c r="AI110" s="29">
        <f t="shared" si="634"/>
        <v>0.8782496522554305</v>
      </c>
      <c r="AJ110" s="43">
        <v>175</v>
      </c>
      <c r="AK110" s="39">
        <v>8.4000000000000005E-2</v>
      </c>
      <c r="AL110" s="28">
        <v>0.21029999999999999</v>
      </c>
      <c r="AM110" s="139">
        <v>0.21690000000000001</v>
      </c>
      <c r="AN110" s="41">
        <f>AJ110*(1-AK110)*AL110</f>
        <v>33.711089999999999</v>
      </c>
      <c r="AO110" s="140">
        <f t="shared" si="676"/>
        <v>34.769070000000006</v>
      </c>
      <c r="AP110" s="18">
        <v>1.55</v>
      </c>
      <c r="AQ110" s="18"/>
      <c r="AR110" s="121">
        <f>AR109+AJ110-AQ110</f>
        <v>2001.7000000000023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70"/>
      <c r="B111" s="49" t="s">
        <v>38</v>
      </c>
      <c r="C111" s="50"/>
      <c r="D111" s="51">
        <f t="shared" ref="D111" si="1047">SUM(D108:D110)</f>
        <v>42800</v>
      </c>
      <c r="E111" s="51"/>
      <c r="F111" s="51">
        <f t="shared" ref="F111" si="1048">SUM(F108:F110)</f>
        <v>41959</v>
      </c>
      <c r="G111" s="52"/>
      <c r="H111" s="52"/>
      <c r="I111" s="51">
        <f t="shared" ref="I111:K111" si="1049">SUM(I108:I110)</f>
        <v>48226</v>
      </c>
      <c r="J111" s="52"/>
      <c r="K111" s="51">
        <f t="shared" si="1049"/>
        <v>49816</v>
      </c>
      <c r="L111" s="21">
        <f t="shared" ref="L111" si="1050">IF(K111&gt;0,(K108*L108+K109*L109+K110*L110)/K111,0)</f>
        <v>7.6993475991649268E-2</v>
      </c>
      <c r="M111" s="52">
        <f t="shared" ref="M111" si="1051">M108+M109+M110</f>
        <v>45980</v>
      </c>
      <c r="N111" s="53">
        <f t="shared" ref="N111" si="1052">IF(M111&gt;0,O111/M111,0)</f>
        <v>0.69584275772074811</v>
      </c>
      <c r="O111" s="54">
        <f t="shared" ref="O111" si="1053">O108+O109+O110</f>
        <v>31994.85</v>
      </c>
      <c r="P111" s="21">
        <f t="shared" ref="P111" si="1054">IF(M111&gt;0,Q111/M111,0)</f>
        <v>0.23181424532405392</v>
      </c>
      <c r="Q111" s="54">
        <f t="shared" ref="Q111" si="1055">Q108+Q109+Q110</f>
        <v>10658.819</v>
      </c>
      <c r="R111" s="21">
        <f t="shared" ref="R111" si="1056">IF(M111&gt;0,T111/M111,0)</f>
        <v>7.2342996955197914E-2</v>
      </c>
      <c r="S111" s="141"/>
      <c r="T111" s="54">
        <f t="shared" ref="T111" si="1057">T108+T109+T110</f>
        <v>3326.3310000000001</v>
      </c>
      <c r="U111" s="21">
        <f t="shared" ref="U111" si="1058">IF(M111&gt;0,V111/M111,0)</f>
        <v>0.23233092648977816</v>
      </c>
      <c r="V111" s="54">
        <f t="shared" ref="V111" si="1059">V108+V109+V110</f>
        <v>10682.575999999999</v>
      </c>
      <c r="W111" s="21">
        <f t="shared" ref="W111" si="1060">IF(M111&gt;0,X111/M111,0)</f>
        <v>0.49003658112222703</v>
      </c>
      <c r="X111" s="54">
        <f t="shared" ref="X111" si="1061">X108+X109+X110</f>
        <v>22531.881999999998</v>
      </c>
      <c r="Y111" s="21">
        <f t="shared" ref="Y111" si="1062">IF(M111&gt;0,Z111/M111,0)</f>
        <v>0.4000356676816007</v>
      </c>
      <c r="Z111" s="54">
        <f t="shared" ref="Z111" si="1063">Z108+Z109+Z110</f>
        <v>18393.64</v>
      </c>
      <c r="AA111" s="55">
        <f t="shared" ref="AA111" si="1064">IF(M111&gt;0,AB111/M111,0)</f>
        <v>2.5138231839930405E-3</v>
      </c>
      <c r="AB111" s="56">
        <f t="shared" ref="AB111" si="1065">SUM(AB108:AB110)</f>
        <v>115.58559</v>
      </c>
      <c r="AC111" s="55">
        <f t="shared" ref="AC111" si="1066">IF(M111&gt;0,(AC108*M108+AC109*M109+AC110*M110)/M111,0)</f>
        <v>2.5765640495867769E-3</v>
      </c>
      <c r="AD111" s="55">
        <f t="shared" ref="AD111" si="1067">IF(K111&gt;0,(K108*AD108+K109*AD109+K110*AD110)/K111,0)</f>
        <v>3.0667335795728278E-4</v>
      </c>
      <c r="AE111" s="52">
        <f t="shared" ref="AE111" si="1068">SUM(AE108:AE110)</f>
        <v>14.101009999999999</v>
      </c>
      <c r="AF111" s="53">
        <f t="shared" ref="AF111" si="1069">IF(K111&gt;0,(K108*AF108+K109*AF109+K110*AF110)/K111,0)</f>
        <v>0.21246348161233339</v>
      </c>
      <c r="AG111" s="58">
        <f t="shared" ref="AG111" si="1070">SUM(AG108:AG110)</f>
        <v>105.97104200000001</v>
      </c>
      <c r="AH111" s="53">
        <f t="shared" ref="AH111" si="1071">IF(AND(AB111&gt;0),((AB108*AH108+AB109*AH109+AB110*AH110)/AB111),0)</f>
        <v>0.87927348137893913</v>
      </c>
      <c r="AI111" s="57">
        <f t="shared" si="634"/>
        <v>0.88226880464251578</v>
      </c>
      <c r="AJ111" s="51">
        <f t="shared" ref="AJ111" si="1072">SUM(AJ108:AJ110)</f>
        <v>545</v>
      </c>
      <c r="AK111" s="21">
        <f t="shared" ref="AK111" si="1073">IF(AJ111&gt;0,(AK108*AJ108+AK109*AJ109+AK110*AJ110)/AJ111,0)</f>
        <v>8.4612844036697249E-2</v>
      </c>
      <c r="AL111" s="53">
        <f>IF(K111&gt;0,(AL108*K108+AL109*K109+AL110*K110)/K111,0)</f>
        <v>0.20926283924843425</v>
      </c>
      <c r="AM111" s="141">
        <f>IF(L111&gt;0,(AM108*K108+AM109*K109+AM110*K110)/K111,0)</f>
        <v>0.21599232174401803</v>
      </c>
      <c r="AN111" s="58">
        <f t="shared" ref="AN111" si="1074">SUM(AN108:AN110)</f>
        <v>104.369405</v>
      </c>
      <c r="AO111" s="142">
        <f t="shared" si="705"/>
        <v>107.69707080000001</v>
      </c>
      <c r="AP111" s="56"/>
      <c r="AQ111" s="56">
        <f t="shared" ref="AQ111" si="1075">SUM(AQ108:AQ110)</f>
        <v>1250.28</v>
      </c>
      <c r="AR111" s="105"/>
      <c r="AS111" s="106">
        <f>AR110</f>
        <v>2001.7000000000023</v>
      </c>
      <c r="AT111" s="51">
        <f t="shared" ref="AT111" si="1076">SUM(AT108:AT110)</f>
        <v>0</v>
      </c>
      <c r="AU111" s="59"/>
      <c r="AV111" s="58"/>
      <c r="AW111" s="58"/>
      <c r="AX111" s="58"/>
      <c r="AY111" s="58"/>
    </row>
    <row r="112" spans="1:51" x14ac:dyDescent="0.2">
      <c r="A112" s="168">
        <v>28</v>
      </c>
      <c r="B112" s="23">
        <v>1</v>
      </c>
      <c r="C112" s="11" t="s">
        <v>53</v>
      </c>
      <c r="D112" s="12">
        <v>17200</v>
      </c>
      <c r="E112" s="12">
        <v>0</v>
      </c>
      <c r="F112" s="12">
        <v>15942</v>
      </c>
      <c r="G112" s="13">
        <v>1.1000000000000001</v>
      </c>
      <c r="H112" s="13">
        <v>5</v>
      </c>
      <c r="I112" s="12">
        <v>18361</v>
      </c>
      <c r="J112" s="13">
        <v>7.5</v>
      </c>
      <c r="K112" s="12">
        <v>16510</v>
      </c>
      <c r="L112" s="14">
        <v>7.5999999999999998E-2</v>
      </c>
      <c r="M112" s="24">
        <f>ROUND(K112*(1-L112),0)</f>
        <v>15255</v>
      </c>
      <c r="N112" s="15">
        <v>0.68100000000000005</v>
      </c>
      <c r="O112" s="25">
        <f t="shared" ref="O112:O114" si="1077">M112*N112</f>
        <v>10388.655000000001</v>
      </c>
      <c r="P112" s="14">
        <v>0.24399999999999999</v>
      </c>
      <c r="Q112" s="25">
        <f t="shared" ref="Q112:Q114" si="1078">M112*P112</f>
        <v>3722.22</v>
      </c>
      <c r="R112" s="16">
        <v>7.4999999999999997E-2</v>
      </c>
      <c r="S112" s="150">
        <v>0.2228</v>
      </c>
      <c r="T112" s="25">
        <f t="shared" ref="T112:T114" si="1079">M112*R112</f>
        <v>1144.125</v>
      </c>
      <c r="U112" s="26">
        <v>0.23400000000000001</v>
      </c>
      <c r="V112" s="25">
        <f t="shared" ref="V112:V114" si="1080">M112*U112</f>
        <v>3569.67</v>
      </c>
      <c r="W112" s="16">
        <v>0.49099999999999999</v>
      </c>
      <c r="X112" s="25">
        <f t="shared" ref="X112:X114" si="1081">M112*W112</f>
        <v>7490.2049999999999</v>
      </c>
      <c r="Y112" s="16">
        <v>0.4</v>
      </c>
      <c r="Z112" s="25">
        <f t="shared" ref="Z112:Z114" si="1082">Y112*M112</f>
        <v>6102</v>
      </c>
      <c r="AA112" s="17">
        <v>2.5100000000000001E-3</v>
      </c>
      <c r="AB112" s="18">
        <f t="shared" ref="AB112:AB114" si="1083">M112*AA112</f>
        <v>38.290050000000001</v>
      </c>
      <c r="AC112" s="27">
        <f>IF(M112&gt;0,(AE112+AN112)/M112,0)</f>
        <v>2.6567823008849562E-3</v>
      </c>
      <c r="AD112" s="17">
        <v>3.1E-4</v>
      </c>
      <c r="AE112" s="24">
        <f t="shared" ref="AE112:AE114" si="1084">AD112*M112</f>
        <v>4.72905</v>
      </c>
      <c r="AF112" s="117">
        <v>0.21429999999999999</v>
      </c>
      <c r="AG112" s="30">
        <f t="shared" ref="AG112:AG114" si="1085">AJ112*(1-AK112)*AF112</f>
        <v>36.394569000000004</v>
      </c>
      <c r="AH112" s="28">
        <f t="shared" ref="AH112:AH114" si="1086">IF(AND(AF112&gt;0,AD112&gt;0,AA112&gt;0),((AA112-AD112)*AF112)/((AF112-AD112)*AA112),0)</f>
        <v>0.87776377084307289</v>
      </c>
      <c r="AI112" s="60">
        <f t="shared" si="634"/>
        <v>0.88461840973585892</v>
      </c>
      <c r="AJ112" s="12">
        <v>185</v>
      </c>
      <c r="AK112" s="14">
        <v>8.2000000000000003E-2</v>
      </c>
      <c r="AL112" s="15">
        <v>0.21079999999999999</v>
      </c>
      <c r="AM112" s="135">
        <v>0.2203</v>
      </c>
      <c r="AN112" s="30">
        <f>AJ112*(1-AK112)*AL112</f>
        <v>35.800164000000002</v>
      </c>
      <c r="AO112" s="136">
        <f t="shared" ref="AO112" si="1087">AJ112*(1-AK112)*AM112</f>
        <v>37.413549000000003</v>
      </c>
      <c r="AP112" s="19">
        <v>1.55</v>
      </c>
      <c r="AQ112" s="19">
        <v>1006.54</v>
      </c>
      <c r="AR112" s="101">
        <f>AR110+AJ112-AQ112</f>
        <v>1180.1600000000026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9"/>
      <c r="B113" s="33">
        <v>2</v>
      </c>
      <c r="C113" s="46" t="s">
        <v>56</v>
      </c>
      <c r="D113" s="34">
        <v>18370</v>
      </c>
      <c r="E113" s="34">
        <v>4</v>
      </c>
      <c r="F113" s="34">
        <v>15913</v>
      </c>
      <c r="G113" s="35">
        <v>0.6</v>
      </c>
      <c r="H113" s="35">
        <v>4.7</v>
      </c>
      <c r="I113" s="34">
        <v>18386</v>
      </c>
      <c r="J113" s="35">
        <v>7</v>
      </c>
      <c r="K113" s="34">
        <v>16394</v>
      </c>
      <c r="L113" s="36">
        <v>8.4000000000000005E-2</v>
      </c>
      <c r="M113" s="37">
        <f>ROUND(K113*(1-L113),0)</f>
        <v>15017</v>
      </c>
      <c r="N113" s="38">
        <v>0.59199999999999997</v>
      </c>
      <c r="O113" s="25">
        <f t="shared" si="1077"/>
        <v>8890.0640000000003</v>
      </c>
      <c r="P113" s="36">
        <v>0.35599999999999998</v>
      </c>
      <c r="Q113" s="25">
        <f t="shared" si="1078"/>
        <v>5346.0519999999997</v>
      </c>
      <c r="R113" s="39">
        <v>5.1999999999999998E-2</v>
      </c>
      <c r="S113" s="139">
        <v>0.2177</v>
      </c>
      <c r="T113" s="25">
        <f t="shared" si="1079"/>
        <v>780.88400000000001</v>
      </c>
      <c r="U113" s="28">
        <v>0.21099999999999999</v>
      </c>
      <c r="V113" s="25">
        <f t="shared" si="1080"/>
        <v>3168.587</v>
      </c>
      <c r="W113" s="39">
        <v>0.48499999999999999</v>
      </c>
      <c r="X113" s="25">
        <f t="shared" si="1081"/>
        <v>7283.2449999999999</v>
      </c>
      <c r="Y113" s="39">
        <v>0.39</v>
      </c>
      <c r="Z113" s="25">
        <f t="shared" si="1082"/>
        <v>5856.63</v>
      </c>
      <c r="AA113" s="40">
        <v>2.64E-3</v>
      </c>
      <c r="AB113" s="18">
        <f t="shared" si="1083"/>
        <v>39.644880000000001</v>
      </c>
      <c r="AC113" s="27">
        <f>IF(M113&gt;0,(AE113+AN113)/M113,0)</f>
        <v>2.6497046147699278E-3</v>
      </c>
      <c r="AD113" s="40">
        <v>3.1E-4</v>
      </c>
      <c r="AE113" s="37">
        <f t="shared" si="1084"/>
        <v>4.6552699999999998</v>
      </c>
      <c r="AF113" s="28">
        <v>0.21179999999999999</v>
      </c>
      <c r="AG113" s="41">
        <f t="shared" si="1085"/>
        <v>35.967452399999999</v>
      </c>
      <c r="AH113" s="28">
        <f t="shared" si="1086"/>
        <v>0.8838694285996761</v>
      </c>
      <c r="AI113" s="29">
        <f t="shared" si="634"/>
        <v>0.88433082731038815</v>
      </c>
      <c r="AJ113" s="34">
        <v>186</v>
      </c>
      <c r="AK113" s="36">
        <v>8.6999999999999994E-2</v>
      </c>
      <c r="AL113" s="38">
        <v>0.2069</v>
      </c>
      <c r="AM113" s="137">
        <v>0.21440000000000001</v>
      </c>
      <c r="AN113" s="41">
        <f>AJ113*(1-AK113)*AL113</f>
        <v>35.135344200000006</v>
      </c>
      <c r="AO113" s="138">
        <f t="shared" si="676"/>
        <v>36.408979200000005</v>
      </c>
      <c r="AP113" s="42">
        <v>1.55</v>
      </c>
      <c r="AQ113" s="42"/>
      <c r="AR113" s="121">
        <f>AR112+AJ113-AQ113</f>
        <v>1366.1600000000026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9"/>
      <c r="B114" s="33">
        <v>3</v>
      </c>
      <c r="C114" s="11" t="s">
        <v>58</v>
      </c>
      <c r="D114" s="43">
        <v>16800</v>
      </c>
      <c r="E114" s="43">
        <v>3</v>
      </c>
      <c r="F114" s="43">
        <v>14913</v>
      </c>
      <c r="G114" s="37">
        <v>0.8</v>
      </c>
      <c r="H114" s="37">
        <v>4.5999999999999996</v>
      </c>
      <c r="I114" s="43">
        <v>16967</v>
      </c>
      <c r="J114" s="37">
        <v>6.9</v>
      </c>
      <c r="K114" s="43">
        <v>16434</v>
      </c>
      <c r="L114" s="39">
        <v>8.4000000000000005E-2</v>
      </c>
      <c r="M114" s="37">
        <f>ROUND(K114*(1-L114),0)</f>
        <v>15054</v>
      </c>
      <c r="N114" s="28">
        <v>0.56100000000000005</v>
      </c>
      <c r="O114" s="25">
        <f t="shared" si="1077"/>
        <v>8445.2940000000017</v>
      </c>
      <c r="P114" s="39">
        <v>0.38800000000000001</v>
      </c>
      <c r="Q114" s="25">
        <f t="shared" si="1078"/>
        <v>5840.9520000000002</v>
      </c>
      <c r="R114" s="39">
        <v>5.0999999999999997E-2</v>
      </c>
      <c r="S114" s="139">
        <v>0.21440000000000001</v>
      </c>
      <c r="T114" s="25">
        <f t="shared" si="1079"/>
        <v>767.75399999999991</v>
      </c>
      <c r="U114" s="28">
        <v>0.20399999999999999</v>
      </c>
      <c r="V114" s="25">
        <f t="shared" si="1080"/>
        <v>3071.0159999999996</v>
      </c>
      <c r="W114" s="39">
        <v>0.51100000000000001</v>
      </c>
      <c r="X114" s="25">
        <f t="shared" si="1081"/>
        <v>7692.5940000000001</v>
      </c>
      <c r="Y114" s="39">
        <v>0.39</v>
      </c>
      <c r="Z114" s="25">
        <f t="shared" si="1082"/>
        <v>5871.06</v>
      </c>
      <c r="AA114" s="47">
        <v>2.5999999999999999E-3</v>
      </c>
      <c r="AB114" s="18">
        <f t="shared" si="1083"/>
        <v>39.1404</v>
      </c>
      <c r="AC114" s="27">
        <f>IF(M114&gt;0,(AE114+AN114)/M114,0)</f>
        <v>2.6590312209379564E-3</v>
      </c>
      <c r="AD114" s="47">
        <v>3.1E-4</v>
      </c>
      <c r="AE114" s="37">
        <f t="shared" si="1084"/>
        <v>4.6667399999999999</v>
      </c>
      <c r="AF114" s="28">
        <v>0.2167</v>
      </c>
      <c r="AG114" s="41">
        <f t="shared" si="1085"/>
        <v>36.403866400000005</v>
      </c>
      <c r="AH114" s="28">
        <f t="shared" si="1086"/>
        <v>0.88203101949116081</v>
      </c>
      <c r="AI114" s="29">
        <f t="shared" si="634"/>
        <v>0.8847190982182328</v>
      </c>
      <c r="AJ114" s="43">
        <v>184</v>
      </c>
      <c r="AK114" s="39">
        <v>8.6999999999999994E-2</v>
      </c>
      <c r="AL114" s="28">
        <v>0.21049999999999999</v>
      </c>
      <c r="AM114" s="139">
        <v>0.21890000000000001</v>
      </c>
      <c r="AN114" s="41">
        <f>AJ114*(1-AK114)*AL114</f>
        <v>35.362316</v>
      </c>
      <c r="AO114" s="140">
        <f t="shared" si="676"/>
        <v>36.773448800000004</v>
      </c>
      <c r="AP114" s="18">
        <v>1.6</v>
      </c>
      <c r="AQ114" s="18"/>
      <c r="AR114" s="121">
        <f>AR113+AJ114-AQ114</f>
        <v>1550.1600000000026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70"/>
      <c r="B115" s="49" t="s">
        <v>38</v>
      </c>
      <c r="C115" s="50"/>
      <c r="D115" s="51">
        <f t="shared" ref="D115" si="1088">SUM(D112:D114)</f>
        <v>52370</v>
      </c>
      <c r="E115" s="51"/>
      <c r="F115" s="51">
        <f t="shared" ref="F115" si="1089">SUM(F112:F114)</f>
        <v>46768</v>
      </c>
      <c r="G115" s="52"/>
      <c r="H115" s="52"/>
      <c r="I115" s="51">
        <f t="shared" ref="I115:K115" si="1090">SUM(I112:I114)</f>
        <v>53714</v>
      </c>
      <c r="J115" s="52"/>
      <c r="K115" s="51">
        <f t="shared" si="1090"/>
        <v>49338</v>
      </c>
      <c r="L115" s="21">
        <f t="shared" ref="L115" si="1091">IF(K115&gt;0,(K112*L112+K113*L113+K114*L114)/K115,0)</f>
        <v>8.1322955936600591E-2</v>
      </c>
      <c r="M115" s="52">
        <f t="shared" ref="M115" si="1092">M112+M113+M114</f>
        <v>45326</v>
      </c>
      <c r="N115" s="53">
        <f t="shared" ref="N115" si="1093">IF(M115&gt;0,O115/M115,0)</f>
        <v>0.611658054979482</v>
      </c>
      <c r="O115" s="54">
        <f t="shared" ref="O115" si="1094">O112+O113+O114</f>
        <v>27724.013000000003</v>
      </c>
      <c r="P115" s="21">
        <f t="shared" ref="P115" si="1095">IF(M115&gt;0,Q115/M115,0)</f>
        <v>0.3289331509508891</v>
      </c>
      <c r="Q115" s="54">
        <f t="shared" ref="Q115" si="1096">Q112+Q113+Q114</f>
        <v>14909.223999999998</v>
      </c>
      <c r="R115" s="21">
        <f t="shared" ref="R115" si="1097">IF(M115&gt;0,T115/M115,0)</f>
        <v>5.9408794069628908E-2</v>
      </c>
      <c r="S115" s="141"/>
      <c r="T115" s="54">
        <f t="shared" ref="T115" si="1098">T112+T113+T114</f>
        <v>2692.7629999999999</v>
      </c>
      <c r="U115" s="21">
        <f t="shared" ref="U115" si="1099">IF(M115&gt;0,V115/M115,0)</f>
        <v>0.21641603053435113</v>
      </c>
      <c r="V115" s="54">
        <f t="shared" ref="V115" si="1100">V112+V113+V114</f>
        <v>9809.2729999999992</v>
      </c>
      <c r="W115" s="21">
        <f t="shared" ref="W115" si="1101">IF(M115&gt;0,X115/M115,0)</f>
        <v>0.49565467943343777</v>
      </c>
      <c r="X115" s="54">
        <f t="shared" ref="X115" si="1102">X112+X113+X114</f>
        <v>22466.044000000002</v>
      </c>
      <c r="Y115" s="21">
        <f t="shared" ref="Y115" si="1103">IF(M115&gt;0,Z115/M115,0)</f>
        <v>0.39336561796761244</v>
      </c>
      <c r="Z115" s="54">
        <f t="shared" ref="Z115" si="1104">Z112+Z113+Z114</f>
        <v>17829.690000000002</v>
      </c>
      <c r="AA115" s="55">
        <f t="shared" ref="AA115" si="1105">IF(M115&gt;0,AB115/M115,0)</f>
        <v>2.5829618761858538E-3</v>
      </c>
      <c r="AB115" s="56">
        <f t="shared" ref="AB115" si="1106">SUM(AB112:AB114)</f>
        <v>117.07533000000001</v>
      </c>
      <c r="AC115" s="55">
        <f t="shared" ref="AC115" si="1107">IF(M115&gt;0,(AC112*M112+AC113*M113+AC114*M114)/M115,0)</f>
        <v>2.6551843136389712E-3</v>
      </c>
      <c r="AD115" s="55">
        <f t="shared" ref="AD115" si="1108">IF(K115&gt;0,(K112*AD112+K113*AD113+K114*AD114)/K115,0)</f>
        <v>3.1E-4</v>
      </c>
      <c r="AE115" s="52">
        <f t="shared" ref="AE115" si="1109">SUM(AE112:AE114)</f>
        <v>14.05106</v>
      </c>
      <c r="AF115" s="53">
        <f t="shared" ref="AF115" si="1110">IF(K115&gt;0,(K112*AF112+K113*AF113+K114*AF114)/K115,0)</f>
        <v>0.21426871782398962</v>
      </c>
      <c r="AG115" s="58">
        <f t="shared" ref="AG115" si="1111">SUM(AG112:AG114)</f>
        <v>108.7658878</v>
      </c>
      <c r="AH115" s="53">
        <f t="shared" ref="AH115" si="1112">IF(AND(AB115&gt;0),((AB112*AH112+AB113*AH113+AB114*AH114)/AB115),0)</f>
        <v>0.8812579304415743</v>
      </c>
      <c r="AI115" s="57">
        <f t="shared" si="634"/>
        <v>0.88455676609082101</v>
      </c>
      <c r="AJ115" s="51">
        <f t="shared" ref="AJ115" si="1113">SUM(AJ112:AJ114)</f>
        <v>555</v>
      </c>
      <c r="AK115" s="21">
        <f t="shared" ref="AK115" si="1114">IF(AJ115&gt;0,(AK112*AJ112+AK113*AJ113+AK114*AJ114)/AJ115,0)</f>
        <v>8.533333333333333E-2</v>
      </c>
      <c r="AL115" s="53">
        <f>IF(K115&gt;0,(AL112*K112+AL113*K113+AL114*K114)/K115,0)</f>
        <v>0.20940418338805789</v>
      </c>
      <c r="AM115" s="141">
        <f>IF(L115&gt;0,(AM112*K112+AM113*K113+AM114*K114)/K115,0)</f>
        <v>0.21787322550569538</v>
      </c>
      <c r="AN115" s="58">
        <f t="shared" ref="AN115" si="1115">SUM(AN112:AN114)</f>
        <v>106.29782420000001</v>
      </c>
      <c r="AO115" s="142">
        <f t="shared" si="705"/>
        <v>110.595977</v>
      </c>
      <c r="AP115" s="56"/>
      <c r="AQ115" s="56">
        <f t="shared" ref="AQ115" si="1116">SUM(AQ112:AQ114)</f>
        <v>1006.54</v>
      </c>
      <c r="AR115" s="105"/>
      <c r="AS115" s="106">
        <f>AR114</f>
        <v>1550.1600000000026</v>
      </c>
      <c r="AT115" s="51">
        <f t="shared" ref="AT115" si="1117">SUM(AT112:AT114)</f>
        <v>0</v>
      </c>
      <c r="AU115" s="59"/>
      <c r="AV115" s="58"/>
      <c r="AW115" s="58"/>
      <c r="AX115" s="58"/>
      <c r="AY115" s="58"/>
    </row>
    <row r="116" spans="1:51" x14ac:dyDescent="0.2">
      <c r="A116" s="169">
        <v>29</v>
      </c>
      <c r="B116" s="33">
        <v>1</v>
      </c>
      <c r="C116" s="11" t="s">
        <v>57</v>
      </c>
      <c r="D116" s="12">
        <v>13500</v>
      </c>
      <c r="E116" s="12">
        <v>0</v>
      </c>
      <c r="F116" s="12">
        <v>11254</v>
      </c>
      <c r="G116" s="13">
        <v>1.4</v>
      </c>
      <c r="H116" s="13">
        <v>4.3</v>
      </c>
      <c r="I116" s="12">
        <v>13684</v>
      </c>
      <c r="J116" s="13">
        <v>8.1</v>
      </c>
      <c r="K116" s="12">
        <v>16368</v>
      </c>
      <c r="L116" s="14">
        <v>8.2000000000000003E-2</v>
      </c>
      <c r="M116" s="24">
        <f>ROUND(K116*(1-L116),0)</f>
        <v>15026</v>
      </c>
      <c r="N116" s="15">
        <v>0.61799999999999999</v>
      </c>
      <c r="O116" s="25">
        <f t="shared" ref="O116:O118" si="1118">M116*N116</f>
        <v>9286.0679999999993</v>
      </c>
      <c r="P116" s="14">
        <v>0.33800000000000002</v>
      </c>
      <c r="Q116" s="25">
        <f t="shared" ref="Q116:Q118" si="1119">M116*P116</f>
        <v>5078.7880000000005</v>
      </c>
      <c r="R116" s="16">
        <v>4.3999999999999997E-2</v>
      </c>
      <c r="S116" s="150">
        <v>0.21199999999999999</v>
      </c>
      <c r="T116" s="25">
        <f t="shared" ref="T116:T118" si="1120">M116*R116</f>
        <v>661.14400000000001</v>
      </c>
      <c r="U116" s="26">
        <v>0.214</v>
      </c>
      <c r="V116" s="25">
        <f t="shared" ref="V116:V118" si="1121">M116*U116</f>
        <v>3215.5639999999999</v>
      </c>
      <c r="W116" s="16">
        <v>0.502</v>
      </c>
      <c r="X116" s="25">
        <f t="shared" ref="X116:X118" si="1122">M116*W116</f>
        <v>7543.0519999999997</v>
      </c>
      <c r="Y116" s="16">
        <v>0.39</v>
      </c>
      <c r="Z116" s="25">
        <f t="shared" ref="Z116:Z118" si="1123">Y116*M116</f>
        <v>5860.14</v>
      </c>
      <c r="AA116" s="17">
        <v>2.47E-3</v>
      </c>
      <c r="AB116" s="18">
        <f t="shared" ref="AB116:AB118" si="1124">M116*AA116</f>
        <v>37.114220000000003</v>
      </c>
      <c r="AC116" s="27">
        <f>IF(M116&gt;0,(AE116+AN116)/M116,0)</f>
        <v>2.7172865699454278E-3</v>
      </c>
      <c r="AD116" s="17">
        <v>2.9999999999999997E-4</v>
      </c>
      <c r="AE116" s="24">
        <f t="shared" ref="AE116:AE118" si="1125">AD116*M116</f>
        <v>4.5077999999999996</v>
      </c>
      <c r="AF116" s="117">
        <v>0.2074</v>
      </c>
      <c r="AG116" s="30">
        <f t="shared" ref="AG116:AG118" si="1126">AJ116*(1-AK116)*AF116</f>
        <v>36.095896000000003</v>
      </c>
      <c r="AH116" s="28">
        <f t="shared" ref="AH116:AH118" si="1127">IF(AND(AF116&gt;0,AD116&gt;0,AA116&gt;0),((AA116-AD116)*AF116)/((AF116-AD116)*AA116),0)</f>
        <v>0.8798151453365054</v>
      </c>
      <c r="AI116" s="60">
        <f t="shared" si="634"/>
        <v>0.89087635284836542</v>
      </c>
      <c r="AJ116" s="12">
        <v>190</v>
      </c>
      <c r="AK116" s="14">
        <v>8.4000000000000005E-2</v>
      </c>
      <c r="AL116" s="15">
        <v>0.2087</v>
      </c>
      <c r="AM116" s="135">
        <v>0.2155</v>
      </c>
      <c r="AN116" s="30">
        <f>AJ116*(1-AK116)*AL116</f>
        <v>36.322148000000006</v>
      </c>
      <c r="AO116" s="136">
        <f t="shared" ref="AO116" si="1128">AJ116*(1-AK116)*AM116</f>
        <v>37.50562</v>
      </c>
      <c r="AP116" s="19">
        <v>1.55</v>
      </c>
      <c r="AQ116" s="19"/>
      <c r="AR116" s="101">
        <f>AR114+AJ116-AQ116</f>
        <v>1740.1600000000026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9"/>
      <c r="B117" s="33">
        <v>2</v>
      </c>
      <c r="C117" s="46" t="s">
        <v>56</v>
      </c>
      <c r="D117" s="34">
        <v>18930</v>
      </c>
      <c r="E117" s="34">
        <v>1</v>
      </c>
      <c r="F117" s="34">
        <v>14195</v>
      </c>
      <c r="G117" s="35">
        <v>1.2</v>
      </c>
      <c r="H117" s="35">
        <v>4.5999999999999996</v>
      </c>
      <c r="I117" s="34">
        <v>16817</v>
      </c>
      <c r="J117" s="35">
        <v>8.6</v>
      </c>
      <c r="K117" s="34">
        <v>16260</v>
      </c>
      <c r="L117" s="36">
        <v>8.2000000000000003E-2</v>
      </c>
      <c r="M117" s="37">
        <f>ROUND(K117*(1-L117),0)</f>
        <v>14927</v>
      </c>
      <c r="N117" s="38">
        <v>0.58899999999999997</v>
      </c>
      <c r="O117" s="25">
        <f t="shared" si="1118"/>
        <v>8792.0029999999988</v>
      </c>
      <c r="P117" s="36">
        <v>0.35699999999999998</v>
      </c>
      <c r="Q117" s="25">
        <f t="shared" si="1119"/>
        <v>5328.9389999999994</v>
      </c>
      <c r="R117" s="39">
        <v>5.3999999999999999E-2</v>
      </c>
      <c r="S117" s="139">
        <v>0.20730000000000001</v>
      </c>
      <c r="T117" s="25">
        <f t="shared" si="1120"/>
        <v>806.05799999999999</v>
      </c>
      <c r="U117" s="28">
        <v>0.21</v>
      </c>
      <c r="V117" s="25">
        <f t="shared" si="1121"/>
        <v>3134.67</v>
      </c>
      <c r="W117" s="39">
        <v>0.5</v>
      </c>
      <c r="X117" s="25">
        <f t="shared" si="1122"/>
        <v>7463.5</v>
      </c>
      <c r="Y117" s="39">
        <v>0.38</v>
      </c>
      <c r="Z117" s="25">
        <f t="shared" si="1123"/>
        <v>5672.26</v>
      </c>
      <c r="AA117" s="40">
        <v>2.4299999999999999E-3</v>
      </c>
      <c r="AB117" s="18">
        <f t="shared" si="1124"/>
        <v>36.27261</v>
      </c>
      <c r="AC117" s="27">
        <f>IF(M117&gt;0,(AE117+AN117)/M117,0)</f>
        <v>2.4227218061231327E-3</v>
      </c>
      <c r="AD117" s="40">
        <v>2.9E-4</v>
      </c>
      <c r="AE117" s="37">
        <f t="shared" si="1125"/>
        <v>4.32883</v>
      </c>
      <c r="AF117" s="28">
        <v>0.21010000000000001</v>
      </c>
      <c r="AG117" s="41">
        <f t="shared" si="1126"/>
        <v>32.595334200000003</v>
      </c>
      <c r="AH117" s="28">
        <f t="shared" si="1127"/>
        <v>0.88187568489852575</v>
      </c>
      <c r="AI117" s="29">
        <f t="shared" si="634"/>
        <v>0.88154576680843355</v>
      </c>
      <c r="AJ117" s="34">
        <v>169</v>
      </c>
      <c r="AK117" s="36">
        <v>8.2000000000000003E-2</v>
      </c>
      <c r="AL117" s="38">
        <v>0.20519999999999999</v>
      </c>
      <c r="AM117" s="137">
        <v>0.21240000000000001</v>
      </c>
      <c r="AN117" s="41">
        <f>AJ117*(1-AK117)*AL117</f>
        <v>31.835138399999998</v>
      </c>
      <c r="AO117" s="138">
        <f t="shared" si="676"/>
        <v>32.952160800000001</v>
      </c>
      <c r="AP117" s="42">
        <v>1.58</v>
      </c>
      <c r="AQ117" s="42"/>
      <c r="AR117" s="121">
        <f>AR116+AJ117-AQ117</f>
        <v>1909.1600000000026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9"/>
      <c r="B118" s="33">
        <v>3</v>
      </c>
      <c r="C118" s="11" t="s">
        <v>58</v>
      </c>
      <c r="D118" s="43">
        <v>12405</v>
      </c>
      <c r="E118" s="43">
        <v>0</v>
      </c>
      <c r="F118" s="43">
        <v>14642</v>
      </c>
      <c r="G118" s="37">
        <v>1.3</v>
      </c>
      <c r="H118" s="37">
        <v>4.3</v>
      </c>
      <c r="I118" s="43">
        <v>17237</v>
      </c>
      <c r="J118" s="37">
        <v>7.7</v>
      </c>
      <c r="K118" s="43">
        <v>15899</v>
      </c>
      <c r="L118" s="39">
        <v>8.2000000000000003E-2</v>
      </c>
      <c r="M118" s="37">
        <f>ROUND(K118*(1-L118),0)</f>
        <v>14595</v>
      </c>
      <c r="N118" s="28">
        <v>0.53800000000000003</v>
      </c>
      <c r="O118" s="25">
        <f t="shared" si="1118"/>
        <v>7852.1100000000006</v>
      </c>
      <c r="P118" s="39">
        <v>0.40899999999999997</v>
      </c>
      <c r="Q118" s="25">
        <f t="shared" si="1119"/>
        <v>5969.3549999999996</v>
      </c>
      <c r="R118" s="39">
        <v>5.2999999999999999E-2</v>
      </c>
      <c r="S118" s="139">
        <v>0.20330000000000001</v>
      </c>
      <c r="T118" s="25">
        <f t="shared" si="1120"/>
        <v>773.53499999999997</v>
      </c>
      <c r="U118" s="28">
        <v>0.187</v>
      </c>
      <c r="V118" s="25">
        <f t="shared" si="1121"/>
        <v>2729.2649999999999</v>
      </c>
      <c r="W118" s="39">
        <v>0.52</v>
      </c>
      <c r="X118" s="25">
        <f t="shared" si="1122"/>
        <v>7589.4000000000005</v>
      </c>
      <c r="Y118" s="39">
        <v>0.38</v>
      </c>
      <c r="Z118" s="25">
        <f t="shared" si="1123"/>
        <v>5546.1</v>
      </c>
      <c r="AA118" s="47">
        <v>2.5699999999999998E-3</v>
      </c>
      <c r="AB118" s="18">
        <f t="shared" si="1124"/>
        <v>37.509149999999998</v>
      </c>
      <c r="AC118" s="27">
        <f>IF(M118&gt;0,(AE118+AN118)/M118,0)</f>
        <v>2.6732004110996918E-3</v>
      </c>
      <c r="AD118" s="47">
        <v>2.9E-4</v>
      </c>
      <c r="AE118" s="37">
        <f t="shared" si="1125"/>
        <v>4.2325499999999998</v>
      </c>
      <c r="AF118" s="28">
        <v>0.2117</v>
      </c>
      <c r="AG118" s="41">
        <f t="shared" si="1126"/>
        <v>35.486847600000004</v>
      </c>
      <c r="AH118" s="28">
        <f t="shared" si="1127"/>
        <v>0.8883764871659382</v>
      </c>
      <c r="AI118" s="29">
        <f t="shared" si="634"/>
        <v>0.89276352069839426</v>
      </c>
      <c r="AJ118" s="43">
        <v>183</v>
      </c>
      <c r="AK118" s="39">
        <v>8.4000000000000005E-2</v>
      </c>
      <c r="AL118" s="28">
        <v>0.20749999999999999</v>
      </c>
      <c r="AM118" s="139">
        <v>0.2102</v>
      </c>
      <c r="AN118" s="41">
        <f>AJ118*(1-AK118)*AL118</f>
        <v>34.782809999999998</v>
      </c>
      <c r="AO118" s="140">
        <f t="shared" si="676"/>
        <v>35.2354056</v>
      </c>
      <c r="AP118" s="18">
        <v>1.6</v>
      </c>
      <c r="AQ118" s="18"/>
      <c r="AR118" s="121">
        <f>AR117+AJ118-AQ118</f>
        <v>2092.1600000000026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70"/>
      <c r="B119" s="49" t="s">
        <v>38</v>
      </c>
      <c r="C119" s="50"/>
      <c r="D119" s="51">
        <f t="shared" ref="D119" si="1129">SUM(D116:D118)</f>
        <v>44835</v>
      </c>
      <c r="E119" s="51"/>
      <c r="F119" s="51">
        <f t="shared" ref="F119" si="1130">SUM(F116:F118)</f>
        <v>40091</v>
      </c>
      <c r="G119" s="52"/>
      <c r="H119" s="52"/>
      <c r="I119" s="51">
        <f t="shared" ref="I119:K119" si="1131">SUM(I116:I118)</f>
        <v>47738</v>
      </c>
      <c r="J119" s="52"/>
      <c r="K119" s="51">
        <f t="shared" si="1131"/>
        <v>48527</v>
      </c>
      <c r="L119" s="21">
        <f t="shared" ref="L119" si="1132">IF(K119&gt;0,(K116*L116+K117*L117+K118*L118)/K119,0)</f>
        <v>8.2000000000000003E-2</v>
      </c>
      <c r="M119" s="52">
        <f t="shared" ref="M119" si="1133">M116+M117+M118</f>
        <v>44548</v>
      </c>
      <c r="N119" s="53">
        <f t="shared" ref="N119" si="1134">IF(M119&gt;0,O119/M119,0)</f>
        <v>0.58207284277633109</v>
      </c>
      <c r="O119" s="54">
        <f t="shared" ref="O119" si="1135">O116+O117+O118</f>
        <v>25930.180999999997</v>
      </c>
      <c r="P119" s="21">
        <f t="shared" ref="P119" si="1136">IF(M119&gt;0,Q119/M119,0)</f>
        <v>0.36762777229056298</v>
      </c>
      <c r="Q119" s="54">
        <f t="shared" ref="Q119" si="1137">Q116+Q117+Q118</f>
        <v>16377.081999999999</v>
      </c>
      <c r="R119" s="21">
        <f t="shared" ref="R119" si="1138">IF(M119&gt;0,T119/M119,0)</f>
        <v>5.0299384933105866E-2</v>
      </c>
      <c r="S119" s="141"/>
      <c r="T119" s="54">
        <f t="shared" ref="T119" si="1139">T116+T117+T118</f>
        <v>2240.7370000000001</v>
      </c>
      <c r="U119" s="21">
        <f t="shared" ref="U119" si="1140">IF(M119&gt;0,V119/M119,0)</f>
        <v>0.20381384124988774</v>
      </c>
      <c r="V119" s="54">
        <f t="shared" ref="V119" si="1141">V116+V117+V118</f>
        <v>9079.4989999999998</v>
      </c>
      <c r="W119" s="21">
        <f t="shared" ref="W119" si="1142">IF(M119&gt;0,X119/M119,0)</f>
        <v>0.50722708090149948</v>
      </c>
      <c r="X119" s="54">
        <f t="shared" ref="X119" si="1143">X116+X117+X118</f>
        <v>22595.952000000001</v>
      </c>
      <c r="Y119" s="21">
        <f t="shared" ref="Y119" si="1144">IF(M119&gt;0,Z119/M119,0)</f>
        <v>0.38337299093113048</v>
      </c>
      <c r="Z119" s="54">
        <f t="shared" ref="Z119" si="1145">Z116+Z117+Z118</f>
        <v>17078.5</v>
      </c>
      <c r="AA119" s="55">
        <f t="shared" ref="AA119" si="1146">IF(M119&gt;0,AB119/M119,0)</f>
        <v>2.4893593427314361E-3</v>
      </c>
      <c r="AB119" s="56">
        <f t="shared" ref="AB119" si="1147">SUM(AB116:AB118)</f>
        <v>110.89598000000001</v>
      </c>
      <c r="AC119" s="55">
        <f t="shared" ref="AC119" si="1148">IF(M119&gt;0,(AC116*M116+AC117*M117+AC118*M118)/M119,0)</f>
        <v>2.6041410703061866E-3</v>
      </c>
      <c r="AD119" s="55">
        <f t="shared" ref="AD119" si="1149">IF(K119&gt;0,(K116*AD116+K117*AD117+K118*AD118)/K119,0)</f>
        <v>2.9337296762626988E-4</v>
      </c>
      <c r="AE119" s="52">
        <f t="shared" ref="AE119" si="1150">SUM(AE116:AE118)</f>
        <v>13.069179999999999</v>
      </c>
      <c r="AF119" s="53">
        <f t="shared" ref="AF119" si="1151">IF(K119&gt;0,(K116*AF116+K117*AF117+K118*AF118)/K119,0)</f>
        <v>0.20971351000473962</v>
      </c>
      <c r="AG119" s="58">
        <f t="shared" ref="AG119" si="1152">SUM(AG116:AG118)</f>
        <v>104.17807780000001</v>
      </c>
      <c r="AH119" s="53">
        <f t="shared" ref="AH119" si="1153">IF(AND(AB119&gt;0),((AB116*AH116+AB117*AH117+AB118*AH118)/AB119),0)</f>
        <v>0.88338488522071223</v>
      </c>
      <c r="AI119" s="57">
        <f t="shared" si="634"/>
        <v>0.88860223888973189</v>
      </c>
      <c r="AJ119" s="51">
        <f t="shared" ref="AJ119" si="1154">SUM(AJ116:AJ118)</f>
        <v>542</v>
      </c>
      <c r="AK119" s="21">
        <f t="shared" ref="AK119" si="1155">IF(AJ119&gt;0,(AK116*AJ116+AK117*AJ117+AK118*AJ118)/AJ119,0)</f>
        <v>8.3376383763837644E-2</v>
      </c>
      <c r="AL119" s="53">
        <f>IF(K119&gt;0,(AL116*K116+AL117*K117+AL118*K118)/K119,0)</f>
        <v>0.20713409236095368</v>
      </c>
      <c r="AM119" s="141">
        <f>IF(L119&gt;0,(AM116*K116+AM117*K117+AM118*K118)/K119,0)</f>
        <v>0.21272482947637394</v>
      </c>
      <c r="AN119" s="58">
        <f t="shared" ref="AN119" si="1156">SUM(AN116:AN118)</f>
        <v>102.9400964</v>
      </c>
      <c r="AO119" s="142">
        <f t="shared" si="705"/>
        <v>105.6931864</v>
      </c>
      <c r="AP119" s="56"/>
      <c r="AQ119" s="56">
        <f t="shared" ref="AQ119" si="1157">SUM(AQ116:AQ118)</f>
        <v>0</v>
      </c>
      <c r="AR119" s="105"/>
      <c r="AS119" s="106">
        <f>AR118</f>
        <v>2092.1600000000026</v>
      </c>
      <c r="AT119" s="51">
        <f t="shared" ref="AT119" si="1158">SUM(AT116:AT118)</f>
        <v>0</v>
      </c>
      <c r="AU119" s="59"/>
      <c r="AV119" s="58"/>
      <c r="AW119" s="58"/>
      <c r="AX119" s="58"/>
      <c r="AY119" s="58"/>
    </row>
    <row r="120" spans="1:51" x14ac:dyDescent="0.2">
      <c r="A120" s="168">
        <v>30</v>
      </c>
      <c r="B120" s="23">
        <v>1</v>
      </c>
      <c r="C120" s="11" t="s">
        <v>57</v>
      </c>
      <c r="D120" s="12">
        <v>6300</v>
      </c>
      <c r="E120" s="12">
        <v>0</v>
      </c>
      <c r="F120" s="12">
        <v>10518</v>
      </c>
      <c r="G120" s="13">
        <v>3.8</v>
      </c>
      <c r="H120" s="13">
        <v>5.0999999999999996</v>
      </c>
      <c r="I120" s="12">
        <v>12056</v>
      </c>
      <c r="J120" s="13">
        <v>8.9</v>
      </c>
      <c r="K120" s="12">
        <v>15475</v>
      </c>
      <c r="L120" s="14">
        <v>9.4E-2</v>
      </c>
      <c r="M120" s="37">
        <f>ROUND(K120*(1-L120),0)</f>
        <v>14020</v>
      </c>
      <c r="N120" s="15">
        <v>0.60299999999999998</v>
      </c>
      <c r="O120" s="25">
        <f t="shared" ref="O120:O122" si="1159">M120*N120</f>
        <v>8454.06</v>
      </c>
      <c r="P120" s="14">
        <v>0.36799999999999999</v>
      </c>
      <c r="Q120" s="25">
        <f t="shared" ref="Q120:Q122" si="1160">M120*P120</f>
        <v>5159.3599999999997</v>
      </c>
      <c r="R120" s="16">
        <v>2.9000000000000001E-2</v>
      </c>
      <c r="S120" s="150">
        <v>0.2099</v>
      </c>
      <c r="T120" s="25">
        <f t="shared" ref="T120:T122" si="1161">M120*R120</f>
        <v>406.58000000000004</v>
      </c>
      <c r="U120" s="26">
        <v>0.19</v>
      </c>
      <c r="V120" s="25">
        <f t="shared" ref="V120:V122" si="1162">M120*U120</f>
        <v>2663.8</v>
      </c>
      <c r="W120" s="16">
        <v>0.51900000000000002</v>
      </c>
      <c r="X120" s="25">
        <f t="shared" ref="X120:X122" si="1163">M120*W120</f>
        <v>7276.38</v>
      </c>
      <c r="Y120" s="16">
        <v>0.39</v>
      </c>
      <c r="Z120" s="25">
        <f t="shared" ref="Z120:Z122" si="1164">Y120*M120</f>
        <v>5467.8</v>
      </c>
      <c r="AA120" s="17">
        <v>2.5600000000000002E-3</v>
      </c>
      <c r="AB120" s="18">
        <f t="shared" ref="AB120:AB122" si="1165">M120*AA120</f>
        <v>35.891200000000005</v>
      </c>
      <c r="AC120" s="27">
        <f>IF(M120&gt;0,(AE120+AN120)/M120,0)</f>
        <v>2.8414838231098434E-3</v>
      </c>
      <c r="AD120" s="17">
        <v>2.9E-4</v>
      </c>
      <c r="AE120" s="24">
        <f t="shared" ref="AE120:AE122" si="1166">AD120*M120</f>
        <v>4.0658000000000003</v>
      </c>
      <c r="AF120" s="117">
        <v>0.21360000000000001</v>
      </c>
      <c r="AG120" s="30">
        <f t="shared" ref="AG120:AG122" si="1167">AJ120*(1-AK120)*AF120</f>
        <v>37.019656800000007</v>
      </c>
      <c r="AH120" s="28">
        <f t="shared" ref="AH120:AH122" si="1168">IF(AND(AF120&gt;0,AD120&gt;0,AA120&gt;0),((AA120-AD120)*AF120)/((AF120-AD120)*AA120),0)</f>
        <v>0.88792426515400114</v>
      </c>
      <c r="AI120" s="60">
        <f t="shared" si="634"/>
        <v>0.89920406375479556</v>
      </c>
      <c r="AJ120" s="12">
        <v>189</v>
      </c>
      <c r="AK120" s="14">
        <v>8.3000000000000004E-2</v>
      </c>
      <c r="AL120" s="15">
        <v>0.2064</v>
      </c>
      <c r="AM120" s="135">
        <v>0.20780000000000001</v>
      </c>
      <c r="AN120" s="30">
        <f>AJ120*(1-AK120)*AL120</f>
        <v>35.771803200000001</v>
      </c>
      <c r="AO120" s="136">
        <f t="shared" ref="AO120" si="1169">AJ120*(1-AK120)*AM120</f>
        <v>36.014441400000003</v>
      </c>
      <c r="AP120" s="19">
        <v>1.6</v>
      </c>
      <c r="AQ120" s="19">
        <v>1006.32</v>
      </c>
      <c r="AR120" s="101">
        <f>AR118+AJ120-AQ120</f>
        <v>1274.8400000000024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9"/>
      <c r="B121" s="33">
        <v>2</v>
      </c>
      <c r="C121" s="11" t="s">
        <v>54</v>
      </c>
      <c r="D121" s="34">
        <v>19700</v>
      </c>
      <c r="E121" s="34">
        <v>4</v>
      </c>
      <c r="F121" s="34">
        <v>14388</v>
      </c>
      <c r="G121" s="35">
        <v>1.4</v>
      </c>
      <c r="H121" s="35">
        <v>4.0999999999999996</v>
      </c>
      <c r="I121" s="34">
        <v>16368</v>
      </c>
      <c r="J121" s="35">
        <v>8</v>
      </c>
      <c r="K121" s="34">
        <v>15051</v>
      </c>
      <c r="L121" s="36">
        <v>7.6999999999999999E-2</v>
      </c>
      <c r="M121" s="37">
        <f>ROUND(K121*(1-L121),0)</f>
        <v>13892</v>
      </c>
      <c r="N121" s="38">
        <v>0.58799999999999997</v>
      </c>
      <c r="O121" s="25">
        <f t="shared" si="1159"/>
        <v>8168.4959999999992</v>
      </c>
      <c r="P121" s="36">
        <v>0.376</v>
      </c>
      <c r="Q121" s="25">
        <f t="shared" si="1160"/>
        <v>5223.3919999999998</v>
      </c>
      <c r="R121" s="39">
        <v>3.5999999999999997E-2</v>
      </c>
      <c r="S121" s="139">
        <v>0.2046</v>
      </c>
      <c r="T121" s="25">
        <f t="shared" si="1161"/>
        <v>500.11199999999997</v>
      </c>
      <c r="U121" s="28">
        <v>0.19500000000000001</v>
      </c>
      <c r="V121" s="25">
        <f t="shared" si="1162"/>
        <v>2708.94</v>
      </c>
      <c r="W121" s="39">
        <v>0.505</v>
      </c>
      <c r="X121" s="25">
        <f t="shared" si="1163"/>
        <v>7015.46</v>
      </c>
      <c r="Y121" s="39">
        <v>0.39</v>
      </c>
      <c r="Z121" s="25">
        <f t="shared" si="1164"/>
        <v>5417.88</v>
      </c>
      <c r="AA121" s="40">
        <v>2.64E-3</v>
      </c>
      <c r="AB121" s="18">
        <f t="shared" si="1165"/>
        <v>36.674880000000002</v>
      </c>
      <c r="AC121" s="27">
        <f>IF(M121&gt;0,(AE121+AN121)/M121,0)</f>
        <v>2.8448649006622521E-3</v>
      </c>
      <c r="AD121" s="40">
        <v>2.7999999999999998E-4</v>
      </c>
      <c r="AE121" s="37">
        <f t="shared" si="1166"/>
        <v>3.8897599999999994</v>
      </c>
      <c r="AF121" s="28">
        <v>0.21329999999999999</v>
      </c>
      <c r="AG121" s="41">
        <f t="shared" si="1167"/>
        <v>35.832693599999999</v>
      </c>
      <c r="AH121" s="28">
        <f t="shared" si="1168"/>
        <v>0.89511441520642543</v>
      </c>
      <c r="AI121" s="29">
        <f t="shared" si="634"/>
        <v>0.90276882257308977</v>
      </c>
      <c r="AJ121" s="34">
        <v>184</v>
      </c>
      <c r="AK121" s="36">
        <v>8.6999999999999994E-2</v>
      </c>
      <c r="AL121" s="38">
        <v>0.21210000000000001</v>
      </c>
      <c r="AM121" s="137">
        <v>0.214</v>
      </c>
      <c r="AN121" s="41">
        <f>AJ121*(1-AK121)*AL121</f>
        <v>35.631103200000005</v>
      </c>
      <c r="AO121" s="138">
        <f t="shared" si="676"/>
        <v>35.950288</v>
      </c>
      <c r="AP121" s="42">
        <v>1.55</v>
      </c>
      <c r="AQ121" s="42"/>
      <c r="AR121" s="121">
        <f>AR120+AJ121-AQ121</f>
        <v>1458.8400000000024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9"/>
      <c r="B122" s="33">
        <v>3</v>
      </c>
      <c r="C122" s="11" t="s">
        <v>58</v>
      </c>
      <c r="D122" s="43">
        <v>17715</v>
      </c>
      <c r="E122" s="43">
        <v>0</v>
      </c>
      <c r="F122" s="43">
        <v>15620</v>
      </c>
      <c r="G122" s="37">
        <v>1.1000000000000001</v>
      </c>
      <c r="H122" s="37">
        <v>4.5999999999999996</v>
      </c>
      <c r="I122" s="43">
        <v>17327</v>
      </c>
      <c r="J122" s="37">
        <v>7.7</v>
      </c>
      <c r="K122" s="43">
        <v>15345</v>
      </c>
      <c r="L122" s="39">
        <v>8.7999999999999995E-2</v>
      </c>
      <c r="M122" s="37">
        <f>ROUND(K122*(1-L122),0)</f>
        <v>13995</v>
      </c>
      <c r="N122" s="28">
        <v>0.57799999999999996</v>
      </c>
      <c r="O122" s="25">
        <f t="shared" si="1159"/>
        <v>8089.11</v>
      </c>
      <c r="P122" s="39">
        <v>0.34399999999999997</v>
      </c>
      <c r="Q122" s="25">
        <f t="shared" si="1160"/>
        <v>4814.28</v>
      </c>
      <c r="R122" s="39">
        <v>7.8E-2</v>
      </c>
      <c r="S122" s="139">
        <v>0.2054</v>
      </c>
      <c r="T122" s="25">
        <f t="shared" si="1161"/>
        <v>1091.6099999999999</v>
      </c>
      <c r="U122" s="28">
        <v>0.19400000000000001</v>
      </c>
      <c r="V122" s="25">
        <f t="shared" si="1162"/>
        <v>2715.03</v>
      </c>
      <c r="W122" s="39">
        <v>0.52900000000000003</v>
      </c>
      <c r="X122" s="25">
        <f t="shared" si="1163"/>
        <v>7403.3550000000005</v>
      </c>
      <c r="Y122" s="39">
        <v>0.37</v>
      </c>
      <c r="Z122" s="25">
        <f t="shared" si="1164"/>
        <v>5178.1499999999996</v>
      </c>
      <c r="AA122" s="47">
        <v>2.4099999999999998E-3</v>
      </c>
      <c r="AB122" s="18">
        <f t="shared" si="1165"/>
        <v>33.72795</v>
      </c>
      <c r="AC122" s="27">
        <f>IF(M122&gt;0,(AE122+AN122)/M122,0)</f>
        <v>2.6487245158985351E-3</v>
      </c>
      <c r="AD122" s="47">
        <v>2.7999999999999998E-4</v>
      </c>
      <c r="AE122" s="37">
        <f t="shared" si="1166"/>
        <v>3.9185999999999996</v>
      </c>
      <c r="AF122" s="28">
        <v>0.21240000000000001</v>
      </c>
      <c r="AG122" s="41">
        <f t="shared" si="1167"/>
        <v>33.3544464</v>
      </c>
      <c r="AH122" s="28">
        <f t="shared" si="1168"/>
        <v>0.88498407305658833</v>
      </c>
      <c r="AI122" s="29">
        <f t="shared" si="634"/>
        <v>0.89547648937332258</v>
      </c>
      <c r="AJ122" s="43">
        <v>172</v>
      </c>
      <c r="AK122" s="39">
        <v>8.6999999999999994E-2</v>
      </c>
      <c r="AL122" s="28">
        <v>0.21110000000000001</v>
      </c>
      <c r="AM122" s="139">
        <v>0.2142</v>
      </c>
      <c r="AN122" s="41">
        <f>AJ122*(1-AK122)*AL122</f>
        <v>33.150299600000004</v>
      </c>
      <c r="AO122" s="140">
        <f t="shared" si="676"/>
        <v>33.6371112</v>
      </c>
      <c r="AP122" s="18">
        <v>1.55</v>
      </c>
      <c r="AQ122" s="18"/>
      <c r="AR122" s="121">
        <f>AR121+AJ122-AQ122</f>
        <v>1630.8400000000024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70"/>
      <c r="B123" s="49" t="s">
        <v>38</v>
      </c>
      <c r="C123" s="50"/>
      <c r="D123" s="51">
        <f t="shared" ref="D123" si="1170">SUM(D120:D122)</f>
        <v>43715</v>
      </c>
      <c r="E123" s="51"/>
      <c r="F123" s="51">
        <f t="shared" ref="F123" si="1171">SUM(F120:F122)</f>
        <v>40526</v>
      </c>
      <c r="G123" s="52"/>
      <c r="H123" s="52"/>
      <c r="I123" s="51">
        <f t="shared" ref="I123:K123" si="1172">SUM(I120:I122)</f>
        <v>45751</v>
      </c>
      <c r="J123" s="52"/>
      <c r="K123" s="51">
        <f t="shared" si="1172"/>
        <v>45871</v>
      </c>
      <c r="L123" s="21">
        <f t="shared" ref="L123" si="1173">IF(K123&gt;0,(K120*L120+K121*L121+K122*L122)/K123,0)</f>
        <v>8.6414880861546514E-2</v>
      </c>
      <c r="M123" s="52">
        <f t="shared" ref="M123" si="1174">M120+M121+M122</f>
        <v>41907</v>
      </c>
      <c r="N123" s="53">
        <f t="shared" ref="N123" si="1175">IF(M123&gt;0,O123/M123,0)</f>
        <v>0.58967871715942433</v>
      </c>
      <c r="O123" s="54">
        <f t="shared" ref="O123" si="1176">O120+O121+O122</f>
        <v>24711.665999999997</v>
      </c>
      <c r="P123" s="21">
        <f t="shared" ref="P123" si="1177">IF(M123&gt;0,Q123/M123,0)</f>
        <v>0.36263707733791489</v>
      </c>
      <c r="Q123" s="54">
        <f t="shared" ref="Q123" si="1178">Q120+Q121+Q122</f>
        <v>15197.031999999999</v>
      </c>
      <c r="R123" s="21">
        <f t="shared" ref="R123" si="1179">IF(M123&gt;0,T123/M123,0)</f>
        <v>4.768420550266065E-2</v>
      </c>
      <c r="S123" s="141"/>
      <c r="T123" s="54">
        <f t="shared" ref="T123" si="1180">T120+T121+T122</f>
        <v>1998.3019999999999</v>
      </c>
      <c r="U123" s="21">
        <f t="shared" ref="U123" si="1181">IF(M123&gt;0,V123/M123,0)</f>
        <v>0.19299329467630708</v>
      </c>
      <c r="V123" s="54">
        <f t="shared" ref="V123" si="1182">V120+V121+V122</f>
        <v>8087.77</v>
      </c>
      <c r="W123" s="21">
        <f t="shared" ref="W123" si="1183">IF(M123&gt;0,X123/M123,0)</f>
        <v>0.51769859450688427</v>
      </c>
      <c r="X123" s="54">
        <f t="shared" ref="X123" si="1184">X120+X121+X122</f>
        <v>21695.195</v>
      </c>
      <c r="Y123" s="21">
        <f t="shared" ref="Y123" si="1185">IF(M123&gt;0,Z123/M123,0)</f>
        <v>0.38332092490514713</v>
      </c>
      <c r="Z123" s="54">
        <f t="shared" ref="Z123" si="1186">Z120+Z121+Z122</f>
        <v>16063.83</v>
      </c>
      <c r="AA123" s="55">
        <f t="shared" ref="AA123" si="1187">IF(M123&gt;0,AB123/M123,0)</f>
        <v>2.5364266113059868E-3</v>
      </c>
      <c r="AB123" s="56">
        <f t="shared" ref="AB123" si="1188">SUM(AB120:AB122)</f>
        <v>106.29402999999999</v>
      </c>
      <c r="AC123" s="55">
        <f t="shared" ref="AC123" si="1189">IF(M123&gt;0,(AC120*M120+AC121*M121+AC122*M122)/M123,0)</f>
        <v>2.7782319421576348E-3</v>
      </c>
      <c r="AD123" s="55">
        <f t="shared" ref="AD123" si="1190">IF(K123&gt;0,(K120*AD120+K121*AD121+K122*AD122)/K123,0)</f>
        <v>2.8337359115781211E-4</v>
      </c>
      <c r="AE123" s="52">
        <f t="shared" ref="AE123" si="1191">SUM(AE120:AE122)</f>
        <v>11.87416</v>
      </c>
      <c r="AF123" s="53">
        <f t="shared" ref="AF123" si="1192">IF(K123&gt;0,(K120*AF120+K121*AF121+K122*AF122)/K123,0)</f>
        <v>0.21310013516164897</v>
      </c>
      <c r="AG123" s="58">
        <f t="shared" ref="AG123" si="1193">SUM(AG120:AG122)</f>
        <v>106.20679680000001</v>
      </c>
      <c r="AH123" s="53">
        <f t="shared" ref="AH123" si="1194">IF(AND(AB123&gt;0),((AB120*AH120+AB121*AH121+AB122*AH122)/AB123),0)</f>
        <v>0.88947215301094595</v>
      </c>
      <c r="AI123" s="57">
        <f t="shared" si="634"/>
        <v>0.89921649530228154</v>
      </c>
      <c r="AJ123" s="51">
        <f t="shared" ref="AJ123" si="1195">SUM(AJ120:AJ122)</f>
        <v>545</v>
      </c>
      <c r="AK123" s="21">
        <f t="shared" ref="AK123" si="1196">IF(AJ123&gt;0,(AK120*AJ120+AK121*AJ121+AK122*AJ122)/AJ123,0)</f>
        <v>8.561284403669725E-2</v>
      </c>
      <c r="AL123" s="53">
        <f>IF(K123&gt;0,(AL120*K120+AL121*K121+AL122*K122)/K123,0)</f>
        <v>0.20984252795884112</v>
      </c>
      <c r="AM123" s="141">
        <f>IF(L123&gt;0,(AM120*K120+AM121*K121+AM122*K122)/K123,0)</f>
        <v>0.21197527849839767</v>
      </c>
      <c r="AN123" s="58">
        <f t="shared" ref="AN123" si="1197">SUM(AN120:AN122)</f>
        <v>104.55320600000002</v>
      </c>
      <c r="AO123" s="142">
        <f t="shared" si="705"/>
        <v>105.6018406</v>
      </c>
      <c r="AP123" s="56"/>
      <c r="AQ123" s="56">
        <f t="shared" ref="AQ123" si="1198">SUM(AQ120:AQ122)</f>
        <v>1006.32</v>
      </c>
      <c r="AR123" s="105"/>
      <c r="AS123" s="106">
        <f>AR122</f>
        <v>1630.8400000000024</v>
      </c>
      <c r="AT123" s="51">
        <f t="shared" ref="AT123" si="1199">SUM(AT120:AT122)</f>
        <v>0</v>
      </c>
      <c r="AU123" s="59"/>
      <c r="AV123" s="58"/>
      <c r="AW123" s="58"/>
      <c r="AX123" s="58"/>
      <c r="AY123" s="58"/>
    </row>
    <row r="124" spans="1:51" x14ac:dyDescent="0.2">
      <c r="A124" s="168">
        <v>31</v>
      </c>
      <c r="B124" s="23">
        <v>1</v>
      </c>
      <c r="C124" s="11" t="s">
        <v>57</v>
      </c>
      <c r="D124" s="12">
        <v>5501</v>
      </c>
      <c r="E124" s="12">
        <v>0</v>
      </c>
      <c r="F124" s="12">
        <v>17000</v>
      </c>
      <c r="G124" s="13">
        <v>1.4</v>
      </c>
      <c r="H124" s="13">
        <v>4.3</v>
      </c>
      <c r="I124" s="12">
        <v>14040</v>
      </c>
      <c r="J124" s="13">
        <v>7.9</v>
      </c>
      <c r="K124" s="12">
        <v>14717</v>
      </c>
      <c r="L124" s="14">
        <v>8.6999999999999994E-2</v>
      </c>
      <c r="M124" s="24">
        <f>ROUND(K124*(1-L124),0)</f>
        <v>13437</v>
      </c>
      <c r="N124" s="15">
        <v>0.64100000000000001</v>
      </c>
      <c r="O124" s="25">
        <f t="shared" ref="O124:O126" si="1200">M124*N124</f>
        <v>8613.1170000000002</v>
      </c>
      <c r="P124" s="14">
        <v>0.30499999999999999</v>
      </c>
      <c r="Q124" s="25">
        <f t="shared" ref="Q124:Q126" si="1201">M124*P124</f>
        <v>4098.2849999999999</v>
      </c>
      <c r="R124" s="16">
        <v>5.3999999999999999E-2</v>
      </c>
      <c r="S124" s="150">
        <v>0.21010000000000001</v>
      </c>
      <c r="T124" s="25">
        <f t="shared" ref="T124:T126" si="1202">M124*R124</f>
        <v>725.59799999999996</v>
      </c>
      <c r="U124" s="26">
        <v>0.19800000000000001</v>
      </c>
      <c r="V124" s="25">
        <f t="shared" ref="V124:V126" si="1203">M124*U124</f>
        <v>2660.5260000000003</v>
      </c>
      <c r="W124" s="16">
        <v>0.51200000000000001</v>
      </c>
      <c r="X124" s="25">
        <f t="shared" ref="X124:X126" si="1204">M124*W124</f>
        <v>6879.7440000000006</v>
      </c>
      <c r="Y124" s="16">
        <v>0.38</v>
      </c>
      <c r="Z124" s="25">
        <f t="shared" ref="Z124:Z126" si="1205">Y124*M124</f>
        <v>5106.0600000000004</v>
      </c>
      <c r="AA124" s="17">
        <v>2.2899999999999999E-3</v>
      </c>
      <c r="AB124" s="18">
        <f t="shared" ref="AB124:AB126" si="1206">M124*AA124</f>
        <v>30.77073</v>
      </c>
      <c r="AC124" s="27">
        <f>IF(M124&gt;0,(AE124+AN124)/M124,0)</f>
        <v>2.5235342710426432E-3</v>
      </c>
      <c r="AD124" s="17">
        <v>2.9E-4</v>
      </c>
      <c r="AE124" s="24">
        <f t="shared" ref="AE124:AE126" si="1207">AD124*M124</f>
        <v>3.8967299999999998</v>
      </c>
      <c r="AF124" s="117">
        <v>0.21</v>
      </c>
      <c r="AG124" s="30">
        <f t="shared" ref="AG124:AG126" si="1208">AJ124*(1-AK124)*AF124</f>
        <v>30.744</v>
      </c>
      <c r="AH124" s="28">
        <f t="shared" ref="AH124:AH126" si="1209">IF(AND(AF124&gt;0,AD124&gt;0,AA124&gt;0),((AA124-AD124)*AF124)/((AF124-AD124)*AA124),0)</f>
        <v>0.87457018519440144</v>
      </c>
      <c r="AI124" s="60">
        <f t="shared" si="634"/>
        <v>0.88633564703809886</v>
      </c>
      <c r="AJ124" s="12">
        <v>160</v>
      </c>
      <c r="AK124" s="14">
        <v>8.5000000000000006E-2</v>
      </c>
      <c r="AL124" s="15">
        <v>0.20499999999999999</v>
      </c>
      <c r="AM124" s="135">
        <v>0.20449999999999999</v>
      </c>
      <c r="AN124" s="30">
        <f>AJ124*(1-AK124)*AL124</f>
        <v>30.012</v>
      </c>
      <c r="AO124" s="136">
        <f t="shared" ref="AO124" si="1210">AJ124*(1-AK124)*AM124</f>
        <v>29.938800000000001</v>
      </c>
      <c r="AP124" s="19">
        <v>1.56</v>
      </c>
      <c r="AQ124" s="19">
        <v>678.68</v>
      </c>
      <c r="AR124" s="101">
        <f>AR122+AJ124-AQ124+AS124</f>
        <v>1120.0400000000027</v>
      </c>
      <c r="AS124" s="102">
        <v>7.88</v>
      </c>
      <c r="AT124" s="12"/>
      <c r="AU124" s="31"/>
      <c r="AV124" s="20"/>
      <c r="AW124" s="20"/>
      <c r="AX124" s="20"/>
      <c r="AY124" s="20"/>
    </row>
    <row r="125" spans="1:51" x14ac:dyDescent="0.2">
      <c r="A125" s="169"/>
      <c r="B125" s="33">
        <v>2</v>
      </c>
      <c r="C125" s="11" t="s">
        <v>54</v>
      </c>
      <c r="D125" s="34">
        <v>19800</v>
      </c>
      <c r="E125" s="34">
        <v>5</v>
      </c>
      <c r="F125" s="34">
        <v>15511</v>
      </c>
      <c r="G125" s="35">
        <v>1.8</v>
      </c>
      <c r="H125" s="35">
        <v>5.4</v>
      </c>
      <c r="I125" s="34">
        <v>17449</v>
      </c>
      <c r="J125" s="35">
        <v>6.7</v>
      </c>
      <c r="K125" s="34">
        <v>15223</v>
      </c>
      <c r="L125" s="36">
        <v>8.2000000000000003E-2</v>
      </c>
      <c r="M125" s="37">
        <f>ROUND(K125*(1-L125),0)</f>
        <v>13975</v>
      </c>
      <c r="N125" s="38">
        <v>0.81</v>
      </c>
      <c r="O125" s="25">
        <f t="shared" si="1200"/>
        <v>11319.75</v>
      </c>
      <c r="P125" s="36">
        <v>0.17299999999999999</v>
      </c>
      <c r="Q125" s="25">
        <f t="shared" si="1201"/>
        <v>2417.6749999999997</v>
      </c>
      <c r="R125" s="39">
        <v>1.7000000000000001E-2</v>
      </c>
      <c r="S125" s="139">
        <v>0.2024</v>
      </c>
      <c r="T125" s="25">
        <f t="shared" si="1202"/>
        <v>237.57500000000002</v>
      </c>
      <c r="U125" s="28">
        <v>0.18</v>
      </c>
      <c r="V125" s="25">
        <f t="shared" si="1203"/>
        <v>2515.5</v>
      </c>
      <c r="W125" s="39">
        <v>0.53800000000000003</v>
      </c>
      <c r="X125" s="25">
        <f t="shared" si="1204"/>
        <v>7518.55</v>
      </c>
      <c r="Y125" s="39">
        <v>0.39</v>
      </c>
      <c r="Z125" s="25">
        <f t="shared" si="1205"/>
        <v>5450.25</v>
      </c>
      <c r="AA125" s="40">
        <v>2.5699999999999998E-3</v>
      </c>
      <c r="AB125" s="18">
        <f t="shared" si="1206"/>
        <v>35.915749999999996</v>
      </c>
      <c r="AC125" s="27">
        <f>IF(M125&gt;0,(AE125+AN125)/M125,0)</f>
        <v>2.723603220035778E-3</v>
      </c>
      <c r="AD125" s="40">
        <v>2.9E-4</v>
      </c>
      <c r="AE125" s="37">
        <f t="shared" si="1207"/>
        <v>4.0527499999999996</v>
      </c>
      <c r="AF125" s="28">
        <v>0.2145</v>
      </c>
      <c r="AG125" s="41">
        <f t="shared" si="1208"/>
        <v>34.459425000000003</v>
      </c>
      <c r="AH125" s="28">
        <f t="shared" si="1209"/>
        <v>0.88836058001194151</v>
      </c>
      <c r="AI125" s="29">
        <f t="shared" si="634"/>
        <v>0.89474908758029859</v>
      </c>
      <c r="AJ125" s="34">
        <v>175</v>
      </c>
      <c r="AK125" s="36">
        <v>8.2000000000000003E-2</v>
      </c>
      <c r="AL125" s="38">
        <v>0.2117</v>
      </c>
      <c r="AM125" s="137">
        <v>0.216</v>
      </c>
      <c r="AN125" s="41">
        <f>AJ125*(1-AK125)*AL125</f>
        <v>34.009605000000001</v>
      </c>
      <c r="AO125" s="138">
        <f t="shared" si="676"/>
        <v>34.700400000000002</v>
      </c>
      <c r="AP125" s="42">
        <v>1.55</v>
      </c>
      <c r="AQ125" s="42"/>
      <c r="AR125" s="121">
        <f>AR124+AJ125-AQ125</f>
        <v>1295.0400000000027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9"/>
      <c r="B126" s="33">
        <v>3</v>
      </c>
      <c r="C126" s="11" t="s">
        <v>53</v>
      </c>
      <c r="D126" s="43">
        <v>18659</v>
      </c>
      <c r="E126" s="43">
        <v>2</v>
      </c>
      <c r="F126" s="43">
        <v>15733</v>
      </c>
      <c r="G126" s="37">
        <v>1.6</v>
      </c>
      <c r="H126" s="37">
        <v>4.7</v>
      </c>
      <c r="I126" s="43">
        <v>16945</v>
      </c>
      <c r="J126" s="37">
        <v>6.7</v>
      </c>
      <c r="K126" s="43">
        <v>15206</v>
      </c>
      <c r="L126" s="39">
        <v>8.4000000000000005E-2</v>
      </c>
      <c r="M126" s="37">
        <f>ROUND(K126*(1-L126),0)</f>
        <v>13929</v>
      </c>
      <c r="N126" s="28">
        <v>0.72</v>
      </c>
      <c r="O126" s="25">
        <f t="shared" si="1200"/>
        <v>10028.879999999999</v>
      </c>
      <c r="P126" s="39">
        <v>0.218</v>
      </c>
      <c r="Q126" s="25">
        <f t="shared" si="1201"/>
        <v>3036.5219999999999</v>
      </c>
      <c r="R126" s="39">
        <v>6.2E-2</v>
      </c>
      <c r="S126" s="139">
        <v>0.19370000000000001</v>
      </c>
      <c r="T126" s="25">
        <f t="shared" si="1202"/>
        <v>863.59799999999996</v>
      </c>
      <c r="U126" s="28">
        <v>0.21299999999999999</v>
      </c>
      <c r="V126" s="25">
        <f t="shared" si="1203"/>
        <v>2966.877</v>
      </c>
      <c r="W126" s="39">
        <v>0.50900000000000001</v>
      </c>
      <c r="X126" s="25">
        <f t="shared" si="1204"/>
        <v>7089.8609999999999</v>
      </c>
      <c r="Y126" s="39">
        <v>0.39</v>
      </c>
      <c r="Z126" s="25">
        <f t="shared" si="1205"/>
        <v>5432.31</v>
      </c>
      <c r="AA126" s="47">
        <v>2.6900000000000001E-3</v>
      </c>
      <c r="AB126" s="18">
        <f t="shared" si="1206"/>
        <v>37.469010000000004</v>
      </c>
      <c r="AC126" s="27">
        <f>IF(M126&gt;0,(AE126+AN126)/M126,0)</f>
        <v>2.9144051044583254E-3</v>
      </c>
      <c r="AD126" s="47">
        <v>2.9E-4</v>
      </c>
      <c r="AE126" s="37">
        <f t="shared" si="1207"/>
        <v>4.0394100000000002</v>
      </c>
      <c r="AF126" s="28">
        <v>0.20619999999999999</v>
      </c>
      <c r="AG126" s="41">
        <f t="shared" si="1208"/>
        <v>36.5730754</v>
      </c>
      <c r="AH126" s="28">
        <f t="shared" si="1209"/>
        <v>0.89344985781675657</v>
      </c>
      <c r="AI126" s="29">
        <f t="shared" si="634"/>
        <v>0.90176312896737554</v>
      </c>
      <c r="AJ126" s="43">
        <v>193</v>
      </c>
      <c r="AK126" s="39">
        <v>8.1000000000000003E-2</v>
      </c>
      <c r="AL126" s="28">
        <v>0.20610000000000001</v>
      </c>
      <c r="AM126" s="139">
        <v>0.20530000000000001</v>
      </c>
      <c r="AN126" s="41">
        <f>AJ126*(1-AK126)*AL126</f>
        <v>36.555338700000007</v>
      </c>
      <c r="AO126" s="140">
        <f t="shared" si="676"/>
        <v>36.413445100000004</v>
      </c>
      <c r="AP126" s="18">
        <v>1.6</v>
      </c>
      <c r="AQ126" s="18"/>
      <c r="AR126" s="121">
        <f>AR125+AJ126-AQ126</f>
        <v>1488.0400000000027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70"/>
      <c r="B127" s="49" t="s">
        <v>38</v>
      </c>
      <c r="C127" s="50"/>
      <c r="D127" s="51">
        <f>SUM(D124:D126)</f>
        <v>43960</v>
      </c>
      <c r="E127" s="61"/>
      <c r="F127" s="51">
        <f>SUM(F124:F126)</f>
        <v>48244</v>
      </c>
      <c r="G127" s="62"/>
      <c r="H127" s="62"/>
      <c r="I127" s="51">
        <f>SUM(I124:I126)</f>
        <v>48434</v>
      </c>
      <c r="J127" s="52"/>
      <c r="K127" s="51">
        <f>SUM(K124:K126)</f>
        <v>45146</v>
      </c>
      <c r="L127" s="21">
        <f>IF(K127&gt;0,(K124*L124+K125*L125+K126*L126)/K127,0)</f>
        <v>8.4303570637487266E-2</v>
      </c>
      <c r="M127" s="52">
        <f>M124+M125+M126</f>
        <v>41341</v>
      </c>
      <c r="N127" s="53">
        <f>IF(M127&gt;0,O127/M127,0)</f>
        <v>0.72474654701144137</v>
      </c>
      <c r="O127" s="54">
        <f t="shared" ref="O127" si="1211">O124+O125+O126</f>
        <v>29961.746999999996</v>
      </c>
      <c r="P127" s="21">
        <f>IF(M127&gt;0,Q127/M127,0)</f>
        <v>0.23106557654628576</v>
      </c>
      <c r="Q127" s="54">
        <f t="shared" ref="Q127" si="1212">Q124+Q125+Q126</f>
        <v>9552.482</v>
      </c>
      <c r="R127" s="21">
        <f>IF(M127&gt;0,T127/M127,0)</f>
        <v>4.4187876442272803E-2</v>
      </c>
      <c r="S127" s="141"/>
      <c r="T127" s="54">
        <f t="shared" ref="T127" si="1213">T124+T125+T126</f>
        <v>1826.771</v>
      </c>
      <c r="U127" s="21">
        <f>IF(M127&gt;0,V127/M127,0)</f>
        <v>0.19696918313538619</v>
      </c>
      <c r="V127" s="54">
        <f t="shared" ref="V127" si="1214">V124+V125+V126</f>
        <v>8142.9030000000002</v>
      </c>
      <c r="W127" s="21">
        <f>IF(M127&gt;0,X127/M127,0)</f>
        <v>0.51977830724946184</v>
      </c>
      <c r="X127" s="54">
        <f t="shared" ref="X127" si="1215">X124+X125+X126</f>
        <v>21488.155000000002</v>
      </c>
      <c r="Y127" s="21">
        <f>IF(M127&gt;0,Z127/M127,0)</f>
        <v>0.38674971577852502</v>
      </c>
      <c r="Z127" s="54">
        <f t="shared" ref="Z127" si="1216">Z124+Z125+Z126</f>
        <v>15988.620000000003</v>
      </c>
      <c r="AA127" s="55">
        <f>IF(M127&gt;0,AB127/M127,0)</f>
        <v>2.5194235746595385E-3</v>
      </c>
      <c r="AB127" s="56">
        <f t="shared" ref="AB127" si="1217">SUM(AB124:AB126)</f>
        <v>104.15548999999999</v>
      </c>
      <c r="AC127" s="55">
        <f t="shared" ref="AC127" si="1218">IF(M127&gt;0,(AC124*M124+AC125*M125+AC126*M126)/M127,0)</f>
        <v>2.72286189739E-3</v>
      </c>
      <c r="AD127" s="55">
        <f>IF(K127&gt;0,(K124*AD124+K125*AD125+K126*AD126)/K127,0)</f>
        <v>2.9E-4</v>
      </c>
      <c r="AE127" s="52">
        <f t="shared" ref="AE127" si="1219">SUM(AE124:AE126)</f>
        <v>11.98889</v>
      </c>
      <c r="AF127" s="53">
        <f>IF(K127&gt;0,(K124*AF124+K125*AF125+K126*AF126)/K127,0)</f>
        <v>0.21023746732822399</v>
      </c>
      <c r="AG127" s="58">
        <f>SUM(AG124:AG126)</f>
        <v>101.7765004</v>
      </c>
      <c r="AH127" s="53">
        <f>IF(AND(AB127&gt;0),((AB124*AH124+AB125*AH125+AB126*AH126)/AB127),0)</f>
        <v>0.88611729629677183</v>
      </c>
      <c r="AI127" s="57">
        <f t="shared" si="634"/>
        <v>0.89474411930792608</v>
      </c>
      <c r="AJ127" s="51">
        <f>SUM(AJ124:AJ126)</f>
        <v>528</v>
      </c>
      <c r="AK127" s="21">
        <f>IF(AJ127&gt;0,(AK124*AJ124+AK125*AJ125+AK126*AJ126)/AJ127,0)</f>
        <v>8.254356060606062E-2</v>
      </c>
      <c r="AL127" s="53">
        <f>IF(K127&gt;0,(AL124*K124+AL125*K125+AL126*K126)/K127,0)</f>
        <v>0.20762970584326407</v>
      </c>
      <c r="AM127" s="141">
        <f>IF(L127&gt;0,(AM124*K124+AM125*K125+AM126*K126)/K127,0)</f>
        <v>0.2086471957648518</v>
      </c>
      <c r="AN127" s="58">
        <f>SUM(AN124:AN126)</f>
        <v>100.5769437</v>
      </c>
      <c r="AO127" s="142">
        <f t="shared" ref="AO127" si="1220">SUM(AO124:AO126)</f>
        <v>101.05264510000001</v>
      </c>
      <c r="AP127" s="63"/>
      <c r="AQ127" s="56">
        <f>SUM(AQ124:AQ126)</f>
        <v>678.68</v>
      </c>
      <c r="AR127" s="105"/>
      <c r="AS127" s="106">
        <f>AR126</f>
        <v>1488.0400000000027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1391960</v>
      </c>
      <c r="E128" s="69"/>
      <c r="F128" s="69">
        <f>SUM(F127,F123,F119,F115,F111,F107,F103,F99,F95,F91,F87,F83,F79,F75,F71,F67,F63,F59,F55,F51,F47,F43,F39,F35,F31,F27,F23,F19,F15,F11,F7)</f>
        <v>1309020</v>
      </c>
      <c r="G128" s="75"/>
      <c r="H128" s="69"/>
      <c r="I128" s="69">
        <f>SUM(I127,I123,I119,I115,I111,I107,I103,I99,I95,I91,I87,I83,I79,I75,I71,I67,I63,I59,I55,I51,I47,I43,I39,I35,I31,I27,I23,I19,I15,I11,I7)</f>
        <v>1482730</v>
      </c>
      <c r="J128" s="75"/>
      <c r="K128" s="69">
        <f>SUM(K127,K123,K119,K115,K111,K107,K103,K99,K95,K91,K87,K83,K79,K75,K71,K67,K63,K59,K55,K51,K47,K43,K39,K35,K31,K27,K23,K19,K15,K11,K7)</f>
        <v>1481378</v>
      </c>
      <c r="L128" s="70">
        <f>1-M128/K128</f>
        <v>8.0508823541324381E-2</v>
      </c>
      <c r="M128" s="69">
        <f>SUM(M127,M123,M119,M115,M111,M107,M103,M99,M95,M91,M87,M83,M79,M75,M71,M67,M63,M59,M55,M51,M47,M43,M39,M35,M31,M27,M23,M19,M15,M11,M7)</f>
        <v>1362114</v>
      </c>
      <c r="N128" s="71">
        <f>IF(AND(M128&gt;0),(O128/M128),0)</f>
        <v>0.62253689779269583</v>
      </c>
      <c r="O128" s="69">
        <f>SUM(O127,O123,O119,O115,O111,O107,O103,O99,O95,O91,O87,O83,O79,O75,O71,O67,O63,O59,O55,O51,O47,O43,O39,O35,O31,O27,O23,O19,O15,O11,O7)</f>
        <v>847966.22400000005</v>
      </c>
      <c r="P128" s="71">
        <f>Q128/M128</f>
        <v>0.29087095646913558</v>
      </c>
      <c r="Q128" s="69">
        <f>SUM(Q127,Q123,Q119,Q115,Q111,Q107,Q103,Q99,Q95,Q91,Q87,Q83,Q79,Q75,Q71,Q67,Q63,Q59,Q55,Q51,Q47,Q43,Q39,Q35,Q31,Q27,Q23,Q19,Q15,Q11,Q7)</f>
        <v>396199.40200000012</v>
      </c>
      <c r="R128" s="71">
        <f>T128/M128</f>
        <v>8.2520343378013894E-2</v>
      </c>
      <c r="S128" s="143"/>
      <c r="T128" s="69">
        <f>SUM(T127,T123,T119,T115,T111,T107,T103,T99,T95,T91,T87,T83,T79,T75,T71,T67,T63,T59,T55,T51,T47,T43,T39,T35,T31,T27,T23,T19,T15,T11,T7)</f>
        <v>112402.11500000002</v>
      </c>
      <c r="U128" s="71">
        <f>V128/M128</f>
        <v>0.23659864299170252</v>
      </c>
      <c r="V128" s="69">
        <f>SUM(V127,V123,V119,V115,V111,V107,V103,V99,V95,V91,V87,V83,V79,V75,V71,V67,V63,V59,V55,V51,V47,V43,V39,V35,V31,V27,V23,V19,V15,V11,V7)</f>
        <v>322274.32399999991</v>
      </c>
      <c r="W128" s="71">
        <f>X128/M128</f>
        <v>0.48852079267961407</v>
      </c>
      <c r="X128" s="69">
        <f>SUM(X127,X123,X119,X115,X111,X107,X103,X99,X95,X91,X87,X83,X79,X75,X71,X67,X63,X59,X55,X51,X47,X43,X39,X35,X31,X27,X23,X19,X15,X11,X7)</f>
        <v>665421.01099999982</v>
      </c>
      <c r="Y128" s="71">
        <f>IF(AND(M128&gt;0),(Z128/M128),0)</f>
        <v>0.39979260179397613</v>
      </c>
      <c r="Z128" s="69">
        <f>SUM(Z127,Z123,Z119,Z115,Z111,Z107,Z103,Z99,Z95,Z91,Z87,Z83,Z79,Z75,Z71,Z67,Z63,Z59,Z55,Z51,Z47,Z43,Z39,Z35,Z31,Z27,Z23,Z19,Z15,Z11,Z7)</f>
        <v>544563.1</v>
      </c>
      <c r="AA128" s="72">
        <f>IF(AND(M128&gt;0),(AB128/M128),0)</f>
        <v>2.6387852118104653E-3</v>
      </c>
      <c r="AB128" s="69">
        <f>SUM(AB127,AB123,AB119,AB115,AB111,AB107,AB103,AB99,AB95,AB91,AB87,AB83,AB79,AB75,AB71,AB67,AB63,AB59,AB55,AB51,AB47,AB43,AB39,AB35,AB31,AB27,AB23,AB19,AB15,AB11,AB7)</f>
        <v>3594.3262800000002</v>
      </c>
      <c r="AC128" s="73">
        <f>(AE128+AN128)/M128</f>
        <v>2.6933357497977411E-3</v>
      </c>
      <c r="AD128" s="74">
        <f>AE128/(M128-AJ128)</f>
        <v>2.9339488938345836E-4</v>
      </c>
      <c r="AE128" s="75">
        <f>SUM(AE127,AE123,AE119,AE115,AE111,AE107,AE103,AE99,AE95,AE91,AE87,AE83,AE79,AE75,AE71,AE67,AE63,AE59,AE55,AE51,AE47,AE43,AE39,AE35,AE31,AE27,AE23,AE19,AE15,AE11,AE7)</f>
        <v>394.69769000000008</v>
      </c>
      <c r="AF128" s="71">
        <f>AG128/AJ128</f>
        <v>0.19197876220004753</v>
      </c>
      <c r="AG128" s="69">
        <f>SUM(AG127,AG123,AG119,AG115,AG111,AG107,AG103,AG99,AG95,AG91,AG87,AG83,AG79,AG75,AG71,AG67,AG63,AG59,AG55,AG51,AG47,AG43,AG39,AG35,AG31,AG27,AG23,AG19,AG15,AG11,AG7)</f>
        <v>3232.1544404000001</v>
      </c>
      <c r="AH128" s="76">
        <f>((AA128-AD128)*AF128)/((AF128-AD128)*AA128)</f>
        <v>0.89017483569091249</v>
      </c>
      <c r="AI128" s="77">
        <f>((AC128-AD128)*AL128)/((AL128-AD128)*AC128)</f>
        <v>0.89241279324029932</v>
      </c>
      <c r="AJ128" s="69">
        <f>SUM(AJ127,AJ123,AJ119,AJ115,AJ111,AJ107,AJ103,AJ99,AJ95,AJ91,AJ87,AJ83,AJ79,AJ75,AJ71,AJ67,AJ63,AJ59,AJ55,AJ51,AJ47,AJ43,AJ39,AJ35,AJ31,AJ27,AJ23,AJ19,AJ15,AJ11,AJ7)</f>
        <v>16836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8.3352874792112147E-2</v>
      </c>
      <c r="AL128" s="71">
        <f>AN128/AJ128</f>
        <v>0.19446024242694226</v>
      </c>
      <c r="AM128" s="143">
        <f>AO128/AJ128</f>
        <v>0.20146989342480401</v>
      </c>
      <c r="AN128" s="69">
        <f>SUM(AN127,AN123,AN119,AN115,AN111,AN107,AN103,AN99,AN95,AN91,AN87,AN83,AN79,AN75,AN71,AN67,AN63,AN59,AN55,AN51,AN47,AN43,AN39,AN35,AN31,AN27,AN23,AN19,AN15,AN11,AN7)</f>
        <v>3273.9326415</v>
      </c>
      <c r="AO128" s="144">
        <f>SUM(AO127,AO123,AO119,AO115,AO111,AO107,AO103,AO99,AO95,AO91,AO87,AO83,AO79,AO75,AO71,AO67,AO63,AO59,AO55,AO51,AO47,AO43,AO39,AO35,AO31,AO27,AO23,AO19,AO15,AO11,AO7)</f>
        <v>3391.9471257000005</v>
      </c>
      <c r="AP128" s="69"/>
      <c r="AQ128" s="107">
        <f>SUM(AQ127,AQ123,AQ119,AQ115,AQ111,AQ107,AQ103,AQ99,AQ95,AQ91,AQ87,AQ83,AQ79,AQ75,AQ71,AQ67,AQ63,AQ59,AQ55,AQ51,AQ47,AQ43,AQ39,AQ35,AQ31,AQ27,AQ23,AQ19,AQ15,AQ11,AQ7)</f>
        <v>16689.099999999995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AN2:AO1048576 O1:O3 T1:T3 AE1:AE3 AI1:AI1048576 AB1:AC3 AB128:AC1048576 O128:O1048576 Q128:Q1048576 T128:T1048576 V128:V1048576 X128:X1048576 Z128:Z1048576 AE128:AE1048576 M1:M1048576 AO1" name="Range1_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_1"/>
    <protectedRange sqref="O4:O127" name="Range1_1_1_1_1_5_1_1_1"/>
    <protectedRange sqref="Q4:Q127" name="Range1_1_1_1_1_7_1_1_1"/>
    <protectedRange sqref="T4:T127" name="Range1_1_1_1_1_8_1_1_1"/>
    <protectedRange sqref="V4:V127" name="Range1_1_1_1_1_10_1_1_1"/>
    <protectedRange sqref="X4:X127" name="Range1_1_1_1_1_12_1_1_1"/>
    <protectedRange sqref="Z4:Z127" name="Range1_1_1_1_1_16_1_1_1"/>
    <protectedRange sqref="AE4:AE127" name="Range1_1_1_1_1_18_1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  <protectedRange sqref="AN1" name="Range1_1_1_1_1_1_1_1_1_2_1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X1:AY1"/>
    <mergeCell ref="AV1:AW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2" topLeftCell="AF34" activePane="bottomRight" state="frozen"/>
      <selection pane="topRight" activeCell="D1" sqref="D1"/>
      <selection pane="bottomLeft" activeCell="A3" sqref="A3"/>
      <selection pane="bottomRight" activeCell="AJ116" sqref="AJ116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4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customWidth="1"/>
    <col min="15" max="15" width="9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3.5703125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8554687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5" style="80" customWidth="1"/>
    <col min="33" max="33" width="15" style="82" hidden="1" customWidth="1"/>
    <col min="34" max="34" width="13.85546875" style="32" customWidth="1"/>
    <col min="35" max="35" width="10" style="32" customWidth="1"/>
    <col min="36" max="36" width="12" style="32" customWidth="1"/>
    <col min="37" max="37" width="11.5703125" style="81" customWidth="1"/>
    <col min="38" max="38" width="12.28515625" style="82" bestFit="1" customWidth="1"/>
    <col min="39" max="39" width="12.28515625" style="82" customWidth="1"/>
    <col min="40" max="40" width="11.7109375" style="32" bestFit="1" customWidth="1"/>
    <col min="41" max="41" width="11.7109375" style="145" customWidth="1"/>
    <col min="42" max="42" width="11.85546875" style="32" customWidth="1"/>
    <col min="43" max="43" width="12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74" t="s">
        <v>47</v>
      </c>
      <c r="B1" s="176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23</v>
      </c>
      <c r="AM1" s="131" t="s">
        <v>50</v>
      </c>
      <c r="AN1" s="146" t="s">
        <v>24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7" t="s">
        <v>28</v>
      </c>
      <c r="AW1" s="167"/>
      <c r="AX1" s="167" t="s">
        <v>29</v>
      </c>
      <c r="AY1" s="167"/>
    </row>
    <row r="2" spans="1:51" s="22" customFormat="1" ht="13.5" thickBot="1" x14ac:dyDescent="0.25">
      <c r="A2" s="175"/>
      <c r="B2" s="177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/>
      <c r="AN2" s="5" t="s">
        <v>30</v>
      </c>
      <c r="AO2" s="133"/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'Януари '!AR126</f>
        <v>3097.4800000000005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8">
        <v>1</v>
      </c>
      <c r="B4" s="23">
        <v>1</v>
      </c>
      <c r="C4" s="11" t="s">
        <v>53</v>
      </c>
      <c r="D4" s="12">
        <v>4777</v>
      </c>
      <c r="E4" s="12">
        <v>1</v>
      </c>
      <c r="F4" s="12">
        <v>10944</v>
      </c>
      <c r="G4" s="13">
        <v>0.6</v>
      </c>
      <c r="H4" s="13">
        <v>3.9</v>
      </c>
      <c r="I4" s="12">
        <v>11947</v>
      </c>
      <c r="J4" s="13">
        <v>3.6</v>
      </c>
      <c r="K4" s="12">
        <v>16142</v>
      </c>
      <c r="L4" s="14">
        <v>8.1000000000000003E-2</v>
      </c>
      <c r="M4" s="24">
        <f>ROUND(K4*(1-L4),0)</f>
        <v>14834</v>
      </c>
      <c r="N4" s="15">
        <v>0.34</v>
      </c>
      <c r="O4" s="25">
        <f t="shared" ref="O4:O6" si="0">M4*N4</f>
        <v>5043.5600000000004</v>
      </c>
      <c r="P4" s="14">
        <v>0.498</v>
      </c>
      <c r="Q4" s="25">
        <f t="shared" ref="Q4:Q6" si="1">M4*P4</f>
        <v>7387.3320000000003</v>
      </c>
      <c r="R4" s="16">
        <v>0.16200000000000001</v>
      </c>
      <c r="S4" s="149"/>
      <c r="T4" s="25">
        <f t="shared" ref="T4:T6" si="2">M4*R4</f>
        <v>2403.1080000000002</v>
      </c>
      <c r="U4" s="26">
        <v>0.251</v>
      </c>
      <c r="V4" s="25">
        <f t="shared" ref="V4:V6" si="3">M4*U4</f>
        <v>3723.3339999999998</v>
      </c>
      <c r="W4" s="16">
        <v>0.51100000000000001</v>
      </c>
      <c r="X4" s="25">
        <f>M4*W4</f>
        <v>7580.174</v>
      </c>
      <c r="Y4" s="16">
        <v>0.4</v>
      </c>
      <c r="Z4" s="128">
        <f t="shared" ref="Z4:Z6" si="4">Y4*M4</f>
        <v>5933.6</v>
      </c>
      <c r="AA4" s="17">
        <v>2.7899999999999999E-3</v>
      </c>
      <c r="AB4" s="19">
        <f>M4*AA4</f>
        <v>41.386859999999999</v>
      </c>
      <c r="AC4" s="27">
        <f>IF(M4&gt;0,(AE4+AN4)/M4,0)</f>
        <v>2.873969259808548E-3</v>
      </c>
      <c r="AD4" s="17">
        <v>5.6999999999999998E-4</v>
      </c>
      <c r="AE4" s="24">
        <f t="shared" ref="AE4:AE6" si="5">AD4*M4</f>
        <v>8.4553799999999999</v>
      </c>
      <c r="AF4" s="117">
        <v>0.21099999999999999</v>
      </c>
      <c r="AG4" s="30">
        <f>AJ4*(1-AK4)*AF4</f>
        <v>33.776879999999998</v>
      </c>
      <c r="AH4" s="28">
        <f>IF(AND(AF4&gt;0,AD4&gt;0,AA4&gt;0),((AA4-AD4)*AF4)/((AF4-AD4)*AA4),0)</f>
        <v>0.79785426563835737</v>
      </c>
      <c r="AI4" s="60">
        <f t="shared" ref="AI4:AI67" si="6">IF(AND(AC4&gt;0,AL4&gt;0,AD4&gt;0),((AL4*(AC4-AD4))/(AC4*(AL4-AD4))),0)</f>
        <v>0.80381403884830938</v>
      </c>
      <c r="AJ4" s="12">
        <v>174</v>
      </c>
      <c r="AK4" s="14">
        <v>0.08</v>
      </c>
      <c r="AL4" s="15">
        <v>0.2135</v>
      </c>
      <c r="AM4" s="135">
        <v>0.22339999999999999</v>
      </c>
      <c r="AN4" s="30">
        <f>AJ4*(1-AK4)*AL4</f>
        <v>34.177080000000004</v>
      </c>
      <c r="AO4" s="136">
        <f>AJ4*(1-AK4)*AM4</f>
        <v>35.761872000000004</v>
      </c>
      <c r="AP4" s="19">
        <v>1.6</v>
      </c>
      <c r="AQ4" s="19">
        <v>1002.98</v>
      </c>
      <c r="AR4" s="113">
        <f>AR3+AJ4-AQ4</f>
        <v>2268.5000000000005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9"/>
      <c r="B5" s="33">
        <v>2</v>
      </c>
      <c r="C5" s="11" t="s">
        <v>56</v>
      </c>
      <c r="D5" s="34">
        <v>19600</v>
      </c>
      <c r="E5" s="34">
        <v>4</v>
      </c>
      <c r="F5" s="34">
        <v>15717</v>
      </c>
      <c r="G5" s="35">
        <v>0.8</v>
      </c>
      <c r="H5" s="35">
        <v>4.7</v>
      </c>
      <c r="I5" s="34">
        <v>15772</v>
      </c>
      <c r="J5" s="35">
        <v>3.2</v>
      </c>
      <c r="K5" s="34">
        <v>16032</v>
      </c>
      <c r="L5" s="36">
        <v>8.3000000000000004E-2</v>
      </c>
      <c r="M5" s="37">
        <f>ROUND(K5*(1-L5),0)</f>
        <v>14701</v>
      </c>
      <c r="N5" s="38">
        <v>0.432</v>
      </c>
      <c r="O5" s="25">
        <f t="shared" si="0"/>
        <v>6350.8320000000003</v>
      </c>
      <c r="P5" s="36">
        <v>0.42399999999999999</v>
      </c>
      <c r="Q5" s="25">
        <f t="shared" si="1"/>
        <v>6233.2240000000002</v>
      </c>
      <c r="R5" s="39">
        <v>0.14399999999999999</v>
      </c>
      <c r="S5" s="139"/>
      <c r="T5" s="25">
        <f t="shared" si="2"/>
        <v>2116.944</v>
      </c>
      <c r="U5" s="28">
        <v>0.254</v>
      </c>
      <c r="V5" s="25">
        <f t="shared" si="3"/>
        <v>3734.0540000000001</v>
      </c>
      <c r="W5" s="39">
        <v>0.50600000000000001</v>
      </c>
      <c r="X5" s="25">
        <f>M5*W5</f>
        <v>7438.7060000000001</v>
      </c>
      <c r="Y5" s="39">
        <v>0.4</v>
      </c>
      <c r="Z5" s="25">
        <f t="shared" si="4"/>
        <v>5880.4000000000005</v>
      </c>
      <c r="AA5" s="40">
        <v>2.7299999999999998E-3</v>
      </c>
      <c r="AB5" s="18">
        <f>M5*AA5</f>
        <v>40.13373</v>
      </c>
      <c r="AC5" s="27">
        <f>IF(M5&gt;0,(AE5+AN5)/M5,0)</f>
        <v>2.9924338480375487E-3</v>
      </c>
      <c r="AD5" s="40">
        <v>5.5000000000000003E-4</v>
      </c>
      <c r="AE5" s="37">
        <f t="shared" si="5"/>
        <v>8.0855500000000013</v>
      </c>
      <c r="AF5" s="28">
        <v>0.2235</v>
      </c>
      <c r="AG5" s="41">
        <f>AJ5*(1-AK5)*AF5</f>
        <v>36.394739999999999</v>
      </c>
      <c r="AH5" s="28">
        <f>IF(AND(AF5&gt;0,AD5&gt;0,AA5&gt;0),((AA5-AD5)*AF5)/((AF5-AD5)*AA5),0)</f>
        <v>0.80050472066619183</v>
      </c>
      <c r="AI5" s="29">
        <f t="shared" si="6"/>
        <v>0.81824409329061021</v>
      </c>
      <c r="AJ5" s="34">
        <v>177</v>
      </c>
      <c r="AK5" s="36">
        <v>0.08</v>
      </c>
      <c r="AL5" s="38">
        <v>0.2205</v>
      </c>
      <c r="AM5" s="137">
        <v>0.23200000000000001</v>
      </c>
      <c r="AN5" s="41">
        <f>AJ5*(1-AK5)*AL5</f>
        <v>35.906219999999998</v>
      </c>
      <c r="AO5" s="138">
        <f t="shared" ref="AO5:AO6" si="7">AJ5*(1-AK5)*AM5</f>
        <v>37.778880000000001</v>
      </c>
      <c r="AP5" s="42">
        <v>1.65</v>
      </c>
      <c r="AQ5" s="42"/>
      <c r="AR5" s="113">
        <f>AR4+AJ5-AQ5</f>
        <v>2445.5000000000005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9"/>
      <c r="B6" s="33">
        <v>3</v>
      </c>
      <c r="C6" s="11" t="s">
        <v>55</v>
      </c>
      <c r="D6" s="43">
        <v>20300</v>
      </c>
      <c r="E6" s="43">
        <v>1</v>
      </c>
      <c r="F6" s="43">
        <v>19148</v>
      </c>
      <c r="G6" s="37">
        <v>0.8</v>
      </c>
      <c r="H6" s="37">
        <v>4.5</v>
      </c>
      <c r="I6" s="43">
        <v>19869</v>
      </c>
      <c r="J6" s="37">
        <v>1.8</v>
      </c>
      <c r="K6" s="43">
        <v>16169</v>
      </c>
      <c r="L6" s="39">
        <v>7.4999999999999997E-2</v>
      </c>
      <c r="M6" s="37">
        <f>ROUND(K6*(1-L6),0)</f>
        <v>14956</v>
      </c>
      <c r="N6" s="28">
        <v>0.41299999999999998</v>
      </c>
      <c r="O6" s="25">
        <f t="shared" si="0"/>
        <v>6176.8279999999995</v>
      </c>
      <c r="P6" s="39">
        <v>0.34799999999999998</v>
      </c>
      <c r="Q6" s="25">
        <f t="shared" si="1"/>
        <v>5204.6879999999992</v>
      </c>
      <c r="R6" s="39">
        <v>0.23899999999999999</v>
      </c>
      <c r="S6" s="139"/>
      <c r="T6" s="25">
        <f t="shared" si="2"/>
        <v>3574.4839999999999</v>
      </c>
      <c r="U6" s="28">
        <v>0.24</v>
      </c>
      <c r="V6" s="25">
        <f t="shared" si="3"/>
        <v>3589.44</v>
      </c>
      <c r="W6" s="39">
        <v>0.51700000000000002</v>
      </c>
      <c r="X6" s="25">
        <f>M6*W6</f>
        <v>7732.2520000000004</v>
      </c>
      <c r="Y6" s="39">
        <v>0.4</v>
      </c>
      <c r="Z6" s="25">
        <f t="shared" si="4"/>
        <v>5982.4000000000005</v>
      </c>
      <c r="AA6" s="47">
        <v>2.7399999999999998E-3</v>
      </c>
      <c r="AB6" s="18">
        <f>M6*AA6</f>
        <v>40.979439999999997</v>
      </c>
      <c r="AC6" s="27">
        <f>IF(M6&gt;0,(AE6+AN6)/M6,0)</f>
        <v>3.5915081840064192E-3</v>
      </c>
      <c r="AD6" s="47">
        <v>5.4000000000000001E-4</v>
      </c>
      <c r="AE6" s="37">
        <f t="shared" si="5"/>
        <v>8.0762400000000003</v>
      </c>
      <c r="AF6" s="28">
        <v>0.21429999999999999</v>
      </c>
      <c r="AG6" s="41">
        <f>AJ6*(1-AK6)*AF6</f>
        <v>43.429395100000001</v>
      </c>
      <c r="AH6" s="28">
        <f>IF(AND(AF6&gt;0,AD6&gt;0,AA6&gt;0),((AA6-AD6)*AF6)/((AF6-AD6)*AA6),0)</f>
        <v>0.8049480418724595</v>
      </c>
      <c r="AI6" s="29">
        <f t="shared" si="6"/>
        <v>0.85168757259723371</v>
      </c>
      <c r="AJ6" s="43">
        <v>221</v>
      </c>
      <c r="AK6" s="39">
        <v>8.3000000000000004E-2</v>
      </c>
      <c r="AL6" s="28">
        <v>0.22520000000000001</v>
      </c>
      <c r="AM6" s="139">
        <v>0.2359</v>
      </c>
      <c r="AN6" s="41">
        <f>AJ6*(1-AK6)*AL6</f>
        <v>45.638356400000006</v>
      </c>
      <c r="AO6" s="140">
        <f t="shared" si="7"/>
        <v>47.806786299999999</v>
      </c>
      <c r="AP6" s="18">
        <v>1.6</v>
      </c>
      <c r="AQ6" s="18"/>
      <c r="AR6" s="113">
        <f>AR5+AJ6-AQ6</f>
        <v>2666.5000000000005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70"/>
      <c r="B7" s="49" t="s">
        <v>38</v>
      </c>
      <c r="C7" s="50"/>
      <c r="D7" s="51">
        <f>SUM(D4:D6)</f>
        <v>44677</v>
      </c>
      <c r="E7" s="51"/>
      <c r="F7" s="51">
        <f>SUM(F4:F6)</f>
        <v>45809</v>
      </c>
      <c r="G7" s="52"/>
      <c r="H7" s="52"/>
      <c r="I7" s="51">
        <f>SUM(I4:I6)</f>
        <v>47588</v>
      </c>
      <c r="J7" s="52"/>
      <c r="K7" s="51">
        <f>SUM(K4:K6)</f>
        <v>48343</v>
      </c>
      <c r="L7" s="21">
        <f>IF(K7&gt;0,(K4*L4+K5*L5+K6*L6)/K7,0)</f>
        <v>7.9656475601431451E-2</v>
      </c>
      <c r="M7" s="52">
        <f>M4+M5+M6</f>
        <v>44491</v>
      </c>
      <c r="N7" s="53">
        <f>IF(M7&gt;0,O7/M7,0)</f>
        <v>0.39493875165763864</v>
      </c>
      <c r="O7" s="54">
        <f>O4+O5+O6</f>
        <v>17571.22</v>
      </c>
      <c r="P7" s="21">
        <f>IF(M7&gt;0,Q7/M7,0)</f>
        <v>0.42312476680676986</v>
      </c>
      <c r="Q7" s="54">
        <f>Q4+Q5+Q6</f>
        <v>18825.243999999999</v>
      </c>
      <c r="R7" s="21">
        <f>IF(M7&gt;0,T7/M7,0)</f>
        <v>0.18193648153559147</v>
      </c>
      <c r="S7" s="141"/>
      <c r="T7" s="54">
        <f>T4+T5+T6</f>
        <v>8094.5360000000001</v>
      </c>
      <c r="U7" s="21">
        <f>IF(M7&gt;0,V7/M7,0)</f>
        <v>0.24829354251421634</v>
      </c>
      <c r="V7" s="54">
        <f>V4+V5+V6</f>
        <v>11046.828</v>
      </c>
      <c r="W7" s="21">
        <f>IF(M7&gt;0,X7/M7,0)</f>
        <v>0.51136481535591471</v>
      </c>
      <c r="X7" s="54">
        <f>X4+X5+X6</f>
        <v>22751.132000000001</v>
      </c>
      <c r="Y7" s="21">
        <f>IF(M7&gt;0,Z7/M7,0)</f>
        <v>0.4</v>
      </c>
      <c r="Z7" s="54">
        <f>Z4+Z5+Z6</f>
        <v>17796.400000000001</v>
      </c>
      <c r="AA7" s="55">
        <f>IF(M7&gt;0,AB7/M7,0)</f>
        <v>2.7533665235665639E-3</v>
      </c>
      <c r="AB7" s="56">
        <f>SUM(AB4:AB6)</f>
        <v>122.50003</v>
      </c>
      <c r="AC7" s="55">
        <f>IF(M7&gt;0,(AC4*M4+AC5*M5+AC6*M6)/M7,0)</f>
        <v>3.1543194443820104E-3</v>
      </c>
      <c r="AD7" s="55">
        <f>IF(K7&gt;0,(K4*AD4+K5*AD5+K6*AD6)/K7,0)</f>
        <v>5.5333347123678715E-4</v>
      </c>
      <c r="AE7" s="52">
        <f>SUM(AE4:AE6)</f>
        <v>24.617170000000002</v>
      </c>
      <c r="AF7" s="53">
        <f>IF(K7&gt;0,(K4*AF4+K5*AF5+K6*AF6)/K7,0)</f>
        <v>0.21624910948844714</v>
      </c>
      <c r="AG7" s="58">
        <f>SUM(AG4:AG6)</f>
        <v>113.60101509999998</v>
      </c>
      <c r="AH7" s="53">
        <f>IF(AND(AB7&gt;0),((AB4*AH4+AB5*AH5+AB6*AH6)/AB7),0)</f>
        <v>0.80109566585697822</v>
      </c>
      <c r="AI7" s="57">
        <f t="shared" si="6"/>
        <v>0.82666081541159631</v>
      </c>
      <c r="AJ7" s="51">
        <f>SUM(AJ4:AJ6)</f>
        <v>572</v>
      </c>
      <c r="AK7" s="21">
        <f>IF(AJ7&gt;0,(AK4*AJ4+AK5*AJ5+AK6*AJ6)/AJ7,0)</f>
        <v>8.1159090909090917E-2</v>
      </c>
      <c r="AL7" s="53">
        <f>IF(K7&gt;0,(AL4*K4+AL5*K5+AL6*K6)/K7,0)</f>
        <v>0.2197346420371098</v>
      </c>
      <c r="AM7" s="141">
        <f>IF(K7&gt;0,(AM4*K4+AM5*K5+AM6*K6)/K7,0)</f>
        <v>0.2304328217115198</v>
      </c>
      <c r="AN7" s="58">
        <f>SUM(AN4:AN6)</f>
        <v>115.72165640000001</v>
      </c>
      <c r="AO7" s="142">
        <f t="shared" ref="AO7" si="8">SUM(AO4:AO6)</f>
        <v>121.3475383</v>
      </c>
      <c r="AP7" s="56"/>
      <c r="AQ7" s="56">
        <f>SUM(AQ4:AQ6)</f>
        <v>1002.98</v>
      </c>
      <c r="AR7" s="105"/>
      <c r="AS7" s="106">
        <f>AR6</f>
        <v>2666.5000000000005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8">
        <v>2</v>
      </c>
      <c r="B8" s="23">
        <v>1</v>
      </c>
      <c r="C8" s="11" t="s">
        <v>53</v>
      </c>
      <c r="D8" s="12">
        <v>3176</v>
      </c>
      <c r="E8" s="12">
        <v>2</v>
      </c>
      <c r="F8" s="12">
        <v>5821</v>
      </c>
      <c r="G8" s="13">
        <v>0.8</v>
      </c>
      <c r="H8" s="13">
        <v>4.7</v>
      </c>
      <c r="I8" s="12">
        <v>6493</v>
      </c>
      <c r="J8" s="13">
        <v>7.2</v>
      </c>
      <c r="K8" s="12">
        <v>16153</v>
      </c>
      <c r="L8" s="14">
        <v>7.4999999999999997E-2</v>
      </c>
      <c r="M8" s="24">
        <f>ROUND(K8*(1-L8),0)</f>
        <v>14942</v>
      </c>
      <c r="N8" s="15">
        <v>0.39500000000000002</v>
      </c>
      <c r="O8" s="25">
        <f t="shared" ref="O8:O10" si="9">M8*N8</f>
        <v>5902.09</v>
      </c>
      <c r="P8" s="14">
        <v>0.45500000000000002</v>
      </c>
      <c r="Q8" s="25">
        <f t="shared" ref="Q8:Q10" si="10">M8*P8</f>
        <v>6798.6100000000006</v>
      </c>
      <c r="R8" s="16">
        <v>0.15</v>
      </c>
      <c r="S8" s="150"/>
      <c r="T8" s="25">
        <f t="shared" ref="T8:T10" si="11">M8*R8</f>
        <v>2241.2999999999997</v>
      </c>
      <c r="U8" s="26">
        <v>0.24099999999999999</v>
      </c>
      <c r="V8" s="25">
        <f t="shared" ref="V8:V10" si="12">M8*U8</f>
        <v>3601.0219999999999</v>
      </c>
      <c r="W8" s="16">
        <v>0.52100000000000002</v>
      </c>
      <c r="X8" s="25">
        <f t="shared" ref="X8:X10" si="13">M8*W8</f>
        <v>7784.7820000000002</v>
      </c>
      <c r="Y8" s="16">
        <v>0.39</v>
      </c>
      <c r="Z8" s="25">
        <f t="shared" ref="Z8:Z10" si="14">Y8*M8</f>
        <v>5827.38</v>
      </c>
      <c r="AA8" s="17">
        <v>2.7000000000000001E-3</v>
      </c>
      <c r="AB8" s="18">
        <f t="shared" ref="AB8:AB10" si="15">M8*AA8</f>
        <v>40.343400000000003</v>
      </c>
      <c r="AC8" s="27">
        <f>IF(M8&gt;0,(AE8+AN8)/M8,0)</f>
        <v>2.7823192879132641E-3</v>
      </c>
      <c r="AD8" s="17">
        <v>5.0000000000000001E-4</v>
      </c>
      <c r="AE8" s="24">
        <f t="shared" ref="AE8:AE10" si="16">AD8*M8</f>
        <v>7.4710000000000001</v>
      </c>
      <c r="AF8" s="117">
        <v>0.21299999999999999</v>
      </c>
      <c r="AG8" s="30">
        <f t="shared" ref="AG8:AG10" si="17">AJ8*(1-AK8)*AF8</f>
        <v>34.805051999999996</v>
      </c>
      <c r="AH8" s="28">
        <f t="shared" ref="AH8:AH10" si="18">IF(AND(AF8&gt;0,AD8&gt;0,AA8&gt;0),((AA8-AD8)*AF8)/((AF8-AD8)*AA8),0)</f>
        <v>0.81673202614379081</v>
      </c>
      <c r="AI8" s="60">
        <f t="shared" si="6"/>
        <v>0.82226377541578888</v>
      </c>
      <c r="AJ8" s="12">
        <v>178</v>
      </c>
      <c r="AK8" s="14">
        <v>8.2000000000000003E-2</v>
      </c>
      <c r="AL8" s="15">
        <v>0.2087</v>
      </c>
      <c r="AM8" s="135">
        <v>0.21529999999999999</v>
      </c>
      <c r="AN8" s="30">
        <f>AJ8*(1-AK8)*AL8</f>
        <v>34.102414799999998</v>
      </c>
      <c r="AO8" s="136">
        <f t="shared" ref="AO8:AO70" si="19">AJ8*(1-AK8)*AM8</f>
        <v>35.180881199999995</v>
      </c>
      <c r="AP8" s="19">
        <v>1.55</v>
      </c>
      <c r="AQ8" s="19">
        <v>1001.14</v>
      </c>
      <c r="AR8" s="101">
        <f>AR6+AJ8-AQ8</f>
        <v>1843.3600000000006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9"/>
      <c r="B9" s="33">
        <v>2</v>
      </c>
      <c r="C9" s="11" t="s">
        <v>56</v>
      </c>
      <c r="D9" s="34">
        <v>17953</v>
      </c>
      <c r="E9" s="34">
        <v>2</v>
      </c>
      <c r="F9" s="34">
        <v>16666</v>
      </c>
      <c r="G9" s="35">
        <v>0.9</v>
      </c>
      <c r="H9" s="35">
        <v>5.2</v>
      </c>
      <c r="I9" s="34">
        <v>16424</v>
      </c>
      <c r="J9" s="35">
        <v>5.4</v>
      </c>
      <c r="K9" s="34">
        <v>16304</v>
      </c>
      <c r="L9" s="36">
        <v>7.1999999999999995E-2</v>
      </c>
      <c r="M9" s="37">
        <f>ROUND(K9*(1-L9),0)</f>
        <v>15130</v>
      </c>
      <c r="N9" s="38">
        <v>0.45300000000000001</v>
      </c>
      <c r="O9" s="25">
        <f t="shared" si="9"/>
        <v>6853.89</v>
      </c>
      <c r="P9" s="36">
        <v>0.435</v>
      </c>
      <c r="Q9" s="25">
        <f t="shared" si="10"/>
        <v>6581.55</v>
      </c>
      <c r="R9" s="39">
        <v>0.112</v>
      </c>
      <c r="S9" s="139"/>
      <c r="T9" s="25">
        <f t="shared" si="11"/>
        <v>1694.56</v>
      </c>
      <c r="U9" s="28">
        <v>0.253</v>
      </c>
      <c r="V9" s="25">
        <f t="shared" si="12"/>
        <v>3827.89</v>
      </c>
      <c r="W9" s="39">
        <v>0.51400000000000001</v>
      </c>
      <c r="X9" s="25">
        <f t="shared" si="13"/>
        <v>7776.8200000000006</v>
      </c>
      <c r="Y9" s="39">
        <v>0.4</v>
      </c>
      <c r="Z9" s="25">
        <f t="shared" si="14"/>
        <v>6052</v>
      </c>
      <c r="AA9" s="40">
        <v>2.6800000000000001E-3</v>
      </c>
      <c r="AB9" s="18">
        <f t="shared" si="15"/>
        <v>40.548400000000001</v>
      </c>
      <c r="AC9" s="27">
        <f>IF(M9&gt;0,(AE9+AN9)/M9,0)</f>
        <v>2.4606513615333774E-3</v>
      </c>
      <c r="AD9" s="40">
        <v>5.4000000000000001E-4</v>
      </c>
      <c r="AE9" s="37">
        <f t="shared" si="16"/>
        <v>8.1701999999999995</v>
      </c>
      <c r="AF9" s="28">
        <v>0.21299999999999999</v>
      </c>
      <c r="AG9" s="41">
        <f t="shared" si="17"/>
        <v>29.293251000000001</v>
      </c>
      <c r="AH9" s="28">
        <f t="shared" si="18"/>
        <v>0.8005369930915881</v>
      </c>
      <c r="AI9" s="29">
        <f t="shared" si="6"/>
        <v>0.78254579257275314</v>
      </c>
      <c r="AJ9" s="34">
        <v>149</v>
      </c>
      <c r="AK9" s="36">
        <v>7.6999999999999999E-2</v>
      </c>
      <c r="AL9" s="38">
        <v>0.21129999999999999</v>
      </c>
      <c r="AM9" s="137">
        <v>0.2271</v>
      </c>
      <c r="AN9" s="41">
        <f>AJ9*(1-AK9)*AL9</f>
        <v>29.059455100000001</v>
      </c>
      <c r="AO9" s="138">
        <f t="shared" si="19"/>
        <v>31.232381700000001</v>
      </c>
      <c r="AP9" s="42">
        <v>1.5</v>
      </c>
      <c r="AQ9" s="42"/>
      <c r="AR9" s="113">
        <f>AR8+AJ9-AQ9</f>
        <v>1992.3600000000006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9"/>
      <c r="B10" s="33">
        <v>3</v>
      </c>
      <c r="C10" s="46" t="s">
        <v>58</v>
      </c>
      <c r="D10" s="43">
        <v>16200</v>
      </c>
      <c r="E10" s="43">
        <v>2</v>
      </c>
      <c r="F10" s="43">
        <v>18601</v>
      </c>
      <c r="G10" s="37">
        <v>1</v>
      </c>
      <c r="H10" s="37">
        <v>5.0999999999999996</v>
      </c>
      <c r="I10" s="43">
        <v>18730</v>
      </c>
      <c r="J10" s="37">
        <v>4.4000000000000004</v>
      </c>
      <c r="K10" s="43">
        <v>16347</v>
      </c>
      <c r="L10" s="39">
        <v>7.5999999999999998E-2</v>
      </c>
      <c r="M10" s="37">
        <f>ROUND(K10*(1-L10),0)</f>
        <v>15105</v>
      </c>
      <c r="N10" s="28">
        <v>0.45</v>
      </c>
      <c r="O10" s="25">
        <f t="shared" si="9"/>
        <v>6797.25</v>
      </c>
      <c r="P10" s="39">
        <v>0.42799999999999999</v>
      </c>
      <c r="Q10" s="25">
        <f t="shared" si="10"/>
        <v>6464.94</v>
      </c>
      <c r="R10" s="39">
        <v>0.122</v>
      </c>
      <c r="S10" s="139"/>
      <c r="T10" s="25">
        <f t="shared" si="11"/>
        <v>1842.81</v>
      </c>
      <c r="U10" s="28">
        <v>0.254</v>
      </c>
      <c r="V10" s="25">
        <f t="shared" si="12"/>
        <v>3836.67</v>
      </c>
      <c r="W10" s="39">
        <v>0.5</v>
      </c>
      <c r="X10" s="25">
        <f t="shared" si="13"/>
        <v>7552.5</v>
      </c>
      <c r="Y10" s="39">
        <v>0.4</v>
      </c>
      <c r="Z10" s="25">
        <f t="shared" si="14"/>
        <v>6042</v>
      </c>
      <c r="AA10" s="47">
        <v>2.6900000000000001E-3</v>
      </c>
      <c r="AB10" s="18">
        <f t="shared" si="15"/>
        <v>40.632449999999999</v>
      </c>
      <c r="AC10" s="27">
        <f>IF(M10&gt;0,(AE10+AN10)/M10,0)</f>
        <v>3.0819739688844748E-3</v>
      </c>
      <c r="AD10" s="47">
        <v>4.8000000000000001E-4</v>
      </c>
      <c r="AE10" s="37">
        <f t="shared" si="16"/>
        <v>7.2504</v>
      </c>
      <c r="AF10" s="28">
        <v>0.21440000000000001</v>
      </c>
      <c r="AG10" s="41">
        <f t="shared" si="17"/>
        <v>39.974022400000003</v>
      </c>
      <c r="AH10" s="28">
        <f t="shared" si="18"/>
        <v>0.82340478183137655</v>
      </c>
      <c r="AI10" s="29">
        <f t="shared" si="6"/>
        <v>0.8461824517068417</v>
      </c>
      <c r="AJ10" s="43">
        <v>202</v>
      </c>
      <c r="AK10" s="39">
        <v>7.6999999999999999E-2</v>
      </c>
      <c r="AL10" s="28">
        <v>0.21079999999999999</v>
      </c>
      <c r="AM10" s="139">
        <v>0.2198</v>
      </c>
      <c r="AN10" s="41">
        <f>AJ10*(1-AK10)*AL10</f>
        <v>39.302816799999995</v>
      </c>
      <c r="AO10" s="140">
        <f t="shared" si="19"/>
        <v>40.9808308</v>
      </c>
      <c r="AP10" s="18">
        <v>1.65</v>
      </c>
      <c r="AQ10" s="18"/>
      <c r="AR10" s="113">
        <f>AR9+AJ10-AQ10</f>
        <v>2194.3600000000006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70"/>
      <c r="B11" s="49" t="s">
        <v>38</v>
      </c>
      <c r="C11" s="50"/>
      <c r="D11" s="51">
        <f t="shared" ref="D11" si="20">SUM(D8:D10)</f>
        <v>37329</v>
      </c>
      <c r="E11" s="51"/>
      <c r="F11" s="51">
        <f t="shared" ref="F11" si="21">SUM(F8:F10)</f>
        <v>41088</v>
      </c>
      <c r="G11" s="52"/>
      <c r="H11" s="52"/>
      <c r="I11" s="51">
        <f t="shared" ref="I11:K11" si="22">SUM(I8:I10)</f>
        <v>41647</v>
      </c>
      <c r="J11" s="52"/>
      <c r="K11" s="51">
        <f t="shared" si="22"/>
        <v>48804</v>
      </c>
      <c r="L11" s="21">
        <f t="shared" ref="L11" si="23">IF(K11&gt;0,(K8*L8+K9*L9+K10*L10)/K11,0)</f>
        <v>7.4332739119744279E-2</v>
      </c>
      <c r="M11" s="52">
        <f t="shared" ref="M11" si="24">M8+M9+M10</f>
        <v>45177</v>
      </c>
      <c r="N11" s="53">
        <f t="shared" ref="N11" si="25">IF(M11&gt;0,O11/M11,0)</f>
        <v>0.43281382119219958</v>
      </c>
      <c r="O11" s="54">
        <f t="shared" ref="O11" si="26">O8+O9+O10</f>
        <v>19553.23</v>
      </c>
      <c r="P11" s="21">
        <f t="shared" ref="P11" si="27">IF(M11&gt;0,Q11/M11,0)</f>
        <v>0.43927440954467978</v>
      </c>
      <c r="Q11" s="54">
        <f t="shared" ref="Q11" si="28">Q8+Q9+Q10</f>
        <v>19845.099999999999</v>
      </c>
      <c r="R11" s="21">
        <f t="shared" ref="R11" si="29">IF(M11&gt;0,T11/M11,0)</f>
        <v>0.12791176926312062</v>
      </c>
      <c r="S11" s="141"/>
      <c r="T11" s="54">
        <f t="shared" ref="T11" si="30">T8+T9+T10</f>
        <v>5778.67</v>
      </c>
      <c r="U11" s="21">
        <f t="shared" ref="U11" si="31">IF(M11&gt;0,V11/M11,0)</f>
        <v>0.24936542931137526</v>
      </c>
      <c r="V11" s="54">
        <f t="shared" ref="V11" si="32">V8+V9+V10</f>
        <v>11265.582</v>
      </c>
      <c r="W11" s="21">
        <f t="shared" ref="W11" si="33">IF(M11&gt;0,X11/M11,0)</f>
        <v>0.5116342829315802</v>
      </c>
      <c r="X11" s="54">
        <f t="shared" ref="X11" si="34">X8+X9+X10</f>
        <v>23114.101999999999</v>
      </c>
      <c r="Y11" s="21">
        <f t="shared" ref="Y11" si="35">IF(M11&gt;0,Z11/M11,0)</f>
        <v>0.39669256480067294</v>
      </c>
      <c r="Z11" s="54">
        <f t="shared" ref="Z11" si="36">Z8+Z9+Z10</f>
        <v>17921.38</v>
      </c>
      <c r="AA11" s="55">
        <f t="shared" ref="AA11" si="37">IF(M11&gt;0,AB11/M11,0)</f>
        <v>2.6899583859043316E-3</v>
      </c>
      <c r="AB11" s="56">
        <f t="shared" ref="AB11" si="38">SUM(AB8:AB10)</f>
        <v>121.52424999999999</v>
      </c>
      <c r="AC11" s="55">
        <f t="shared" ref="AC11" si="39">IF(M11&gt;0,(AC8*M8+AC9*M9+AC10*M10)/M11,0)</f>
        <v>2.7747811209243643E-3</v>
      </c>
      <c r="AD11" s="55">
        <f t="shared" ref="AD11" si="40">IF(K11&gt;0,(K8*AD8+K9*AD9+K10*AD10)/K11,0)</f>
        <v>5.0666379804934023E-4</v>
      </c>
      <c r="AE11" s="52">
        <f t="shared" ref="AE11" si="41">SUM(AE8:AE10)</f>
        <v>22.8916</v>
      </c>
      <c r="AF11" s="53">
        <f t="shared" ref="AF11" si="42">IF(K11&gt;0,(K8*AF8+K9*AF9+K10*AF10)/K11,0)</f>
        <v>0.21346893287435456</v>
      </c>
      <c r="AG11" s="58">
        <f t="shared" ref="AG11" si="43">SUM(AG8:AG10)</f>
        <v>104.07232540000001</v>
      </c>
      <c r="AH11" s="53">
        <f t="shared" ref="AH11" si="44">IF(AND(AB11&gt;0),((AB8*AH8+AB9*AH9+AB10*AH10)/AB11),0)</f>
        <v>0.81355938968336505</v>
      </c>
      <c r="AI11" s="57">
        <f t="shared" si="6"/>
        <v>0.81937839349718578</v>
      </c>
      <c r="AJ11" s="51">
        <f t="shared" ref="AJ11" si="45">SUM(AJ8:AJ10)</f>
        <v>529</v>
      </c>
      <c r="AK11" s="21">
        <f t="shared" ref="AK11" si="46">IF(AJ11&gt;0,(AK8*AJ8+AK9*AJ9+AK10*AJ10)/AJ11,0)</f>
        <v>7.8682419659735339E-2</v>
      </c>
      <c r="AL11" s="53">
        <f>IF(K11&gt;0,(AL8*K8+AL9*K9+AL10*K10)/K11,0)</f>
        <v>0.21027198385378248</v>
      </c>
      <c r="AM11" s="141">
        <f>IF(K11&gt;0,(AM8*K8+AM9*K9+AM10*K10)/K11,0)</f>
        <v>0.22074932177690351</v>
      </c>
      <c r="AN11" s="58">
        <f t="shared" ref="AN11" si="47">SUM(AN8:AN10)</f>
        <v>102.46468669999999</v>
      </c>
      <c r="AO11" s="142">
        <f t="shared" ref="AO11:AO71" si="48">SUM(AO8:AO10)</f>
        <v>107.39409369999998</v>
      </c>
      <c r="AP11" s="56"/>
      <c r="AQ11" s="56">
        <f t="shared" ref="AQ11" si="49">SUM(AQ8:AQ10)</f>
        <v>1001.14</v>
      </c>
      <c r="AR11" s="105"/>
      <c r="AS11" s="106">
        <f>AR10</f>
        <v>2194.3600000000006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8">
        <v>3</v>
      </c>
      <c r="B12" s="23">
        <v>1</v>
      </c>
      <c r="C12" s="46" t="s">
        <v>54</v>
      </c>
      <c r="D12" s="12">
        <v>16500</v>
      </c>
      <c r="E12" s="12">
        <v>0</v>
      </c>
      <c r="F12" s="12">
        <v>18440</v>
      </c>
      <c r="G12" s="13">
        <v>0.5</v>
      </c>
      <c r="H12" s="13">
        <v>3.9</v>
      </c>
      <c r="I12" s="12">
        <v>19635</v>
      </c>
      <c r="J12" s="13">
        <v>3.5</v>
      </c>
      <c r="K12" s="12">
        <v>16442</v>
      </c>
      <c r="L12" s="14">
        <v>7.3999999999999996E-2</v>
      </c>
      <c r="M12" s="24">
        <f>ROUND(K12*(1-L12),0)</f>
        <v>15225</v>
      </c>
      <c r="N12" s="15">
        <v>0.42699999999999999</v>
      </c>
      <c r="O12" s="25">
        <f t="shared" ref="O12:O14" si="51">M12*N12</f>
        <v>6501.0749999999998</v>
      </c>
      <c r="P12" s="14">
        <v>0.374</v>
      </c>
      <c r="Q12" s="25">
        <f t="shared" ref="Q12:Q14" si="52">M12*P12</f>
        <v>5694.15</v>
      </c>
      <c r="R12" s="16">
        <v>0.19900000000000001</v>
      </c>
      <c r="S12" s="150"/>
      <c r="T12" s="25">
        <f t="shared" ref="T12:T14" si="53">M12*R12</f>
        <v>3029.7750000000001</v>
      </c>
      <c r="U12" s="26">
        <v>0.25600000000000001</v>
      </c>
      <c r="V12" s="25">
        <f t="shared" ref="V12:V14" si="54">M12*U12</f>
        <v>3897.6</v>
      </c>
      <c r="W12" s="16">
        <v>0.5</v>
      </c>
      <c r="X12" s="25">
        <f t="shared" ref="X12:X14" si="55">M12*W12</f>
        <v>7612.5</v>
      </c>
      <c r="Y12" s="16">
        <v>0.39</v>
      </c>
      <c r="Z12" s="25">
        <f t="shared" ref="Z12:Z14" si="56">Y12*M12</f>
        <v>5937.75</v>
      </c>
      <c r="AA12" s="17">
        <v>2.7200000000000002E-3</v>
      </c>
      <c r="AB12" s="18">
        <f t="shared" ref="AB12:AB14" si="57">M12*AA12</f>
        <v>41.412000000000006</v>
      </c>
      <c r="AC12" s="27">
        <f>IF(M12&gt;0,(AE12+AN12)/M12,0)</f>
        <v>3.1755448275862068E-3</v>
      </c>
      <c r="AD12" s="17">
        <v>4.6000000000000001E-4</v>
      </c>
      <c r="AE12" s="24">
        <f t="shared" ref="AE12:AE14" si="58">AD12*M12</f>
        <v>7.0034999999999998</v>
      </c>
      <c r="AF12" s="117">
        <v>0.21879999999999999</v>
      </c>
      <c r="AG12" s="30">
        <f t="shared" ref="AG12:AG14" si="59">AJ12*(1-AK12)*AF12</f>
        <v>41.287559999999999</v>
      </c>
      <c r="AH12" s="28">
        <f t="shared" ref="AH12:AH14" si="60">IF(AND(AF12&gt;0,AD12&gt;0,AA12&gt;0),((AA12-AD12)*AF12)/((AF12-AD12)*AA12),0)</f>
        <v>0.83263286078377485</v>
      </c>
      <c r="AI12" s="60">
        <f t="shared" si="6"/>
        <v>0.85694211580495028</v>
      </c>
      <c r="AJ12" s="12">
        <v>204</v>
      </c>
      <c r="AK12" s="14">
        <v>7.4999999999999997E-2</v>
      </c>
      <c r="AL12" s="15">
        <v>0.21909999999999999</v>
      </c>
      <c r="AM12" s="135">
        <v>0.22850000000000001</v>
      </c>
      <c r="AN12" s="30">
        <f>AJ12*(1-AK12)*AL12</f>
        <v>41.344169999999998</v>
      </c>
      <c r="AO12" s="136">
        <f t="shared" ref="AO12" si="61">AJ12*(1-AK12)*AM12</f>
        <v>43.117950000000008</v>
      </c>
      <c r="AP12" s="19">
        <v>1.58</v>
      </c>
      <c r="AQ12" s="19"/>
      <c r="AR12" s="101">
        <f>AR10+AJ12-AQ12</f>
        <v>2398.3600000000006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9"/>
      <c r="B13" s="33">
        <v>2</v>
      </c>
      <c r="C13" s="11" t="s">
        <v>56</v>
      </c>
      <c r="D13" s="34">
        <v>18856</v>
      </c>
      <c r="E13" s="34">
        <v>4</v>
      </c>
      <c r="F13" s="34">
        <v>19872</v>
      </c>
      <c r="G13" s="35">
        <v>0.6</v>
      </c>
      <c r="H13" s="35">
        <v>4</v>
      </c>
      <c r="I13" s="34">
        <v>19722</v>
      </c>
      <c r="J13" s="35">
        <v>2.6</v>
      </c>
      <c r="K13" s="34">
        <v>16476</v>
      </c>
      <c r="L13" s="36">
        <v>6.7000000000000004E-2</v>
      </c>
      <c r="M13" s="37">
        <f>ROUND(K13*(1-L13),0)</f>
        <v>15372</v>
      </c>
      <c r="N13" s="38">
        <v>0.40100000000000002</v>
      </c>
      <c r="O13" s="25">
        <f t="shared" si="51"/>
        <v>6164.1720000000005</v>
      </c>
      <c r="P13" s="36">
        <v>0.46500000000000002</v>
      </c>
      <c r="Q13" s="25">
        <f t="shared" si="52"/>
        <v>7147.9800000000005</v>
      </c>
      <c r="R13" s="39">
        <v>0.13400000000000001</v>
      </c>
      <c r="S13" s="139"/>
      <c r="T13" s="25">
        <f t="shared" si="53"/>
        <v>2059.848</v>
      </c>
      <c r="U13" s="28">
        <v>0.251</v>
      </c>
      <c r="V13" s="25">
        <f t="shared" si="54"/>
        <v>3858.3719999999998</v>
      </c>
      <c r="W13" s="39">
        <v>0.5</v>
      </c>
      <c r="X13" s="25">
        <f t="shared" si="55"/>
        <v>7686</v>
      </c>
      <c r="Y13" s="39">
        <v>0.4</v>
      </c>
      <c r="Z13" s="25">
        <f t="shared" si="56"/>
        <v>6148.8</v>
      </c>
      <c r="AA13" s="40">
        <v>2.7299999999999998E-3</v>
      </c>
      <c r="AB13" s="18">
        <f t="shared" si="57"/>
        <v>41.965559999999996</v>
      </c>
      <c r="AC13" s="27">
        <f>IF(M13&gt;0,(AE13+AN13)/M13,0)</f>
        <v>2.8800218969555038E-3</v>
      </c>
      <c r="AD13" s="40">
        <v>4.6999999999999999E-4</v>
      </c>
      <c r="AE13" s="37">
        <f t="shared" si="58"/>
        <v>7.2248399999999995</v>
      </c>
      <c r="AF13" s="28">
        <v>0.21260000000000001</v>
      </c>
      <c r="AG13" s="41">
        <f t="shared" si="59"/>
        <v>37.398678600000004</v>
      </c>
      <c r="AH13" s="28">
        <f t="shared" si="60"/>
        <v>0.82967300616855122</v>
      </c>
      <c r="AI13" s="29">
        <f t="shared" si="6"/>
        <v>0.83867849096932667</v>
      </c>
      <c r="AJ13" s="34">
        <v>191</v>
      </c>
      <c r="AK13" s="36">
        <v>7.9000000000000001E-2</v>
      </c>
      <c r="AL13" s="38">
        <v>0.21060000000000001</v>
      </c>
      <c r="AM13" s="137">
        <v>0.21870000000000001</v>
      </c>
      <c r="AN13" s="41">
        <f>AJ13*(1-AK13)*AL13</f>
        <v>37.046856600000005</v>
      </c>
      <c r="AO13" s="138">
        <f t="shared" si="19"/>
        <v>38.471735700000004</v>
      </c>
      <c r="AP13" s="42">
        <v>1.58</v>
      </c>
      <c r="AQ13" s="42"/>
      <c r="AR13" s="113">
        <f>AR12+AJ13-AQ13</f>
        <v>2589.3600000000006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9"/>
      <c r="B14" s="33">
        <v>3</v>
      </c>
      <c r="C14" s="46" t="s">
        <v>58</v>
      </c>
      <c r="D14" s="43">
        <v>18378</v>
      </c>
      <c r="E14" s="43">
        <v>3</v>
      </c>
      <c r="F14" s="43">
        <v>18386</v>
      </c>
      <c r="G14" s="37">
        <v>0.9</v>
      </c>
      <c r="H14" s="37">
        <v>4.4000000000000004</v>
      </c>
      <c r="I14" s="43">
        <v>18786</v>
      </c>
      <c r="J14" s="37">
        <v>1.7</v>
      </c>
      <c r="K14" s="43">
        <v>16553</v>
      </c>
      <c r="L14" s="39">
        <v>6.5000000000000002E-2</v>
      </c>
      <c r="M14" s="37">
        <f>ROUND(K14*(1-L14),0)</f>
        <v>15477</v>
      </c>
      <c r="N14" s="28">
        <v>0.42399999999999999</v>
      </c>
      <c r="O14" s="25">
        <f t="shared" si="51"/>
        <v>6562.2479999999996</v>
      </c>
      <c r="P14" s="39">
        <v>0.433</v>
      </c>
      <c r="Q14" s="25">
        <f t="shared" si="52"/>
        <v>6701.5410000000002</v>
      </c>
      <c r="R14" s="39">
        <v>0.14299999999999999</v>
      </c>
      <c r="S14" s="139"/>
      <c r="T14" s="25">
        <f t="shared" si="53"/>
        <v>2213.2109999999998</v>
      </c>
      <c r="U14" s="28">
        <v>0.25900000000000001</v>
      </c>
      <c r="V14" s="25">
        <f t="shared" si="54"/>
        <v>4008.5430000000001</v>
      </c>
      <c r="W14" s="39">
        <v>0.496</v>
      </c>
      <c r="X14" s="25">
        <f t="shared" si="55"/>
        <v>7676.5919999999996</v>
      </c>
      <c r="Y14" s="39">
        <v>0.39</v>
      </c>
      <c r="Z14" s="25">
        <f t="shared" si="56"/>
        <v>6036.0300000000007</v>
      </c>
      <c r="AA14" s="47">
        <v>2.7499999999999998E-3</v>
      </c>
      <c r="AB14" s="18">
        <f t="shared" si="57"/>
        <v>42.561749999999996</v>
      </c>
      <c r="AC14" s="27">
        <f>IF(M14&gt;0,(AE14+AN14)/M14,0)</f>
        <v>3.1030298507462683E-3</v>
      </c>
      <c r="AD14" s="47">
        <v>4.4999999999999999E-4</v>
      </c>
      <c r="AE14" s="37">
        <f t="shared" si="58"/>
        <v>6.9646499999999998</v>
      </c>
      <c r="AF14" s="28">
        <v>0.2127</v>
      </c>
      <c r="AG14" s="41">
        <f t="shared" si="59"/>
        <v>41.138306999999998</v>
      </c>
      <c r="AH14" s="28">
        <f t="shared" si="60"/>
        <v>0.838136845486669</v>
      </c>
      <c r="AI14" s="29">
        <f t="shared" si="6"/>
        <v>0.85679654957825147</v>
      </c>
      <c r="AJ14" s="43">
        <v>210</v>
      </c>
      <c r="AK14" s="39">
        <v>7.9000000000000001E-2</v>
      </c>
      <c r="AL14" s="28">
        <v>0.21229999999999999</v>
      </c>
      <c r="AM14" s="139">
        <v>0.21890000000000001</v>
      </c>
      <c r="AN14" s="41">
        <f>AJ14*(1-AK14)*AL14</f>
        <v>41.060942999999995</v>
      </c>
      <c r="AO14" s="140">
        <f t="shared" si="19"/>
        <v>42.337448999999999</v>
      </c>
      <c r="AP14" s="18">
        <v>1.65</v>
      </c>
      <c r="AQ14" s="18"/>
      <c r="AR14" s="113">
        <f>AR13+AJ14-AQ14</f>
        <v>2799.3600000000006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70"/>
      <c r="B15" s="49" t="s">
        <v>38</v>
      </c>
      <c r="C15" s="50"/>
      <c r="D15" s="51">
        <f t="shared" ref="D15" si="62">SUM(D12:D14)</f>
        <v>53734</v>
      </c>
      <c r="E15" s="51"/>
      <c r="F15" s="51">
        <f t="shared" ref="F15" si="63">SUM(F12:F14)</f>
        <v>56698</v>
      </c>
      <c r="G15" s="52"/>
      <c r="H15" s="52"/>
      <c r="I15" s="51">
        <f t="shared" ref="I15:K15" si="64">SUM(I12:I14)</f>
        <v>58143</v>
      </c>
      <c r="J15" s="52"/>
      <c r="K15" s="51">
        <f t="shared" si="64"/>
        <v>49471</v>
      </c>
      <c r="L15" s="21">
        <f t="shared" ref="L15" si="65">IF(K15&gt;0,(K12*L12+K13*L13+K14*L14)/K15,0)</f>
        <v>6.8657294172343397E-2</v>
      </c>
      <c r="M15" s="52">
        <f t="shared" ref="M15" si="66">M12+M13+M14</f>
        <v>46074</v>
      </c>
      <c r="N15" s="53">
        <f t="shared" ref="N15" si="67">IF(M15&gt;0,O15/M15,0)</f>
        <v>0.4173176845943482</v>
      </c>
      <c r="O15" s="54">
        <f t="shared" ref="O15" si="68">O12+O13+O14</f>
        <v>19227.494999999999</v>
      </c>
      <c r="P15" s="21">
        <f t="shared" ref="P15" si="69">IF(M15&gt;0,Q15/M15,0)</f>
        <v>0.42418003646308117</v>
      </c>
      <c r="Q15" s="54">
        <f t="shared" ref="Q15" si="70">Q12+Q13+Q14</f>
        <v>19543.671000000002</v>
      </c>
      <c r="R15" s="21">
        <f t="shared" ref="R15" si="71">IF(M15&gt;0,T15/M15,0)</f>
        <v>0.15850227894257063</v>
      </c>
      <c r="S15" s="141"/>
      <c r="T15" s="54">
        <f t="shared" ref="T15" si="72">T12+T13+T14</f>
        <v>7302.8339999999989</v>
      </c>
      <c r="U15" s="21">
        <f t="shared" ref="U15" si="73">IF(M15&gt;0,V15/M15,0)</f>
        <v>0.25533956244302641</v>
      </c>
      <c r="V15" s="54">
        <f t="shared" ref="V15" si="74">V12+V13+V14</f>
        <v>11764.514999999999</v>
      </c>
      <c r="W15" s="21">
        <f t="shared" ref="W15" si="75">IF(M15&gt;0,X15/M15,0)</f>
        <v>0.49865633546034643</v>
      </c>
      <c r="X15" s="54">
        <f t="shared" ref="X15" si="76">X12+X13+X14</f>
        <v>22975.092000000001</v>
      </c>
      <c r="Y15" s="21">
        <f t="shared" ref="Y15" si="77">IF(M15&gt;0,Z15/M15,0)</f>
        <v>0.39333637192342757</v>
      </c>
      <c r="Z15" s="54">
        <f t="shared" ref="Z15" si="78">Z12+Z13+Z14</f>
        <v>18122.580000000002</v>
      </c>
      <c r="AA15" s="55">
        <f t="shared" ref="AA15" si="79">IF(M15&gt;0,AB15/M15,0)</f>
        <v>2.7334138559708299E-3</v>
      </c>
      <c r="AB15" s="56">
        <f t="shared" ref="AB15" si="80">SUM(AB12:AB14)</f>
        <v>125.93931000000001</v>
      </c>
      <c r="AC15" s="55">
        <f t="shared" ref="AC15" si="81">IF(M15&gt;0,(AC12*M12+AC13*M13+AC14*M14)/M15,0)</f>
        <v>3.0525884359942699E-3</v>
      </c>
      <c r="AD15" s="55">
        <f t="shared" ref="AD15" si="82">IF(K15&gt;0,(K12*AD12+K13*AD13+K14*AD14)/K15,0)</f>
        <v>4.599844353257464E-4</v>
      </c>
      <c r="AE15" s="52">
        <f t="shared" ref="AE15" si="83">SUM(AE12:AE14)</f>
        <v>21.192989999999998</v>
      </c>
      <c r="AF15" s="53">
        <f t="shared" ref="AF15" si="84">IF(K15&gt;0,(K12*AF12+K13*AF13+K14*AF14)/K15,0)</f>
        <v>0.21469406925269352</v>
      </c>
      <c r="AG15" s="58">
        <f t="shared" ref="AG15" si="85">SUM(AG12:AG14)</f>
        <v>119.82454559999999</v>
      </c>
      <c r="AH15" s="53">
        <f t="shared" ref="AH15" si="86">IF(AND(AB15&gt;0),((AB12*AH12+AB13*AH13+AB14*AH14)/AB15),0)</f>
        <v>0.83350667265777967</v>
      </c>
      <c r="AI15" s="57">
        <f t="shared" si="6"/>
        <v>0.85114286404915351</v>
      </c>
      <c r="AJ15" s="51">
        <f t="shared" ref="AJ15" si="87">SUM(AJ12:AJ14)</f>
        <v>605</v>
      </c>
      <c r="AK15" s="21">
        <f t="shared" ref="AK15" si="88">IF(AJ15&gt;0,(AK12*AJ12+AK13*AJ13+AK14*AJ14)/AJ15,0)</f>
        <v>7.7651239669421487E-2</v>
      </c>
      <c r="AL15" s="53">
        <f>IF(K15&gt;0,(AL12*K12+AL13*K13+AL14*K14)/K15,0)</f>
        <v>0.21399384892159043</v>
      </c>
      <c r="AM15" s="141">
        <f>IF(K15&gt;0,(AM12*K12+AM13*K13+AM14*K14)/K15,0)</f>
        <v>0.22202401204746217</v>
      </c>
      <c r="AN15" s="58">
        <f t="shared" ref="AN15" si="89">SUM(AN12:AN14)</f>
        <v>119.4519696</v>
      </c>
      <c r="AO15" s="142">
        <f t="shared" si="48"/>
        <v>123.92713470000001</v>
      </c>
      <c r="AP15" s="56"/>
      <c r="AQ15" s="56">
        <f t="shared" ref="AQ15" si="90">SUM(AQ12:AQ14)</f>
        <v>0</v>
      </c>
      <c r="AR15" s="105"/>
      <c r="AS15" s="106">
        <f>AR14</f>
        <v>2799.3600000000006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8">
        <v>4</v>
      </c>
      <c r="B16" s="23">
        <v>1</v>
      </c>
      <c r="C16" s="46" t="s">
        <v>54</v>
      </c>
      <c r="D16" s="12">
        <v>13500</v>
      </c>
      <c r="E16" s="12">
        <v>2</v>
      </c>
      <c r="F16" s="12">
        <v>15676</v>
      </c>
      <c r="G16" s="13">
        <v>0.5</v>
      </c>
      <c r="H16" s="13">
        <v>3.5</v>
      </c>
      <c r="I16" s="12">
        <v>16283</v>
      </c>
      <c r="J16" s="13">
        <v>1.9</v>
      </c>
      <c r="K16" s="12">
        <v>16588</v>
      </c>
      <c r="L16" s="14">
        <v>6.0999999999999999E-2</v>
      </c>
      <c r="M16" s="24">
        <f>ROUND(K16*(1-L16),0)</f>
        <v>15576</v>
      </c>
      <c r="N16" s="15">
        <v>0.28999999999999998</v>
      </c>
      <c r="O16" s="25">
        <f t="shared" ref="O16:O18" si="92">M16*N16</f>
        <v>4517.04</v>
      </c>
      <c r="P16" s="14">
        <v>0.52200000000000002</v>
      </c>
      <c r="Q16" s="25">
        <f t="shared" ref="Q16:Q18" si="93">M16*P16</f>
        <v>8130.6720000000005</v>
      </c>
      <c r="R16" s="16">
        <v>0.188</v>
      </c>
      <c r="S16" s="150"/>
      <c r="T16" s="25">
        <f t="shared" ref="T16:T18" si="94">M16*R16</f>
        <v>2928.288</v>
      </c>
      <c r="U16" s="26">
        <v>0.246</v>
      </c>
      <c r="V16" s="25">
        <f t="shared" ref="V16:V18" si="95">M16*U16</f>
        <v>3831.6959999999999</v>
      </c>
      <c r="W16" s="16">
        <v>0.497</v>
      </c>
      <c r="X16" s="25">
        <f t="shared" ref="X16:X18" si="96">M16*W16</f>
        <v>7741.2719999999999</v>
      </c>
      <c r="Y16" s="16">
        <v>0.39</v>
      </c>
      <c r="Z16" s="25">
        <f t="shared" ref="Z16:Z18" si="97">Y16*M16</f>
        <v>6074.64</v>
      </c>
      <c r="AA16" s="17">
        <v>2.82E-3</v>
      </c>
      <c r="AB16" s="18">
        <f t="shared" ref="AB16:AB18" si="98">M16*AA16</f>
        <v>43.924320000000002</v>
      </c>
      <c r="AC16" s="27">
        <f>IF(M16&gt;0,(AE16+AN16)/M16,0)</f>
        <v>3.1623112480739599E-3</v>
      </c>
      <c r="AD16" s="17">
        <v>4.6999999999999999E-4</v>
      </c>
      <c r="AE16" s="24">
        <f t="shared" ref="AE16:AE18" si="99">AD16*M16</f>
        <v>7.3207199999999997</v>
      </c>
      <c r="AF16" s="117">
        <v>0.2132</v>
      </c>
      <c r="AG16" s="30">
        <f t="shared" ref="AG16:AG18" si="100">AJ16*(1-AK16)*AF16</f>
        <v>41.974815999999997</v>
      </c>
      <c r="AH16" s="28">
        <f t="shared" ref="AH16:AH18" si="101">IF(AND(AF16&gt;0,AD16&gt;0,AA16&gt;0),((AA16-AD16)*AF16)/((AF16-AD16)*AA16),0)</f>
        <v>0.83517447782008492</v>
      </c>
      <c r="AI16" s="60">
        <f t="shared" si="6"/>
        <v>0.85325730291726209</v>
      </c>
      <c r="AJ16" s="12">
        <v>214</v>
      </c>
      <c r="AK16" s="14">
        <v>0.08</v>
      </c>
      <c r="AL16" s="15">
        <v>0.21299999999999999</v>
      </c>
      <c r="AM16" s="135">
        <v>0.22070000000000001</v>
      </c>
      <c r="AN16" s="30">
        <f>AJ16*(1-AK16)*AL16</f>
        <v>41.93544</v>
      </c>
      <c r="AO16" s="136">
        <f t="shared" ref="AO16" si="102">AJ16*(1-AK16)*AM16</f>
        <v>43.451416000000002</v>
      </c>
      <c r="AP16" s="19">
        <v>1.58</v>
      </c>
      <c r="AQ16" s="19"/>
      <c r="AR16" s="101">
        <f>AR14+AJ16-AQ16</f>
        <v>3013.3600000000006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9"/>
      <c r="B17" s="33">
        <v>2</v>
      </c>
      <c r="C17" s="11" t="s">
        <v>57</v>
      </c>
      <c r="D17" s="34">
        <v>19610</v>
      </c>
      <c r="E17" s="34">
        <v>4</v>
      </c>
      <c r="F17" s="34">
        <v>18653</v>
      </c>
      <c r="G17" s="35">
        <v>0.7</v>
      </c>
      <c r="H17" s="35">
        <v>3.8</v>
      </c>
      <c r="I17" s="34">
        <v>19015</v>
      </c>
      <c r="J17" s="35">
        <v>1.2</v>
      </c>
      <c r="K17" s="34">
        <v>16522</v>
      </c>
      <c r="L17" s="36">
        <v>6.3E-2</v>
      </c>
      <c r="M17" s="37">
        <f>ROUND(K17*(1-L17),0)</f>
        <v>15481</v>
      </c>
      <c r="N17" s="38">
        <v>0.40400000000000003</v>
      </c>
      <c r="O17" s="25">
        <f t="shared" si="92"/>
        <v>6254.3240000000005</v>
      </c>
      <c r="P17" s="36">
        <v>0.46200000000000002</v>
      </c>
      <c r="Q17" s="25">
        <f t="shared" si="93"/>
        <v>7152.2220000000007</v>
      </c>
      <c r="R17" s="39">
        <v>0.13400000000000001</v>
      </c>
      <c r="S17" s="139"/>
      <c r="T17" s="25">
        <f t="shared" si="94"/>
        <v>2074.4540000000002</v>
      </c>
      <c r="U17" s="28">
        <v>0.245</v>
      </c>
      <c r="V17" s="25">
        <f t="shared" si="95"/>
        <v>3792.8449999999998</v>
      </c>
      <c r="W17" s="39">
        <v>0.495</v>
      </c>
      <c r="X17" s="25">
        <f t="shared" si="96"/>
        <v>7663.0950000000003</v>
      </c>
      <c r="Y17" s="39">
        <v>0.39</v>
      </c>
      <c r="Z17" s="25">
        <f t="shared" si="97"/>
        <v>6037.59</v>
      </c>
      <c r="AA17" s="40">
        <v>2.65E-3</v>
      </c>
      <c r="AB17" s="18">
        <f t="shared" si="98"/>
        <v>41.024650000000001</v>
      </c>
      <c r="AC17" s="27">
        <f>IF(M17&gt;0,(AE17+AN17)/M17,0)</f>
        <v>2.8249186615851686E-3</v>
      </c>
      <c r="AD17" s="40">
        <v>4.6000000000000001E-4</v>
      </c>
      <c r="AE17" s="37">
        <f t="shared" si="99"/>
        <v>7.1212600000000004</v>
      </c>
      <c r="AF17" s="28">
        <v>0.2051</v>
      </c>
      <c r="AG17" s="41">
        <f t="shared" si="100"/>
        <v>37.885866899999996</v>
      </c>
      <c r="AH17" s="28">
        <f t="shared" si="101"/>
        <v>0.82827275141251266</v>
      </c>
      <c r="AI17" s="29">
        <f t="shared" si="6"/>
        <v>0.83911093563898653</v>
      </c>
      <c r="AJ17" s="34">
        <v>201</v>
      </c>
      <c r="AK17" s="36">
        <v>8.1000000000000003E-2</v>
      </c>
      <c r="AL17" s="38">
        <v>0.19819999999999999</v>
      </c>
      <c r="AM17" s="137">
        <v>0.19839999999999999</v>
      </c>
      <c r="AN17" s="41">
        <f>AJ17*(1-AK17)*AL17</f>
        <v>36.611305799999997</v>
      </c>
      <c r="AO17" s="138">
        <f t="shared" si="19"/>
        <v>36.6482496</v>
      </c>
      <c r="AP17" s="42">
        <v>1.63</v>
      </c>
      <c r="AQ17" s="42"/>
      <c r="AR17" s="113">
        <f>AR16+AJ17-AQ17</f>
        <v>3214.3600000000006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9"/>
      <c r="B18" s="33">
        <v>3</v>
      </c>
      <c r="C18" s="46" t="s">
        <v>58</v>
      </c>
      <c r="D18" s="43">
        <v>18400</v>
      </c>
      <c r="E18" s="43">
        <v>4</v>
      </c>
      <c r="F18" s="43">
        <v>17845</v>
      </c>
      <c r="G18" s="37">
        <v>0.8</v>
      </c>
      <c r="H18" s="37">
        <v>4.4000000000000004</v>
      </c>
      <c r="I18" s="43">
        <v>17816</v>
      </c>
      <c r="J18" s="37">
        <v>1.3</v>
      </c>
      <c r="K18" s="43">
        <v>16521</v>
      </c>
      <c r="L18" s="39">
        <v>6.4000000000000001E-2</v>
      </c>
      <c r="M18" s="37">
        <f>ROUND(K18*(1-L18),0)</f>
        <v>15464</v>
      </c>
      <c r="N18" s="28">
        <v>0.36399999999999999</v>
      </c>
      <c r="O18" s="25">
        <f t="shared" si="92"/>
        <v>5628.8959999999997</v>
      </c>
      <c r="P18" s="39">
        <v>0.52100000000000002</v>
      </c>
      <c r="Q18" s="25">
        <f t="shared" si="93"/>
        <v>8056.7440000000006</v>
      </c>
      <c r="R18" s="39">
        <v>0.115</v>
      </c>
      <c r="S18" s="139"/>
      <c r="T18" s="25">
        <f t="shared" si="94"/>
        <v>1778.3600000000001</v>
      </c>
      <c r="U18" s="28">
        <v>0.255</v>
      </c>
      <c r="V18" s="25">
        <f t="shared" si="95"/>
        <v>3943.32</v>
      </c>
      <c r="W18" s="39">
        <v>0.503</v>
      </c>
      <c r="X18" s="25">
        <f t="shared" si="96"/>
        <v>7778.3919999999998</v>
      </c>
      <c r="Y18" s="39">
        <v>0.38</v>
      </c>
      <c r="Z18" s="25">
        <f t="shared" si="97"/>
        <v>5876.32</v>
      </c>
      <c r="AA18" s="47">
        <v>2.6800000000000001E-3</v>
      </c>
      <c r="AB18" s="18">
        <f t="shared" si="98"/>
        <v>41.443519999999999</v>
      </c>
      <c r="AC18" s="27">
        <f>IF(M18&gt;0,(AE18+AN18)/M18,0)</f>
        <v>3.1402596999482676E-3</v>
      </c>
      <c r="AD18" s="47">
        <v>4.4999999999999999E-4</v>
      </c>
      <c r="AE18" s="37">
        <f t="shared" si="99"/>
        <v>6.9588000000000001</v>
      </c>
      <c r="AF18" s="28">
        <v>0.21460000000000001</v>
      </c>
      <c r="AG18" s="41">
        <f t="shared" si="100"/>
        <v>39.856370400000003</v>
      </c>
      <c r="AH18" s="28">
        <f t="shared" si="101"/>
        <v>0.83383804767895298</v>
      </c>
      <c r="AI18" s="29">
        <f t="shared" si="6"/>
        <v>0.85842426304994746</v>
      </c>
      <c r="AJ18" s="43">
        <v>201</v>
      </c>
      <c r="AK18" s="39">
        <v>7.5999999999999998E-2</v>
      </c>
      <c r="AL18" s="28">
        <v>0.224</v>
      </c>
      <c r="AM18" s="139">
        <v>0.2225</v>
      </c>
      <c r="AN18" s="41">
        <f>AJ18*(1-AK18)*AL18</f>
        <v>41.602176000000007</v>
      </c>
      <c r="AO18" s="140">
        <f t="shared" si="19"/>
        <v>41.323590000000003</v>
      </c>
      <c r="AP18" s="18">
        <v>1.58</v>
      </c>
      <c r="AQ18" s="18"/>
      <c r="AR18" s="113">
        <f>AR17+AJ18-AQ18</f>
        <v>3415.3600000000006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70"/>
      <c r="B19" s="49" t="s">
        <v>38</v>
      </c>
      <c r="C19" s="50"/>
      <c r="D19" s="51">
        <f t="shared" ref="D19" si="103">SUM(D16:D18)</f>
        <v>51510</v>
      </c>
      <c r="E19" s="51"/>
      <c r="F19" s="51">
        <f t="shared" ref="F19" si="104">SUM(F16:F18)</f>
        <v>52174</v>
      </c>
      <c r="G19" s="52"/>
      <c r="H19" s="52"/>
      <c r="I19" s="51">
        <f t="shared" ref="I19:K19" si="105">SUM(I16:I18)</f>
        <v>53114</v>
      </c>
      <c r="J19" s="52"/>
      <c r="K19" s="51">
        <f t="shared" si="105"/>
        <v>49631</v>
      </c>
      <c r="L19" s="21">
        <f t="shared" ref="L19" si="106">IF(K19&gt;0,(K16*L16+K17*L17+K18*L18)/K19,0)</f>
        <v>6.2664423445024278E-2</v>
      </c>
      <c r="M19" s="52">
        <f t="shared" ref="M19" si="107">M16+M17+M18</f>
        <v>46521</v>
      </c>
      <c r="N19" s="53">
        <f t="shared" ref="N19" si="108">IF(M19&gt;0,O19/M19,0)</f>
        <v>0.35253455428731117</v>
      </c>
      <c r="O19" s="54">
        <f t="shared" ref="O19" si="109">O16+O17+O18</f>
        <v>16400.260000000002</v>
      </c>
      <c r="P19" s="21">
        <f t="shared" ref="P19" si="110">IF(M19&gt;0,Q19/M19,0)</f>
        <v>0.50170112422346891</v>
      </c>
      <c r="Q19" s="54">
        <f t="shared" ref="Q19" si="111">Q16+Q17+Q18</f>
        <v>23339.637999999999</v>
      </c>
      <c r="R19" s="21">
        <f t="shared" ref="R19" si="112">IF(M19&gt;0,T19/M19,0)</f>
        <v>0.14576432148921994</v>
      </c>
      <c r="S19" s="141"/>
      <c r="T19" s="54">
        <f t="shared" ref="T19" si="113">T16+T17+T18</f>
        <v>6781.1020000000008</v>
      </c>
      <c r="U19" s="21">
        <f t="shared" ref="U19" si="114">IF(M19&gt;0,V19/M19,0)</f>
        <v>0.24865890673029381</v>
      </c>
      <c r="V19" s="54">
        <f t="shared" ref="V19" si="115">V16+V17+V18</f>
        <v>11567.860999999999</v>
      </c>
      <c r="W19" s="21">
        <f t="shared" ref="W19" si="116">IF(M19&gt;0,X19/M19,0)</f>
        <v>0.49832890522559703</v>
      </c>
      <c r="X19" s="54">
        <f t="shared" ref="X19" si="117">X16+X17+X18</f>
        <v>23182.758999999998</v>
      </c>
      <c r="Y19" s="21">
        <f t="shared" ref="Y19" si="118">IF(M19&gt;0,Z19/M19,0)</f>
        <v>0.38667590980417443</v>
      </c>
      <c r="Z19" s="54">
        <f t="shared" ref="Z19" si="119">Z16+Z17+Z18</f>
        <v>17988.55</v>
      </c>
      <c r="AA19" s="55">
        <f t="shared" ref="AA19" si="120">IF(M19&gt;0,AB19/M19,0)</f>
        <v>2.7168910814470886E-3</v>
      </c>
      <c r="AB19" s="56">
        <f t="shared" ref="AB19" si="121">SUM(AB16:AB18)</f>
        <v>126.39249000000001</v>
      </c>
      <c r="AC19" s="55">
        <f t="shared" ref="AC19" si="122">IF(M19&gt;0,(AC16*M16+AC17*M17+AC18*M18)/M19,0)</f>
        <v>3.0427054835450657E-3</v>
      </c>
      <c r="AD19" s="55">
        <f t="shared" ref="AD19" si="123">IF(K19&gt;0,(K16*AD16+K17*AD17+K18*AD18)/K19,0)</f>
        <v>4.6001349962724913E-4</v>
      </c>
      <c r="AE19" s="52">
        <f t="shared" ref="AE19" si="124">SUM(AE16:AE18)</f>
        <v>21.400780000000001</v>
      </c>
      <c r="AF19" s="53">
        <f t="shared" ref="AF19" si="125">IF(K19&gt;0,(K16*AF16+K17*AF17+K18*AF18)/K19,0)</f>
        <v>0.21096956337772763</v>
      </c>
      <c r="AG19" s="58">
        <f t="shared" ref="AG19" si="126">SUM(AG16:AG18)</f>
        <v>119.7170533</v>
      </c>
      <c r="AH19" s="53">
        <f t="shared" ref="AH19" si="127">IF(AND(AB19&gt;0),((AB16*AH16+AB17*AH17+AB18*AH18)/AB19),0)</f>
        <v>0.83249609653691681</v>
      </c>
      <c r="AI19" s="57">
        <f t="shared" si="6"/>
        <v>0.85066246271249457</v>
      </c>
      <c r="AJ19" s="51">
        <f t="shared" ref="AJ19" si="128">SUM(AJ16:AJ18)</f>
        <v>616</v>
      </c>
      <c r="AK19" s="21">
        <f t="shared" ref="AK19" si="129">IF(AJ19&gt;0,(AK16*AJ16+AK17*AJ17+AK18*AJ18)/AJ19,0)</f>
        <v>7.9021103896103881E-2</v>
      </c>
      <c r="AL19" s="53">
        <f>IF(K19&gt;0,(AL16*K16+AL17*K17+AL18*K18)/K19,0)</f>
        <v>0.21173477060708024</v>
      </c>
      <c r="AM19" s="141">
        <f>IF(K19&gt;0,(AM16*K16+AM17*K17+AM18*K18)/K19,0)</f>
        <v>0.21387557977876731</v>
      </c>
      <c r="AN19" s="58">
        <f t="shared" ref="AN19" si="130">SUM(AN16:AN18)</f>
        <v>120.14892180000001</v>
      </c>
      <c r="AO19" s="142">
        <f t="shared" si="48"/>
        <v>121.4232556</v>
      </c>
      <c r="AP19" s="56"/>
      <c r="AQ19" s="56">
        <f t="shared" ref="AQ19" si="131">SUM(AQ16:AQ18)</f>
        <v>0</v>
      </c>
      <c r="AR19" s="105"/>
      <c r="AS19" s="106">
        <f>AR18</f>
        <v>3415.3600000000006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8">
        <v>5</v>
      </c>
      <c r="B20" s="23">
        <v>1</v>
      </c>
      <c r="C20" s="46" t="s">
        <v>54</v>
      </c>
      <c r="D20" s="12">
        <v>6600</v>
      </c>
      <c r="E20" s="12">
        <v>2</v>
      </c>
      <c r="F20" s="12">
        <v>8963</v>
      </c>
      <c r="G20" s="13">
        <v>0.5</v>
      </c>
      <c r="H20" s="13">
        <v>4.5999999999999996</v>
      </c>
      <c r="I20" s="12">
        <v>9052</v>
      </c>
      <c r="J20" s="13">
        <v>4.2</v>
      </c>
      <c r="K20" s="12">
        <v>16489</v>
      </c>
      <c r="L20" s="14">
        <v>7.0999999999999994E-2</v>
      </c>
      <c r="M20" s="24">
        <f>ROUND(K20*(1-L20),0)</f>
        <v>15318</v>
      </c>
      <c r="N20" s="15">
        <v>0.35299999999999998</v>
      </c>
      <c r="O20" s="25">
        <f t="shared" ref="O20:O22" si="133">M20*N20</f>
        <v>5407.2539999999999</v>
      </c>
      <c r="P20" s="14">
        <v>0.51200000000000001</v>
      </c>
      <c r="Q20" s="25">
        <f t="shared" ref="Q20:Q22" si="134">M20*P20</f>
        <v>7842.8159999999998</v>
      </c>
      <c r="R20" s="16">
        <v>0.13500000000000001</v>
      </c>
      <c r="S20" s="150"/>
      <c r="T20" s="25">
        <f t="shared" ref="T20:T22" si="135">M20*R20</f>
        <v>2067.9300000000003</v>
      </c>
      <c r="U20" s="26">
        <v>0.24199999999999999</v>
      </c>
      <c r="V20" s="25">
        <f t="shared" ref="V20:V22" si="136">M20*U20</f>
        <v>3706.9559999999997</v>
      </c>
      <c r="W20" s="16">
        <v>0.49</v>
      </c>
      <c r="X20" s="25">
        <f t="shared" ref="X20:X22" si="137">M20*W20</f>
        <v>7505.82</v>
      </c>
      <c r="Y20" s="16">
        <v>0.39</v>
      </c>
      <c r="Z20" s="25">
        <f t="shared" ref="Z20:Z22" si="138">Y20*M20</f>
        <v>5974.02</v>
      </c>
      <c r="AA20" s="17">
        <v>2.65E-3</v>
      </c>
      <c r="AB20" s="18">
        <f t="shared" ref="AB20:AB22" si="139">M20*AA20</f>
        <v>40.592700000000001</v>
      </c>
      <c r="AC20" s="27">
        <f>IF(M20&gt;0,(AE20+AN20)/M20,0)</f>
        <v>3.1872712103407754E-3</v>
      </c>
      <c r="AD20" s="17">
        <v>4.4000000000000002E-4</v>
      </c>
      <c r="AE20" s="24">
        <f t="shared" ref="AE20:AE22" si="140">AD20*M20</f>
        <v>6.7399200000000006</v>
      </c>
      <c r="AF20" s="117">
        <v>0.21740000000000001</v>
      </c>
      <c r="AG20" s="30">
        <f t="shared" ref="AG20:AG22" si="141">AJ20*(1-AK20)*AF20</f>
        <v>40.4455308</v>
      </c>
      <c r="AH20" s="28">
        <f t="shared" ref="AH20:AH22" si="142">IF(AND(AF20&gt;0,AD20&gt;0,AA20&gt;0),((AA20-AD20)*AF20)/((AF20-AD20)*AA20),0)</f>
        <v>0.83565355930316687</v>
      </c>
      <c r="AI20" s="60">
        <f t="shared" si="6"/>
        <v>0.86363079397342124</v>
      </c>
      <c r="AJ20" s="12">
        <v>202</v>
      </c>
      <c r="AK20" s="14">
        <v>7.9000000000000001E-2</v>
      </c>
      <c r="AL20" s="15">
        <v>0.22620000000000001</v>
      </c>
      <c r="AM20" s="135">
        <v>0.22439999999999999</v>
      </c>
      <c r="AN20" s="30">
        <f>AJ20*(1-AK20)*AL20</f>
        <v>42.0827004</v>
      </c>
      <c r="AO20" s="136">
        <f t="shared" ref="AO20" si="143">AJ20*(1-AK20)*AM20</f>
        <v>41.747824799999997</v>
      </c>
      <c r="AP20" s="19">
        <v>1.55</v>
      </c>
      <c r="AQ20" s="19">
        <v>1039.96</v>
      </c>
      <c r="AR20" s="101">
        <f>AR18+AJ20-AQ20</f>
        <v>2577.4000000000005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9"/>
      <c r="B21" s="33">
        <v>2</v>
      </c>
      <c r="C21" s="11" t="s">
        <v>57</v>
      </c>
      <c r="D21" s="34">
        <v>19401</v>
      </c>
      <c r="E21" s="34">
        <v>5</v>
      </c>
      <c r="F21" s="34">
        <v>19194</v>
      </c>
      <c r="G21" s="35">
        <v>0.6</v>
      </c>
      <c r="H21" s="35">
        <v>4.3</v>
      </c>
      <c r="I21" s="34">
        <v>19440</v>
      </c>
      <c r="J21" s="35">
        <v>2.2000000000000002</v>
      </c>
      <c r="K21" s="34">
        <v>16328</v>
      </c>
      <c r="L21" s="36">
        <v>6.6000000000000003E-2</v>
      </c>
      <c r="M21" s="37">
        <f>ROUND(K21*(1-L21),0)</f>
        <v>15250</v>
      </c>
      <c r="N21" s="38">
        <v>0.47199999999999998</v>
      </c>
      <c r="O21" s="25">
        <f t="shared" si="133"/>
        <v>7198</v>
      </c>
      <c r="P21" s="36">
        <v>0.33200000000000002</v>
      </c>
      <c r="Q21" s="25">
        <f t="shared" si="134"/>
        <v>5063</v>
      </c>
      <c r="R21" s="39">
        <v>0.19600000000000001</v>
      </c>
      <c r="S21" s="139"/>
      <c r="T21" s="25">
        <f t="shared" si="135"/>
        <v>2989</v>
      </c>
      <c r="U21" s="28">
        <v>0.245</v>
      </c>
      <c r="V21" s="25">
        <f t="shared" si="136"/>
        <v>3736.25</v>
      </c>
      <c r="W21" s="39">
        <v>0.50600000000000001</v>
      </c>
      <c r="X21" s="25">
        <f t="shared" si="137"/>
        <v>7716.5</v>
      </c>
      <c r="Y21" s="39">
        <v>0.39</v>
      </c>
      <c r="Z21" s="25">
        <f t="shared" si="138"/>
        <v>5947.5</v>
      </c>
      <c r="AA21" s="40">
        <v>2.65E-3</v>
      </c>
      <c r="AB21" s="18">
        <f t="shared" si="139"/>
        <v>40.412500000000001</v>
      </c>
      <c r="AC21" s="27">
        <f>IF(M21&gt;0,(AE21+AN21)/M21,0)</f>
        <v>3.1740099934426226E-3</v>
      </c>
      <c r="AD21" s="40">
        <v>4.4999999999999999E-4</v>
      </c>
      <c r="AE21" s="37">
        <f t="shared" si="140"/>
        <v>6.8624999999999998</v>
      </c>
      <c r="AF21" s="28">
        <v>0.21249999999999999</v>
      </c>
      <c r="AG21" s="41">
        <f t="shared" si="141"/>
        <v>39.338212500000004</v>
      </c>
      <c r="AH21" s="28">
        <f t="shared" si="142"/>
        <v>0.83195045668296475</v>
      </c>
      <c r="AI21" s="29">
        <f t="shared" si="6"/>
        <v>0.85994800342904676</v>
      </c>
      <c r="AJ21" s="34">
        <v>201</v>
      </c>
      <c r="AK21" s="36">
        <v>7.9000000000000001E-2</v>
      </c>
      <c r="AL21" s="38">
        <v>0.22439999999999999</v>
      </c>
      <c r="AM21" s="137">
        <v>0.21929999999999999</v>
      </c>
      <c r="AN21" s="41">
        <f>AJ21*(1-AK21)*AL21</f>
        <v>41.541152400000001</v>
      </c>
      <c r="AO21" s="138">
        <f t="shared" si="19"/>
        <v>40.597035300000002</v>
      </c>
      <c r="AP21" s="42">
        <v>1.6</v>
      </c>
      <c r="AQ21" s="42"/>
      <c r="AR21" s="121">
        <f>AR20+AJ21-AQ21</f>
        <v>2778.4000000000005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9"/>
      <c r="B22" s="33">
        <v>3</v>
      </c>
      <c r="C22" s="46" t="s">
        <v>53</v>
      </c>
      <c r="D22" s="43">
        <v>21439</v>
      </c>
      <c r="E22" s="43">
        <v>4</v>
      </c>
      <c r="F22" s="43">
        <v>19023</v>
      </c>
      <c r="G22" s="37">
        <v>0.4</v>
      </c>
      <c r="H22" s="37">
        <v>3.8</v>
      </c>
      <c r="I22" s="43">
        <v>18941</v>
      </c>
      <c r="J22" s="37">
        <v>1.5</v>
      </c>
      <c r="K22" s="43">
        <v>16296</v>
      </c>
      <c r="L22" s="39">
        <v>7.2999999999999995E-2</v>
      </c>
      <c r="M22" s="37">
        <f>ROUND(K22*(1-L22),0)</f>
        <v>15106</v>
      </c>
      <c r="N22" s="28">
        <v>0.40699999999999997</v>
      </c>
      <c r="O22" s="25">
        <f t="shared" si="133"/>
        <v>6148.1419999999998</v>
      </c>
      <c r="P22" s="39">
        <v>0.48</v>
      </c>
      <c r="Q22" s="25">
        <f t="shared" si="134"/>
        <v>7250.88</v>
      </c>
      <c r="R22" s="39">
        <v>0.113</v>
      </c>
      <c r="S22" s="139"/>
      <c r="T22" s="25">
        <f t="shared" si="135"/>
        <v>1706.9780000000001</v>
      </c>
      <c r="U22" s="28">
        <v>0.24</v>
      </c>
      <c r="V22" s="25">
        <f t="shared" si="136"/>
        <v>3625.44</v>
      </c>
      <c r="W22" s="39">
        <v>0.52900000000000003</v>
      </c>
      <c r="X22" s="25">
        <f t="shared" si="137"/>
        <v>7991.0740000000005</v>
      </c>
      <c r="Y22" s="39">
        <v>0.39</v>
      </c>
      <c r="Z22" s="25">
        <f t="shared" si="138"/>
        <v>5891.34</v>
      </c>
      <c r="AA22" s="47">
        <v>2.63E-3</v>
      </c>
      <c r="AB22" s="18">
        <f t="shared" si="139"/>
        <v>39.72878</v>
      </c>
      <c r="AC22" s="27">
        <f>IF(M22&gt;0,(AE22+AN22)/M22,0)</f>
        <v>3.2005379054680259E-3</v>
      </c>
      <c r="AD22" s="47">
        <v>4.4999999999999999E-4</v>
      </c>
      <c r="AE22" s="37">
        <f t="shared" si="140"/>
        <v>6.7976999999999999</v>
      </c>
      <c r="AF22" s="28">
        <v>0.21110000000000001</v>
      </c>
      <c r="AG22" s="41">
        <f t="shared" si="141"/>
        <v>41.217697200000003</v>
      </c>
      <c r="AH22" s="28">
        <f t="shared" si="142"/>
        <v>0.83066806616132038</v>
      </c>
      <c r="AI22" s="29">
        <f t="shared" si="6"/>
        <v>0.86121982298649491</v>
      </c>
      <c r="AJ22" s="43">
        <v>212</v>
      </c>
      <c r="AK22" s="39">
        <v>7.9000000000000001E-2</v>
      </c>
      <c r="AL22" s="28">
        <v>0.21279999999999999</v>
      </c>
      <c r="AM22" s="139">
        <v>0.20979999999999999</v>
      </c>
      <c r="AN22" s="41">
        <f>AJ22*(1-AK22)*AL22</f>
        <v>41.549625599999999</v>
      </c>
      <c r="AO22" s="140">
        <f t="shared" si="19"/>
        <v>40.963869600000002</v>
      </c>
      <c r="AP22" s="18">
        <v>1.55</v>
      </c>
      <c r="AQ22" s="18"/>
      <c r="AR22" s="121">
        <f>AR21+AJ22-AQ22</f>
        <v>2990.4000000000005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70"/>
      <c r="B23" s="49" t="s">
        <v>38</v>
      </c>
      <c r="C23" s="50"/>
      <c r="D23" s="51">
        <f t="shared" ref="D23" si="144">SUM(D20:D22)</f>
        <v>47440</v>
      </c>
      <c r="E23" s="51"/>
      <c r="F23" s="51">
        <f t="shared" ref="F23" si="145">SUM(F20:F22)</f>
        <v>47180</v>
      </c>
      <c r="G23" s="52"/>
      <c r="H23" s="52"/>
      <c r="I23" s="51">
        <f t="shared" ref="I23:K23" si="146">SUM(I20:I22)</f>
        <v>47433</v>
      </c>
      <c r="J23" s="52"/>
      <c r="K23" s="51">
        <f t="shared" si="146"/>
        <v>49113</v>
      </c>
      <c r="L23" s="21">
        <f t="shared" ref="L23" si="147">IF(K23&gt;0,(K20*L20+K21*L21+K22*L22)/K23,0)</f>
        <v>7.0001323478508751E-2</v>
      </c>
      <c r="M23" s="52">
        <f t="shared" ref="M23" si="148">M20+M21+M22</f>
        <v>45674</v>
      </c>
      <c r="N23" s="53">
        <f t="shared" ref="N23" si="149">IF(M23&gt;0,O23/M23,0)</f>
        <v>0.41059237202784954</v>
      </c>
      <c r="O23" s="54">
        <f t="shared" ref="O23" si="150">O20+O21+O22</f>
        <v>18753.396000000001</v>
      </c>
      <c r="P23" s="21">
        <f t="shared" ref="P23" si="151">IF(M23&gt;0,Q23/M23,0)</f>
        <v>0.44131663528484477</v>
      </c>
      <c r="Q23" s="54">
        <f t="shared" ref="Q23" si="152">Q20+Q21+Q22</f>
        <v>20156.696</v>
      </c>
      <c r="R23" s="21">
        <f t="shared" ref="R23" si="153">IF(M23&gt;0,T23/M23,0)</f>
        <v>0.14809099268730569</v>
      </c>
      <c r="S23" s="141"/>
      <c r="T23" s="54">
        <f t="shared" ref="T23" si="154">T20+T21+T22</f>
        <v>6763.9080000000004</v>
      </c>
      <c r="U23" s="21">
        <f t="shared" ref="U23" si="155">IF(M23&gt;0,V23/M23,0)</f>
        <v>0.24234019354556205</v>
      </c>
      <c r="V23" s="54">
        <f t="shared" ref="V23" si="156">V20+V21+V22</f>
        <v>11068.646000000001</v>
      </c>
      <c r="W23" s="21">
        <f t="shared" ref="W23" si="157">IF(M23&gt;0,X23/M23,0)</f>
        <v>0.50824088102640452</v>
      </c>
      <c r="X23" s="54">
        <f t="shared" ref="X23" si="158">X20+X21+X22</f>
        <v>23213.394</v>
      </c>
      <c r="Y23" s="21">
        <f t="shared" ref="Y23" si="159">IF(M23&gt;0,Z23/M23,0)</f>
        <v>0.39</v>
      </c>
      <c r="Z23" s="54">
        <f t="shared" ref="Z23" si="160">Z20+Z21+Z22</f>
        <v>17812.86</v>
      </c>
      <c r="AA23" s="55">
        <f t="shared" ref="AA23" si="161">IF(M23&gt;0,AB23/M23,0)</f>
        <v>2.6433852957919168E-3</v>
      </c>
      <c r="AB23" s="56">
        <f t="shared" ref="AB23" si="162">SUM(AB20:AB22)</f>
        <v>120.73398</v>
      </c>
      <c r="AC23" s="55">
        <f t="shared" ref="AC23" si="163">IF(M23&gt;0,(AC20*M20+AC21*M21+AC22*M22)/M23,0)</f>
        <v>3.187231212506021E-3</v>
      </c>
      <c r="AD23" s="55">
        <f t="shared" ref="AD23" si="164">IF(K23&gt;0,(K20*AD20+K21*AD21+K22*AD22)/K23,0)</f>
        <v>4.4664264044143103E-4</v>
      </c>
      <c r="AE23" s="52">
        <f t="shared" ref="AE23" si="165">SUM(AE20:AE22)</f>
        <v>20.400120000000001</v>
      </c>
      <c r="AF23" s="53">
        <f t="shared" ref="AF23" si="166">IF(K23&gt;0,(K20*AF20+K21*AF21+K22*AF22)/K23,0)</f>
        <v>0.21368057744385399</v>
      </c>
      <c r="AG23" s="58">
        <f t="shared" ref="AG23" si="167">SUM(AG20:AG22)</f>
        <v>121.0014405</v>
      </c>
      <c r="AH23" s="53">
        <f t="shared" ref="AH23" si="168">IF(AND(AB23&gt;0),((AB20*AH20+AB21*AH21+AB22*AH22)/AB23),0)</f>
        <v>0.83277351513612419</v>
      </c>
      <c r="AI23" s="57">
        <f t="shared" si="6"/>
        <v>0.86160508865822338</v>
      </c>
      <c r="AJ23" s="51">
        <f t="shared" ref="AJ23" si="169">SUM(AJ20:AJ22)</f>
        <v>615</v>
      </c>
      <c r="AK23" s="21">
        <f t="shared" ref="AK23" si="170">IF(AJ23&gt;0,(AK20*AJ20+AK21*AJ21+AK22*AJ22)/AJ23,0)</f>
        <v>7.9000000000000001E-2</v>
      </c>
      <c r="AL23" s="53">
        <f>IF(K23&gt;0,(AL20*K20+AL21*K21+AL22*K22)/K23,0)</f>
        <v>0.22115537230468513</v>
      </c>
      <c r="AM23" s="141">
        <f>IF(K23&gt;0,(AM20*K20+AM21*K21+AM22*K22)/K23,0)</f>
        <v>0.21786009406878012</v>
      </c>
      <c r="AN23" s="58">
        <f t="shared" ref="AN23" si="171">SUM(AN20:AN22)</f>
        <v>125.17347840000001</v>
      </c>
      <c r="AO23" s="142">
        <f t="shared" si="48"/>
        <v>123.30872970000001</v>
      </c>
      <c r="AP23" s="56"/>
      <c r="AQ23" s="56">
        <f t="shared" ref="AQ23" si="172">SUM(AQ20:AQ22)</f>
        <v>1039.96</v>
      </c>
      <c r="AR23" s="105"/>
      <c r="AS23" s="106">
        <f>AR22</f>
        <v>2990.4000000000005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8">
        <v>6</v>
      </c>
      <c r="B24" s="23">
        <v>1</v>
      </c>
      <c r="C24" s="11" t="s">
        <v>56</v>
      </c>
      <c r="D24" s="12">
        <v>6500</v>
      </c>
      <c r="E24" s="12">
        <v>2</v>
      </c>
      <c r="F24" s="12">
        <v>10172</v>
      </c>
      <c r="G24" s="13">
        <v>0.5</v>
      </c>
      <c r="H24" s="13">
        <v>2.9</v>
      </c>
      <c r="I24" s="12">
        <v>10445</v>
      </c>
      <c r="J24" s="13">
        <v>3.7</v>
      </c>
      <c r="K24" s="12">
        <v>15814</v>
      </c>
      <c r="L24" s="14">
        <v>7.1999999999999995E-2</v>
      </c>
      <c r="M24" s="24">
        <f>ROUND(K24*(1-L24),0)</f>
        <v>14675</v>
      </c>
      <c r="N24" s="15">
        <v>0.38700000000000001</v>
      </c>
      <c r="O24" s="25">
        <f t="shared" ref="O24:O26" si="174">M24*N24</f>
        <v>5679.2250000000004</v>
      </c>
      <c r="P24" s="14">
        <v>0.45300000000000001</v>
      </c>
      <c r="Q24" s="25">
        <f t="shared" ref="Q24:Q26" si="175">M24*P24</f>
        <v>6647.7750000000005</v>
      </c>
      <c r="R24" s="16">
        <v>0.16</v>
      </c>
      <c r="S24" s="150"/>
      <c r="T24" s="25">
        <f t="shared" ref="T24:T26" si="176">M24*R24</f>
        <v>2348</v>
      </c>
      <c r="U24" s="26">
        <v>0.245</v>
      </c>
      <c r="V24" s="25">
        <f t="shared" ref="V24:V26" si="177">M24*U24</f>
        <v>3595.375</v>
      </c>
      <c r="W24" s="16">
        <v>0.499</v>
      </c>
      <c r="X24" s="25">
        <f t="shared" ref="X24:X26" si="178">M24*W24</f>
        <v>7322.8249999999998</v>
      </c>
      <c r="Y24" s="16">
        <v>0.39</v>
      </c>
      <c r="Z24" s="25">
        <f t="shared" ref="Z24:Z26" si="179">Y24*M24</f>
        <v>5723.25</v>
      </c>
      <c r="AA24" s="17">
        <v>2.5799999999999998E-3</v>
      </c>
      <c r="AB24" s="18">
        <f t="shared" ref="AB24:AB26" si="180">M24*AA24</f>
        <v>37.861499999999999</v>
      </c>
      <c r="AC24" s="27">
        <f>IF(M24&gt;0,(AE24+AN24)/M24,0)</f>
        <v>2.9153467529812608E-3</v>
      </c>
      <c r="AD24" s="17">
        <v>4.4000000000000002E-4</v>
      </c>
      <c r="AE24" s="24">
        <f t="shared" ref="AE24:AE26" si="181">AD24*M24</f>
        <v>6.4569999999999999</v>
      </c>
      <c r="AF24" s="117">
        <v>0.21629999999999999</v>
      </c>
      <c r="AG24" s="30">
        <f t="shared" ref="AG24:AG26" si="182">AJ24*(1-AK24)*AF24</f>
        <v>35.0613648</v>
      </c>
      <c r="AH24" s="28">
        <f t="shared" ref="AH24:AH26" si="183">IF(AND(AF24&gt;0,AD24&gt;0,AA24&gt;0),((AA24-AD24)*AF24)/((AF24-AD24)*AA24),0)</f>
        <v>0.83114809555719793</v>
      </c>
      <c r="AI24" s="60">
        <f t="shared" si="6"/>
        <v>0.85074491745722325</v>
      </c>
      <c r="AJ24" s="12">
        <v>176</v>
      </c>
      <c r="AK24" s="14">
        <v>7.9000000000000001E-2</v>
      </c>
      <c r="AL24" s="15">
        <v>0.22409999999999999</v>
      </c>
      <c r="AM24" s="135">
        <v>0.21929999999999999</v>
      </c>
      <c r="AN24" s="30">
        <f>AJ24*(1-AK24)*AL24</f>
        <v>36.3257136</v>
      </c>
      <c r="AO24" s="136">
        <f t="shared" ref="AO24" si="184">AJ24*(1-AK24)*AM24</f>
        <v>35.547652800000002</v>
      </c>
      <c r="AP24" s="19">
        <v>1.6</v>
      </c>
      <c r="AQ24" s="19">
        <v>1036.92</v>
      </c>
      <c r="AR24" s="101">
        <f>AR22+AJ24-AQ24</f>
        <v>2129.4800000000005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9"/>
      <c r="B25" s="33">
        <v>2</v>
      </c>
      <c r="C25" s="11" t="s">
        <v>57</v>
      </c>
      <c r="D25" s="34">
        <v>19200</v>
      </c>
      <c r="E25" s="34">
        <v>6</v>
      </c>
      <c r="F25" s="34">
        <v>17807</v>
      </c>
      <c r="G25" s="35">
        <v>0.6</v>
      </c>
      <c r="H25" s="35">
        <v>3.3</v>
      </c>
      <c r="I25" s="34">
        <v>18685</v>
      </c>
      <c r="J25" s="35">
        <v>2.2999999999999998</v>
      </c>
      <c r="K25" s="34">
        <v>15754</v>
      </c>
      <c r="L25" s="36">
        <v>7.6999999999999999E-2</v>
      </c>
      <c r="M25" s="37">
        <f>ROUND(K25*(1-L25),0)</f>
        <v>14541</v>
      </c>
      <c r="N25" s="38">
        <v>0.433</v>
      </c>
      <c r="O25" s="25">
        <f t="shared" si="174"/>
        <v>6296.2529999999997</v>
      </c>
      <c r="P25" s="36">
        <v>0.45200000000000001</v>
      </c>
      <c r="Q25" s="25">
        <f t="shared" si="175"/>
        <v>6572.5320000000002</v>
      </c>
      <c r="R25" s="39">
        <v>0.115</v>
      </c>
      <c r="S25" s="139"/>
      <c r="T25" s="25">
        <f t="shared" si="176"/>
        <v>1672.2150000000001</v>
      </c>
      <c r="U25" s="28">
        <v>0.247</v>
      </c>
      <c r="V25" s="25">
        <f t="shared" si="177"/>
        <v>3591.627</v>
      </c>
      <c r="W25" s="39">
        <v>0.501</v>
      </c>
      <c r="X25" s="25">
        <f t="shared" si="178"/>
        <v>7285.0410000000002</v>
      </c>
      <c r="Y25" s="39">
        <v>0.39</v>
      </c>
      <c r="Z25" s="25">
        <f t="shared" si="179"/>
        <v>5670.99</v>
      </c>
      <c r="AA25" s="40">
        <v>2.5799999999999998E-3</v>
      </c>
      <c r="AB25" s="18">
        <f t="shared" si="180"/>
        <v>37.515779999999999</v>
      </c>
      <c r="AC25" s="27">
        <f>IF(M25&gt;0,(AE25+AN25)/M25,0)</f>
        <v>3.026761295646792E-3</v>
      </c>
      <c r="AD25" s="40">
        <v>4.4000000000000002E-4</v>
      </c>
      <c r="AE25" s="37">
        <f t="shared" si="181"/>
        <v>6.3980399999999999</v>
      </c>
      <c r="AF25" s="28">
        <v>0.22020000000000001</v>
      </c>
      <c r="AG25" s="41">
        <f t="shared" si="182"/>
        <v>36.584028000000004</v>
      </c>
      <c r="AH25" s="28">
        <f t="shared" si="183"/>
        <v>0.83111809077132781</v>
      </c>
      <c r="AI25" s="29">
        <f t="shared" si="6"/>
        <v>0.85629427180933126</v>
      </c>
      <c r="AJ25" s="34">
        <v>180</v>
      </c>
      <c r="AK25" s="36">
        <v>7.6999999999999999E-2</v>
      </c>
      <c r="AL25" s="38">
        <v>0.22639999999999999</v>
      </c>
      <c r="AM25" s="137">
        <v>0.22439999999999999</v>
      </c>
      <c r="AN25" s="41">
        <f>AJ25*(1-AK25)*AL25</f>
        <v>37.614096000000004</v>
      </c>
      <c r="AO25" s="138">
        <f t="shared" si="19"/>
        <v>37.281815999999999</v>
      </c>
      <c r="AP25" s="42">
        <v>1.55</v>
      </c>
      <c r="AQ25" s="42"/>
      <c r="AR25" s="121">
        <f>AR24+AJ25-AQ25</f>
        <v>2309.4800000000005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9"/>
      <c r="B26" s="33">
        <v>3</v>
      </c>
      <c r="C26" s="46" t="s">
        <v>53</v>
      </c>
      <c r="D26" s="43">
        <v>21650</v>
      </c>
      <c r="E26" s="43">
        <v>3</v>
      </c>
      <c r="F26" s="43">
        <v>20125</v>
      </c>
      <c r="G26" s="37">
        <v>0.8</v>
      </c>
      <c r="H26" s="37">
        <v>4</v>
      </c>
      <c r="I26" s="43">
        <v>19810</v>
      </c>
      <c r="J26" s="37">
        <v>0.8</v>
      </c>
      <c r="K26" s="43">
        <v>15724</v>
      </c>
      <c r="L26" s="39">
        <v>0.08</v>
      </c>
      <c r="M26" s="37">
        <f>ROUND(K26*(1-L26),0)</f>
        <v>14466</v>
      </c>
      <c r="N26" s="28">
        <v>0.41199999999999998</v>
      </c>
      <c r="O26" s="25">
        <f t="shared" si="174"/>
        <v>5959.9919999999993</v>
      </c>
      <c r="P26" s="39">
        <v>0.42499999999999999</v>
      </c>
      <c r="Q26" s="25">
        <f t="shared" si="175"/>
        <v>6148.05</v>
      </c>
      <c r="R26" s="39">
        <v>0.16300000000000001</v>
      </c>
      <c r="S26" s="139"/>
      <c r="T26" s="25">
        <f t="shared" si="176"/>
        <v>2357.9580000000001</v>
      </c>
      <c r="U26" s="28">
        <v>0.23599999999999999</v>
      </c>
      <c r="V26" s="25">
        <f t="shared" si="177"/>
        <v>3413.9759999999997</v>
      </c>
      <c r="W26" s="39">
        <v>0.51500000000000001</v>
      </c>
      <c r="X26" s="25">
        <f t="shared" si="178"/>
        <v>7449.99</v>
      </c>
      <c r="Y26" s="39">
        <v>0.39</v>
      </c>
      <c r="Z26" s="25">
        <f t="shared" si="179"/>
        <v>5641.74</v>
      </c>
      <c r="AA26" s="47">
        <v>2.64E-3</v>
      </c>
      <c r="AB26" s="18">
        <f t="shared" si="180"/>
        <v>38.190240000000003</v>
      </c>
      <c r="AC26" s="27">
        <f>IF(M26&gt;0,(AE26+AN26)/M26,0)</f>
        <v>2.988656988801327E-3</v>
      </c>
      <c r="AD26" s="47">
        <v>4.2999999999999999E-4</v>
      </c>
      <c r="AE26" s="37">
        <f t="shared" si="181"/>
        <v>6.2203799999999996</v>
      </c>
      <c r="AF26" s="28">
        <v>0.2223</v>
      </c>
      <c r="AG26" s="41">
        <f t="shared" si="182"/>
        <v>36.199331999999998</v>
      </c>
      <c r="AH26" s="28">
        <f t="shared" si="183"/>
        <v>0.83874361317233281</v>
      </c>
      <c r="AI26" s="29">
        <f t="shared" si="6"/>
        <v>0.85774532536592762</v>
      </c>
      <c r="AJ26" s="43">
        <v>177</v>
      </c>
      <c r="AK26" s="39">
        <v>0.08</v>
      </c>
      <c r="AL26" s="28">
        <v>0.2273</v>
      </c>
      <c r="AM26" s="139">
        <v>0.22700000000000001</v>
      </c>
      <c r="AN26" s="41">
        <f>AJ26*(1-AK26)*AL26</f>
        <v>37.013531999999998</v>
      </c>
      <c r="AO26" s="140">
        <f t="shared" si="19"/>
        <v>36.964680000000001</v>
      </c>
      <c r="AP26" s="18">
        <v>1.55</v>
      </c>
      <c r="AQ26" s="18"/>
      <c r="AR26" s="121">
        <f>AR25+AJ26-AQ26</f>
        <v>2486.4800000000005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70"/>
      <c r="B27" s="49" t="s">
        <v>38</v>
      </c>
      <c r="C27" s="50"/>
      <c r="D27" s="51">
        <f t="shared" ref="D27" si="185">SUM(D24:D26)</f>
        <v>47350</v>
      </c>
      <c r="E27" s="51"/>
      <c r="F27" s="51">
        <f t="shared" ref="F27" si="186">SUM(F24:F26)</f>
        <v>48104</v>
      </c>
      <c r="G27" s="52"/>
      <c r="H27" s="52"/>
      <c r="I27" s="51">
        <f t="shared" ref="I27:K27" si="187">SUM(I24:I26)</f>
        <v>48940</v>
      </c>
      <c r="J27" s="52"/>
      <c r="K27" s="51">
        <f t="shared" si="187"/>
        <v>47292</v>
      </c>
      <c r="L27" s="21">
        <f t="shared" ref="L27" si="188">IF(K27&gt;0,(K24*L24+K25*L25+K26*L26)/K27,0)</f>
        <v>7.632550959993234E-2</v>
      </c>
      <c r="M27" s="52">
        <f t="shared" ref="M27" si="189">M24+M25+M26</f>
        <v>43682</v>
      </c>
      <c r="N27" s="53">
        <f t="shared" ref="N27" si="190">IF(M27&gt;0,O27/M27,0)</f>
        <v>0.41059177693329052</v>
      </c>
      <c r="O27" s="54">
        <f t="shared" ref="O27" si="191">O24+O25+O26</f>
        <v>17935.469999999998</v>
      </c>
      <c r="P27" s="21">
        <f t="shared" ref="P27" si="192">IF(M27&gt;0,Q27/M27,0)</f>
        <v>0.44339446453916947</v>
      </c>
      <c r="Q27" s="54">
        <f t="shared" ref="Q27" si="193">Q24+Q25+Q26</f>
        <v>19368.357</v>
      </c>
      <c r="R27" s="21">
        <f t="shared" ref="R27" si="194">IF(M27&gt;0,T27/M27,0)</f>
        <v>0.14601375852753995</v>
      </c>
      <c r="S27" s="141"/>
      <c r="T27" s="54">
        <f t="shared" ref="T27" si="195">T24+T25+T26</f>
        <v>6378.1730000000007</v>
      </c>
      <c r="U27" s="21">
        <f t="shared" ref="U27" si="196">IF(M27&gt;0,V27/M27,0)</f>
        <v>0.24268527082093308</v>
      </c>
      <c r="V27" s="54">
        <f t="shared" ref="V27" si="197">V24+V25+V26</f>
        <v>10600.977999999999</v>
      </c>
      <c r="W27" s="21">
        <f t="shared" ref="W27" si="198">IF(M27&gt;0,X27/M27,0)</f>
        <v>0.50496442470582847</v>
      </c>
      <c r="X27" s="54">
        <f t="shared" ref="X27" si="199">X24+X25+X26</f>
        <v>22057.856</v>
      </c>
      <c r="Y27" s="21">
        <f t="shared" ref="Y27" si="200">IF(M27&gt;0,Z27/M27,0)</f>
        <v>0.39</v>
      </c>
      <c r="Z27" s="54">
        <f t="shared" ref="Z27" si="201">Z24+Z25+Z26</f>
        <v>17035.98</v>
      </c>
      <c r="AA27" s="55">
        <f t="shared" ref="AA27" si="202">IF(M27&gt;0,AB27/M27,0)</f>
        <v>2.5998699693237487E-3</v>
      </c>
      <c r="AB27" s="56">
        <f t="shared" ref="AB27" si="203">SUM(AB24:AB26)</f>
        <v>113.56752</v>
      </c>
      <c r="AC27" s="55">
        <f t="shared" ref="AC27" si="204">IF(M27&gt;0,(AC24*M24+AC25*M25+AC26*M26)/M27,0)</f>
        <v>2.9767126413625749E-3</v>
      </c>
      <c r="AD27" s="55">
        <f t="shared" ref="AD27" si="205">IF(K27&gt;0,(K24*AD24+K25*AD25+K26*AD26)/K27,0)</f>
        <v>4.3667512475682995E-4</v>
      </c>
      <c r="AE27" s="52">
        <f t="shared" ref="AE27" si="206">SUM(AE24:AE26)</f>
        <v>19.075419999999998</v>
      </c>
      <c r="AF27" s="53">
        <f t="shared" ref="AF27" si="207">IF(K27&gt;0,(K24*AF24+K25*AF25+K26*AF26)/K27,0)</f>
        <v>0.21959410048211114</v>
      </c>
      <c r="AG27" s="58">
        <f t="shared" ref="AG27" si="208">SUM(AG24:AG26)</f>
        <v>107.84472479999999</v>
      </c>
      <c r="AH27" s="53">
        <f t="shared" ref="AH27" si="209">IF(AND(AB27&gt;0),((AB24*AH24+AB25*AH25+AB26*AH26)/AB27),0)</f>
        <v>0.83369238804241363</v>
      </c>
      <c r="AI27" s="57">
        <f t="shared" si="6"/>
        <v>0.85495534337891987</v>
      </c>
      <c r="AJ27" s="51">
        <f t="shared" ref="AJ27" si="210">SUM(AJ24:AJ26)</f>
        <v>533</v>
      </c>
      <c r="AK27" s="21">
        <f t="shared" ref="AK27" si="211">IF(AJ27&gt;0,(AK24*AJ24+AK25*AJ25+AK26*AJ26)/AJ27,0)</f>
        <v>7.865666041275797E-2</v>
      </c>
      <c r="AL27" s="53">
        <f>IF(K27&gt;0,(AL24*K24+AL25*K25+AL26*K26)/K27,0)</f>
        <v>0.22593014040429671</v>
      </c>
      <c r="AM27" s="141">
        <f>IF(K27&gt;0,(AM24*K24+AM25*K25+AM26*K26)/K27,0)</f>
        <v>0.22355907553074517</v>
      </c>
      <c r="AN27" s="58">
        <f t="shared" ref="AN27" si="212">SUM(AN24:AN26)</f>
        <v>110.9533416</v>
      </c>
      <c r="AO27" s="142">
        <f t="shared" si="48"/>
        <v>109.7941488</v>
      </c>
      <c r="AP27" s="56"/>
      <c r="AQ27" s="56">
        <f t="shared" ref="AQ27" si="213">SUM(AQ24:AQ26)</f>
        <v>1036.92</v>
      </c>
      <c r="AR27" s="105"/>
      <c r="AS27" s="106">
        <f>AR26</f>
        <v>2486.4800000000005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8">
        <v>7</v>
      </c>
      <c r="B28" s="23">
        <v>1</v>
      </c>
      <c r="C28" s="11" t="s">
        <v>56</v>
      </c>
      <c r="D28" s="12">
        <v>6691</v>
      </c>
      <c r="E28" s="12">
        <v>1</v>
      </c>
      <c r="F28" s="12">
        <v>4862</v>
      </c>
      <c r="G28" s="13">
        <v>0.5</v>
      </c>
      <c r="H28" s="13">
        <v>4.5999999999999996</v>
      </c>
      <c r="I28" s="12">
        <v>5435</v>
      </c>
      <c r="J28" s="13">
        <v>6</v>
      </c>
      <c r="K28" s="12">
        <v>15727</v>
      </c>
      <c r="L28" s="14">
        <v>8.1000000000000003E-2</v>
      </c>
      <c r="M28" s="24">
        <f>ROUND(K28*(1-L28),0)</f>
        <v>14453</v>
      </c>
      <c r="N28" s="15">
        <v>0.438</v>
      </c>
      <c r="O28" s="25">
        <f t="shared" ref="O28:O30" si="215">M28*N28</f>
        <v>6330.4139999999998</v>
      </c>
      <c r="P28" s="14">
        <v>0.41199999999999998</v>
      </c>
      <c r="Q28" s="25">
        <f t="shared" ref="Q28:Q30" si="216">M28*P28</f>
        <v>5954.6359999999995</v>
      </c>
      <c r="R28" s="16">
        <v>0.15</v>
      </c>
      <c r="S28" s="150"/>
      <c r="T28" s="25">
        <f t="shared" ref="T28:T30" si="217">M28*R28</f>
        <v>2167.9499999999998</v>
      </c>
      <c r="U28" s="26">
        <v>0.23499999999999999</v>
      </c>
      <c r="V28" s="25">
        <f t="shared" ref="V28:V30" si="218">M28*U28</f>
        <v>3396.4549999999999</v>
      </c>
      <c r="W28" s="16">
        <v>0.52400000000000002</v>
      </c>
      <c r="X28" s="25">
        <f t="shared" ref="X28:X30" si="219">M28*W28</f>
        <v>7573.3720000000003</v>
      </c>
      <c r="Y28" s="16">
        <v>0.39</v>
      </c>
      <c r="Z28" s="25">
        <f t="shared" ref="Z28:Z30" si="220">Y28*M28</f>
        <v>5636.67</v>
      </c>
      <c r="AA28" s="17">
        <v>2.6700000000000001E-3</v>
      </c>
      <c r="AB28" s="18">
        <f t="shared" ref="AB28:AB30" si="221">M28*AA28</f>
        <v>38.589510000000004</v>
      </c>
      <c r="AC28" s="27">
        <f>IF(M28&gt;0,(AE28+AN28)/M28,0)</f>
        <v>3.0383738047464193E-3</v>
      </c>
      <c r="AD28" s="17">
        <v>4.2000000000000002E-4</v>
      </c>
      <c r="AE28" s="24">
        <f t="shared" ref="AE28:AE30" si="222">AD28*M28</f>
        <v>6.0702600000000002</v>
      </c>
      <c r="AF28" s="117">
        <v>0.22140000000000001</v>
      </c>
      <c r="AG28" s="30">
        <f t="shared" ref="AG28:AG30" si="223">AJ28*(1-AK28)*AF28</f>
        <v>36.380890800000003</v>
      </c>
      <c r="AH28" s="28">
        <f t="shared" ref="AH28:AH30" si="224">IF(AND(AF28&gt;0,AD28&gt;0,AA28&gt;0),((AA28-AD28)*AF28)/((AF28-AD28)*AA28),0)</f>
        <v>0.8442982790653687</v>
      </c>
      <c r="AI28" s="60">
        <f t="shared" si="6"/>
        <v>0.86334264560704699</v>
      </c>
      <c r="AJ28" s="12">
        <v>179</v>
      </c>
      <c r="AK28" s="14">
        <v>8.2000000000000003E-2</v>
      </c>
      <c r="AL28" s="15">
        <v>0.2303</v>
      </c>
      <c r="AM28" s="135">
        <v>0.22450000000000001</v>
      </c>
      <c r="AN28" s="30">
        <f>AJ28*(1-AK28)*AL28</f>
        <v>37.8433566</v>
      </c>
      <c r="AO28" s="136">
        <f t="shared" ref="AO28" si="225">AJ28*(1-AK28)*AM28</f>
        <v>36.890289000000003</v>
      </c>
      <c r="AP28" s="19">
        <v>1.6</v>
      </c>
      <c r="AQ28" s="19">
        <v>1068.8599999999999</v>
      </c>
      <c r="AR28" s="101">
        <f>AR26+AJ28-AQ28</f>
        <v>1596.6200000000006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9"/>
      <c r="B29" s="33">
        <v>2</v>
      </c>
      <c r="C29" s="46" t="s">
        <v>58</v>
      </c>
      <c r="D29" s="34">
        <v>19900</v>
      </c>
      <c r="E29" s="34">
        <v>1</v>
      </c>
      <c r="F29" s="34">
        <v>13089</v>
      </c>
      <c r="G29" s="35">
        <v>0.5</v>
      </c>
      <c r="H29" s="35">
        <v>4.8</v>
      </c>
      <c r="I29" s="34">
        <v>12879</v>
      </c>
      <c r="J29" s="35">
        <v>5</v>
      </c>
      <c r="K29" s="34">
        <v>15572</v>
      </c>
      <c r="L29" s="36">
        <v>7.6999999999999999E-2</v>
      </c>
      <c r="M29" s="37">
        <f>ROUND(K29*(1-L29),0)</f>
        <v>14373</v>
      </c>
      <c r="N29" s="38">
        <v>0.38700000000000001</v>
      </c>
      <c r="O29" s="25">
        <f t="shared" si="215"/>
        <v>5562.3510000000006</v>
      </c>
      <c r="P29" s="36">
        <v>0.52700000000000002</v>
      </c>
      <c r="Q29" s="25">
        <f t="shared" si="216"/>
        <v>7574.5709999999999</v>
      </c>
      <c r="R29" s="39">
        <v>8.5999999999999993E-2</v>
      </c>
      <c r="S29" s="139"/>
      <c r="T29" s="25">
        <f t="shared" si="217"/>
        <v>1236.078</v>
      </c>
      <c r="U29" s="28">
        <v>0.246</v>
      </c>
      <c r="V29" s="25">
        <f t="shared" si="218"/>
        <v>3535.7579999999998</v>
      </c>
      <c r="W29" s="39">
        <v>0.50600000000000001</v>
      </c>
      <c r="X29" s="25">
        <f t="shared" si="219"/>
        <v>7272.7380000000003</v>
      </c>
      <c r="Y29" s="39">
        <v>0.39</v>
      </c>
      <c r="Z29" s="25">
        <f t="shared" si="220"/>
        <v>5605.47</v>
      </c>
      <c r="AA29" s="40">
        <v>2.66E-3</v>
      </c>
      <c r="AB29" s="18">
        <f t="shared" si="221"/>
        <v>38.23218</v>
      </c>
      <c r="AC29" s="27">
        <f>IF(M29&gt;0,(AE29+AN29)/M29,0)</f>
        <v>3.0147775690530856E-3</v>
      </c>
      <c r="AD29" s="40">
        <v>4.2000000000000002E-4</v>
      </c>
      <c r="AE29" s="37">
        <f t="shared" si="222"/>
        <v>6.0366600000000004</v>
      </c>
      <c r="AF29" s="28">
        <v>0.21609999999999999</v>
      </c>
      <c r="AG29" s="41">
        <f t="shared" si="223"/>
        <v>35.503933400000001</v>
      </c>
      <c r="AH29" s="28">
        <f t="shared" si="224"/>
        <v>0.84374511947524589</v>
      </c>
      <c r="AI29" s="29">
        <f t="shared" si="6"/>
        <v>0.86228165055499761</v>
      </c>
      <c r="AJ29" s="34">
        <v>178</v>
      </c>
      <c r="AK29" s="36">
        <v>7.6999999999999999E-2</v>
      </c>
      <c r="AL29" s="38">
        <v>0.22700000000000001</v>
      </c>
      <c r="AM29" s="137">
        <v>0.2218</v>
      </c>
      <c r="AN29" s="41">
        <f>AJ29*(1-AK29)*AL29</f>
        <v>37.294738000000002</v>
      </c>
      <c r="AO29" s="138">
        <f t="shared" si="19"/>
        <v>36.440409200000005</v>
      </c>
      <c r="AP29" s="42">
        <v>1.6</v>
      </c>
      <c r="AQ29" s="42"/>
      <c r="AR29" s="121">
        <f>AR28+AJ29-AQ29</f>
        <v>1774.6200000000006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9"/>
      <c r="B30" s="33">
        <v>3</v>
      </c>
      <c r="C30" s="46" t="s">
        <v>53</v>
      </c>
      <c r="D30" s="43">
        <v>17049</v>
      </c>
      <c r="E30" s="43">
        <v>1</v>
      </c>
      <c r="F30" s="43">
        <v>19021</v>
      </c>
      <c r="G30" s="37">
        <v>0.9</v>
      </c>
      <c r="H30" s="37">
        <v>3.8</v>
      </c>
      <c r="I30" s="43">
        <v>19161</v>
      </c>
      <c r="J30" s="37">
        <v>3.5</v>
      </c>
      <c r="K30" s="43">
        <v>15832</v>
      </c>
      <c r="L30" s="39">
        <v>7.8E-2</v>
      </c>
      <c r="M30" s="37">
        <f>ROUND(K30*(1-L30),0)</f>
        <v>14597</v>
      </c>
      <c r="N30" s="28">
        <v>0.41</v>
      </c>
      <c r="O30" s="25">
        <f t="shared" si="215"/>
        <v>5984.7699999999995</v>
      </c>
      <c r="P30" s="39">
        <v>0.41799999999999998</v>
      </c>
      <c r="Q30" s="25">
        <f t="shared" si="216"/>
        <v>6101.5459999999994</v>
      </c>
      <c r="R30" s="39">
        <v>0.17199999999999999</v>
      </c>
      <c r="S30" s="139"/>
      <c r="T30" s="25">
        <f t="shared" si="217"/>
        <v>2510.6839999999997</v>
      </c>
      <c r="U30" s="28">
        <v>0.23899999999999999</v>
      </c>
      <c r="V30" s="25">
        <f t="shared" si="218"/>
        <v>3488.683</v>
      </c>
      <c r="W30" s="39">
        <v>0.50600000000000001</v>
      </c>
      <c r="X30" s="25">
        <f t="shared" si="219"/>
        <v>7386.0820000000003</v>
      </c>
      <c r="Y30" s="39">
        <v>0.39</v>
      </c>
      <c r="Z30" s="25">
        <f t="shared" si="220"/>
        <v>5692.83</v>
      </c>
      <c r="AA30" s="47">
        <v>2.6099999999999999E-3</v>
      </c>
      <c r="AB30" s="18">
        <f t="shared" si="221"/>
        <v>38.098169999999996</v>
      </c>
      <c r="AC30" s="27">
        <f>IF(M30&gt;0,(AE30+AN30)/M30,0)</f>
        <v>2.8814892101116669E-3</v>
      </c>
      <c r="AD30" s="47">
        <v>4.0999999999999999E-4</v>
      </c>
      <c r="AE30" s="37">
        <f t="shared" si="222"/>
        <v>5.9847700000000001</v>
      </c>
      <c r="AF30" s="28">
        <v>0.21460000000000001</v>
      </c>
      <c r="AG30" s="41">
        <f t="shared" si="223"/>
        <v>35.142896000000007</v>
      </c>
      <c r="AH30" s="28">
        <f t="shared" si="224"/>
        <v>0.84452536947984902</v>
      </c>
      <c r="AI30" s="29">
        <f t="shared" si="6"/>
        <v>0.85931172767107356</v>
      </c>
      <c r="AJ30" s="43">
        <v>178</v>
      </c>
      <c r="AK30" s="39">
        <v>0.08</v>
      </c>
      <c r="AL30" s="28">
        <v>0.2203</v>
      </c>
      <c r="AM30" s="139">
        <v>0.21479999999999999</v>
      </c>
      <c r="AN30" s="41">
        <f>AJ30*(1-AK30)*AL30</f>
        <v>36.076328000000004</v>
      </c>
      <c r="AO30" s="140">
        <f t="shared" si="19"/>
        <v>35.175648000000002</v>
      </c>
      <c r="AP30" s="18">
        <v>1.55</v>
      </c>
      <c r="AQ30" s="18"/>
      <c r="AR30" s="121">
        <f>AR29+AJ30-AQ30</f>
        <v>1952.6200000000006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70"/>
      <c r="B31" s="49" t="s">
        <v>38</v>
      </c>
      <c r="C31" s="50"/>
      <c r="D31" s="51">
        <f t="shared" ref="D31" si="226">SUM(D28:D30)</f>
        <v>43640</v>
      </c>
      <c r="E31" s="51"/>
      <c r="F31" s="51">
        <f t="shared" ref="F31" si="227">SUM(F28:F30)</f>
        <v>36972</v>
      </c>
      <c r="G31" s="52"/>
      <c r="H31" s="52"/>
      <c r="I31" s="51">
        <f t="shared" ref="I31:K31" si="228">SUM(I28:I30)</f>
        <v>37475</v>
      </c>
      <c r="J31" s="52"/>
      <c r="K31" s="51">
        <f t="shared" si="228"/>
        <v>47131</v>
      </c>
      <c r="L31" s="21">
        <f t="shared" ref="L31" si="229">IF(K31&gt;0,(K28*L28+K29*L29+K30*L30)/K31,0)</f>
        <v>7.8670662621204729E-2</v>
      </c>
      <c r="M31" s="52">
        <f t="shared" ref="M31" si="230">M28+M29+M30</f>
        <v>43423</v>
      </c>
      <c r="N31" s="53">
        <f t="shared" ref="N31" si="231">IF(M31&gt;0,O31/M31,0)</f>
        <v>0.41170658406835087</v>
      </c>
      <c r="O31" s="54">
        <f t="shared" ref="O31" si="232">O28+O29+O30</f>
        <v>17877.535</v>
      </c>
      <c r="P31" s="21">
        <f t="shared" ref="P31" si="233">IF(M31&gt;0,Q31/M31,0)</f>
        <v>0.45208191511410994</v>
      </c>
      <c r="Q31" s="54">
        <f t="shared" ref="Q31" si="234">Q28+Q29+Q30</f>
        <v>19630.752999999997</v>
      </c>
      <c r="R31" s="21">
        <f t="shared" ref="R31" si="235">IF(M31&gt;0,T31/M31,0)</f>
        <v>0.13621150081753908</v>
      </c>
      <c r="S31" s="141"/>
      <c r="T31" s="54">
        <f t="shared" ref="T31" si="236">T28+T29+T30</f>
        <v>5914.7119999999995</v>
      </c>
      <c r="U31" s="21">
        <f t="shared" ref="U31" si="237">IF(M31&gt;0,V31/M31,0)</f>
        <v>0.2399856297353937</v>
      </c>
      <c r="V31" s="54">
        <f t="shared" ref="V31" si="238">V28+V29+V30</f>
        <v>10420.896000000001</v>
      </c>
      <c r="W31" s="21">
        <f t="shared" ref="W31" si="239">IF(M31&gt;0,X31/M31,0)</f>
        <v>0.51199115676024232</v>
      </c>
      <c r="X31" s="54">
        <f t="shared" ref="X31" si="240">X28+X29+X30</f>
        <v>22232.192000000003</v>
      </c>
      <c r="Y31" s="21">
        <f t="shared" ref="Y31" si="241">IF(M31&gt;0,Z31/M31,0)</f>
        <v>0.39</v>
      </c>
      <c r="Z31" s="54">
        <f t="shared" ref="Z31" si="242">Z28+Z29+Z30</f>
        <v>16934.97</v>
      </c>
      <c r="AA31" s="55">
        <f t="shared" ref="AA31" si="243">IF(M31&gt;0,AB31/M31,0)</f>
        <v>2.6465205075651152E-3</v>
      </c>
      <c r="AB31" s="56">
        <f t="shared" ref="AB31" si="244">SUM(AB28:AB30)</f>
        <v>114.91986</v>
      </c>
      <c r="AC31" s="55">
        <f t="shared" ref="AC31" si="245">IF(M31&gt;0,(AC28*M28+AC29*M29+AC30*M30)/M31,0)</f>
        <v>2.9778254058908877E-3</v>
      </c>
      <c r="AD31" s="55">
        <f t="shared" ref="AD31" si="246">IF(K31&gt;0,(K28*AD28+K29*AD29+K30*AD30)/K31,0)</f>
        <v>4.1664085209310215E-4</v>
      </c>
      <c r="AE31" s="52">
        <f t="shared" ref="AE31" si="247">SUM(AE28:AE30)</f>
        <v>18.09169</v>
      </c>
      <c r="AF31" s="53">
        <f t="shared" ref="AF31" si="248">IF(K31&gt;0,(K28*AF28+K29*AF29+K30*AF30)/K31,0)</f>
        <v>0.21736466868939763</v>
      </c>
      <c r="AG31" s="58">
        <f t="shared" ref="AG31" si="249">SUM(AG28:AG30)</f>
        <v>107.0277202</v>
      </c>
      <c r="AH31" s="53">
        <f t="shared" ref="AH31" si="250">IF(AND(AB31&gt;0),((AB28*AH28+AB29*AH29+AB30*AH30)/AB31),0)</f>
        <v>0.84418953573934952</v>
      </c>
      <c r="AI31" s="57">
        <f t="shared" si="6"/>
        <v>0.86167512070376218</v>
      </c>
      <c r="AJ31" s="51">
        <f t="shared" ref="AJ31" si="251">SUM(AJ28:AJ30)</f>
        <v>535</v>
      </c>
      <c r="AK31" s="21">
        <f t="shared" ref="AK31" si="252">IF(AJ31&gt;0,(AK28*AJ28+AK29*AJ29+AK30*AJ30)/AJ31,0)</f>
        <v>7.9671028037383185E-2</v>
      </c>
      <c r="AL31" s="53">
        <f>IF(K31&gt;0,(AL28*K28+AL29*K29+AL30*K30)/K31,0)</f>
        <v>0.22585053786255332</v>
      </c>
      <c r="AM31" s="141">
        <f>IF(L31&gt;0,(AM28*K28+AM29*K29+AM30*K30)/K31,0)</f>
        <v>0.2203495512507691</v>
      </c>
      <c r="AN31" s="58">
        <f t="shared" ref="AN31" si="253">SUM(AN28:AN30)</f>
        <v>111.21442260000001</v>
      </c>
      <c r="AO31" s="142">
        <f t="shared" si="48"/>
        <v>108.5063462</v>
      </c>
      <c r="AP31" s="56"/>
      <c r="AQ31" s="56">
        <f t="shared" ref="AQ31" si="254">SUM(AQ28:AQ30)</f>
        <v>1068.8599999999999</v>
      </c>
      <c r="AR31" s="105"/>
      <c r="AS31" s="106">
        <f>AR30</f>
        <v>1952.6200000000006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8">
        <v>8</v>
      </c>
      <c r="B32" s="23">
        <v>1</v>
      </c>
      <c r="C32" s="11" t="s">
        <v>56</v>
      </c>
      <c r="D32" s="12">
        <v>5570</v>
      </c>
      <c r="E32" s="12">
        <v>0</v>
      </c>
      <c r="F32" s="12">
        <v>11643</v>
      </c>
      <c r="G32" s="13">
        <v>0.3</v>
      </c>
      <c r="H32" s="13">
        <v>3.8</v>
      </c>
      <c r="I32" s="12">
        <v>12256</v>
      </c>
      <c r="J32" s="13">
        <v>4.9000000000000004</v>
      </c>
      <c r="K32" s="12">
        <v>16152</v>
      </c>
      <c r="L32" s="14">
        <v>7.8E-2</v>
      </c>
      <c r="M32" s="24">
        <f>ROUND(K32*(1-L32),0)</f>
        <v>14892</v>
      </c>
      <c r="N32" s="15">
        <v>0.47399999999999998</v>
      </c>
      <c r="O32" s="25">
        <f t="shared" ref="O32:O34" si="256">M32*N32</f>
        <v>7058.808</v>
      </c>
      <c r="P32" s="14">
        <v>0.433</v>
      </c>
      <c r="Q32" s="25">
        <f t="shared" ref="Q32:Q34" si="257">M32*P32</f>
        <v>6448.2359999999999</v>
      </c>
      <c r="R32" s="16">
        <v>9.2999999999999999E-2</v>
      </c>
      <c r="S32" s="150"/>
      <c r="T32" s="25">
        <f t="shared" ref="T32:T34" si="258">M32*R32</f>
        <v>1384.9559999999999</v>
      </c>
      <c r="U32" s="26">
        <v>0.24</v>
      </c>
      <c r="V32" s="25">
        <f t="shared" ref="V32:V34" si="259">M32*U32</f>
        <v>3574.08</v>
      </c>
      <c r="W32" s="16">
        <v>0.50700000000000001</v>
      </c>
      <c r="X32" s="25">
        <f t="shared" ref="X32:X34" si="260">M32*W32</f>
        <v>7550.2439999999997</v>
      </c>
      <c r="Y32" s="16">
        <v>0.39</v>
      </c>
      <c r="Z32" s="25">
        <f t="shared" ref="Z32:Z34" si="261">Y32*M32</f>
        <v>5807.88</v>
      </c>
      <c r="AA32" s="17">
        <v>2.5500000000000002E-3</v>
      </c>
      <c r="AB32" s="18">
        <f t="shared" ref="AB32:AB34" si="262">M32*AA32</f>
        <v>37.974600000000002</v>
      </c>
      <c r="AC32" s="27">
        <f>IF(M32&gt;0,(AE32+AN32)/M32,0)</f>
        <v>3.2026336287939833E-3</v>
      </c>
      <c r="AD32" s="17">
        <v>3.8999999999999999E-4</v>
      </c>
      <c r="AE32" s="24">
        <f t="shared" ref="AE32:AE34" si="263">AD32*M32</f>
        <v>5.8078799999999999</v>
      </c>
      <c r="AF32" s="117">
        <v>0.2185</v>
      </c>
      <c r="AG32" s="30">
        <f t="shared" ref="AG32:AG34" si="264">AJ32*(1-AK32)*AF32</f>
        <v>40.335100000000004</v>
      </c>
      <c r="AH32" s="28">
        <f t="shared" ref="AH32:AH34" si="265">IF(AND(AF32&gt;0,AD32&gt;0,AA32&gt;0),((AA32-AD32)*AF32)/((AF32-AD32)*AA32),0)</f>
        <v>0.8485734397376391</v>
      </c>
      <c r="AI32" s="60">
        <f t="shared" si="6"/>
        <v>0.87973733085695871</v>
      </c>
      <c r="AJ32" s="12">
        <v>200</v>
      </c>
      <c r="AK32" s="14">
        <v>7.6999999999999999E-2</v>
      </c>
      <c r="AL32" s="15">
        <v>0.22689999999999999</v>
      </c>
      <c r="AM32" s="135">
        <v>0.223</v>
      </c>
      <c r="AN32" s="30">
        <f>AJ32*(1-AK32)*AL32</f>
        <v>41.885740000000006</v>
      </c>
      <c r="AO32" s="136">
        <f t="shared" ref="AO32" si="266">AJ32*(1-AK32)*AM32</f>
        <v>41.165800000000004</v>
      </c>
      <c r="AP32" s="19">
        <v>1.6</v>
      </c>
      <c r="AQ32" s="19">
        <v>1070.2</v>
      </c>
      <c r="AR32" s="101">
        <f>AR30+AJ32-AQ32</f>
        <v>1082.4200000000008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9"/>
      <c r="B33" s="33">
        <v>2</v>
      </c>
      <c r="C33" s="46" t="s">
        <v>58</v>
      </c>
      <c r="D33" s="34">
        <v>17000</v>
      </c>
      <c r="E33" s="34">
        <v>0</v>
      </c>
      <c r="F33" s="34">
        <v>8642</v>
      </c>
      <c r="G33" s="35">
        <v>0.8</v>
      </c>
      <c r="H33" s="35">
        <v>3.7</v>
      </c>
      <c r="I33" s="34">
        <v>9483</v>
      </c>
      <c r="J33" s="35">
        <v>8.5</v>
      </c>
      <c r="K33" s="34">
        <v>16044</v>
      </c>
      <c r="L33" s="36">
        <v>7.9000000000000001E-2</v>
      </c>
      <c r="M33" s="37">
        <f>ROUND(K33*(1-L33),0)</f>
        <v>14777</v>
      </c>
      <c r="N33" s="38">
        <v>0.53500000000000003</v>
      </c>
      <c r="O33" s="25">
        <f t="shared" si="256"/>
        <v>7905.6950000000006</v>
      </c>
      <c r="P33" s="36">
        <v>0.42199999999999999</v>
      </c>
      <c r="Q33" s="25">
        <f t="shared" si="257"/>
        <v>6235.8940000000002</v>
      </c>
      <c r="R33" s="39">
        <v>4.2999999999999997E-2</v>
      </c>
      <c r="S33" s="139"/>
      <c r="T33" s="25">
        <f t="shared" si="258"/>
        <v>635.41099999999994</v>
      </c>
      <c r="U33" s="28">
        <v>0.255</v>
      </c>
      <c r="V33" s="25">
        <f t="shared" si="259"/>
        <v>3768.1350000000002</v>
      </c>
      <c r="W33" s="39">
        <v>0.501</v>
      </c>
      <c r="X33" s="25">
        <f t="shared" si="260"/>
        <v>7403.277</v>
      </c>
      <c r="Y33" s="39">
        <v>0.38</v>
      </c>
      <c r="Z33" s="25">
        <f t="shared" si="261"/>
        <v>5615.26</v>
      </c>
      <c r="AA33" s="40">
        <v>2.5000000000000001E-3</v>
      </c>
      <c r="AB33" s="18">
        <f t="shared" si="262"/>
        <v>36.942500000000003</v>
      </c>
      <c r="AC33" s="27">
        <f>IF(M33&gt;0,(AE33+AN33)/M33,0)</f>
        <v>2.8875774514448126E-3</v>
      </c>
      <c r="AD33" s="40">
        <v>3.8000000000000002E-4</v>
      </c>
      <c r="AE33" s="37">
        <f t="shared" si="263"/>
        <v>5.6152600000000001</v>
      </c>
      <c r="AF33" s="28">
        <v>0.21279999999999999</v>
      </c>
      <c r="AG33" s="41">
        <f t="shared" si="264"/>
        <v>35.631231999999997</v>
      </c>
      <c r="AH33" s="28">
        <f t="shared" si="265"/>
        <v>0.84951699463327357</v>
      </c>
      <c r="AI33" s="29">
        <f t="shared" si="6"/>
        <v>0.86989551853414437</v>
      </c>
      <c r="AJ33" s="34">
        <v>182</v>
      </c>
      <c r="AK33" s="36">
        <v>0.08</v>
      </c>
      <c r="AL33" s="38">
        <v>0.2213</v>
      </c>
      <c r="AM33" s="137">
        <v>0.20979999999999999</v>
      </c>
      <c r="AN33" s="41">
        <f>AJ33*(1-AK33)*AL33</f>
        <v>37.054471999999997</v>
      </c>
      <c r="AO33" s="138">
        <f t="shared" si="19"/>
        <v>35.128912</v>
      </c>
      <c r="AP33" s="42">
        <v>1.6</v>
      </c>
      <c r="AQ33" s="42"/>
      <c r="AR33" s="121">
        <f>AR32+AJ33-AQ33</f>
        <v>1264.4200000000008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9"/>
      <c r="B34" s="33">
        <v>3</v>
      </c>
      <c r="C34" s="11" t="s">
        <v>57</v>
      </c>
      <c r="D34" s="43">
        <v>14120</v>
      </c>
      <c r="E34" s="43">
        <v>1</v>
      </c>
      <c r="F34" s="43">
        <v>14907</v>
      </c>
      <c r="G34" s="37">
        <v>1</v>
      </c>
      <c r="H34" s="37">
        <v>5.6</v>
      </c>
      <c r="I34" s="43">
        <v>15091</v>
      </c>
      <c r="J34" s="37">
        <v>7.3</v>
      </c>
      <c r="K34" s="43">
        <v>15583</v>
      </c>
      <c r="L34" s="39">
        <v>7.9000000000000001E-2</v>
      </c>
      <c r="M34" s="37">
        <f>ROUND(K34*(1-L34),0)</f>
        <v>14352</v>
      </c>
      <c r="N34" s="28">
        <v>0.47499999999999998</v>
      </c>
      <c r="O34" s="25">
        <f t="shared" si="256"/>
        <v>6817.2</v>
      </c>
      <c r="P34" s="39">
        <v>0.41899999999999998</v>
      </c>
      <c r="Q34" s="25">
        <f t="shared" si="257"/>
        <v>6013.4879999999994</v>
      </c>
      <c r="R34" s="39">
        <v>0.106</v>
      </c>
      <c r="S34" s="139"/>
      <c r="T34" s="25">
        <f t="shared" si="258"/>
        <v>1521.3119999999999</v>
      </c>
      <c r="U34" s="28">
        <v>0.23200000000000001</v>
      </c>
      <c r="V34" s="25">
        <f t="shared" si="259"/>
        <v>3329.6640000000002</v>
      </c>
      <c r="W34" s="39">
        <v>0.51600000000000001</v>
      </c>
      <c r="X34" s="25">
        <f t="shared" si="260"/>
        <v>7405.6320000000005</v>
      </c>
      <c r="Y34" s="39">
        <v>0.39</v>
      </c>
      <c r="Z34" s="25">
        <f t="shared" si="261"/>
        <v>5597.28</v>
      </c>
      <c r="AA34" s="47">
        <v>2.5000000000000001E-3</v>
      </c>
      <c r="AB34" s="18">
        <f t="shared" si="262"/>
        <v>35.880000000000003</v>
      </c>
      <c r="AC34" s="27">
        <f>IF(M34&gt;0,(AE34+AN34)/M34,0)</f>
        <v>3.1614463210702338E-3</v>
      </c>
      <c r="AD34" s="47">
        <v>3.8999999999999999E-4</v>
      </c>
      <c r="AE34" s="37">
        <f t="shared" si="263"/>
        <v>5.5972799999999996</v>
      </c>
      <c r="AF34" s="28">
        <v>0.21729999999999999</v>
      </c>
      <c r="AG34" s="41">
        <f t="shared" si="264"/>
        <v>37.5468324</v>
      </c>
      <c r="AH34" s="28">
        <f t="shared" si="265"/>
        <v>0.84551749573555857</v>
      </c>
      <c r="AI34" s="29">
        <f t="shared" si="6"/>
        <v>0.87812644386121375</v>
      </c>
      <c r="AJ34" s="43">
        <v>187</v>
      </c>
      <c r="AK34" s="39">
        <v>7.5999999999999998E-2</v>
      </c>
      <c r="AL34" s="28">
        <v>0.23019999999999999</v>
      </c>
      <c r="AM34" s="139">
        <v>0.2235</v>
      </c>
      <c r="AN34" s="41">
        <f>AJ34*(1-AK34)*AL34</f>
        <v>39.775797599999997</v>
      </c>
      <c r="AO34" s="140">
        <f t="shared" si="19"/>
        <v>38.618118000000003</v>
      </c>
      <c r="AP34" s="18">
        <v>1.55</v>
      </c>
      <c r="AQ34" s="18"/>
      <c r="AR34" s="121">
        <f>AR33+AJ34-AQ34</f>
        <v>1451.4200000000008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70"/>
      <c r="B35" s="49" t="s">
        <v>38</v>
      </c>
      <c r="C35" s="50"/>
      <c r="D35" s="51">
        <f t="shared" ref="D35" si="267">SUM(D32:D34)</f>
        <v>36690</v>
      </c>
      <c r="E35" s="51"/>
      <c r="F35" s="51">
        <f t="shared" ref="F35" si="268">SUM(F32:F34)</f>
        <v>35192</v>
      </c>
      <c r="G35" s="52"/>
      <c r="H35" s="52"/>
      <c r="I35" s="51">
        <f t="shared" ref="I35:K35" si="269">SUM(I32:I34)</f>
        <v>36830</v>
      </c>
      <c r="J35" s="52"/>
      <c r="K35" s="51">
        <f t="shared" si="269"/>
        <v>47779</v>
      </c>
      <c r="L35" s="21">
        <f t="shared" ref="L35" si="270">IF(K35&gt;0,(K32*L32+K33*L33+K34*L34)/K35,0)</f>
        <v>7.8661943531677103E-2</v>
      </c>
      <c r="M35" s="52">
        <f t="shared" ref="M35" si="271">M32+M33+M34</f>
        <v>44021</v>
      </c>
      <c r="N35" s="53">
        <f t="shared" ref="N35" si="272">IF(M35&gt;0,O35/M35,0)</f>
        <v>0.49480254878353513</v>
      </c>
      <c r="O35" s="54">
        <f t="shared" ref="O35" si="273">O32+O33+O34</f>
        <v>21781.703000000001</v>
      </c>
      <c r="P35" s="21">
        <f t="shared" ref="P35" si="274">IF(M35&gt;0,Q35/M35,0)</f>
        <v>0.42474314531700785</v>
      </c>
      <c r="Q35" s="54">
        <f t="shared" ref="Q35" si="275">Q32+Q33+Q34</f>
        <v>18697.618000000002</v>
      </c>
      <c r="R35" s="21">
        <f t="shared" ref="R35" si="276">IF(M35&gt;0,T35/M35,0)</f>
        <v>8.0454305899457068E-2</v>
      </c>
      <c r="S35" s="141"/>
      <c r="T35" s="54">
        <f t="shared" ref="T35" si="277">T32+T33+T34</f>
        <v>3541.6789999999996</v>
      </c>
      <c r="U35" s="21">
        <f t="shared" ref="U35" si="278">IF(M35&gt;0,V35/M35,0)</f>
        <v>0.24242700074964224</v>
      </c>
      <c r="V35" s="54">
        <f t="shared" ref="V35" si="279">V32+V33+V34</f>
        <v>10671.879000000001</v>
      </c>
      <c r="W35" s="21">
        <f t="shared" ref="W35" si="280">IF(M35&gt;0,X35/M35,0)</f>
        <v>0.50792015174575778</v>
      </c>
      <c r="X35" s="54">
        <f t="shared" ref="X35" si="281">X32+X33+X34</f>
        <v>22359.153000000002</v>
      </c>
      <c r="Y35" s="21">
        <f t="shared" ref="Y35" si="282">IF(M35&gt;0,Z35/M35,0)</f>
        <v>0.3866431930215124</v>
      </c>
      <c r="Z35" s="54">
        <f t="shared" ref="Z35" si="283">Z32+Z33+Z34</f>
        <v>17020.419999999998</v>
      </c>
      <c r="AA35" s="55">
        <f t="shared" ref="AA35" si="284">IF(M35&gt;0,AB35/M35,0)</f>
        <v>2.5169146543695055E-3</v>
      </c>
      <c r="AB35" s="56">
        <f t="shared" ref="AB35" si="285">SUM(AB32:AB34)</f>
        <v>110.7971</v>
      </c>
      <c r="AC35" s="55">
        <f t="shared" ref="AC35" si="286">IF(M35&gt;0,(AC32*M32+AC33*M33+AC34*M34)/M35,0)</f>
        <v>3.0834472092864766E-3</v>
      </c>
      <c r="AD35" s="55">
        <f t="shared" ref="AD35" si="287">IF(K35&gt;0,(K32*AD32+K33*AD33+K34*AD34)/K35,0)</f>
        <v>3.8664203938969011E-4</v>
      </c>
      <c r="AE35" s="52">
        <f t="shared" ref="AE35" si="288">SUM(AE32:AE34)</f>
        <v>17.020420000000001</v>
      </c>
      <c r="AF35" s="53">
        <f t="shared" ref="AF35" si="289">IF(K35&gt;0,(K32*AF32+K33*AF33+K34*AF34)/K35,0)</f>
        <v>0.21619458548734802</v>
      </c>
      <c r="AG35" s="58">
        <f t="shared" ref="AG35" si="290">SUM(AG32:AG34)</f>
        <v>113.51316439999999</v>
      </c>
      <c r="AH35" s="53">
        <f t="shared" ref="AH35" si="291">IF(AND(AB35&gt;0),((AB32*AH32+AB33*AH33+AB34*AH34)/AB35),0)</f>
        <v>0.84789842212379651</v>
      </c>
      <c r="AI35" s="57">
        <f t="shared" si="6"/>
        <v>0.87610542360968857</v>
      </c>
      <c r="AJ35" s="51">
        <f t="shared" ref="AJ35" si="292">SUM(AJ32:AJ34)</f>
        <v>569</v>
      </c>
      <c r="AK35" s="21">
        <f t="shared" ref="AK35" si="293">IF(AJ35&gt;0,(AK32*AJ32+AK33*AJ33+AK34*AJ34)/AJ35,0)</f>
        <v>7.7630931458699468E-2</v>
      </c>
      <c r="AL35" s="53">
        <f>IF(K35&gt;0,(AL32*K32+AL33*K33+AL34*K34)/K35,0)</f>
        <v>0.22609582871135853</v>
      </c>
      <c r="AM35" s="141">
        <f>IF(L35&gt;0,(AM32*K32+AM33*K33+AM34*K34)/K35,0)</f>
        <v>0.21873056572971389</v>
      </c>
      <c r="AN35" s="58">
        <f t="shared" ref="AN35" si="294">SUM(AN32:AN34)</f>
        <v>118.71600960000001</v>
      </c>
      <c r="AO35" s="142">
        <f t="shared" si="48"/>
        <v>114.91283000000001</v>
      </c>
      <c r="AP35" s="56"/>
      <c r="AQ35" s="56">
        <f t="shared" ref="AQ35" si="295">SUM(AQ32:AQ34)</f>
        <v>1070.2</v>
      </c>
      <c r="AR35" s="105"/>
      <c r="AS35" s="106">
        <f>AR34</f>
        <v>1451.4200000000008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8">
        <v>9</v>
      </c>
      <c r="B36" s="23">
        <v>1</v>
      </c>
      <c r="C36" s="11" t="s">
        <v>55</v>
      </c>
      <c r="D36" s="12">
        <v>4898</v>
      </c>
      <c r="E36" s="12">
        <v>0</v>
      </c>
      <c r="F36" s="12">
        <v>13921</v>
      </c>
      <c r="G36" s="13">
        <v>1.2</v>
      </c>
      <c r="H36" s="13">
        <v>6.1</v>
      </c>
      <c r="I36" s="12">
        <v>14746</v>
      </c>
      <c r="J36" s="13">
        <v>7.5</v>
      </c>
      <c r="K36" s="12">
        <v>15996</v>
      </c>
      <c r="L36" s="14">
        <v>7.1999999999999995E-2</v>
      </c>
      <c r="M36" s="24">
        <f>ROUND(K36*(1-L36),0)</f>
        <v>14844</v>
      </c>
      <c r="N36" s="15">
        <v>0.46400000000000002</v>
      </c>
      <c r="O36" s="25">
        <f t="shared" ref="O36:O38" si="297">M36*N36</f>
        <v>6887.616</v>
      </c>
      <c r="P36" s="14">
        <v>0.40600000000000003</v>
      </c>
      <c r="Q36" s="25">
        <f t="shared" ref="Q36:Q38" si="298">M36*P36</f>
        <v>6026.6640000000007</v>
      </c>
      <c r="R36" s="16">
        <v>0.13</v>
      </c>
      <c r="S36" s="150"/>
      <c r="T36" s="25">
        <f t="shared" ref="T36:T38" si="299">M36*R36</f>
        <v>1929.72</v>
      </c>
      <c r="U36" s="26">
        <v>0.23599999999999999</v>
      </c>
      <c r="V36" s="25">
        <f t="shared" ref="V36:V38" si="300">M36*U36</f>
        <v>3503.1839999999997</v>
      </c>
      <c r="W36" s="16">
        <v>0.51400000000000001</v>
      </c>
      <c r="X36" s="25">
        <f t="shared" ref="X36:X38" si="301">M36*W36</f>
        <v>7629.8159999999998</v>
      </c>
      <c r="Y36" s="16">
        <v>0.39</v>
      </c>
      <c r="Z36" s="25">
        <f t="shared" ref="Z36:Z38" si="302">Y36*M36</f>
        <v>5789.16</v>
      </c>
      <c r="AA36" s="17">
        <v>2.5400000000000002E-3</v>
      </c>
      <c r="AB36" s="18">
        <f t="shared" ref="AB36:AB38" si="303">M36*AA36</f>
        <v>37.703760000000003</v>
      </c>
      <c r="AC36" s="27">
        <f>IF(M36&gt;0,(AE36+AN36)/M36,0)</f>
        <v>3.1347400767987063E-3</v>
      </c>
      <c r="AD36" s="17">
        <v>3.8999999999999999E-4</v>
      </c>
      <c r="AE36" s="24">
        <f t="shared" ref="AE36:AE38" si="304">AD36*M36</f>
        <v>5.7891599999999999</v>
      </c>
      <c r="AF36" s="117">
        <v>0.2205</v>
      </c>
      <c r="AG36" s="30">
        <f t="shared" ref="AG36:AG38" si="305">AJ36*(1-AK36)*AF36</f>
        <v>40.413019499999997</v>
      </c>
      <c r="AH36" s="28">
        <f t="shared" ref="AH36:AH38" si="306">IF(AND(AF36&gt;0,AD36&gt;0,AA36&gt;0),((AA36-AD36)*AF36)/((AF36-AD36)*AA36),0)</f>
        <v>0.84795647988461031</v>
      </c>
      <c r="AI36" s="60">
        <f t="shared" si="6"/>
        <v>0.87712658967093216</v>
      </c>
      <c r="AJ36" s="12">
        <v>199</v>
      </c>
      <c r="AK36" s="14">
        <v>7.9000000000000001E-2</v>
      </c>
      <c r="AL36" s="15">
        <v>0.2223</v>
      </c>
      <c r="AM36" s="135">
        <v>0.2107</v>
      </c>
      <c r="AN36" s="30">
        <f>AJ36*(1-AK36)*AL36</f>
        <v>40.742921699999997</v>
      </c>
      <c r="AO36" s="136">
        <f t="shared" ref="AO36" si="307">AJ36*(1-AK36)*AM36</f>
        <v>38.6168853</v>
      </c>
      <c r="AP36" s="19">
        <v>1.6</v>
      </c>
      <c r="AQ36" s="19">
        <v>565.91999999999996</v>
      </c>
      <c r="AR36" s="101">
        <f>AR34+AJ36-AQ36+AS36</f>
        <v>1111.5000000000009</v>
      </c>
      <c r="AS36" s="102">
        <v>27</v>
      </c>
      <c r="AT36" s="12"/>
      <c r="AU36" s="31"/>
      <c r="AV36" s="20"/>
      <c r="AW36" s="20"/>
      <c r="AX36" s="20"/>
      <c r="AY36" s="20"/>
    </row>
    <row r="37" spans="1:51" x14ac:dyDescent="0.2">
      <c r="A37" s="169"/>
      <c r="B37" s="33">
        <v>2</v>
      </c>
      <c r="C37" s="46" t="s">
        <v>58</v>
      </c>
      <c r="D37" s="34">
        <v>19000</v>
      </c>
      <c r="E37" s="34">
        <v>6</v>
      </c>
      <c r="F37" s="34">
        <v>16724</v>
      </c>
      <c r="G37" s="35">
        <v>0.9</v>
      </c>
      <c r="H37" s="35">
        <v>5.4</v>
      </c>
      <c r="I37" s="34">
        <v>16980</v>
      </c>
      <c r="J37" s="35">
        <v>6.8</v>
      </c>
      <c r="K37" s="34">
        <v>16121</v>
      </c>
      <c r="L37" s="36">
        <v>7.6999999999999999E-2</v>
      </c>
      <c r="M37" s="37">
        <f>ROUND(K37*(1-L37),0)</f>
        <v>14880</v>
      </c>
      <c r="N37" s="38">
        <v>0.50700000000000001</v>
      </c>
      <c r="O37" s="25">
        <f t="shared" si="297"/>
        <v>7544.16</v>
      </c>
      <c r="P37" s="36">
        <v>0.38</v>
      </c>
      <c r="Q37" s="25">
        <f t="shared" si="298"/>
        <v>5654.4</v>
      </c>
      <c r="R37" s="39">
        <v>0.113</v>
      </c>
      <c r="S37" s="139"/>
      <c r="T37" s="25">
        <f t="shared" si="299"/>
        <v>1681.44</v>
      </c>
      <c r="U37" s="28">
        <v>0.24</v>
      </c>
      <c r="V37" s="25">
        <f t="shared" si="300"/>
        <v>3571.2</v>
      </c>
      <c r="W37" s="39">
        <v>0.501</v>
      </c>
      <c r="X37" s="25">
        <f t="shared" si="301"/>
        <v>7454.88</v>
      </c>
      <c r="Y37" s="39">
        <v>0.39</v>
      </c>
      <c r="Z37" s="25">
        <f t="shared" si="302"/>
        <v>5803.2</v>
      </c>
      <c r="AA37" s="40">
        <v>2.5899999999999999E-3</v>
      </c>
      <c r="AB37" s="18">
        <f t="shared" si="303"/>
        <v>38.539200000000001</v>
      </c>
      <c r="AC37" s="27">
        <f>IF(M37&gt;0,(AE37+AN37)/M37,0)</f>
        <v>3.2173077956989247E-3</v>
      </c>
      <c r="AD37" s="40">
        <v>3.8999999999999999E-4</v>
      </c>
      <c r="AE37" s="37">
        <f t="shared" si="304"/>
        <v>5.8031999999999995</v>
      </c>
      <c r="AF37" s="28">
        <v>0.21840000000000001</v>
      </c>
      <c r="AG37" s="41">
        <f t="shared" si="305"/>
        <v>40.316640000000007</v>
      </c>
      <c r="AH37" s="28">
        <f t="shared" si="306"/>
        <v>0.85094038582410669</v>
      </c>
      <c r="AI37" s="29">
        <f t="shared" si="6"/>
        <v>0.88028705236464588</v>
      </c>
      <c r="AJ37" s="34">
        <v>200</v>
      </c>
      <c r="AK37" s="36">
        <v>7.6999999999999999E-2</v>
      </c>
      <c r="AL37" s="38">
        <v>0.22789999999999999</v>
      </c>
      <c r="AM37" s="137">
        <v>0.2225</v>
      </c>
      <c r="AN37" s="41">
        <f>AJ37*(1-AK37)*AL37</f>
        <v>42.070340000000002</v>
      </c>
      <c r="AO37" s="138">
        <f t="shared" si="19"/>
        <v>41.073500000000003</v>
      </c>
      <c r="AP37" s="42">
        <v>1.6</v>
      </c>
      <c r="AQ37" s="42"/>
      <c r="AR37" s="121">
        <f>AR36+AJ37-AQ37</f>
        <v>1311.5000000000009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9"/>
      <c r="B38" s="33">
        <v>3</v>
      </c>
      <c r="C38" s="11" t="s">
        <v>57</v>
      </c>
      <c r="D38" s="43">
        <v>22000</v>
      </c>
      <c r="E38" s="43">
        <v>2</v>
      </c>
      <c r="F38" s="43">
        <v>17802</v>
      </c>
      <c r="G38" s="37">
        <v>0.5</v>
      </c>
      <c r="H38" s="37">
        <v>3.4</v>
      </c>
      <c r="I38" s="43">
        <v>17767</v>
      </c>
      <c r="J38" s="37">
        <v>6.7</v>
      </c>
      <c r="K38" s="43">
        <v>16396</v>
      </c>
      <c r="L38" s="39">
        <v>7.9000000000000001E-2</v>
      </c>
      <c r="M38" s="37">
        <f>ROUND(K38*(1-L38),0)</f>
        <v>15101</v>
      </c>
      <c r="N38" s="28">
        <v>0.44</v>
      </c>
      <c r="O38" s="25">
        <f t="shared" si="297"/>
        <v>6644.44</v>
      </c>
      <c r="P38" s="39">
        <v>0.39200000000000002</v>
      </c>
      <c r="Q38" s="25">
        <f t="shared" si="298"/>
        <v>5919.5920000000006</v>
      </c>
      <c r="R38" s="39">
        <v>0.16800000000000001</v>
      </c>
      <c r="S38" s="139"/>
      <c r="T38" s="25">
        <f t="shared" si="299"/>
        <v>2536.9680000000003</v>
      </c>
      <c r="U38" s="28">
        <v>0.24099999999999999</v>
      </c>
      <c r="V38" s="25">
        <f t="shared" si="300"/>
        <v>3639.3409999999999</v>
      </c>
      <c r="W38" s="39">
        <v>0.499</v>
      </c>
      <c r="X38" s="25">
        <f t="shared" si="301"/>
        <v>7535.3990000000003</v>
      </c>
      <c r="Y38" s="39">
        <v>0.38</v>
      </c>
      <c r="Z38" s="25">
        <f t="shared" si="302"/>
        <v>5738.38</v>
      </c>
      <c r="AA38" s="47">
        <v>2.63E-3</v>
      </c>
      <c r="AB38" s="18">
        <f t="shared" si="303"/>
        <v>39.715629999999997</v>
      </c>
      <c r="AC38" s="27">
        <f>IF(M38&gt;0,(AE38+AN38)/M38,0)</f>
        <v>3.3263438977551157E-3</v>
      </c>
      <c r="AD38" s="47">
        <v>3.8999999999999999E-4</v>
      </c>
      <c r="AE38" s="37">
        <f t="shared" si="304"/>
        <v>5.8893899999999997</v>
      </c>
      <c r="AF38" s="28">
        <v>0.22020000000000001</v>
      </c>
      <c r="AG38" s="41">
        <f t="shared" si="305"/>
        <v>42.994490400000004</v>
      </c>
      <c r="AH38" s="28">
        <f t="shared" si="306"/>
        <v>0.85322218307099984</v>
      </c>
      <c r="AI38" s="29">
        <f t="shared" si="6"/>
        <v>0.88427272141671842</v>
      </c>
      <c r="AJ38" s="43">
        <v>212</v>
      </c>
      <c r="AK38" s="39">
        <v>7.9000000000000001E-2</v>
      </c>
      <c r="AL38" s="28">
        <v>0.2271</v>
      </c>
      <c r="AM38" s="139">
        <v>0.21709999999999999</v>
      </c>
      <c r="AN38" s="41">
        <f>AJ38*(1-AK38)*AL38</f>
        <v>44.341729200000003</v>
      </c>
      <c r="AO38" s="140">
        <f t="shared" si="19"/>
        <v>42.389209199999996</v>
      </c>
      <c r="AP38" s="18">
        <v>1.6</v>
      </c>
      <c r="AQ38" s="18"/>
      <c r="AR38" s="121">
        <f>AR37+AJ38-AQ38</f>
        <v>1523.5000000000009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70"/>
      <c r="B39" s="49" t="s">
        <v>38</v>
      </c>
      <c r="C39" s="50"/>
      <c r="D39" s="51">
        <f t="shared" ref="D39" si="308">SUM(D36:D38)</f>
        <v>45898</v>
      </c>
      <c r="E39" s="51"/>
      <c r="F39" s="51">
        <f t="shared" ref="F39" si="309">SUM(F36:F38)</f>
        <v>48447</v>
      </c>
      <c r="G39" s="52"/>
      <c r="H39" s="52"/>
      <c r="I39" s="51">
        <f t="shared" ref="I39:K39" si="310">SUM(I36:I38)</f>
        <v>49493</v>
      </c>
      <c r="J39" s="52"/>
      <c r="K39" s="51">
        <f t="shared" si="310"/>
        <v>48513</v>
      </c>
      <c r="L39" s="21">
        <f t="shared" ref="L39" si="311">IF(K39&gt;0,(K36*L36+K37*L37+K38*L38)/K39,0)</f>
        <v>7.6027312266815084E-2</v>
      </c>
      <c r="M39" s="52">
        <f t="shared" ref="M39" si="312">M36+M37+M38</f>
        <v>44825</v>
      </c>
      <c r="N39" s="53">
        <f t="shared" ref="N39" si="313">IF(M39&gt;0,O39/M39,0)</f>
        <v>0.47018886781929725</v>
      </c>
      <c r="O39" s="54">
        <f t="shared" ref="O39" si="314">O36+O37+O38</f>
        <v>21076.216</v>
      </c>
      <c r="P39" s="21">
        <f t="shared" ref="P39" si="315">IF(M39&gt;0,Q39/M39,0)</f>
        <v>0.39265267150027894</v>
      </c>
      <c r="Q39" s="54">
        <f t="shared" ref="Q39" si="316">Q36+Q37+Q38</f>
        <v>17600.656000000003</v>
      </c>
      <c r="R39" s="21">
        <f t="shared" ref="R39" si="317">IF(M39&gt;0,T39/M39,0)</f>
        <v>0.13715846068042389</v>
      </c>
      <c r="S39" s="141"/>
      <c r="T39" s="54">
        <f t="shared" ref="T39" si="318">T36+T37+T38</f>
        <v>6148.1280000000006</v>
      </c>
      <c r="U39" s="21">
        <f t="shared" ref="U39" si="319">IF(M39&gt;0,V39/M39,0)</f>
        <v>0.23901226993865032</v>
      </c>
      <c r="V39" s="54">
        <f t="shared" ref="V39" si="320">V36+V37+V38</f>
        <v>10713.725</v>
      </c>
      <c r="W39" s="21">
        <f t="shared" ref="W39" si="321">IF(M39&gt;0,X39/M39,0)</f>
        <v>0.50463123257110987</v>
      </c>
      <c r="X39" s="54">
        <f t="shared" ref="X39" si="322">X36+X37+X38</f>
        <v>22620.095000000001</v>
      </c>
      <c r="Y39" s="21">
        <f t="shared" ref="Y39" si="323">IF(M39&gt;0,Z39/M39,0)</f>
        <v>0.38663112102621311</v>
      </c>
      <c r="Z39" s="54">
        <f t="shared" ref="Z39" si="324">Z36+Z37+Z38</f>
        <v>17330.740000000002</v>
      </c>
      <c r="AA39" s="55">
        <f t="shared" ref="AA39" si="325">IF(M39&gt;0,AB39/M39,0)</f>
        <v>2.5869177914110432E-3</v>
      </c>
      <c r="AB39" s="56">
        <f t="shared" ref="AB39" si="326">SUM(AB36:AB38)</f>
        <v>115.95859000000002</v>
      </c>
      <c r="AC39" s="55">
        <f t="shared" ref="AC39" si="327">IF(M39&gt;0,(AC36*M36+AC37*M37+AC38*M38)/M39,0)</f>
        <v>3.2266980680423873E-3</v>
      </c>
      <c r="AD39" s="55">
        <f t="shared" ref="AD39" si="328">IF(K39&gt;0,(K36*AD36+K37*AD37+K38*AD38)/K39,0)</f>
        <v>3.8999999999999999E-4</v>
      </c>
      <c r="AE39" s="52">
        <f t="shared" ref="AE39" si="329">SUM(AE36:AE38)</f>
        <v>17.481749999999998</v>
      </c>
      <c r="AF39" s="53">
        <f t="shared" ref="AF39" si="330">IF(K39&gt;0,(K36*AF36+K37*AF37+K38*AF38)/K39,0)</f>
        <v>0.21970077298868346</v>
      </c>
      <c r="AG39" s="58">
        <f t="shared" ref="AG39" si="331">SUM(AG36:AG38)</f>
        <v>123.7241499</v>
      </c>
      <c r="AH39" s="53">
        <f t="shared" ref="AH39" si="332">IF(AND(AB39&gt;0),((AB36*AH36+AB37*AH37+AB38*AH38)/AB39),0)</f>
        <v>0.85075168520078304</v>
      </c>
      <c r="AI39" s="57">
        <f t="shared" si="6"/>
        <v>0.88065458085361148</v>
      </c>
      <c r="AJ39" s="51">
        <f t="shared" ref="AJ39" si="333">SUM(AJ36:AJ38)</f>
        <v>611</v>
      </c>
      <c r="AK39" s="21">
        <f t="shared" ref="AK39" si="334">IF(AJ39&gt;0,(AK36*AJ36+AK37*AJ37+AK38*AJ38)/AJ39,0)</f>
        <v>7.8345335515548287E-2</v>
      </c>
      <c r="AL39" s="53">
        <f>IF(K39&gt;0,(AL36*K36+AL37*K37+AL38*K38)/K39,0)</f>
        <v>0.22578315709191349</v>
      </c>
      <c r="AM39" s="141">
        <f>IF(L39&gt;0,(AM36*K36+AM37*K37+AM38*K38)/K39,0)</f>
        <v>0.21678418774349145</v>
      </c>
      <c r="AN39" s="58">
        <f t="shared" ref="AN39" si="335">SUM(AN36:AN38)</f>
        <v>127.1549909</v>
      </c>
      <c r="AO39" s="142">
        <f t="shared" si="48"/>
        <v>122.0795945</v>
      </c>
      <c r="AP39" s="56"/>
      <c r="AQ39" s="56">
        <f t="shared" ref="AQ39" si="336">SUM(AQ36:AQ38)</f>
        <v>565.91999999999996</v>
      </c>
      <c r="AR39" s="105"/>
      <c r="AS39" s="106">
        <f>AR38</f>
        <v>1523.5000000000009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8">
        <v>10</v>
      </c>
      <c r="B40" s="23">
        <v>1</v>
      </c>
      <c r="C40" s="11" t="s">
        <v>55</v>
      </c>
      <c r="D40" s="12">
        <v>15206</v>
      </c>
      <c r="E40" s="12">
        <v>0</v>
      </c>
      <c r="F40" s="12">
        <v>18253</v>
      </c>
      <c r="G40" s="13">
        <v>0.8</v>
      </c>
      <c r="H40" s="13">
        <v>4.7</v>
      </c>
      <c r="I40" s="12">
        <v>19102</v>
      </c>
      <c r="J40" s="13">
        <v>5.0999999999999996</v>
      </c>
      <c r="K40" s="12">
        <v>15336</v>
      </c>
      <c r="L40" s="14">
        <v>7.8E-2</v>
      </c>
      <c r="M40" s="24">
        <f>ROUND(K40*(1-L40),0)</f>
        <v>14140</v>
      </c>
      <c r="N40" s="15">
        <v>0.45600000000000002</v>
      </c>
      <c r="O40" s="25">
        <f t="shared" ref="O40:O42" si="338">M40*N40</f>
        <v>6447.84</v>
      </c>
      <c r="P40" s="14">
        <v>0.47</v>
      </c>
      <c r="Q40" s="25">
        <f t="shared" ref="Q40:Q42" si="339">M40*P40</f>
        <v>6645.7999999999993</v>
      </c>
      <c r="R40" s="16">
        <v>7.3999999999999996E-2</v>
      </c>
      <c r="S40" s="150"/>
      <c r="T40" s="25">
        <f t="shared" ref="T40:T42" si="340">M40*R40</f>
        <v>1046.3599999999999</v>
      </c>
      <c r="U40" s="26">
        <v>0.245</v>
      </c>
      <c r="V40" s="25">
        <f t="shared" ref="V40:V42" si="341">M40*U40</f>
        <v>3464.2999999999997</v>
      </c>
      <c r="W40" s="16">
        <v>0.498</v>
      </c>
      <c r="X40" s="25">
        <f t="shared" ref="X40:X42" si="342">M40*W40</f>
        <v>7041.72</v>
      </c>
      <c r="Y40" s="16">
        <v>0.39</v>
      </c>
      <c r="Z40" s="25">
        <f t="shared" ref="Z40:Z42" si="343">Y40*M40</f>
        <v>5514.6</v>
      </c>
      <c r="AA40" s="17">
        <v>2.6800000000000001E-3</v>
      </c>
      <c r="AB40" s="18">
        <f t="shared" ref="AB40:AB42" si="344">M40*AA40</f>
        <v>37.895200000000003</v>
      </c>
      <c r="AC40" s="27">
        <f>IF(M40&gt;0,(AE40+AN40)/M40,0)</f>
        <v>3.4527334724186705E-3</v>
      </c>
      <c r="AD40" s="17">
        <v>3.8000000000000002E-4</v>
      </c>
      <c r="AE40" s="24">
        <f t="shared" ref="AE40:AE42" si="345">AD40*M40</f>
        <v>5.3732000000000006</v>
      </c>
      <c r="AF40" s="117">
        <v>0.22020000000000001</v>
      </c>
      <c r="AG40" s="30">
        <f t="shared" ref="AG40:AG42" si="346">AJ40*(1-AK40)*AF40</f>
        <v>41.980469400000004</v>
      </c>
      <c r="AH40" s="28">
        <f t="shared" ref="AH40:AH42" si="347">IF(AND(AF40&gt;0,AD40&gt;0,AA40&gt;0),((AA40-AD40)*AF40)/((AF40-AD40)*AA40),0)</f>
        <v>0.85969252998043166</v>
      </c>
      <c r="AI40" s="60">
        <f t="shared" si="6"/>
        <v>0.89142863870793065</v>
      </c>
      <c r="AJ40" s="12">
        <v>207</v>
      </c>
      <c r="AK40" s="14">
        <v>7.9000000000000001E-2</v>
      </c>
      <c r="AL40" s="15">
        <v>0.22789999999999999</v>
      </c>
      <c r="AM40" s="135">
        <v>0.21840000000000001</v>
      </c>
      <c r="AN40" s="30">
        <f>AJ40*(1-AK40)*AL40</f>
        <v>43.448451300000002</v>
      </c>
      <c r="AO40" s="136">
        <f t="shared" ref="AO40" si="348">AJ40*(1-AK40)*AM40</f>
        <v>41.63730480000001</v>
      </c>
      <c r="AP40" s="19">
        <v>1.6</v>
      </c>
      <c r="AQ40" s="19"/>
      <c r="AR40" s="101">
        <f>AR38+AJ40-AQ40</f>
        <v>1730.5000000000009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9"/>
      <c r="B41" s="33">
        <v>2</v>
      </c>
      <c r="C41" s="46" t="s">
        <v>58</v>
      </c>
      <c r="D41" s="34">
        <v>20266</v>
      </c>
      <c r="E41" s="34">
        <v>4</v>
      </c>
      <c r="F41" s="34">
        <v>20190</v>
      </c>
      <c r="G41" s="35">
        <v>0.6</v>
      </c>
      <c r="H41" s="35">
        <v>3.9</v>
      </c>
      <c r="I41" s="34">
        <v>19561</v>
      </c>
      <c r="J41" s="35">
        <v>3.8</v>
      </c>
      <c r="K41" s="34">
        <v>15679</v>
      </c>
      <c r="L41" s="36">
        <v>8.2000000000000003E-2</v>
      </c>
      <c r="M41" s="37">
        <f>ROUND(K41*(1-L41),0)</f>
        <v>14393</v>
      </c>
      <c r="N41" s="38">
        <v>0.48199999999999998</v>
      </c>
      <c r="O41" s="25">
        <f t="shared" si="338"/>
        <v>6937.4259999999995</v>
      </c>
      <c r="P41" s="36">
        <v>0.41399999999999998</v>
      </c>
      <c r="Q41" s="25">
        <f t="shared" si="339"/>
        <v>5958.7019999999993</v>
      </c>
      <c r="R41" s="39">
        <v>0.104</v>
      </c>
      <c r="S41" s="139"/>
      <c r="T41" s="25">
        <f t="shared" si="340"/>
        <v>1496.8719999999998</v>
      </c>
      <c r="U41" s="28">
        <v>0.24399999999999999</v>
      </c>
      <c r="V41" s="25">
        <f t="shared" si="341"/>
        <v>3511.8919999999998</v>
      </c>
      <c r="W41" s="39">
        <v>0.502</v>
      </c>
      <c r="X41" s="25">
        <f t="shared" si="342"/>
        <v>7225.2860000000001</v>
      </c>
      <c r="Y41" s="39">
        <v>0.38</v>
      </c>
      <c r="Z41" s="25">
        <f t="shared" si="343"/>
        <v>5469.34</v>
      </c>
      <c r="AA41" s="40">
        <v>2.7399999999999998E-3</v>
      </c>
      <c r="AB41" s="18">
        <f t="shared" si="344"/>
        <v>39.436819999999997</v>
      </c>
      <c r="AC41" s="27">
        <f>IF(M41&gt;0,(AE41+AN41)/M41,0)</f>
        <v>2.8650779406656016E-3</v>
      </c>
      <c r="AD41" s="40">
        <v>3.8000000000000002E-4</v>
      </c>
      <c r="AE41" s="37">
        <f t="shared" si="345"/>
        <v>5.4693399999999999</v>
      </c>
      <c r="AF41" s="28">
        <v>0.22189999999999999</v>
      </c>
      <c r="AG41" s="41">
        <f t="shared" si="346"/>
        <v>35.227956399999997</v>
      </c>
      <c r="AH41" s="28">
        <f t="shared" si="347"/>
        <v>0.86279138427796787</v>
      </c>
      <c r="AI41" s="29">
        <f t="shared" si="6"/>
        <v>0.86883376492510211</v>
      </c>
      <c r="AJ41" s="34">
        <v>172</v>
      </c>
      <c r="AK41" s="36">
        <v>7.6999999999999999E-2</v>
      </c>
      <c r="AL41" s="38">
        <v>0.2253</v>
      </c>
      <c r="AM41" s="137">
        <v>0.222</v>
      </c>
      <c r="AN41" s="41">
        <f>AJ41*(1-AK41)*AL41</f>
        <v>35.767726799999998</v>
      </c>
      <c r="AO41" s="138">
        <f t="shared" si="19"/>
        <v>35.243831999999998</v>
      </c>
      <c r="AP41" s="42">
        <v>1.55</v>
      </c>
      <c r="AQ41" s="42"/>
      <c r="AR41" s="121">
        <f>AR40+AJ41-AQ41</f>
        <v>1902.5000000000009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9"/>
      <c r="B42" s="33">
        <v>3</v>
      </c>
      <c r="C42" s="11" t="s">
        <v>56</v>
      </c>
      <c r="D42" s="43">
        <v>18500</v>
      </c>
      <c r="E42" s="43">
        <v>2</v>
      </c>
      <c r="F42" s="43">
        <v>17747</v>
      </c>
      <c r="G42" s="37">
        <v>0.5</v>
      </c>
      <c r="H42" s="37">
        <v>4.0999999999999996</v>
      </c>
      <c r="I42" s="43">
        <v>18502</v>
      </c>
      <c r="J42" s="37">
        <v>3</v>
      </c>
      <c r="K42" s="43">
        <v>16548</v>
      </c>
      <c r="L42" s="39">
        <v>8.1000000000000003E-2</v>
      </c>
      <c r="M42" s="37">
        <f>ROUND(K42*(1-L42),0)</f>
        <v>15208</v>
      </c>
      <c r="N42" s="28">
        <v>0.47299999999999998</v>
      </c>
      <c r="O42" s="25">
        <f t="shared" si="338"/>
        <v>7193.384</v>
      </c>
      <c r="P42" s="39">
        <v>0.40100000000000002</v>
      </c>
      <c r="Q42" s="25">
        <f t="shared" si="339"/>
        <v>6098.4080000000004</v>
      </c>
      <c r="R42" s="39">
        <v>0.126</v>
      </c>
      <c r="S42" s="139"/>
      <c r="T42" s="25">
        <f t="shared" si="340"/>
        <v>1916.2080000000001</v>
      </c>
      <c r="U42" s="28">
        <v>0.23599999999999999</v>
      </c>
      <c r="V42" s="25">
        <f t="shared" si="341"/>
        <v>3589.0879999999997</v>
      </c>
      <c r="W42" s="39">
        <v>0.5</v>
      </c>
      <c r="X42" s="25">
        <f t="shared" si="342"/>
        <v>7604</v>
      </c>
      <c r="Y42" s="39">
        <v>0.39</v>
      </c>
      <c r="Z42" s="25">
        <f t="shared" si="343"/>
        <v>5931.12</v>
      </c>
      <c r="AA42" s="47">
        <v>2.6900000000000001E-3</v>
      </c>
      <c r="AB42" s="18">
        <f t="shared" si="344"/>
        <v>40.909520000000001</v>
      </c>
      <c r="AC42" s="27">
        <f>IF(M42&gt;0,(AE42+AN42)/M42,0)</f>
        <v>3.398806483429774E-3</v>
      </c>
      <c r="AD42" s="47">
        <v>3.8999999999999999E-4</v>
      </c>
      <c r="AE42" s="37">
        <f t="shared" si="345"/>
        <v>5.9311199999999999</v>
      </c>
      <c r="AF42" s="28">
        <v>0.2298</v>
      </c>
      <c r="AG42" s="41">
        <f t="shared" si="346"/>
        <v>44.349102000000002</v>
      </c>
      <c r="AH42" s="28">
        <f t="shared" si="347"/>
        <v>0.85647213014020607</v>
      </c>
      <c r="AI42" s="29">
        <f t="shared" si="6"/>
        <v>0.88671236933274866</v>
      </c>
      <c r="AJ42" s="43">
        <v>210</v>
      </c>
      <c r="AK42" s="39">
        <v>8.1000000000000003E-2</v>
      </c>
      <c r="AL42" s="28">
        <v>0.23710000000000001</v>
      </c>
      <c r="AM42" s="139">
        <v>0.2339</v>
      </c>
      <c r="AN42" s="41">
        <f>AJ42*(1-AK42)*AL42</f>
        <v>45.757929000000004</v>
      </c>
      <c r="AO42" s="140">
        <f t="shared" si="19"/>
        <v>45.140360999999999</v>
      </c>
      <c r="AP42" s="18">
        <v>1.56</v>
      </c>
      <c r="AQ42" s="18"/>
      <c r="AR42" s="121">
        <f>AR41+AJ42-AQ42</f>
        <v>2112.5000000000009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70"/>
      <c r="B43" s="49" t="s">
        <v>38</v>
      </c>
      <c r="C43" s="50"/>
      <c r="D43" s="51">
        <f t="shared" ref="D43" si="349">SUM(D40:D42)</f>
        <v>53972</v>
      </c>
      <c r="E43" s="51"/>
      <c r="F43" s="51">
        <f t="shared" ref="F43" si="350">SUM(F40:F42)</f>
        <v>56190</v>
      </c>
      <c r="G43" s="52"/>
      <c r="H43" s="52"/>
      <c r="I43" s="51">
        <f t="shared" ref="I43:K43" si="351">SUM(I40:I42)</f>
        <v>57165</v>
      </c>
      <c r="J43" s="52"/>
      <c r="K43" s="51">
        <f t="shared" si="351"/>
        <v>47563</v>
      </c>
      <c r="L43" s="21">
        <f t="shared" ref="L43" si="352">IF(K43&gt;0,(K40*L40+K41*L41+K42*L42)/K43,0)</f>
        <v>8.036234047473878E-2</v>
      </c>
      <c r="M43" s="52">
        <f t="shared" ref="M43" si="353">M40+M41+M42</f>
        <v>43741</v>
      </c>
      <c r="N43" s="53">
        <f t="shared" ref="N43" si="354">IF(M43&gt;0,O43/M43,0)</f>
        <v>0.47046592441873758</v>
      </c>
      <c r="O43" s="54">
        <f t="shared" ref="O43" si="355">O40+O41+O42</f>
        <v>20578.650000000001</v>
      </c>
      <c r="P43" s="21">
        <f t="shared" ref="P43" si="356">IF(M43&gt;0,Q43/M43,0)</f>
        <v>0.42758304565510619</v>
      </c>
      <c r="Q43" s="54">
        <f t="shared" ref="Q43" si="357">Q40+Q41+Q42</f>
        <v>18702.91</v>
      </c>
      <c r="R43" s="21">
        <f t="shared" ref="R43" si="358">IF(M43&gt;0,T43/M43,0)</f>
        <v>0.10195102992615625</v>
      </c>
      <c r="S43" s="141"/>
      <c r="T43" s="54">
        <f t="shared" ref="T43" si="359">T40+T41+T42</f>
        <v>4459.4400000000005</v>
      </c>
      <c r="U43" s="21">
        <f t="shared" ref="U43" si="360">IF(M43&gt;0,V43/M43,0)</f>
        <v>0.24154180288516491</v>
      </c>
      <c r="V43" s="54">
        <f t="shared" ref="V43" si="361">V40+V41+V42</f>
        <v>10565.279999999999</v>
      </c>
      <c r="W43" s="21">
        <f t="shared" ref="W43" si="362">IF(M43&gt;0,X43/M43,0)</f>
        <v>0.50001156809400793</v>
      </c>
      <c r="X43" s="54">
        <f t="shared" ref="X43" si="363">X40+X41+X42</f>
        <v>21871.006000000001</v>
      </c>
      <c r="Y43" s="21">
        <f t="shared" ref="Y43" si="364">IF(M43&gt;0,Z43/M43,0)</f>
        <v>0.38670949452458797</v>
      </c>
      <c r="Z43" s="54">
        <f t="shared" ref="Z43" si="365">Z40+Z41+Z42</f>
        <v>16915.060000000001</v>
      </c>
      <c r="AA43" s="55">
        <f t="shared" ref="AA43" si="366">IF(M43&gt;0,AB43/M43,0)</f>
        <v>2.7032198623716877E-3</v>
      </c>
      <c r="AB43" s="56">
        <f t="shared" ref="AB43" si="367">SUM(AB40:AB42)</f>
        <v>118.24154</v>
      </c>
      <c r="AC43" s="55">
        <f t="shared" ref="AC43" si="368">IF(M43&gt;0,(AC40*M40+AC41*M41+AC42*M42)/M43,0)</f>
        <v>3.2406156032098034E-3</v>
      </c>
      <c r="AD43" s="55">
        <f t="shared" ref="AD43" si="369">IF(K43&gt;0,(K40*AD40+K41*AD41+K42*AD42)/K43,0)</f>
        <v>3.8347917498896201E-4</v>
      </c>
      <c r="AE43" s="52">
        <f t="shared" ref="AE43" si="370">SUM(AE40:AE42)</f>
        <v>16.77366</v>
      </c>
      <c r="AF43" s="53">
        <f t="shared" ref="AF43" si="371">IF(K43&gt;0,(K40*AF40+K41*AF41+K42*AF42)/K43,0)</f>
        <v>0.22410040788007482</v>
      </c>
      <c r="AG43" s="58">
        <f t="shared" ref="AG43" si="372">SUM(AG40:AG42)</f>
        <v>121.5575278</v>
      </c>
      <c r="AH43" s="53">
        <f t="shared" ref="AH43" si="373">IF(AND(AB43&gt;0),((AB40*AH40+AB41*AH41+AB42*AH42)/AB43),0)</f>
        <v>0.85961188106014919</v>
      </c>
      <c r="AI43" s="57">
        <f t="shared" si="6"/>
        <v>0.88313560754971399</v>
      </c>
      <c r="AJ43" s="51">
        <f t="shared" ref="AJ43" si="374">SUM(AJ40:AJ42)</f>
        <v>589</v>
      </c>
      <c r="AK43" s="21">
        <f t="shared" ref="AK43" si="375">IF(AJ43&gt;0,(AK40*AJ40+AK41*AJ41+AK42*AJ42)/AJ43,0)</f>
        <v>7.9129032258064516E-2</v>
      </c>
      <c r="AL43" s="53">
        <f>IF(K43&gt;0,(AL40*K40+AL41*K41+AL42*K42)/K43,0)</f>
        <v>0.23024375880411244</v>
      </c>
      <c r="AM43" s="141">
        <f>IF(L43&gt;0,(AM40*K40+AM41*K41+AM42*K42)/K43,0)</f>
        <v>0.22497945041313624</v>
      </c>
      <c r="AN43" s="58">
        <f t="shared" ref="AN43" si="376">SUM(AN40:AN42)</f>
        <v>124.97410710000001</v>
      </c>
      <c r="AO43" s="142">
        <f t="shared" si="48"/>
        <v>122.02149780000001</v>
      </c>
      <c r="AP43" s="56"/>
      <c r="AQ43" s="56">
        <f t="shared" ref="AQ43" si="377">SUM(AQ40:AQ42)</f>
        <v>0</v>
      </c>
      <c r="AR43" s="105"/>
      <c r="AS43" s="106">
        <f>AR42</f>
        <v>2112.5000000000009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8">
        <v>11</v>
      </c>
      <c r="B44" s="23">
        <v>1</v>
      </c>
      <c r="C44" s="11" t="s">
        <v>55</v>
      </c>
      <c r="D44" s="12">
        <v>17800</v>
      </c>
      <c r="E44" s="12">
        <v>0</v>
      </c>
      <c r="F44" s="12">
        <v>18946</v>
      </c>
      <c r="G44" s="13">
        <v>0.7</v>
      </c>
      <c r="H44" s="13">
        <v>3.9</v>
      </c>
      <c r="I44" s="12">
        <v>19918</v>
      </c>
      <c r="J44" s="13">
        <v>1.8</v>
      </c>
      <c r="K44" s="12">
        <v>16109</v>
      </c>
      <c r="L44" s="14">
        <v>7.5999999999999998E-2</v>
      </c>
      <c r="M44" s="24">
        <f>ROUND(K44*(1-L44),0)</f>
        <v>14885</v>
      </c>
      <c r="N44" s="15">
        <v>0.54200000000000004</v>
      </c>
      <c r="O44" s="25">
        <f t="shared" ref="O44:O46" si="379">M44*N44</f>
        <v>8067.670000000001</v>
      </c>
      <c r="P44" s="14">
        <v>0.33800000000000002</v>
      </c>
      <c r="Q44" s="25">
        <f t="shared" ref="Q44:Q46" si="380">M44*P44</f>
        <v>5031.13</v>
      </c>
      <c r="R44" s="16">
        <v>0.12</v>
      </c>
      <c r="S44" s="150"/>
      <c r="T44" s="25">
        <f t="shared" ref="T44:T46" si="381">M44*R44</f>
        <v>1786.2</v>
      </c>
      <c r="U44" s="26">
        <v>0.24</v>
      </c>
      <c r="V44" s="25">
        <f t="shared" ref="V44:V46" si="382">M44*U44</f>
        <v>3572.4</v>
      </c>
      <c r="W44" s="16">
        <v>0.501</v>
      </c>
      <c r="X44" s="25">
        <f t="shared" ref="X44:X46" si="383">M44*W44</f>
        <v>7457.3850000000002</v>
      </c>
      <c r="Y44" s="16">
        <v>0.39</v>
      </c>
      <c r="Z44" s="25">
        <f t="shared" ref="Z44:Z46" si="384">Y44*M44</f>
        <v>5805.1500000000005</v>
      </c>
      <c r="AA44" s="17">
        <v>2.63E-3</v>
      </c>
      <c r="AB44" s="18">
        <f t="shared" ref="AB44:AB46" si="385">M44*AA44</f>
        <v>39.147550000000003</v>
      </c>
      <c r="AC44" s="27">
        <f>IF(M44&gt;0,(AE44+AN44)/M44,0)</f>
        <v>3.3869525361101775E-3</v>
      </c>
      <c r="AD44" s="17">
        <v>3.8999999999999999E-4</v>
      </c>
      <c r="AE44" s="24">
        <f t="shared" ref="AE44:AE46" si="386">AD44*M44</f>
        <v>5.8051500000000003</v>
      </c>
      <c r="AF44" s="117">
        <v>0.2258</v>
      </c>
      <c r="AG44" s="30">
        <f t="shared" ref="AG44:AG46" si="387">AJ44*(1-AK44)*AF44</f>
        <v>42.954611400000005</v>
      </c>
      <c r="AH44" s="28">
        <f t="shared" ref="AH44:AH46" si="388">IF(AND(AF44&gt;0,AD44&gt;0,AA44&gt;0),((AA44-AD44)*AF44)/((AF44-AD44)*AA44),0)</f>
        <v>0.85318464047684617</v>
      </c>
      <c r="AI44" s="60">
        <f t="shared" si="6"/>
        <v>0.88632630013613101</v>
      </c>
      <c r="AJ44" s="12">
        <v>207</v>
      </c>
      <c r="AK44" s="14">
        <v>8.1000000000000003E-2</v>
      </c>
      <c r="AL44" s="15">
        <v>0.23449999999999999</v>
      </c>
      <c r="AM44" s="135">
        <v>0.2248</v>
      </c>
      <c r="AN44" s="30">
        <f>AJ44*(1-AK44)*AL44</f>
        <v>44.609638499999996</v>
      </c>
      <c r="AO44" s="136">
        <f t="shared" ref="AO44" si="389">AJ44*(1-AK44)*AM44</f>
        <v>42.764378399999998</v>
      </c>
      <c r="AP44" s="19">
        <v>1.6</v>
      </c>
      <c r="AQ44" s="19"/>
      <c r="AR44" s="101">
        <f>AR42+AJ44-AQ44</f>
        <v>2319.5000000000009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9"/>
      <c r="B45" s="33">
        <v>2</v>
      </c>
      <c r="C45" s="11" t="s">
        <v>57</v>
      </c>
      <c r="D45" s="34">
        <v>19500</v>
      </c>
      <c r="E45" s="34">
        <v>3</v>
      </c>
      <c r="F45" s="34">
        <v>19343</v>
      </c>
      <c r="G45" s="35">
        <v>0.6</v>
      </c>
      <c r="H45" s="35">
        <v>3.6</v>
      </c>
      <c r="I45" s="34">
        <v>18728</v>
      </c>
      <c r="J45" s="35">
        <v>1.4</v>
      </c>
      <c r="K45" s="34">
        <v>16559</v>
      </c>
      <c r="L45" s="36">
        <v>7.5999999999999998E-2</v>
      </c>
      <c r="M45" s="37">
        <f>ROUND(K45*(1-L45),0)</f>
        <v>15301</v>
      </c>
      <c r="N45" s="38">
        <v>0.497</v>
      </c>
      <c r="O45" s="25">
        <f t="shared" si="379"/>
        <v>7604.5969999999998</v>
      </c>
      <c r="P45" s="36">
        <v>0.40600000000000003</v>
      </c>
      <c r="Q45" s="25">
        <f t="shared" si="380"/>
        <v>6212.2060000000001</v>
      </c>
      <c r="R45" s="39">
        <v>9.7000000000000003E-2</v>
      </c>
      <c r="S45" s="139"/>
      <c r="T45" s="25">
        <f t="shared" si="381"/>
        <v>1484.1970000000001</v>
      </c>
      <c r="U45" s="28">
        <v>0.23799999999999999</v>
      </c>
      <c r="V45" s="25">
        <f t="shared" si="382"/>
        <v>3641.6379999999999</v>
      </c>
      <c r="W45" s="39">
        <v>0.505</v>
      </c>
      <c r="X45" s="25">
        <f t="shared" si="383"/>
        <v>7727.0050000000001</v>
      </c>
      <c r="Y45" s="39">
        <v>0.39</v>
      </c>
      <c r="Z45" s="25">
        <f t="shared" si="384"/>
        <v>5967.39</v>
      </c>
      <c r="AA45" s="40">
        <v>2.65E-3</v>
      </c>
      <c r="AB45" s="18">
        <f t="shared" si="385"/>
        <v>40.547649999999997</v>
      </c>
      <c r="AC45" s="27">
        <f>IF(M45&gt;0,(AE45+AN45)/M45,0)</f>
        <v>3.1239916606757732E-3</v>
      </c>
      <c r="AD45" s="40">
        <v>3.8999999999999999E-4</v>
      </c>
      <c r="AE45" s="37">
        <f t="shared" si="386"/>
        <v>5.96739</v>
      </c>
      <c r="AF45" s="28">
        <v>0.22270000000000001</v>
      </c>
      <c r="AG45" s="41">
        <f t="shared" si="387"/>
        <v>40.434748200000001</v>
      </c>
      <c r="AH45" s="28">
        <f t="shared" si="388"/>
        <v>0.85432631469060283</v>
      </c>
      <c r="AI45" s="29">
        <f t="shared" si="6"/>
        <v>0.87664361992380846</v>
      </c>
      <c r="AJ45" s="34">
        <v>198</v>
      </c>
      <c r="AK45" s="36">
        <v>8.3000000000000004E-2</v>
      </c>
      <c r="AL45" s="38">
        <v>0.23039999999999999</v>
      </c>
      <c r="AM45" s="137">
        <v>0.2198</v>
      </c>
      <c r="AN45" s="41">
        <f>AJ45*(1-AK45)*AL45</f>
        <v>41.832806400000003</v>
      </c>
      <c r="AO45" s="138">
        <f t="shared" si="19"/>
        <v>39.908206800000002</v>
      </c>
      <c r="AP45" s="42">
        <v>1.55</v>
      </c>
      <c r="AQ45" s="42"/>
      <c r="AR45" s="121">
        <f>AR44+AJ45-AQ45</f>
        <v>2517.5000000000009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9"/>
      <c r="B46" s="33">
        <v>3</v>
      </c>
      <c r="C46" s="11" t="s">
        <v>56</v>
      </c>
      <c r="D46" s="43">
        <v>18700</v>
      </c>
      <c r="E46" s="43">
        <v>2</v>
      </c>
      <c r="F46" s="43">
        <v>18283</v>
      </c>
      <c r="G46" s="37">
        <v>0.8</v>
      </c>
      <c r="H46" s="37">
        <v>4</v>
      </c>
      <c r="I46" s="43">
        <v>18937</v>
      </c>
      <c r="J46" s="37">
        <v>0.8</v>
      </c>
      <c r="K46" s="43">
        <v>16573</v>
      </c>
      <c r="L46" s="39">
        <v>7.3999999999999996E-2</v>
      </c>
      <c r="M46" s="37">
        <f>ROUND(K46*(1-L46),0)</f>
        <v>15347</v>
      </c>
      <c r="N46" s="28">
        <v>0.46300000000000002</v>
      </c>
      <c r="O46" s="25">
        <f t="shared" si="379"/>
        <v>7105.6610000000001</v>
      </c>
      <c r="P46" s="39">
        <v>0.44800000000000001</v>
      </c>
      <c r="Q46" s="25">
        <f t="shared" si="380"/>
        <v>6875.4560000000001</v>
      </c>
      <c r="R46" s="39">
        <v>8.8999999999999996E-2</v>
      </c>
      <c r="S46" s="139"/>
      <c r="T46" s="25">
        <f t="shared" si="381"/>
        <v>1365.883</v>
      </c>
      <c r="U46" s="28">
        <v>0.24</v>
      </c>
      <c r="V46" s="25">
        <f t="shared" si="382"/>
        <v>3683.2799999999997</v>
      </c>
      <c r="W46" s="39">
        <v>0.505</v>
      </c>
      <c r="X46" s="25">
        <f t="shared" si="383"/>
        <v>7750.2349999999997</v>
      </c>
      <c r="Y46" s="39">
        <v>0.39</v>
      </c>
      <c r="Z46" s="25">
        <f t="shared" si="384"/>
        <v>5985.33</v>
      </c>
      <c r="AA46" s="47">
        <v>2.63E-3</v>
      </c>
      <c r="AB46" s="18">
        <f t="shared" si="385"/>
        <v>40.362609999999997</v>
      </c>
      <c r="AC46" s="27">
        <f>IF(M46&gt;0,(AE46+AN46)/M46,0)</f>
        <v>3.2699530852935426E-3</v>
      </c>
      <c r="AD46" s="47">
        <v>3.8999999999999999E-4</v>
      </c>
      <c r="AE46" s="37">
        <f t="shared" si="386"/>
        <v>5.9853300000000003</v>
      </c>
      <c r="AF46" s="28">
        <v>0.23039999999999999</v>
      </c>
      <c r="AG46" s="41">
        <f t="shared" si="387"/>
        <v>43.241472000000002</v>
      </c>
      <c r="AH46" s="28">
        <f t="shared" si="388"/>
        <v>0.85315516948097636</v>
      </c>
      <c r="AI46" s="29">
        <f t="shared" si="6"/>
        <v>0.8821931906951973</v>
      </c>
      <c r="AJ46" s="43">
        <v>204</v>
      </c>
      <c r="AK46" s="39">
        <v>0.08</v>
      </c>
      <c r="AL46" s="28">
        <v>0.23549999999999999</v>
      </c>
      <c r="AM46" s="139">
        <v>0.22889999999999999</v>
      </c>
      <c r="AN46" s="41">
        <f>AJ46*(1-AK46)*AL46</f>
        <v>44.198639999999997</v>
      </c>
      <c r="AO46" s="140">
        <f t="shared" si="19"/>
        <v>42.959952000000001</v>
      </c>
      <c r="AP46" s="18">
        <v>1.6</v>
      </c>
      <c r="AQ46" s="18"/>
      <c r="AR46" s="121">
        <f>AR45+AJ46-AQ46</f>
        <v>2721.5000000000009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70"/>
      <c r="B47" s="49" t="s">
        <v>38</v>
      </c>
      <c r="C47" s="50"/>
      <c r="D47" s="51">
        <f t="shared" ref="D47" si="390">SUM(D44:D46)</f>
        <v>56000</v>
      </c>
      <c r="E47" s="51"/>
      <c r="F47" s="51">
        <f t="shared" ref="F47" si="391">SUM(F44:F46)</f>
        <v>56572</v>
      </c>
      <c r="G47" s="52"/>
      <c r="H47" s="52"/>
      <c r="I47" s="51">
        <f t="shared" ref="I47:K47" si="392">SUM(I44:I46)</f>
        <v>57583</v>
      </c>
      <c r="J47" s="52"/>
      <c r="K47" s="51">
        <f t="shared" si="392"/>
        <v>49241</v>
      </c>
      <c r="L47" s="21">
        <f t="shared" ref="L47" si="393">IF(K47&gt;0,(K44*L44+K45*L45+K46*L46)/K47,0)</f>
        <v>7.5326861761540187E-2</v>
      </c>
      <c r="M47" s="52">
        <f t="shared" ref="M47" si="394">M44+M45+M46</f>
        <v>45533</v>
      </c>
      <c r="N47" s="53">
        <f t="shared" ref="N47" si="395">IF(M47&gt;0,O47/M47,0)</f>
        <v>0.50025098280368085</v>
      </c>
      <c r="O47" s="54">
        <f t="shared" ref="O47" si="396">O44+O45+O46</f>
        <v>22777.928</v>
      </c>
      <c r="P47" s="21">
        <f t="shared" ref="P47" si="397">IF(M47&gt;0,Q47/M47,0)</f>
        <v>0.39792660268376784</v>
      </c>
      <c r="Q47" s="54">
        <f t="shared" ref="Q47" si="398">Q44+Q45+Q46</f>
        <v>18118.792000000001</v>
      </c>
      <c r="R47" s="21">
        <f t="shared" ref="R47" si="399">IF(M47&gt;0,T47/M47,0)</f>
        <v>0.10182241451255133</v>
      </c>
      <c r="S47" s="141"/>
      <c r="T47" s="54">
        <f t="shared" ref="T47" si="400">T44+T45+T46</f>
        <v>4636.28</v>
      </c>
      <c r="U47" s="21">
        <f t="shared" ref="U47" si="401">IF(M47&gt;0,V47/M47,0)</f>
        <v>0.23932791601695472</v>
      </c>
      <c r="V47" s="54">
        <f t="shared" ref="V47" si="402">V44+V45+V46</f>
        <v>10897.317999999999</v>
      </c>
      <c r="W47" s="21">
        <f t="shared" ref="W47" si="403">IF(M47&gt;0,X47/M47,0)</f>
        <v>0.50369237695737157</v>
      </c>
      <c r="X47" s="54">
        <f t="shared" ref="X47" si="404">X44+X45+X46</f>
        <v>22934.625</v>
      </c>
      <c r="Y47" s="21">
        <f t="shared" ref="Y47" si="405">IF(M47&gt;0,Z47/M47,0)</f>
        <v>0.39000000000000007</v>
      </c>
      <c r="Z47" s="54">
        <f t="shared" ref="Z47" si="406">Z44+Z45+Z46</f>
        <v>17757.870000000003</v>
      </c>
      <c r="AA47" s="55">
        <f t="shared" ref="AA47" si="407">IF(M47&gt;0,AB47/M47,0)</f>
        <v>2.6367208398304525E-3</v>
      </c>
      <c r="AB47" s="56">
        <f t="shared" ref="AB47" si="408">SUM(AB44:AB46)</f>
        <v>120.05780999999999</v>
      </c>
      <c r="AC47" s="55">
        <f t="shared" ref="AC47" si="409">IF(M47&gt;0,(AC44*M44+AC45*M45+AC46*M46)/M47,0)</f>
        <v>3.2591517119451821E-3</v>
      </c>
      <c r="AD47" s="55">
        <f t="shared" ref="AD47" si="410">IF(K47&gt;0,(K44*AD44+K45*AD45+K46*AD46)/K47,0)</f>
        <v>3.9000000000000005E-4</v>
      </c>
      <c r="AE47" s="52">
        <f t="shared" ref="AE47" si="411">SUM(AE44:AE46)</f>
        <v>17.75787</v>
      </c>
      <c r="AF47" s="53">
        <f t="shared" ref="AF47" si="412">IF(K47&gt;0,(K44*AF44+K45*AF45+K46*AF46)/K47,0)</f>
        <v>0.22630573505818324</v>
      </c>
      <c r="AG47" s="58">
        <f t="shared" ref="AG47" si="413">SUM(AG44:AG46)</f>
        <v>126.63083160000001</v>
      </c>
      <c r="AH47" s="53">
        <f t="shared" ref="AH47" si="414">IF(AND(AB47&gt;0),((AB44*AH44+AB45*AH45+AB46*AH46)/AB47),0)</f>
        <v>0.8535603151632396</v>
      </c>
      <c r="AI47" s="57">
        <f t="shared" si="6"/>
        <v>0.88181005723654715</v>
      </c>
      <c r="AJ47" s="51">
        <f t="shared" ref="AJ47" si="415">SUM(AJ44:AJ46)</f>
        <v>609</v>
      </c>
      <c r="AK47" s="21">
        <f t="shared" ref="AK47" si="416">IF(AJ47&gt;0,(AK44*AJ44+AK45*AJ45+AK46*AJ46)/AJ47,0)</f>
        <v>8.1315270935960596E-2</v>
      </c>
      <c r="AL47" s="53">
        <f>IF(K47&gt;0,(AL44*K44+AL45*K45+AL46*K46)/K47,0)</f>
        <v>0.23345780142564121</v>
      </c>
      <c r="AM47" s="141">
        <f>IF(L47&gt;0,(AM44*K44+AM45*K45+AM46*K46)/K47,0)</f>
        <v>0.22449850937227109</v>
      </c>
      <c r="AN47" s="58">
        <f t="shared" ref="AN47" si="417">SUM(AN44:AN46)</f>
        <v>130.64108490000001</v>
      </c>
      <c r="AO47" s="142">
        <f t="shared" si="48"/>
        <v>125.6325372</v>
      </c>
      <c r="AP47" s="56"/>
      <c r="AQ47" s="56">
        <f t="shared" ref="AQ47" si="418">SUM(AQ44:AQ46)</f>
        <v>0</v>
      </c>
      <c r="AR47" s="105"/>
      <c r="AS47" s="106">
        <f>AR46</f>
        <v>2721.5000000000009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8">
        <v>12</v>
      </c>
      <c r="B48" s="23">
        <v>1</v>
      </c>
      <c r="C48" s="46" t="s">
        <v>58</v>
      </c>
      <c r="D48" s="12">
        <v>7100</v>
      </c>
      <c r="E48" s="12">
        <v>0</v>
      </c>
      <c r="F48" s="12">
        <v>5735</v>
      </c>
      <c r="G48" s="13">
        <v>1</v>
      </c>
      <c r="H48" s="13">
        <v>4.3</v>
      </c>
      <c r="I48" s="12">
        <v>6208</v>
      </c>
      <c r="J48" s="13">
        <v>5.7</v>
      </c>
      <c r="K48" s="12">
        <v>16535</v>
      </c>
      <c r="L48" s="14">
        <v>7.1999999999999995E-2</v>
      </c>
      <c r="M48" s="24">
        <f>ROUND(K48*(1-L48),0)</f>
        <v>15344</v>
      </c>
      <c r="N48" s="15">
        <v>0.53600000000000003</v>
      </c>
      <c r="O48" s="25">
        <f>M48*N48</f>
        <v>8224.384</v>
      </c>
      <c r="P48" s="14">
        <v>0.33500000000000002</v>
      </c>
      <c r="Q48" s="25">
        <f>M48*P48</f>
        <v>5140.2400000000007</v>
      </c>
      <c r="R48" s="16">
        <v>0.129</v>
      </c>
      <c r="S48" s="150"/>
      <c r="T48" s="25">
        <f t="shared" ref="T48:T50" si="420">M48*R48</f>
        <v>1979.376</v>
      </c>
      <c r="U48" s="26">
        <v>0.246</v>
      </c>
      <c r="V48" s="25">
        <f t="shared" ref="V48:V50" si="421">M48*U48</f>
        <v>3774.6239999999998</v>
      </c>
      <c r="W48" s="16">
        <v>0.49299999999999999</v>
      </c>
      <c r="X48" s="25">
        <f t="shared" ref="X48:X50" si="422">M48*W48</f>
        <v>7564.5919999999996</v>
      </c>
      <c r="Y48" s="16">
        <v>0.39</v>
      </c>
      <c r="Z48" s="25">
        <f t="shared" ref="Z48:Z50" si="423">Y48*M48</f>
        <v>5984.16</v>
      </c>
      <c r="AA48" s="17">
        <v>2.5600000000000002E-3</v>
      </c>
      <c r="AB48" s="18">
        <f t="shared" ref="AB48:AB50" si="424">M48*AA48</f>
        <v>39.280640000000005</v>
      </c>
      <c r="AC48" s="27">
        <f>IF(M48&gt;0,(AE48+AN48)/M48,0)</f>
        <v>3.0595565106882171E-3</v>
      </c>
      <c r="AD48" s="17">
        <v>3.6000000000000002E-4</v>
      </c>
      <c r="AE48" s="24">
        <f t="shared" ref="AE48:AE50" si="425">AD48*M48</f>
        <v>5.5238400000000007</v>
      </c>
      <c r="AF48" s="117">
        <v>0.22239999999999999</v>
      </c>
      <c r="AG48" s="30">
        <f t="shared" ref="AG48:AG50" si="426">AJ48*(1-AK48)*AF48</f>
        <v>37.4025648</v>
      </c>
      <c r="AH48" s="28">
        <f t="shared" ref="AH48:AH50" si="427">IF(AND(AF48&gt;0,AD48&gt;0,AA48&gt;0),((AA48-AD48)*AF48)/((AF48-AD48)*AA48),0)</f>
        <v>0.86076833003062514</v>
      </c>
      <c r="AI48" s="60">
        <f t="shared" si="6"/>
        <v>0.88362742624171609</v>
      </c>
      <c r="AJ48" s="12">
        <v>183</v>
      </c>
      <c r="AK48" s="14">
        <v>8.1000000000000003E-2</v>
      </c>
      <c r="AL48" s="15">
        <v>0.24629999999999999</v>
      </c>
      <c r="AM48" s="135">
        <v>0.23980000000000001</v>
      </c>
      <c r="AN48" s="30">
        <f>AJ48*(1-AK48)*AL48</f>
        <v>41.421995100000004</v>
      </c>
      <c r="AO48" s="136">
        <f t="shared" ref="AO48" si="428">AJ48*(1-AK48)*AM48</f>
        <v>40.328844600000011</v>
      </c>
      <c r="AP48" s="19">
        <v>1.65</v>
      </c>
      <c r="AQ48" s="19">
        <v>1111.1400000000001</v>
      </c>
      <c r="AR48" s="101">
        <f>AR46+AJ48-AQ48</f>
        <v>1793.3600000000008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9"/>
      <c r="B49" s="33">
        <v>2</v>
      </c>
      <c r="C49" s="11" t="s">
        <v>57</v>
      </c>
      <c r="D49" s="34">
        <v>18700</v>
      </c>
      <c r="E49" s="34">
        <v>2</v>
      </c>
      <c r="F49" s="34">
        <v>18987</v>
      </c>
      <c r="G49" s="35">
        <v>0.9</v>
      </c>
      <c r="H49" s="35">
        <v>5.6</v>
      </c>
      <c r="I49" s="34">
        <v>18598</v>
      </c>
      <c r="J49" s="35">
        <v>3.6</v>
      </c>
      <c r="K49" s="34">
        <v>16521</v>
      </c>
      <c r="L49" s="36">
        <v>7.1999999999999995E-2</v>
      </c>
      <c r="M49" s="37">
        <f>ROUND(K49*(1-L49),0)</f>
        <v>15331</v>
      </c>
      <c r="N49" s="38">
        <v>0.42599999999999999</v>
      </c>
      <c r="O49" s="25">
        <f>M49*N49</f>
        <v>6531.0059999999994</v>
      </c>
      <c r="P49" s="36">
        <v>0.45700000000000002</v>
      </c>
      <c r="Q49" s="25">
        <f t="shared" ref="Q49:Q50" si="429">M49*P49</f>
        <v>7006.2669999999998</v>
      </c>
      <c r="R49" s="39">
        <v>0.11700000000000001</v>
      </c>
      <c r="S49" s="139"/>
      <c r="T49" s="25">
        <f t="shared" si="420"/>
        <v>1793.7270000000001</v>
      </c>
      <c r="U49" s="28">
        <v>0.24099999999999999</v>
      </c>
      <c r="V49" s="25">
        <f t="shared" si="421"/>
        <v>3694.7709999999997</v>
      </c>
      <c r="W49" s="39">
        <v>0.51400000000000001</v>
      </c>
      <c r="X49" s="25">
        <f t="shared" si="422"/>
        <v>7880.134</v>
      </c>
      <c r="Y49" s="39">
        <v>0.39</v>
      </c>
      <c r="Z49" s="25">
        <f t="shared" si="423"/>
        <v>5979.09</v>
      </c>
      <c r="AA49" s="40">
        <v>2.5699999999999998E-3</v>
      </c>
      <c r="AB49" s="18">
        <f t="shared" si="424"/>
        <v>39.400669999999998</v>
      </c>
      <c r="AC49" s="27">
        <f>IF(M49&gt;0,(AE49+AN49)/M49,0)</f>
        <v>2.9260864914226075E-3</v>
      </c>
      <c r="AD49" s="40">
        <v>3.6000000000000002E-4</v>
      </c>
      <c r="AE49" s="37">
        <f t="shared" si="425"/>
        <v>5.5191600000000003</v>
      </c>
      <c r="AF49" s="28">
        <v>0.21510000000000001</v>
      </c>
      <c r="AG49" s="41">
        <f t="shared" si="426"/>
        <v>36.412128000000003</v>
      </c>
      <c r="AH49" s="28">
        <f t="shared" si="427"/>
        <v>0.86136379202938018</v>
      </c>
      <c r="AI49" s="29">
        <f t="shared" si="6"/>
        <v>0.87832935591486694</v>
      </c>
      <c r="AJ49" s="34">
        <v>184</v>
      </c>
      <c r="AK49" s="36">
        <v>0.08</v>
      </c>
      <c r="AL49" s="38">
        <v>0.2324</v>
      </c>
      <c r="AM49" s="137">
        <v>0.2235</v>
      </c>
      <c r="AN49" s="41">
        <f>AJ49*(1-AK49)*AL49</f>
        <v>39.340671999999998</v>
      </c>
      <c r="AO49" s="138">
        <f t="shared" si="19"/>
        <v>37.83408</v>
      </c>
      <c r="AP49" s="42">
        <v>1.55</v>
      </c>
      <c r="AQ49" s="42"/>
      <c r="AR49" s="121">
        <f>AR48+AJ49-AQ49</f>
        <v>1977.3600000000008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9"/>
      <c r="B50" s="33">
        <v>3</v>
      </c>
      <c r="C50" s="11" t="s">
        <v>56</v>
      </c>
      <c r="D50" s="43">
        <v>19200</v>
      </c>
      <c r="E50" s="43">
        <v>1</v>
      </c>
      <c r="F50" s="43">
        <v>17050</v>
      </c>
      <c r="G50" s="37">
        <v>0.6</v>
      </c>
      <c r="H50" s="37">
        <v>3.5</v>
      </c>
      <c r="I50" s="43">
        <v>17751</v>
      </c>
      <c r="J50" s="37">
        <v>2.8</v>
      </c>
      <c r="K50" s="43">
        <v>16550</v>
      </c>
      <c r="L50" s="39">
        <v>7.9000000000000001E-2</v>
      </c>
      <c r="M50" s="37">
        <f>ROUND(K50*(1-L50),0)</f>
        <v>15243</v>
      </c>
      <c r="N50" s="28">
        <v>0.56999999999999995</v>
      </c>
      <c r="O50" s="25">
        <f t="shared" ref="O50" si="430">M50*N50</f>
        <v>8688.5099999999984</v>
      </c>
      <c r="P50" s="39">
        <v>0.33200000000000002</v>
      </c>
      <c r="Q50" s="25">
        <f t="shared" si="429"/>
        <v>5060.6760000000004</v>
      </c>
      <c r="R50" s="39">
        <v>9.8000000000000004E-2</v>
      </c>
      <c r="S50" s="139"/>
      <c r="T50" s="25">
        <f t="shared" si="420"/>
        <v>1493.8140000000001</v>
      </c>
      <c r="U50" s="28">
        <v>0.23499999999999999</v>
      </c>
      <c r="V50" s="25">
        <f t="shared" si="421"/>
        <v>3582.105</v>
      </c>
      <c r="W50" s="39">
        <v>0.503</v>
      </c>
      <c r="X50" s="25">
        <f t="shared" si="422"/>
        <v>7667.2290000000003</v>
      </c>
      <c r="Y50" s="39">
        <v>0.39</v>
      </c>
      <c r="Z50" s="25">
        <f t="shared" si="423"/>
        <v>5944.77</v>
      </c>
      <c r="AA50" s="47">
        <v>2.4499999999999999E-3</v>
      </c>
      <c r="AB50" s="18">
        <f t="shared" si="424"/>
        <v>37.345349999999996</v>
      </c>
      <c r="AC50" s="27">
        <f>IF(M50&gt;0,(AE50+AN50)/M50,0)</f>
        <v>3.0164786852981697E-3</v>
      </c>
      <c r="AD50" s="47">
        <v>3.6000000000000002E-4</v>
      </c>
      <c r="AE50" s="37">
        <f t="shared" si="425"/>
        <v>5.4874800000000006</v>
      </c>
      <c r="AF50" s="28">
        <v>0.219</v>
      </c>
      <c r="AG50" s="41">
        <f t="shared" si="426"/>
        <v>36.388602000000006</v>
      </c>
      <c r="AH50" s="28">
        <f t="shared" si="427"/>
        <v>0.85446582584735309</v>
      </c>
      <c r="AI50" s="29">
        <f t="shared" si="6"/>
        <v>0.88195839852677627</v>
      </c>
      <c r="AJ50" s="43">
        <v>181</v>
      </c>
      <c r="AK50" s="39">
        <v>8.2000000000000003E-2</v>
      </c>
      <c r="AL50" s="28">
        <v>0.2437</v>
      </c>
      <c r="AM50" s="139">
        <v>0.2382</v>
      </c>
      <c r="AN50" s="41">
        <f>AJ50*(1-AK50)*AL50</f>
        <v>40.492704600000003</v>
      </c>
      <c r="AO50" s="140">
        <f t="shared" si="19"/>
        <v>39.578835600000005</v>
      </c>
      <c r="AP50" s="18">
        <v>1.6</v>
      </c>
      <c r="AQ50" s="18"/>
      <c r="AR50" s="121">
        <f>AR49+AJ50-AQ50</f>
        <v>2158.3600000000006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70"/>
      <c r="B51" s="49" t="s">
        <v>38</v>
      </c>
      <c r="C51" s="50"/>
      <c r="D51" s="51">
        <f t="shared" ref="D51" si="431">SUM(D48:D50)</f>
        <v>45000</v>
      </c>
      <c r="E51" s="51"/>
      <c r="F51" s="51">
        <f t="shared" ref="F51" si="432">SUM(F48:F50)</f>
        <v>41772</v>
      </c>
      <c r="G51" s="52"/>
      <c r="H51" s="52"/>
      <c r="I51" s="51">
        <f t="shared" ref="I51:K51" si="433">SUM(I48:I50)</f>
        <v>42557</v>
      </c>
      <c r="J51" s="52"/>
      <c r="K51" s="51">
        <f t="shared" si="433"/>
        <v>49606</v>
      </c>
      <c r="L51" s="21">
        <f t="shared" ref="L51" si="434">IF(K51&gt;0,(K48*L48+K49*L49+K50*L50)/K51,0)</f>
        <v>7.4335402975446524E-2</v>
      </c>
      <c r="M51" s="52">
        <f t="shared" ref="M51" si="435">M48+M49+M50</f>
        <v>45918</v>
      </c>
      <c r="N51" s="53">
        <f>IF(M51&gt;0,O51/M51,0)</f>
        <v>0.51056012892547575</v>
      </c>
      <c r="O51" s="54">
        <f t="shared" ref="O51" si="436">O48+O49+O50</f>
        <v>23443.899999999998</v>
      </c>
      <c r="P51" s="21">
        <f>IF(M51&gt;0,Q51/M51,0)</f>
        <v>0.37473720545319922</v>
      </c>
      <c r="Q51" s="54">
        <f t="shared" ref="Q51" si="437">Q48+Q49+Q50</f>
        <v>17207.183000000001</v>
      </c>
      <c r="R51" s="21">
        <f t="shared" ref="R51" si="438">IF(M51&gt;0,T51/M51,0)</f>
        <v>0.11470266562132497</v>
      </c>
      <c r="S51" s="141"/>
      <c r="T51" s="54">
        <f t="shared" ref="T51" si="439">T48+T49+T50</f>
        <v>5266.9170000000004</v>
      </c>
      <c r="U51" s="21">
        <f t="shared" ref="U51" si="440">IF(M51&gt;0,V51/M51,0)</f>
        <v>0.24067903654340345</v>
      </c>
      <c r="V51" s="54">
        <f t="shared" ref="V51" si="441">V48+V49+V50</f>
        <v>11051.5</v>
      </c>
      <c r="W51" s="21">
        <f t="shared" ref="W51" si="442">IF(M51&gt;0,X51/M51,0)</f>
        <v>0.50333104664837314</v>
      </c>
      <c r="X51" s="54">
        <f t="shared" ref="X51" si="443">X48+X49+X50</f>
        <v>23111.954999999998</v>
      </c>
      <c r="Y51" s="21">
        <f t="shared" ref="Y51" si="444">IF(M51&gt;0,Z51/M51,0)</f>
        <v>0.39</v>
      </c>
      <c r="Z51" s="54">
        <f t="shared" ref="Z51" si="445">Z48+Z49+Z50</f>
        <v>17908.02</v>
      </c>
      <c r="AA51" s="55">
        <f t="shared" ref="AA51" si="446">IF(M51&gt;0,AB51/M51,0)</f>
        <v>2.5268230323620363E-3</v>
      </c>
      <c r="AB51" s="56">
        <f t="shared" ref="AB51" si="447">SUM(AB48:AB50)</f>
        <v>116.02665999999999</v>
      </c>
      <c r="AC51" s="55">
        <f t="shared" ref="AC51" si="448">IF(M51&gt;0,(AC48*M48+AC49*M49+AC50*M50)/M51,0)</f>
        <v>3.0006936647937626E-3</v>
      </c>
      <c r="AD51" s="55">
        <f t="shared" ref="AD51" si="449">IF(K51&gt;0,(K48*AD48+K49*AD49+K50*AD50)/K51,0)</f>
        <v>3.5999999999999997E-4</v>
      </c>
      <c r="AE51" s="52">
        <f t="shared" ref="AE51" si="450">SUM(AE48:AE50)</f>
        <v>16.530480000000001</v>
      </c>
      <c r="AF51" s="53">
        <f t="shared" ref="AF51" si="451">IF(K51&gt;0,(K48*AF48+K49*AF49+K50*AF50)/K51,0)</f>
        <v>0.21883443736644759</v>
      </c>
      <c r="AG51" s="58">
        <f t="shared" ref="AG51" si="452">SUM(AG48:AG50)</f>
        <v>110.20329480000001</v>
      </c>
      <c r="AH51" s="53">
        <f t="shared" ref="AH51" si="453">IF(AND(AB51&gt;0),((AB48*AH48+AB49*AH49+AB50*AH50)/AB51),0)</f>
        <v>0.85894195992835509</v>
      </c>
      <c r="AI51" s="57">
        <f t="shared" si="6"/>
        <v>0.88134534834353262</v>
      </c>
      <c r="AJ51" s="51">
        <f t="shared" ref="AJ51" si="454">SUM(AJ48:AJ50)</f>
        <v>548</v>
      </c>
      <c r="AK51" s="21">
        <f t="shared" ref="AK51" si="455">IF(AJ51&gt;0,(AK48*AJ48+AK49*AJ49+AK50*AJ50)/AJ51,0)</f>
        <v>8.0994525547445254E-2</v>
      </c>
      <c r="AL51" s="53">
        <f>IF(K51&gt;0,(AL48*K48+AL49*K49+AL50*K50)/K51,0)</f>
        <v>0.24080324759101723</v>
      </c>
      <c r="AM51" s="141">
        <f>IF(L51&gt;0,(AM48*K48+AM49*K49+AM50*K50)/K51,0)</f>
        <v>0.23383757005200986</v>
      </c>
      <c r="AN51" s="58">
        <f t="shared" ref="AN51" si="456">SUM(AN48:AN50)</f>
        <v>121.25537170000001</v>
      </c>
      <c r="AO51" s="142">
        <f t="shared" si="48"/>
        <v>117.74176020000002</v>
      </c>
      <c r="AP51" s="56"/>
      <c r="AQ51" s="56">
        <f t="shared" ref="AQ51" si="457">SUM(AQ48:AQ50)</f>
        <v>1111.1400000000001</v>
      </c>
      <c r="AR51" s="105"/>
      <c r="AS51" s="106">
        <f>AR50</f>
        <v>2158.3600000000006</v>
      </c>
      <c r="AT51" s="51">
        <f t="shared" ref="AT51" si="458">SUM(AT48:AT50)</f>
        <v>0</v>
      </c>
      <c r="AU51" s="59"/>
      <c r="AV51" s="58"/>
      <c r="AW51" s="58"/>
      <c r="AX51" s="58"/>
      <c r="AY51" s="58"/>
    </row>
    <row r="52" spans="1:51" x14ac:dyDescent="0.2">
      <c r="A52" s="168">
        <v>13</v>
      </c>
      <c r="B52" s="23">
        <v>1</v>
      </c>
      <c r="C52" s="46" t="s">
        <v>58</v>
      </c>
      <c r="D52" s="12">
        <v>2600</v>
      </c>
      <c r="E52" s="12">
        <v>0</v>
      </c>
      <c r="F52" s="12">
        <v>10612</v>
      </c>
      <c r="G52" s="13">
        <v>1</v>
      </c>
      <c r="H52" s="13">
        <v>3.8</v>
      </c>
      <c r="I52" s="12">
        <v>11373</v>
      </c>
      <c r="J52" s="13">
        <v>4.5</v>
      </c>
      <c r="K52" s="12">
        <v>15958</v>
      </c>
      <c r="L52" s="14">
        <v>0.08</v>
      </c>
      <c r="M52" s="24">
        <f>ROUND(K52*(1-L52),0)</f>
        <v>14681</v>
      </c>
      <c r="N52" s="15">
        <v>0.55800000000000005</v>
      </c>
      <c r="O52" s="25">
        <f t="shared" ref="O52:O54" si="459">M52*N52</f>
        <v>8191.9980000000005</v>
      </c>
      <c r="P52" s="14">
        <v>0.40799999999999997</v>
      </c>
      <c r="Q52" s="25">
        <f t="shared" ref="Q52:Q54" si="460">M52*P52</f>
        <v>5989.848</v>
      </c>
      <c r="R52" s="16">
        <v>3.4000000000000002E-2</v>
      </c>
      <c r="S52" s="150"/>
      <c r="T52" s="25">
        <f t="shared" ref="T52:T54" si="461">M52*R52</f>
        <v>499.15400000000005</v>
      </c>
      <c r="U52" s="26">
        <v>0.246</v>
      </c>
      <c r="V52" s="25">
        <f t="shared" ref="V52:V54" si="462">M52*U52</f>
        <v>3611.5259999999998</v>
      </c>
      <c r="W52" s="16">
        <v>0.49099999999999999</v>
      </c>
      <c r="X52" s="25">
        <f t="shared" ref="X52:X54" si="463">M52*W52</f>
        <v>7208.3710000000001</v>
      </c>
      <c r="Y52" s="16">
        <v>0.38</v>
      </c>
      <c r="Z52" s="25">
        <f t="shared" ref="Z52:Z54" si="464">Y52*M52</f>
        <v>5578.78</v>
      </c>
      <c r="AA52" s="17">
        <v>2.3400000000000001E-3</v>
      </c>
      <c r="AB52" s="18">
        <f t="shared" ref="AB52:AB54" si="465">M52*AA52</f>
        <v>34.353540000000002</v>
      </c>
      <c r="AC52" s="27">
        <f>IF(M52&gt;0,(AE52+AN52)/M52,0)</f>
        <v>2.9147156188270565E-3</v>
      </c>
      <c r="AD52" s="17">
        <v>3.8000000000000002E-4</v>
      </c>
      <c r="AE52" s="24">
        <f t="shared" ref="AE52:AE54" si="466">AD52*M52</f>
        <v>5.5787800000000001</v>
      </c>
      <c r="AF52" s="117">
        <v>0.24329999999999999</v>
      </c>
      <c r="AG52" s="30">
        <f t="shared" ref="AG52:AG54" si="467">AJ52*(1-AK52)*AF52</f>
        <v>35.813760000000002</v>
      </c>
      <c r="AH52" s="28">
        <f t="shared" ref="AH52:AH54" si="468">IF(AND(AF52&gt;0,AD52&gt;0,AA52&gt;0),((AA52-AD52)*AF52)/((AF52-AD52)*AA52),0)</f>
        <v>0.83891710682423681</v>
      </c>
      <c r="AI52" s="60">
        <f t="shared" si="6"/>
        <v>0.87093623574500867</v>
      </c>
      <c r="AJ52" s="12">
        <v>160</v>
      </c>
      <c r="AK52" s="14">
        <v>0.08</v>
      </c>
      <c r="AL52" s="15">
        <v>0.25280000000000002</v>
      </c>
      <c r="AM52" s="135">
        <v>0.25030000000000002</v>
      </c>
      <c r="AN52" s="30">
        <f>AJ52*(1-AK52)*AL52</f>
        <v>37.212160000000011</v>
      </c>
      <c r="AO52" s="136">
        <f t="shared" ref="AO52" si="469">AJ52*(1-AK52)*AM52</f>
        <v>36.844160000000009</v>
      </c>
      <c r="AP52" s="19">
        <v>1.6</v>
      </c>
      <c r="AQ52" s="19">
        <v>1037.98</v>
      </c>
      <c r="AR52" s="101">
        <f>AR50+AJ52-AQ52</f>
        <v>1280.3800000000006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9"/>
      <c r="B53" s="33">
        <v>2</v>
      </c>
      <c r="C53" s="46" t="s">
        <v>54</v>
      </c>
      <c r="D53" s="34">
        <v>18422</v>
      </c>
      <c r="E53" s="34">
        <v>4</v>
      </c>
      <c r="F53" s="34">
        <v>16034</v>
      </c>
      <c r="G53" s="35">
        <v>1</v>
      </c>
      <c r="H53" s="35">
        <v>4.5</v>
      </c>
      <c r="I53" s="34">
        <v>15982</v>
      </c>
      <c r="J53" s="35">
        <v>4.5</v>
      </c>
      <c r="K53" s="34">
        <v>16199</v>
      </c>
      <c r="L53" s="36">
        <v>7.0000000000000007E-2</v>
      </c>
      <c r="M53" s="37">
        <f>ROUND(K53*(1-L53),0)</f>
        <v>15065</v>
      </c>
      <c r="N53" s="38">
        <v>0.38300000000000001</v>
      </c>
      <c r="O53" s="25">
        <f t="shared" si="459"/>
        <v>5769.8950000000004</v>
      </c>
      <c r="P53" s="36">
        <v>0.47299999999999998</v>
      </c>
      <c r="Q53" s="25">
        <f t="shared" si="460"/>
        <v>7125.7449999999999</v>
      </c>
      <c r="R53" s="39">
        <v>0.14399999999999999</v>
      </c>
      <c r="S53" s="139"/>
      <c r="T53" s="25">
        <f t="shared" si="461"/>
        <v>2169.3599999999997</v>
      </c>
      <c r="U53" s="28">
        <v>0.25800000000000001</v>
      </c>
      <c r="V53" s="25">
        <f t="shared" si="462"/>
        <v>3886.77</v>
      </c>
      <c r="W53" s="39">
        <v>0.49</v>
      </c>
      <c r="X53" s="25">
        <f t="shared" si="463"/>
        <v>7381.8499999999995</v>
      </c>
      <c r="Y53" s="39">
        <v>0.39</v>
      </c>
      <c r="Z53" s="25">
        <f t="shared" si="464"/>
        <v>5875.35</v>
      </c>
      <c r="AA53" s="40">
        <v>2.3800000000000002E-3</v>
      </c>
      <c r="AB53" s="18">
        <f t="shared" si="465"/>
        <v>35.854700000000001</v>
      </c>
      <c r="AC53" s="27">
        <f>IF(M53&gt;0,(AE53+AN53)/M53,0)</f>
        <v>2.674812459342848E-3</v>
      </c>
      <c r="AD53" s="40">
        <v>3.6000000000000002E-4</v>
      </c>
      <c r="AE53" s="37">
        <f t="shared" si="466"/>
        <v>5.4234</v>
      </c>
      <c r="AF53" s="28">
        <v>0.2145</v>
      </c>
      <c r="AG53" s="41">
        <f t="shared" si="467"/>
        <v>29.765950500000002</v>
      </c>
      <c r="AH53" s="28">
        <f t="shared" si="468"/>
        <v>0.85016634841103711</v>
      </c>
      <c r="AI53" s="29">
        <f t="shared" si="6"/>
        <v>0.86665264879243264</v>
      </c>
      <c r="AJ53" s="34">
        <v>151</v>
      </c>
      <c r="AK53" s="36">
        <v>8.1000000000000003E-2</v>
      </c>
      <c r="AL53" s="38">
        <v>0.25130000000000002</v>
      </c>
      <c r="AM53" s="137">
        <v>0.2485</v>
      </c>
      <c r="AN53" s="41">
        <f>AJ53*(1-AK53)*AL53</f>
        <v>34.872649700000004</v>
      </c>
      <c r="AO53" s="138">
        <f t="shared" si="19"/>
        <v>34.4840965</v>
      </c>
      <c r="AP53" s="42">
        <v>1.55</v>
      </c>
      <c r="AQ53" s="42"/>
      <c r="AR53" s="121">
        <f>AR52+AJ53-AQ53</f>
        <v>1431.3800000000006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9"/>
      <c r="B54" s="33">
        <v>3</v>
      </c>
      <c r="C54" s="11" t="s">
        <v>56</v>
      </c>
      <c r="D54" s="43">
        <v>16687</v>
      </c>
      <c r="E54" s="43">
        <v>2</v>
      </c>
      <c r="F54" s="43">
        <v>18178</v>
      </c>
      <c r="G54" s="37">
        <v>1.1000000000000001</v>
      </c>
      <c r="H54" s="37">
        <v>5.0999999999999996</v>
      </c>
      <c r="I54" s="43">
        <v>18337</v>
      </c>
      <c r="J54" s="37">
        <v>3.4</v>
      </c>
      <c r="K54" s="43">
        <v>16706</v>
      </c>
      <c r="L54" s="39">
        <v>7.3999999999999996E-2</v>
      </c>
      <c r="M54" s="37">
        <f>ROUND(K54*(1-L54),0)</f>
        <v>15470</v>
      </c>
      <c r="N54" s="28">
        <v>0.54700000000000004</v>
      </c>
      <c r="O54" s="25">
        <f t="shared" si="459"/>
        <v>8462.09</v>
      </c>
      <c r="P54" s="39">
        <v>0.29799999999999999</v>
      </c>
      <c r="Q54" s="25">
        <f t="shared" si="460"/>
        <v>4610.0599999999995</v>
      </c>
      <c r="R54" s="39">
        <v>0.155</v>
      </c>
      <c r="S54" s="139"/>
      <c r="T54" s="25">
        <f t="shared" si="461"/>
        <v>2397.85</v>
      </c>
      <c r="U54" s="28">
        <v>0.248</v>
      </c>
      <c r="V54" s="25">
        <f t="shared" si="462"/>
        <v>3836.56</v>
      </c>
      <c r="W54" s="39">
        <v>0.498</v>
      </c>
      <c r="X54" s="25">
        <f t="shared" si="463"/>
        <v>7704.06</v>
      </c>
      <c r="Y54" s="39">
        <v>0.4</v>
      </c>
      <c r="Z54" s="25">
        <f t="shared" si="464"/>
        <v>6188</v>
      </c>
      <c r="AA54" s="47">
        <v>2.3800000000000002E-3</v>
      </c>
      <c r="AB54" s="18">
        <f t="shared" si="465"/>
        <v>36.818600000000004</v>
      </c>
      <c r="AC54" s="27">
        <f>IF(M54&gt;0,(AE54+AN54)/M54,0)</f>
        <v>2.9159724886877831E-3</v>
      </c>
      <c r="AD54" s="47">
        <v>3.5E-4</v>
      </c>
      <c r="AE54" s="37">
        <f t="shared" si="466"/>
        <v>5.4145000000000003</v>
      </c>
      <c r="AF54" s="28">
        <v>0.21970000000000001</v>
      </c>
      <c r="AG54" s="41">
        <f t="shared" si="467"/>
        <v>35.322487200000005</v>
      </c>
      <c r="AH54" s="28">
        <f t="shared" si="468"/>
        <v>0.85430214939862414</v>
      </c>
      <c r="AI54" s="29">
        <f t="shared" si="6"/>
        <v>0.88122063168682163</v>
      </c>
      <c r="AJ54" s="43">
        <v>174</v>
      </c>
      <c r="AK54" s="39">
        <v>7.5999999999999998E-2</v>
      </c>
      <c r="AL54" s="28">
        <v>0.24690000000000001</v>
      </c>
      <c r="AM54" s="139">
        <v>0.2485</v>
      </c>
      <c r="AN54" s="41">
        <f>AJ54*(1-AK54)*AL54</f>
        <v>39.695594400000004</v>
      </c>
      <c r="AO54" s="140">
        <f t="shared" si="19"/>
        <v>39.952836000000005</v>
      </c>
      <c r="AP54" s="18">
        <v>1.6</v>
      </c>
      <c r="AQ54" s="18"/>
      <c r="AR54" s="121">
        <f>AR53+AJ54-AQ54</f>
        <v>1605.3800000000006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70"/>
      <c r="B55" s="49" t="s">
        <v>38</v>
      </c>
      <c r="C55" s="50"/>
      <c r="D55" s="51">
        <f t="shared" ref="D55" si="470">SUM(D52:D54)</f>
        <v>37709</v>
      </c>
      <c r="E55" s="51"/>
      <c r="F55" s="51">
        <f t="shared" ref="F55" si="471">SUM(F52:F54)</f>
        <v>44824</v>
      </c>
      <c r="G55" s="52"/>
      <c r="H55" s="52"/>
      <c r="I55" s="51">
        <f t="shared" ref="I55:K55" si="472">SUM(I52:I54)</f>
        <v>45692</v>
      </c>
      <c r="J55" s="52"/>
      <c r="K55" s="51">
        <f t="shared" si="472"/>
        <v>48863</v>
      </c>
      <c r="L55" s="21">
        <f t="shared" ref="L55" si="473">IF(K55&gt;0,(K52*L52+K53*L53+K54*L54)/K55,0)</f>
        <v>7.4633444528579909E-2</v>
      </c>
      <c r="M55" s="52">
        <f t="shared" ref="M55" si="474">M52+M53+M54</f>
        <v>45216</v>
      </c>
      <c r="N55" s="53">
        <f t="shared" ref="N55" si="475">IF(M55&gt;0,O55/M55,0)</f>
        <v>0.49593026804670914</v>
      </c>
      <c r="O55" s="54">
        <f t="shared" ref="O55" si="476">O52+O53+O54</f>
        <v>22423.983</v>
      </c>
      <c r="P55" s="21">
        <f t="shared" ref="P55" si="477">IF(M55&gt;0,Q55/M55,0)</f>
        <v>0.39202169585987257</v>
      </c>
      <c r="Q55" s="54">
        <f t="shared" ref="Q55" si="478">Q52+Q53+Q54</f>
        <v>17725.652999999998</v>
      </c>
      <c r="R55" s="21">
        <f t="shared" ref="R55" si="479">IF(M55&gt;0,T55/M55,0)</f>
        <v>0.11204803609341825</v>
      </c>
      <c r="S55" s="141"/>
      <c r="T55" s="54">
        <f t="shared" ref="T55" si="480">T52+T53+T54</f>
        <v>5066.3639999999996</v>
      </c>
      <c r="U55" s="21">
        <f t="shared" ref="U55" si="481">IF(M55&gt;0,V55/M55,0)</f>
        <v>0.25068241330502478</v>
      </c>
      <c r="V55" s="54">
        <f t="shared" ref="V55" si="482">V52+V53+V54</f>
        <v>11334.856</v>
      </c>
      <c r="W55" s="21">
        <f t="shared" ref="W55" si="483">IF(M55&gt;0,X55/M55,0)</f>
        <v>0.49306177016985137</v>
      </c>
      <c r="X55" s="54">
        <f t="shared" ref="X55" si="484">X52+X53+X54</f>
        <v>22294.280999999999</v>
      </c>
      <c r="Y55" s="21">
        <f t="shared" ref="Y55" si="485">IF(M55&gt;0,Z55/M55,0)</f>
        <v>0.39017449575371554</v>
      </c>
      <c r="Z55" s="54">
        <f t="shared" ref="Z55" si="486">Z52+Z53+Z54</f>
        <v>17642.13</v>
      </c>
      <c r="AA55" s="55">
        <f t="shared" ref="AA55" si="487">IF(M55&gt;0,AB55/M55,0)</f>
        <v>2.3670125619249826E-3</v>
      </c>
      <c r="AB55" s="56">
        <f t="shared" ref="AB55" si="488">SUM(AB52:AB54)</f>
        <v>107.02684000000001</v>
      </c>
      <c r="AC55" s="55">
        <f t="shared" ref="AC55" si="489">IF(M55&gt;0,(AC52*M52+AC53*M53+AC54*M54)/M55,0)</f>
        <v>2.8352150588287343E-3</v>
      </c>
      <c r="AD55" s="55">
        <f t="shared" ref="AD55" si="490">IF(K55&gt;0,(K52*AD52+K53*AD53+K54*AD54)/K55,0)</f>
        <v>3.6311278472463826E-4</v>
      </c>
      <c r="AE55" s="52">
        <f t="shared" ref="AE55" si="491">SUM(AE52:AE54)</f>
        <v>16.416679999999999</v>
      </c>
      <c r="AF55" s="53">
        <f t="shared" ref="AF55" si="492">IF(K55&gt;0,(K52*AF52+K53*AF53+K54*AF54)/K55,0)</f>
        <v>0.2256835458322248</v>
      </c>
      <c r="AG55" s="58">
        <f t="shared" ref="AG55" si="493">SUM(AG52:AG54)</f>
        <v>100.90219770000002</v>
      </c>
      <c r="AH55" s="53">
        <f t="shared" ref="AH55" si="494">IF(AND(AB55&gt;0),((AB52*AH52+AB53*AH53+AB54*AH54)/AB55),0)</f>
        <v>0.84797832839119702</v>
      </c>
      <c r="AI55" s="57">
        <f t="shared" si="6"/>
        <v>0.87319442967517324</v>
      </c>
      <c r="AJ55" s="51">
        <f t="shared" ref="AJ55" si="495">SUM(AJ52:AJ54)</f>
        <v>485</v>
      </c>
      <c r="AK55" s="21">
        <f t="shared" ref="AK55" si="496">IF(AJ55&gt;0,(AK52*AJ52+AK53*AJ53+AK54*AJ54)/AJ55,0)</f>
        <v>7.8876288659793806E-2</v>
      </c>
      <c r="AL55" s="53">
        <f>IF(K55&gt;0,(AL52*K52+AL53*K53+AL54*K54)/K55,0)</f>
        <v>0.2502855432535866</v>
      </c>
      <c r="AM55" s="141">
        <f>IF(L55&gt;0,(AM52*K52+AM53*K53+AM54*K54)/K55,0)</f>
        <v>0.24908785584184351</v>
      </c>
      <c r="AN55" s="58">
        <f t="shared" ref="AN55" si="497">SUM(AN52:AN54)</f>
        <v>111.78040410000003</v>
      </c>
      <c r="AO55" s="142">
        <f t="shared" si="48"/>
        <v>111.28109250000001</v>
      </c>
      <c r="AP55" s="56"/>
      <c r="AQ55" s="56">
        <f t="shared" ref="AQ55" si="498">SUM(AQ52:AQ54)</f>
        <v>1037.98</v>
      </c>
      <c r="AR55" s="105"/>
      <c r="AS55" s="106">
        <f>AR54</f>
        <v>1605.3800000000006</v>
      </c>
      <c r="AT55" s="51">
        <f t="shared" ref="AT55" si="499">SUM(AT52:AT54)</f>
        <v>0</v>
      </c>
      <c r="AU55" s="59"/>
      <c r="AV55" s="58"/>
      <c r="AW55" s="58"/>
      <c r="AX55" s="58"/>
      <c r="AY55" s="58"/>
    </row>
    <row r="56" spans="1:51" x14ac:dyDescent="0.2">
      <c r="A56" s="168">
        <v>14</v>
      </c>
      <c r="B56" s="23">
        <v>1</v>
      </c>
      <c r="C56" s="46" t="s">
        <v>58</v>
      </c>
      <c r="D56" s="12">
        <v>0</v>
      </c>
      <c r="E56" s="12">
        <v>11</v>
      </c>
      <c r="F56" s="12">
        <v>10942</v>
      </c>
      <c r="G56" s="13">
        <v>0.8</v>
      </c>
      <c r="H56" s="13">
        <v>4.7</v>
      </c>
      <c r="I56" s="12">
        <v>11815</v>
      </c>
      <c r="J56" s="13">
        <v>6.1</v>
      </c>
      <c r="K56" s="12">
        <v>16729</v>
      </c>
      <c r="L56" s="14">
        <v>7.5999999999999998E-2</v>
      </c>
      <c r="M56" s="24">
        <f>ROUND(K56*(1-L56),0)</f>
        <v>15458</v>
      </c>
      <c r="N56" s="15">
        <v>0.54300000000000004</v>
      </c>
      <c r="O56" s="25">
        <f t="shared" ref="O56:O58" si="500">M56*N56</f>
        <v>8393.6940000000013</v>
      </c>
      <c r="P56" s="14">
        <v>0.36099999999999999</v>
      </c>
      <c r="Q56" s="25">
        <f t="shared" ref="Q56:Q58" si="501">M56*P56</f>
        <v>5580.3379999999997</v>
      </c>
      <c r="R56" s="16">
        <v>9.6000000000000002E-2</v>
      </c>
      <c r="S56" s="150"/>
      <c r="T56" s="25">
        <f t="shared" ref="T56:T58" si="502">M56*R56</f>
        <v>1483.9680000000001</v>
      </c>
      <c r="U56" s="26">
        <v>0.26</v>
      </c>
      <c r="V56" s="25">
        <f t="shared" ref="V56:V58" si="503">M56*U56</f>
        <v>4019.08</v>
      </c>
      <c r="W56" s="16">
        <v>0.49399999999999999</v>
      </c>
      <c r="X56" s="25">
        <f t="shared" ref="X56:X58" si="504">M56*W56</f>
        <v>7636.2519999999995</v>
      </c>
      <c r="Y56" s="16">
        <v>0.4</v>
      </c>
      <c r="Z56" s="25">
        <f t="shared" ref="Z56:Z58" si="505">Y56*M56</f>
        <v>6183.2000000000007</v>
      </c>
      <c r="AA56" s="17">
        <v>2.48E-3</v>
      </c>
      <c r="AB56" s="18">
        <f t="shared" ref="AB56:AB58" si="506">M56*AA56</f>
        <v>38.335839999999997</v>
      </c>
      <c r="AC56" s="27">
        <f>IF(M56&gt;0,(AE56+AN56)/M56,0)</f>
        <v>2.8504095419847331E-3</v>
      </c>
      <c r="AD56" s="17">
        <v>3.5E-4</v>
      </c>
      <c r="AE56" s="24">
        <f t="shared" ref="AE56:AE58" si="507">AD56*M56</f>
        <v>5.4103000000000003</v>
      </c>
      <c r="AF56" s="117">
        <v>0.21540000000000001</v>
      </c>
      <c r="AG56" s="30">
        <f t="shared" ref="AG56:AG58" si="508">AJ56*(1-AK56)*AF56</f>
        <v>35.113861800000002</v>
      </c>
      <c r="AH56" s="28">
        <f t="shared" ref="AH56:AH58" si="509">IF(AND(AF56&gt;0,AD56&gt;0,AA56&gt;0),((AA56-AD56)*AF56)/((AF56-AD56)*AA56),0)</f>
        <v>0.86026880470408229</v>
      </c>
      <c r="AI56" s="60">
        <f t="shared" si="6"/>
        <v>0.87850745385184559</v>
      </c>
      <c r="AJ56" s="12">
        <v>177</v>
      </c>
      <c r="AK56" s="14">
        <v>7.9000000000000001E-2</v>
      </c>
      <c r="AL56" s="15">
        <v>0.23710000000000001</v>
      </c>
      <c r="AM56" s="135">
        <v>0.23319999999999999</v>
      </c>
      <c r="AN56" s="30">
        <f>AJ56*(1-AK56)*AL56</f>
        <v>38.651330700000003</v>
      </c>
      <c r="AO56" s="136">
        <f t="shared" ref="AO56" si="510">AJ56*(1-AK56)*AM56</f>
        <v>38.015564399999995</v>
      </c>
      <c r="AP56" s="19">
        <v>1.65</v>
      </c>
      <c r="AQ56" s="19">
        <v>502.74</v>
      </c>
      <c r="AR56" s="101">
        <f>AR54+AJ56-AQ56+AS56</f>
        <v>1260.6400000000006</v>
      </c>
      <c r="AS56" s="151">
        <v>-19</v>
      </c>
      <c r="AT56" s="12"/>
      <c r="AU56" s="31"/>
      <c r="AV56" s="20"/>
      <c r="AW56" s="20"/>
      <c r="AX56" s="20"/>
      <c r="AY56" s="20"/>
    </row>
    <row r="57" spans="1:51" x14ac:dyDescent="0.2">
      <c r="A57" s="169"/>
      <c r="B57" s="33">
        <v>2</v>
      </c>
      <c r="C57" s="46" t="s">
        <v>54</v>
      </c>
      <c r="D57" s="34">
        <v>32767</v>
      </c>
      <c r="E57" s="34">
        <v>2</v>
      </c>
      <c r="F57" s="34">
        <v>17469</v>
      </c>
      <c r="G57" s="35">
        <v>1.2</v>
      </c>
      <c r="H57" s="35">
        <v>4.0999999999999996</v>
      </c>
      <c r="I57" s="34">
        <v>18292</v>
      </c>
      <c r="J57" s="35">
        <v>4.7</v>
      </c>
      <c r="K57" s="34">
        <v>16682</v>
      </c>
      <c r="L57" s="36">
        <v>7.9000000000000001E-2</v>
      </c>
      <c r="M57" s="37">
        <f>ROUND(K57*(1-L57),0)</f>
        <v>15364</v>
      </c>
      <c r="N57" s="38">
        <v>0.54700000000000004</v>
      </c>
      <c r="O57" s="25">
        <f t="shared" si="500"/>
        <v>8404.1080000000002</v>
      </c>
      <c r="P57" s="36">
        <v>0.38</v>
      </c>
      <c r="Q57" s="25">
        <f t="shared" si="501"/>
        <v>5838.32</v>
      </c>
      <c r="R57" s="39">
        <v>7.2999999999999995E-2</v>
      </c>
      <c r="S57" s="139"/>
      <c r="T57" s="25">
        <f t="shared" si="502"/>
        <v>1121.5719999999999</v>
      </c>
      <c r="U57" s="28">
        <v>0.246</v>
      </c>
      <c r="V57" s="25">
        <f t="shared" si="503"/>
        <v>3779.5439999999999</v>
      </c>
      <c r="W57" s="39">
        <v>0.495</v>
      </c>
      <c r="X57" s="25">
        <f t="shared" si="504"/>
        <v>7605.18</v>
      </c>
      <c r="Y57" s="39">
        <v>0.39</v>
      </c>
      <c r="Z57" s="25">
        <f t="shared" si="505"/>
        <v>5991.96</v>
      </c>
      <c r="AA57" s="40">
        <v>2.6099999999999999E-3</v>
      </c>
      <c r="AB57" s="18">
        <f t="shared" si="506"/>
        <v>40.10004</v>
      </c>
      <c r="AC57" s="27">
        <f>IF(M57&gt;0,(AE57+AN57)/M57,0)</f>
        <v>2.9551166037490237E-3</v>
      </c>
      <c r="AD57" s="40">
        <v>3.4000000000000002E-4</v>
      </c>
      <c r="AE57" s="37">
        <f t="shared" si="507"/>
        <v>5.2237600000000004</v>
      </c>
      <c r="AF57" s="28">
        <v>0.2167</v>
      </c>
      <c r="AG57" s="41">
        <f t="shared" si="508"/>
        <v>36.202552100000005</v>
      </c>
      <c r="AH57" s="28">
        <f t="shared" si="509"/>
        <v>0.87109854513798135</v>
      </c>
      <c r="AI57" s="29">
        <f t="shared" si="6"/>
        <v>0.88619815568757376</v>
      </c>
      <c r="AJ57" s="34">
        <v>181</v>
      </c>
      <c r="AK57" s="36">
        <v>7.6999999999999999E-2</v>
      </c>
      <c r="AL57" s="38">
        <v>0.24049999999999999</v>
      </c>
      <c r="AM57" s="137">
        <v>0.23749999999999999</v>
      </c>
      <c r="AN57" s="41">
        <f>AJ57*(1-AK57)*AL57</f>
        <v>40.178651500000001</v>
      </c>
      <c r="AO57" s="138">
        <f t="shared" si="19"/>
        <v>39.677462500000004</v>
      </c>
      <c r="AP57" s="42">
        <v>1.55</v>
      </c>
      <c r="AQ57" s="42"/>
      <c r="AR57" s="121">
        <f>AR56+AJ57-AQ57</f>
        <v>1441.6400000000006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9"/>
      <c r="B58" s="33">
        <v>3</v>
      </c>
      <c r="C58" s="11" t="s">
        <v>55</v>
      </c>
      <c r="D58" s="43">
        <v>18146</v>
      </c>
      <c r="E58" s="43">
        <v>2</v>
      </c>
      <c r="F58" s="43">
        <v>17082</v>
      </c>
      <c r="G58" s="37">
        <v>1.5</v>
      </c>
      <c r="H58" s="37">
        <v>4.8</v>
      </c>
      <c r="I58" s="43">
        <v>17572</v>
      </c>
      <c r="J58" s="37">
        <v>4.5</v>
      </c>
      <c r="K58" s="43">
        <v>16727</v>
      </c>
      <c r="L58" s="39">
        <v>7.3999999999999996E-2</v>
      </c>
      <c r="M58" s="37">
        <f>ROUND(K58*(1-L58),0)</f>
        <v>15489</v>
      </c>
      <c r="N58" s="28">
        <v>0.623</v>
      </c>
      <c r="O58" s="25">
        <f t="shared" si="500"/>
        <v>9649.6470000000008</v>
      </c>
      <c r="P58" s="39">
        <v>0.25900000000000001</v>
      </c>
      <c r="Q58" s="25">
        <f t="shared" si="501"/>
        <v>4011.6510000000003</v>
      </c>
      <c r="R58" s="39">
        <v>0.11799999999999999</v>
      </c>
      <c r="S58" s="139"/>
      <c r="T58" s="25">
        <f t="shared" si="502"/>
        <v>1827.702</v>
      </c>
      <c r="U58" s="28">
        <v>0.246</v>
      </c>
      <c r="V58" s="25">
        <f t="shared" si="503"/>
        <v>3810.2939999999999</v>
      </c>
      <c r="W58" s="39">
        <v>0.498</v>
      </c>
      <c r="X58" s="25">
        <f t="shared" si="504"/>
        <v>7713.5219999999999</v>
      </c>
      <c r="Y58" s="39">
        <v>0.39</v>
      </c>
      <c r="Z58" s="25">
        <f t="shared" si="505"/>
        <v>6040.71</v>
      </c>
      <c r="AA58" s="47">
        <v>2.5899999999999999E-3</v>
      </c>
      <c r="AB58" s="18">
        <f t="shared" si="506"/>
        <v>40.116509999999998</v>
      </c>
      <c r="AC58" s="27">
        <f>IF(M58&gt;0,(AE58+AN58)/M58,0)</f>
        <v>2.9843846600813482E-3</v>
      </c>
      <c r="AD58" s="47">
        <v>3.5E-4</v>
      </c>
      <c r="AE58" s="37">
        <f t="shared" si="507"/>
        <v>5.4211499999999999</v>
      </c>
      <c r="AF58" s="28">
        <v>0.21529999999999999</v>
      </c>
      <c r="AG58" s="41">
        <f t="shared" si="508"/>
        <v>35.769942</v>
      </c>
      <c r="AH58" s="28">
        <f t="shared" si="509"/>
        <v>0.86627311191163248</v>
      </c>
      <c r="AI58" s="29">
        <f t="shared" si="6"/>
        <v>0.8839826399491042</v>
      </c>
      <c r="AJ58" s="43">
        <v>180</v>
      </c>
      <c r="AK58" s="39">
        <v>7.6999999999999999E-2</v>
      </c>
      <c r="AL58" s="28">
        <v>0.24560000000000001</v>
      </c>
      <c r="AM58" s="139">
        <v>0.24440000000000001</v>
      </c>
      <c r="AN58" s="41">
        <f>AJ58*(1-AK58)*AL58</f>
        <v>40.803984000000007</v>
      </c>
      <c r="AO58" s="140">
        <f t="shared" si="19"/>
        <v>40.604616000000007</v>
      </c>
      <c r="AP58" s="18">
        <v>1.55</v>
      </c>
      <c r="AQ58" s="18"/>
      <c r="AR58" s="121">
        <f>AR57+AJ58-AQ58</f>
        <v>1621.6400000000006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70"/>
      <c r="B59" s="49" t="s">
        <v>38</v>
      </c>
      <c r="C59" s="50"/>
      <c r="D59" s="51">
        <f t="shared" ref="D59" si="511">SUM(D56:D58)</f>
        <v>50913</v>
      </c>
      <c r="E59" s="51"/>
      <c r="F59" s="51">
        <f t="shared" ref="F59" si="512">SUM(F56:F58)</f>
        <v>45493</v>
      </c>
      <c r="G59" s="52"/>
      <c r="H59" s="52"/>
      <c r="I59" s="51">
        <f t="shared" ref="I59:K59" si="513">SUM(I56:I58)</f>
        <v>47679</v>
      </c>
      <c r="J59" s="52"/>
      <c r="K59" s="51">
        <f t="shared" si="513"/>
        <v>50138</v>
      </c>
      <c r="L59" s="21">
        <f t="shared" ref="L59" si="514">IF(K59&gt;0,(K56*L56+K57*L57+K58*L58)/K59,0)</f>
        <v>7.6330926642466795E-2</v>
      </c>
      <c r="M59" s="52">
        <f t="shared" ref="M59" si="515">M56+M57+M58</f>
        <v>46311</v>
      </c>
      <c r="N59" s="53">
        <f t="shared" ref="N59" si="516">IF(M59&gt;0,O59/M59,0)</f>
        <v>0.57108352227332604</v>
      </c>
      <c r="O59" s="54">
        <f t="shared" ref="O59" si="517">O56+O57+O58</f>
        <v>26447.449000000004</v>
      </c>
      <c r="P59" s="21">
        <f t="shared" ref="P59" si="518">IF(M59&gt;0,Q59/M59,0)</f>
        <v>0.33318885362009026</v>
      </c>
      <c r="Q59" s="54">
        <f t="shared" ref="Q59" si="519">Q56+Q57+Q58</f>
        <v>15430.308999999999</v>
      </c>
      <c r="R59" s="21">
        <f t="shared" ref="R59" si="520">IF(M59&gt;0,T59/M59,0)</f>
        <v>9.5727624106583753E-2</v>
      </c>
      <c r="S59" s="141"/>
      <c r="T59" s="54">
        <f t="shared" ref="T59" si="521">T56+T57+T58</f>
        <v>4433.2420000000002</v>
      </c>
      <c r="U59" s="21">
        <f t="shared" ref="U59" si="522">IF(M59&gt;0,V59/M59,0)</f>
        <v>0.25067301505042</v>
      </c>
      <c r="V59" s="54">
        <f t="shared" ref="V59" si="523">V56+V57+V58</f>
        <v>11608.918</v>
      </c>
      <c r="W59" s="21">
        <f t="shared" ref="W59" si="524">IF(M59&gt;0,X59/M59,0)</f>
        <v>0.49566958174083914</v>
      </c>
      <c r="X59" s="54">
        <f t="shared" ref="X59" si="525">X56+X57+X58</f>
        <v>22954.954000000002</v>
      </c>
      <c r="Y59" s="21">
        <f t="shared" ref="Y59" si="526">IF(M59&gt;0,Z59/M59,0)</f>
        <v>0.39333786789315711</v>
      </c>
      <c r="Z59" s="54">
        <f t="shared" ref="Z59" si="527">Z56+Z57+Z58</f>
        <v>18215.87</v>
      </c>
      <c r="AA59" s="55">
        <f t="shared" ref="AA59" si="528">IF(M59&gt;0,AB59/M59,0)</f>
        <v>2.5599185938545918E-3</v>
      </c>
      <c r="AB59" s="56">
        <f t="shared" ref="AB59" si="529">SUM(AB56:AB58)</f>
        <v>118.55239</v>
      </c>
      <c r="AC59" s="55">
        <f t="shared" ref="AC59" si="530">IF(M59&gt;0,(AC56*M56+AC57*M57+AC58*M58)/M59,0)</f>
        <v>2.9299556520049229E-3</v>
      </c>
      <c r="AD59" s="55">
        <f t="shared" ref="AD59" si="531">IF(K59&gt;0,(K56*AD56+K57*AD57+K58*AD58)/K59,0)</f>
        <v>3.4667278311859267E-4</v>
      </c>
      <c r="AE59" s="52">
        <f t="shared" ref="AE59" si="532">SUM(AE56:AE58)</f>
        <v>16.055210000000002</v>
      </c>
      <c r="AF59" s="53">
        <f t="shared" ref="AF59" si="533">IF(K59&gt;0,(K56*AF56+K57*AF57+K58*AF58)/K59,0)</f>
        <v>0.21579917627348519</v>
      </c>
      <c r="AG59" s="58">
        <f t="shared" ref="AG59" si="534">SUM(AG56:AG58)</f>
        <v>107.08635590000002</v>
      </c>
      <c r="AH59" s="53">
        <f t="shared" ref="AH59" si="535">IF(AND(AB59&gt;0),((AB56*AH56+AB57*AH57+AB58*AH58)/AB59),0)</f>
        <v>0.8659637120334388</v>
      </c>
      <c r="AI59" s="57">
        <f t="shared" si="6"/>
        <v>0.88294960207987927</v>
      </c>
      <c r="AJ59" s="51">
        <f t="shared" ref="AJ59" si="536">SUM(AJ56:AJ58)</f>
        <v>538</v>
      </c>
      <c r="AK59" s="21">
        <f t="shared" ref="AK59" si="537">IF(AJ59&gt;0,(AK56*AJ56+AK57*AJ57+AK58*AJ58)/AJ59,0)</f>
        <v>7.7657992565055761E-2</v>
      </c>
      <c r="AL59" s="53">
        <f>IF(K59&gt;0,(AL56*K56+AL57*K57+AL58*K58)/K59,0)</f>
        <v>0.24106701703298894</v>
      </c>
      <c r="AM59" s="141">
        <f>IF(L59&gt;0,(AM56*K56+AM57*K57+AM58*K58)/K59,0)</f>
        <v>0.23836723842195542</v>
      </c>
      <c r="AN59" s="58">
        <f t="shared" ref="AN59" si="538">SUM(AN56:AN58)</f>
        <v>119.6339662</v>
      </c>
      <c r="AO59" s="142">
        <f t="shared" si="48"/>
        <v>118.29764290000001</v>
      </c>
      <c r="AP59" s="56"/>
      <c r="AQ59" s="56">
        <f t="shared" ref="AQ59" si="539">SUM(AQ56:AQ58)</f>
        <v>502.74</v>
      </c>
      <c r="AR59" s="105"/>
      <c r="AS59" s="106">
        <f>AR58</f>
        <v>1621.6400000000006</v>
      </c>
      <c r="AT59" s="51">
        <f t="shared" ref="AT59" si="540">SUM(AT56:AT58)</f>
        <v>0</v>
      </c>
      <c r="AU59" s="59"/>
      <c r="AV59" s="58"/>
      <c r="AW59" s="58"/>
      <c r="AX59" s="58"/>
      <c r="AY59" s="58"/>
    </row>
    <row r="60" spans="1:51" x14ac:dyDescent="0.2">
      <c r="A60" s="168">
        <v>15</v>
      </c>
      <c r="B60" s="23">
        <v>1</v>
      </c>
      <c r="C60" s="11" t="s">
        <v>57</v>
      </c>
      <c r="D60" s="12">
        <v>5217</v>
      </c>
      <c r="E60" s="12">
        <v>1</v>
      </c>
      <c r="F60" s="12">
        <v>16346</v>
      </c>
      <c r="G60" s="13">
        <v>1.7</v>
      </c>
      <c r="H60" s="13">
        <v>4.7</v>
      </c>
      <c r="I60" s="12">
        <v>17018</v>
      </c>
      <c r="J60" s="13">
        <v>4.9000000000000004</v>
      </c>
      <c r="K60" s="12">
        <v>16702</v>
      </c>
      <c r="L60" s="14">
        <v>8.4000000000000005E-2</v>
      </c>
      <c r="M60" s="24">
        <f>ROUND(K60*(1-L60),0)</f>
        <v>15299</v>
      </c>
      <c r="N60" s="15">
        <v>0.54600000000000004</v>
      </c>
      <c r="O60" s="25">
        <f t="shared" ref="O60:O62" si="541">M60*N60</f>
        <v>8353.2540000000008</v>
      </c>
      <c r="P60" s="14">
        <v>0.36199999999999999</v>
      </c>
      <c r="Q60" s="25">
        <f t="shared" ref="Q60:Q62" si="542">M60*P60</f>
        <v>5538.2379999999994</v>
      </c>
      <c r="R60" s="16">
        <v>9.1999999999999998E-2</v>
      </c>
      <c r="S60" s="150"/>
      <c r="T60" s="25">
        <f t="shared" ref="T60:T62" si="543">M60*R60</f>
        <v>1407.508</v>
      </c>
      <c r="U60" s="26">
        <v>0.23499999999999999</v>
      </c>
      <c r="V60" s="25">
        <f t="shared" ref="V60:V62" si="544">M60*U60</f>
        <v>3595.2649999999999</v>
      </c>
      <c r="W60" s="16">
        <v>0.50900000000000001</v>
      </c>
      <c r="X60" s="25">
        <f t="shared" ref="X60:X62" si="545">M60*W60</f>
        <v>7787.1909999999998</v>
      </c>
      <c r="Y60" s="16">
        <v>0.39</v>
      </c>
      <c r="Z60" s="25">
        <f t="shared" ref="Z60:Z62" si="546">Y60*M60</f>
        <v>5966.6100000000006</v>
      </c>
      <c r="AA60" s="17">
        <v>2.5799999999999998E-3</v>
      </c>
      <c r="AB60" s="18">
        <f t="shared" ref="AB60:AB62" si="547">M60*AA60</f>
        <v>39.471419999999995</v>
      </c>
      <c r="AC60" s="27">
        <f>IF(M60&gt;0,(AE60+AN60)/M60,0)</f>
        <v>3.243063683900909E-3</v>
      </c>
      <c r="AD60" s="17">
        <v>3.6999999999999999E-4</v>
      </c>
      <c r="AE60" s="24">
        <f t="shared" ref="AE60:AE62" si="548">AD60*M60</f>
        <v>5.6606300000000003</v>
      </c>
      <c r="AF60" s="117">
        <v>0.2175</v>
      </c>
      <c r="AG60" s="30">
        <f t="shared" ref="AG60:AG62" si="549">AJ60*(1-AK60)*AF60</f>
        <v>40.664452500000003</v>
      </c>
      <c r="AH60" s="28">
        <f t="shared" ref="AH60:AH62" si="550">IF(AND(AF60&gt;0,AD60&gt;0,AA60&gt;0),((AA60-AD60)*AF60)/((AF60-AD60)*AA60),0)</f>
        <v>0.85804881653794385</v>
      </c>
      <c r="AI60" s="60">
        <f t="shared" si="6"/>
        <v>0.88730679218776143</v>
      </c>
      <c r="AJ60" s="12">
        <v>203</v>
      </c>
      <c r="AK60" s="14">
        <v>7.9000000000000001E-2</v>
      </c>
      <c r="AL60" s="15">
        <v>0.2351</v>
      </c>
      <c r="AM60" s="135">
        <v>0.23619999999999999</v>
      </c>
      <c r="AN60" s="30">
        <f>AJ60*(1-AK60)*AL60</f>
        <v>43.955001300000006</v>
      </c>
      <c r="AO60" s="136">
        <f t="shared" ref="AO60" si="551">AJ60*(1-AK60)*AM60</f>
        <v>44.160660600000007</v>
      </c>
      <c r="AP60" s="19">
        <v>1.6</v>
      </c>
      <c r="AQ60" s="19">
        <v>1001.22</v>
      </c>
      <c r="AR60" s="101">
        <f>AR58+AJ60-AQ60</f>
        <v>823.42000000000053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9"/>
      <c r="B61" s="33">
        <v>2</v>
      </c>
      <c r="C61" s="46" t="s">
        <v>54</v>
      </c>
      <c r="D61" s="34">
        <v>18521</v>
      </c>
      <c r="E61" s="34">
        <v>7</v>
      </c>
      <c r="F61" s="34">
        <v>16315</v>
      </c>
      <c r="G61" s="35">
        <v>1.9</v>
      </c>
      <c r="H61" s="35">
        <v>6</v>
      </c>
      <c r="I61" s="34">
        <v>16885</v>
      </c>
      <c r="J61" s="35">
        <v>4.3</v>
      </c>
      <c r="K61" s="34">
        <v>16701</v>
      </c>
      <c r="L61" s="36">
        <v>7.9000000000000001E-2</v>
      </c>
      <c r="M61" s="37">
        <f>ROUND(K61*(1-L61),0)</f>
        <v>15382</v>
      </c>
      <c r="N61" s="38">
        <v>0.56699999999999995</v>
      </c>
      <c r="O61" s="25">
        <f t="shared" si="541"/>
        <v>8721.5939999999991</v>
      </c>
      <c r="P61" s="36">
        <v>0.312</v>
      </c>
      <c r="Q61" s="25">
        <f t="shared" si="542"/>
        <v>4799.1840000000002</v>
      </c>
      <c r="R61" s="39">
        <v>0.121</v>
      </c>
      <c r="S61" s="139"/>
      <c r="T61" s="25">
        <f t="shared" si="543"/>
        <v>1861.222</v>
      </c>
      <c r="U61" s="28">
        <v>0.22600000000000001</v>
      </c>
      <c r="V61" s="25">
        <f t="shared" si="544"/>
        <v>3476.3319999999999</v>
      </c>
      <c r="W61" s="39">
        <v>0.53100000000000003</v>
      </c>
      <c r="X61" s="25">
        <f t="shared" si="545"/>
        <v>8167.8420000000006</v>
      </c>
      <c r="Y61" s="39">
        <v>0.39</v>
      </c>
      <c r="Z61" s="25">
        <f t="shared" si="546"/>
        <v>5998.9800000000005</v>
      </c>
      <c r="AA61" s="40">
        <v>2.5699999999999998E-3</v>
      </c>
      <c r="AB61" s="18">
        <f t="shared" si="547"/>
        <v>39.531739999999999</v>
      </c>
      <c r="AC61" s="27">
        <f>IF(M61&gt;0,(AE61+AN61)/M61,0)</f>
        <v>3.0461502080353664E-3</v>
      </c>
      <c r="AD61" s="40">
        <v>3.6000000000000002E-4</v>
      </c>
      <c r="AE61" s="37">
        <f t="shared" si="548"/>
        <v>5.5375200000000007</v>
      </c>
      <c r="AF61" s="28">
        <v>0.219</v>
      </c>
      <c r="AG61" s="41">
        <f t="shared" si="549"/>
        <v>37.314315000000008</v>
      </c>
      <c r="AH61" s="28">
        <f t="shared" si="550"/>
        <v>0.86133807719741851</v>
      </c>
      <c r="AI61" s="29">
        <f t="shared" si="6"/>
        <v>0.88312907765096171</v>
      </c>
      <c r="AJ61" s="34">
        <v>185</v>
      </c>
      <c r="AK61" s="36">
        <v>7.9000000000000001E-2</v>
      </c>
      <c r="AL61" s="38">
        <v>0.24249999999999999</v>
      </c>
      <c r="AM61" s="137">
        <v>0.24</v>
      </c>
      <c r="AN61" s="41">
        <f>AJ61*(1-AK61)*AL61</f>
        <v>41.318362500000006</v>
      </c>
      <c r="AO61" s="138">
        <f t="shared" si="19"/>
        <v>40.892400000000002</v>
      </c>
      <c r="AP61" s="42">
        <v>1.55</v>
      </c>
      <c r="AQ61" s="42"/>
      <c r="AR61" s="121">
        <f>AR60+AJ61-AQ61</f>
        <v>1008.4200000000005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9"/>
      <c r="B62" s="33">
        <v>3</v>
      </c>
      <c r="C62" s="11" t="s">
        <v>55</v>
      </c>
      <c r="D62" s="43">
        <v>21630</v>
      </c>
      <c r="E62" s="43">
        <v>1</v>
      </c>
      <c r="F62" s="43">
        <v>14274</v>
      </c>
      <c r="G62" s="37">
        <v>0.8</v>
      </c>
      <c r="H62" s="37">
        <v>3.7</v>
      </c>
      <c r="I62" s="43">
        <v>14774</v>
      </c>
      <c r="J62" s="37">
        <v>5.2</v>
      </c>
      <c r="K62" s="43">
        <v>16613</v>
      </c>
      <c r="L62" s="39">
        <v>7.6999999999999999E-2</v>
      </c>
      <c r="M62" s="37">
        <f>ROUND(K62*(1-L62),0)</f>
        <v>15334</v>
      </c>
      <c r="N62" s="28">
        <v>0.67300000000000004</v>
      </c>
      <c r="O62" s="25">
        <f t="shared" si="541"/>
        <v>10319.782000000001</v>
      </c>
      <c r="P62" s="39">
        <v>0.186</v>
      </c>
      <c r="Q62" s="25">
        <f t="shared" si="542"/>
        <v>2852.1239999999998</v>
      </c>
      <c r="R62" s="39">
        <v>0.14099999999999999</v>
      </c>
      <c r="S62" s="139"/>
      <c r="T62" s="25">
        <f t="shared" si="543"/>
        <v>2162.0939999999996</v>
      </c>
      <c r="U62" s="28">
        <v>0.23100000000000001</v>
      </c>
      <c r="V62" s="25">
        <f t="shared" si="544"/>
        <v>3542.154</v>
      </c>
      <c r="W62" s="39">
        <v>0.52300000000000002</v>
      </c>
      <c r="X62" s="25">
        <f t="shared" si="545"/>
        <v>8019.6820000000007</v>
      </c>
      <c r="Y62" s="39">
        <v>0.38</v>
      </c>
      <c r="Z62" s="25">
        <f t="shared" si="546"/>
        <v>5826.92</v>
      </c>
      <c r="AA62" s="47">
        <v>2.49E-3</v>
      </c>
      <c r="AB62" s="18">
        <f t="shared" si="547"/>
        <v>38.181660000000001</v>
      </c>
      <c r="AC62" s="27">
        <f>IF(M62&gt;0,(AE62+AN62)/M62,0)</f>
        <v>2.9737563584191994E-3</v>
      </c>
      <c r="AD62" s="47">
        <v>3.6000000000000002E-4</v>
      </c>
      <c r="AE62" s="37">
        <f t="shared" si="548"/>
        <v>5.5202400000000003</v>
      </c>
      <c r="AF62" s="28">
        <v>0.2208</v>
      </c>
      <c r="AG62" s="41">
        <f t="shared" si="549"/>
        <v>36.643968000000001</v>
      </c>
      <c r="AH62" s="28">
        <f t="shared" si="550"/>
        <v>0.85681867371500164</v>
      </c>
      <c r="AI62" s="29">
        <f t="shared" si="6"/>
        <v>0.88025316888280669</v>
      </c>
      <c r="AJ62" s="43">
        <v>180</v>
      </c>
      <c r="AK62" s="39">
        <v>7.8E-2</v>
      </c>
      <c r="AL62" s="28">
        <v>0.24149999999999999</v>
      </c>
      <c r="AM62" s="139">
        <v>0.23980000000000001</v>
      </c>
      <c r="AN62" s="41">
        <f>AJ62*(1-AK62)*AL62</f>
        <v>40.079340000000002</v>
      </c>
      <c r="AO62" s="140">
        <f t="shared" si="19"/>
        <v>39.797208000000005</v>
      </c>
      <c r="AP62" s="18">
        <v>1.55</v>
      </c>
      <c r="AQ62" s="18"/>
      <c r="AR62" s="121">
        <f>AR61+AJ62-AQ62</f>
        <v>1188.4200000000005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70"/>
      <c r="B63" s="49" t="s">
        <v>38</v>
      </c>
      <c r="C63" s="50"/>
      <c r="D63" s="51">
        <f t="shared" ref="D63" si="552">SUM(D60:D62)</f>
        <v>45368</v>
      </c>
      <c r="E63" s="51"/>
      <c r="F63" s="51">
        <f t="shared" ref="F63" si="553">SUM(F60:F62)</f>
        <v>46935</v>
      </c>
      <c r="G63" s="52"/>
      <c r="H63" s="52"/>
      <c r="I63" s="51">
        <f t="shared" ref="I63:K63" si="554">SUM(I60:I62)</f>
        <v>48677</v>
      </c>
      <c r="J63" s="52"/>
      <c r="K63" s="51">
        <f t="shared" si="554"/>
        <v>50016</v>
      </c>
      <c r="L63" s="21">
        <f t="shared" ref="L63" si="555">IF(K63&gt;0,(K60*L60+K61*L61+K62*L62)/K63,0)</f>
        <v>8.0005358285348688E-2</v>
      </c>
      <c r="M63" s="52">
        <f t="shared" ref="M63" si="556">M60+M61+M62</f>
        <v>46015</v>
      </c>
      <c r="N63" s="53">
        <f t="shared" ref="N63" si="557">IF(M63&gt;0,O63/M63,0)</f>
        <v>0.59534130174942945</v>
      </c>
      <c r="O63" s="54">
        <f t="shared" ref="O63" si="558">O60+O61+O62</f>
        <v>27394.629999999997</v>
      </c>
      <c r="P63" s="21">
        <f t="shared" ref="P63" si="559">IF(M63&gt;0,Q63/M63,0)</f>
        <v>0.28663579267630118</v>
      </c>
      <c r="Q63" s="54">
        <f t="shared" ref="Q63" si="560">Q60+Q61+Q62</f>
        <v>13189.545999999998</v>
      </c>
      <c r="R63" s="21">
        <f t="shared" ref="R63" si="561">IF(M63&gt;0,T63/M63,0)</f>
        <v>0.11802290557426925</v>
      </c>
      <c r="S63" s="141"/>
      <c r="T63" s="54">
        <f t="shared" ref="T63" si="562">T60+T61+T62</f>
        <v>5430.8239999999996</v>
      </c>
      <c r="U63" s="21">
        <f t="shared" ref="U63" si="563">IF(M63&gt;0,V63/M63,0)</f>
        <v>0.23065850266217539</v>
      </c>
      <c r="V63" s="54">
        <f t="shared" ref="V63" si="564">V60+V61+V62</f>
        <v>10613.751</v>
      </c>
      <c r="W63" s="21">
        <f t="shared" ref="W63" si="565">IF(M63&gt;0,X63/M63,0)</f>
        <v>0.5210195588395089</v>
      </c>
      <c r="X63" s="54">
        <f t="shared" ref="X63" si="566">X60+X61+X62</f>
        <v>23974.715</v>
      </c>
      <c r="Y63" s="21">
        <f t="shared" ref="Y63" si="567">IF(M63&gt;0,Z63/M63,0)</f>
        <v>0.38666760838856901</v>
      </c>
      <c r="Z63" s="54">
        <f t="shared" ref="Z63" si="568">Z60+Z61+Z62</f>
        <v>17792.510000000002</v>
      </c>
      <c r="AA63" s="55">
        <f t="shared" ref="AA63" si="569">IF(M63&gt;0,AB63/M63,0)</f>
        <v>2.5466656525046181E-3</v>
      </c>
      <c r="AB63" s="56">
        <f t="shared" ref="AB63" si="570">SUM(AB60:AB62)</f>
        <v>117.18482</v>
      </c>
      <c r="AC63" s="55">
        <f t="shared" ref="AC63" si="571">IF(M63&gt;0,(AC60*M60+AC61*M61+AC62*M62)/M63,0)</f>
        <v>3.0874952472019998E-3</v>
      </c>
      <c r="AD63" s="55">
        <f t="shared" ref="AD63" si="572">IF(K63&gt;0,(K60*AD60+K61*AD61+K62*AD62)/K63,0)</f>
        <v>3.6333933141394751E-4</v>
      </c>
      <c r="AE63" s="52">
        <f t="shared" ref="AE63" si="573">SUM(AE60:AE62)</f>
        <v>16.718390000000003</v>
      </c>
      <c r="AF63" s="53">
        <f t="shared" ref="AF63" si="574">IF(K63&gt;0,(K60*AF60+K61*AF61+K62*AF62)/K63,0)</f>
        <v>0.21909697696737043</v>
      </c>
      <c r="AG63" s="58">
        <f t="shared" ref="AG63" si="575">SUM(AG60:AG62)</f>
        <v>114.6227355</v>
      </c>
      <c r="AH63" s="53">
        <f t="shared" ref="AH63" si="576">IF(AND(AB63&gt;0),((AB60*AH60+AB61*AH61+AB62*AH62)/AB63),0)</f>
        <v>0.85875762252634358</v>
      </c>
      <c r="AI63" s="57">
        <f t="shared" si="6"/>
        <v>0.8836585391934314</v>
      </c>
      <c r="AJ63" s="51">
        <f t="shared" ref="AJ63" si="577">SUM(AJ60:AJ62)</f>
        <v>568</v>
      </c>
      <c r="AK63" s="21">
        <f t="shared" ref="AK63" si="578">IF(AJ63&gt;0,(AK60*AJ60+AK61*AJ61+AK62*AJ62)/AJ63,0)</f>
        <v>7.8683098591549303E-2</v>
      </c>
      <c r="AL63" s="53">
        <f>IF(K63&gt;0,(AL60*K60+AL61*K61+AL62*K62)/K63,0)</f>
        <v>0.23969674104286631</v>
      </c>
      <c r="AM63" s="141">
        <f>IF(L63&gt;0,(AM60*K60+AM61*K61+AM62*K62)/K63,0)</f>
        <v>0.23866462332053745</v>
      </c>
      <c r="AN63" s="58">
        <f t="shared" ref="AN63" si="579">SUM(AN60:AN62)</f>
        <v>125.35270380000001</v>
      </c>
      <c r="AO63" s="142">
        <f t="shared" si="48"/>
        <v>124.85026860000002</v>
      </c>
      <c r="AP63" s="56"/>
      <c r="AQ63" s="56">
        <f t="shared" ref="AQ63" si="580">SUM(AQ60:AQ62)</f>
        <v>1001.22</v>
      </c>
      <c r="AR63" s="105"/>
      <c r="AS63" s="106">
        <f>AR62</f>
        <v>1188.4200000000005</v>
      </c>
      <c r="AT63" s="51">
        <f t="shared" ref="AT63" si="581">SUM(AT60:AT62)</f>
        <v>0</v>
      </c>
      <c r="AU63" s="59"/>
      <c r="AV63" s="58"/>
      <c r="AW63" s="58"/>
      <c r="AX63" s="58"/>
      <c r="AY63" s="58"/>
    </row>
    <row r="64" spans="1:51" x14ac:dyDescent="0.2">
      <c r="A64" s="168">
        <v>16</v>
      </c>
      <c r="B64" s="23">
        <v>1</v>
      </c>
      <c r="C64" s="11" t="s">
        <v>57</v>
      </c>
      <c r="D64" s="12">
        <v>6569</v>
      </c>
      <c r="E64" s="12">
        <v>1</v>
      </c>
      <c r="F64" s="12">
        <v>9560</v>
      </c>
      <c r="G64" s="13">
        <v>1.4</v>
      </c>
      <c r="H64" s="13">
        <v>4.2</v>
      </c>
      <c r="I64" s="12">
        <v>10565</v>
      </c>
      <c r="J64" s="13">
        <v>7.8</v>
      </c>
      <c r="K64" s="12">
        <v>16586</v>
      </c>
      <c r="L64" s="14">
        <v>8.5000000000000006E-2</v>
      </c>
      <c r="M64" s="24">
        <f>ROUND(K64*(1-L64),0)</f>
        <v>15176</v>
      </c>
      <c r="N64" s="15">
        <v>0.501</v>
      </c>
      <c r="O64" s="25">
        <f t="shared" ref="O64:O66" si="582">M64*N64</f>
        <v>7603.1760000000004</v>
      </c>
      <c r="P64" s="14">
        <v>0.39</v>
      </c>
      <c r="Q64" s="25">
        <f t="shared" ref="Q64:Q66" si="583">M64*P64</f>
        <v>5918.64</v>
      </c>
      <c r="R64" s="16">
        <v>0.109</v>
      </c>
      <c r="S64" s="150"/>
      <c r="T64" s="25">
        <f t="shared" ref="T64:T66" si="584">M64*R64</f>
        <v>1654.184</v>
      </c>
      <c r="U64" s="26">
        <v>0.22800000000000001</v>
      </c>
      <c r="V64" s="25">
        <f t="shared" ref="V64:V66" si="585">M64*U64</f>
        <v>3460.1280000000002</v>
      </c>
      <c r="W64" s="16">
        <v>0.53800000000000003</v>
      </c>
      <c r="X64" s="25">
        <f t="shared" ref="X64:X66" si="586">M64*W64</f>
        <v>8164.6880000000001</v>
      </c>
      <c r="Y64" s="16">
        <v>0.39</v>
      </c>
      <c r="Z64" s="25">
        <f t="shared" ref="Z64:Z66" si="587">Y64*M64</f>
        <v>5918.64</v>
      </c>
      <c r="AA64" s="17">
        <v>2.5200000000000001E-3</v>
      </c>
      <c r="AB64" s="18">
        <f t="shared" ref="AB64:AB66" si="588">M64*AA64</f>
        <v>38.243520000000004</v>
      </c>
      <c r="AC64" s="27">
        <f>IF(M64&gt;0,(AE64+AN64)/M64,0)</f>
        <v>3.1444457037427521E-3</v>
      </c>
      <c r="AD64" s="17">
        <v>3.6999999999999999E-4</v>
      </c>
      <c r="AE64" s="24">
        <f t="shared" ref="AE64:AE66" si="589">AD64*M64</f>
        <v>5.6151200000000001</v>
      </c>
      <c r="AF64" s="117">
        <v>0.22</v>
      </c>
      <c r="AG64" s="30">
        <f t="shared" ref="AG64:AG66" si="590">AJ64*(1-AK64)*AF64</f>
        <v>38.372400000000006</v>
      </c>
      <c r="AH64" s="28">
        <f t="shared" ref="AH64:AH66" si="591">IF(AND(AF64&gt;0,AD64&gt;0,AA64&gt;0),((AA64-AD64)*AF64)/((AF64-AD64)*AA64),0)</f>
        <v>0.85461190501485551</v>
      </c>
      <c r="AI64" s="60">
        <f t="shared" si="6"/>
        <v>0.88368665190181106</v>
      </c>
      <c r="AJ64" s="12">
        <v>190</v>
      </c>
      <c r="AK64" s="14">
        <v>8.2000000000000003E-2</v>
      </c>
      <c r="AL64" s="15">
        <v>0.2414</v>
      </c>
      <c r="AM64" s="135">
        <v>0.2344</v>
      </c>
      <c r="AN64" s="30">
        <f>AJ64*(1-AK64)*AL64</f>
        <v>42.104988000000006</v>
      </c>
      <c r="AO64" s="136">
        <f t="shared" ref="AO64" si="592">AJ64*(1-AK64)*AM64</f>
        <v>40.884048</v>
      </c>
      <c r="AP64" s="19">
        <v>1.55</v>
      </c>
      <c r="AQ64" s="19">
        <v>502</v>
      </c>
      <c r="AR64" s="101">
        <f>AR62+AJ64-AQ64+AS64</f>
        <v>867.42000000000053</v>
      </c>
      <c r="AS64" s="151">
        <v>-9</v>
      </c>
      <c r="AT64" s="12"/>
      <c r="AU64" s="31"/>
      <c r="AV64" s="20"/>
      <c r="AW64" s="20"/>
      <c r="AX64" s="20"/>
      <c r="AY64" s="20"/>
    </row>
    <row r="65" spans="1:51" x14ac:dyDescent="0.2">
      <c r="A65" s="169"/>
      <c r="B65" s="33">
        <v>2</v>
      </c>
      <c r="C65" s="11" t="s">
        <v>56</v>
      </c>
      <c r="D65" s="34">
        <v>18341</v>
      </c>
      <c r="E65" s="34">
        <v>3</v>
      </c>
      <c r="F65" s="34">
        <v>17058</v>
      </c>
      <c r="G65" s="35">
        <v>0.5</v>
      </c>
      <c r="H65" s="35">
        <v>4.7</v>
      </c>
      <c r="I65" s="34">
        <v>17786</v>
      </c>
      <c r="J65" s="35">
        <v>6.5</v>
      </c>
      <c r="K65" s="34">
        <v>16496</v>
      </c>
      <c r="L65" s="36">
        <v>8.1000000000000003E-2</v>
      </c>
      <c r="M65" s="37">
        <f>ROUND(K65*(1-L65),0)</f>
        <v>15160</v>
      </c>
      <c r="N65" s="38">
        <v>0.52500000000000002</v>
      </c>
      <c r="O65" s="25">
        <f t="shared" si="582"/>
        <v>7959</v>
      </c>
      <c r="P65" s="36">
        <v>0.38500000000000001</v>
      </c>
      <c r="Q65" s="25">
        <f t="shared" si="583"/>
        <v>5836.6</v>
      </c>
      <c r="R65" s="39">
        <v>0.09</v>
      </c>
      <c r="S65" s="139"/>
      <c r="T65" s="25">
        <f t="shared" si="584"/>
        <v>1364.3999999999999</v>
      </c>
      <c r="U65" s="28">
        <v>0.22900000000000001</v>
      </c>
      <c r="V65" s="25">
        <f t="shared" si="585"/>
        <v>3471.6400000000003</v>
      </c>
      <c r="W65" s="39">
        <v>0.51500000000000001</v>
      </c>
      <c r="X65" s="25">
        <f t="shared" si="586"/>
        <v>7807.4000000000005</v>
      </c>
      <c r="Y65" s="39">
        <v>0.38</v>
      </c>
      <c r="Z65" s="25">
        <f t="shared" si="587"/>
        <v>5760.8</v>
      </c>
      <c r="AA65" s="40">
        <v>2.5600000000000002E-3</v>
      </c>
      <c r="AB65" s="18">
        <f t="shared" si="588"/>
        <v>38.809600000000003</v>
      </c>
      <c r="AC65" s="27">
        <f>IF(M65&gt;0,(AE65+AN65)/M65,0)</f>
        <v>3.0859059366754619E-3</v>
      </c>
      <c r="AD65" s="40">
        <v>3.6000000000000002E-4</v>
      </c>
      <c r="AE65" s="37">
        <f t="shared" si="589"/>
        <v>5.4576000000000002</v>
      </c>
      <c r="AF65" s="28">
        <v>0.2185</v>
      </c>
      <c r="AG65" s="41">
        <f t="shared" si="590"/>
        <v>37.654105000000001</v>
      </c>
      <c r="AH65" s="28">
        <f t="shared" si="591"/>
        <v>0.8607932405794444</v>
      </c>
      <c r="AI65" s="29">
        <f t="shared" si="6"/>
        <v>0.88466868873715532</v>
      </c>
      <c r="AJ65" s="34">
        <v>190</v>
      </c>
      <c r="AK65" s="36">
        <v>9.2999999999999999E-2</v>
      </c>
      <c r="AL65" s="38">
        <v>0.23980000000000001</v>
      </c>
      <c r="AM65" s="137">
        <v>0.2349</v>
      </c>
      <c r="AN65" s="41">
        <f>AJ65*(1-AK65)*AL65</f>
        <v>41.324734000000007</v>
      </c>
      <c r="AO65" s="138">
        <f t="shared" si="19"/>
        <v>40.480316999999999</v>
      </c>
      <c r="AP65" s="42">
        <v>1.6</v>
      </c>
      <c r="AQ65" s="42"/>
      <c r="AR65" s="121">
        <f>AR64+AJ65-AQ65</f>
        <v>1057.4200000000005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9"/>
      <c r="B66" s="33">
        <v>3</v>
      </c>
      <c r="C66" s="11" t="s">
        <v>55</v>
      </c>
      <c r="D66" s="43">
        <v>16710</v>
      </c>
      <c r="E66" s="43">
        <v>2</v>
      </c>
      <c r="F66" s="43">
        <v>16996</v>
      </c>
      <c r="G66" s="37">
        <v>0.6</v>
      </c>
      <c r="H66" s="37">
        <v>3.6</v>
      </c>
      <c r="I66" s="43">
        <v>17792</v>
      </c>
      <c r="J66" s="37">
        <v>6</v>
      </c>
      <c r="K66" s="43">
        <v>16497</v>
      </c>
      <c r="L66" s="39">
        <v>8.3000000000000004E-2</v>
      </c>
      <c r="M66" s="37">
        <f>ROUND(K66*(1-L66),0)</f>
        <v>15128</v>
      </c>
      <c r="N66" s="28">
        <v>0.58499999999999996</v>
      </c>
      <c r="O66" s="25">
        <f t="shared" si="582"/>
        <v>8849.8799999999992</v>
      </c>
      <c r="P66" s="39">
        <v>0.30599999999999999</v>
      </c>
      <c r="Q66" s="25">
        <f t="shared" si="583"/>
        <v>4629.1679999999997</v>
      </c>
      <c r="R66" s="39">
        <v>0.109</v>
      </c>
      <c r="S66" s="139"/>
      <c r="T66" s="25">
        <f t="shared" si="584"/>
        <v>1648.952</v>
      </c>
      <c r="U66" s="28">
        <v>0.22600000000000001</v>
      </c>
      <c r="V66" s="25">
        <f t="shared" si="585"/>
        <v>3418.9279999999999</v>
      </c>
      <c r="W66" s="39">
        <v>0.505</v>
      </c>
      <c r="X66" s="25">
        <f t="shared" si="586"/>
        <v>7639.64</v>
      </c>
      <c r="Y66" s="39">
        <v>0.39</v>
      </c>
      <c r="Z66" s="25">
        <f t="shared" si="587"/>
        <v>5899.92</v>
      </c>
      <c r="AA66" s="47">
        <v>2.5899999999999999E-3</v>
      </c>
      <c r="AB66" s="18">
        <f t="shared" si="588"/>
        <v>39.181519999999999</v>
      </c>
      <c r="AC66" s="27">
        <f>IF(M66&gt;0,(AE66+AN66)/M66,0)</f>
        <v>3.2181962585933373E-3</v>
      </c>
      <c r="AD66" s="47">
        <v>3.6000000000000002E-4</v>
      </c>
      <c r="AE66" s="37">
        <f t="shared" si="589"/>
        <v>5.4460800000000003</v>
      </c>
      <c r="AF66" s="28">
        <v>0.22070000000000001</v>
      </c>
      <c r="AG66" s="41">
        <f t="shared" si="590"/>
        <v>39.2062515</v>
      </c>
      <c r="AH66" s="28">
        <f t="shared" si="591"/>
        <v>0.86241060235795652</v>
      </c>
      <c r="AI66" s="29">
        <f t="shared" si="6"/>
        <v>0.88945163579674624</v>
      </c>
      <c r="AJ66" s="43">
        <v>195</v>
      </c>
      <c r="AK66" s="39">
        <v>8.8999999999999996E-2</v>
      </c>
      <c r="AL66" s="28">
        <v>0.24340000000000001</v>
      </c>
      <c r="AM66" s="139">
        <v>0.23810000000000001</v>
      </c>
      <c r="AN66" s="41">
        <f>AJ66*(1-AK66)*AL66</f>
        <v>43.238793000000001</v>
      </c>
      <c r="AO66" s="140">
        <f t="shared" si="19"/>
        <v>42.2972745</v>
      </c>
      <c r="AP66" s="18">
        <v>1.6</v>
      </c>
      <c r="AQ66" s="18"/>
      <c r="AR66" s="121">
        <f>AR65+AJ66-AQ66</f>
        <v>1252.4200000000005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70"/>
      <c r="B67" s="49" t="s">
        <v>38</v>
      </c>
      <c r="C67" s="50"/>
      <c r="D67" s="51">
        <f t="shared" ref="D67" si="593">SUM(D64:D66)</f>
        <v>41620</v>
      </c>
      <c r="E67" s="51"/>
      <c r="F67" s="51">
        <f t="shared" ref="F67" si="594">SUM(F64:F66)</f>
        <v>43614</v>
      </c>
      <c r="G67" s="52"/>
      <c r="H67" s="52"/>
      <c r="I67" s="51">
        <f t="shared" ref="I67:K67" si="595">SUM(I64:I66)</f>
        <v>46143</v>
      </c>
      <c r="J67" s="52"/>
      <c r="K67" s="51">
        <f t="shared" si="595"/>
        <v>49579</v>
      </c>
      <c r="L67" s="21">
        <f t="shared" ref="L67" si="596">IF(K67&gt;0,(K64*L64+K65*L65+K66*L66)/K67,0)</f>
        <v>8.3003630569394304E-2</v>
      </c>
      <c r="M67" s="52">
        <f t="shared" ref="M67" si="597">M64+M65+M66</f>
        <v>45464</v>
      </c>
      <c r="N67" s="53">
        <f t="shared" ref="N67" si="598">IF(M67&gt;0,O67/M67,0)</f>
        <v>0.53695354566250209</v>
      </c>
      <c r="O67" s="54">
        <f t="shared" ref="O67" si="599">O64+O65+O66</f>
        <v>24412.055999999997</v>
      </c>
      <c r="P67" s="21">
        <f t="shared" ref="P67" si="600">IF(M67&gt;0,Q67/M67,0)</f>
        <v>0.36038201654055962</v>
      </c>
      <c r="Q67" s="54">
        <f t="shared" ref="Q67" si="601">Q64+Q65+Q66</f>
        <v>16384.408000000003</v>
      </c>
      <c r="R67" s="21">
        <f t="shared" ref="R67" si="602">IF(M67&gt;0,T67/M67,0)</f>
        <v>0.10266443779693823</v>
      </c>
      <c r="S67" s="141"/>
      <c r="T67" s="54">
        <f t="shared" ref="T67" si="603">T64+T65+T66</f>
        <v>4667.5360000000001</v>
      </c>
      <c r="U67" s="21">
        <f t="shared" ref="U67" si="604">IF(M67&gt;0,V67/M67,0)</f>
        <v>0.22766795706493048</v>
      </c>
      <c r="V67" s="54">
        <f t="shared" ref="V67" si="605">V64+V65+V66</f>
        <v>10350.696</v>
      </c>
      <c r="W67" s="21">
        <f t="shared" ref="W67" si="606">IF(M67&gt;0,X67/M67,0)</f>
        <v>0.51934999120183001</v>
      </c>
      <c r="X67" s="54">
        <f t="shared" ref="X67" si="607">X64+X65+X66</f>
        <v>23611.727999999999</v>
      </c>
      <c r="Y67" s="21">
        <f t="shared" ref="Y67" si="608">IF(M67&gt;0,Z67/M67,0)</f>
        <v>0.38666549357733593</v>
      </c>
      <c r="Z67" s="54">
        <f t="shared" ref="Z67" si="609">Z64+Z65+Z66</f>
        <v>17579.36</v>
      </c>
      <c r="AA67" s="55">
        <f t="shared" ref="AA67" si="610">IF(M67&gt;0,AB67/M67,0)</f>
        <v>2.5566303008974136E-3</v>
      </c>
      <c r="AB67" s="56">
        <f t="shared" ref="AB67" si="611">SUM(AB64:AB66)</f>
        <v>116.23464000000001</v>
      </c>
      <c r="AC67" s="55">
        <f t="shared" ref="AC67" si="612">IF(M67&gt;0,(AC64*M64+AC65*M65+AC66*M66)/M67,0)</f>
        <v>3.1494658411050504E-3</v>
      </c>
      <c r="AD67" s="55">
        <f t="shared" ref="AD67" si="613">IF(K67&gt;0,(K64*AD64+K65*AD65+K66*AD66)/K67,0)</f>
        <v>3.6334536799854781E-4</v>
      </c>
      <c r="AE67" s="52">
        <f t="shared" ref="AE67" si="614">SUM(AE64:AE66)</f>
        <v>16.518799999999999</v>
      </c>
      <c r="AF67" s="53">
        <f t="shared" ref="AF67" si="615">IF(K67&gt;0,(K64*AF64+K65*AF65+K66*AF66)/K67,0)</f>
        <v>0.21973383690675488</v>
      </c>
      <c r="AG67" s="58">
        <f t="shared" ref="AG67" si="616">SUM(AG64:AG66)</f>
        <v>115.23275650000002</v>
      </c>
      <c r="AH67" s="53">
        <f t="shared" ref="AH67" si="617">IF(AND(AB67&gt;0),((AB64*AH64+AB65*AH65+AB66*AH66)/AB67),0)</f>
        <v>0.85930465389462252</v>
      </c>
      <c r="AI67" s="57">
        <f t="shared" si="6"/>
        <v>0.8859654846603916</v>
      </c>
      <c r="AJ67" s="51">
        <f t="shared" ref="AJ67" si="618">SUM(AJ64:AJ66)</f>
        <v>575</v>
      </c>
      <c r="AK67" s="21">
        <f t="shared" ref="AK67" si="619">IF(AJ67&gt;0,(AK64*AJ64+AK65*AJ65+AK66*AJ66)/AJ67,0)</f>
        <v>8.8008695652173924E-2</v>
      </c>
      <c r="AL67" s="53">
        <f>IF(K67&gt;0,(AL64*K64+AL65*K65+AL66*K66)/K67,0)</f>
        <v>0.24153312894572299</v>
      </c>
      <c r="AM67" s="141">
        <f>IF(L67&gt;0,(AM64*K64+AM65*K65+AM66*K66)/K67,0)</f>
        <v>0.23579750499203292</v>
      </c>
      <c r="AN67" s="58">
        <f t="shared" ref="AN67" si="620">SUM(AN64:AN66)</f>
        <v>126.66851500000001</v>
      </c>
      <c r="AO67" s="142">
        <f t="shared" si="48"/>
        <v>123.66163949999999</v>
      </c>
      <c r="AP67" s="56"/>
      <c r="AQ67" s="56">
        <f t="shared" ref="AQ67" si="621">SUM(AQ64:AQ66)</f>
        <v>502</v>
      </c>
      <c r="AR67" s="105"/>
      <c r="AS67" s="106">
        <f>AR66</f>
        <v>1252.4200000000005</v>
      </c>
      <c r="AT67" s="51">
        <f t="shared" ref="AT67" si="622">SUM(AT64:AT66)</f>
        <v>0</v>
      </c>
      <c r="AU67" s="59"/>
      <c r="AV67" s="58"/>
      <c r="AW67" s="58"/>
      <c r="AX67" s="58"/>
      <c r="AY67" s="58"/>
    </row>
    <row r="68" spans="1:51" x14ac:dyDescent="0.2">
      <c r="A68" s="168">
        <v>17</v>
      </c>
      <c r="B68" s="23">
        <v>1</v>
      </c>
      <c r="C68" s="11" t="s">
        <v>57</v>
      </c>
      <c r="D68" s="12">
        <v>18626</v>
      </c>
      <c r="E68" s="12">
        <v>0</v>
      </c>
      <c r="F68" s="12">
        <v>17380</v>
      </c>
      <c r="G68" s="13">
        <v>0.5</v>
      </c>
      <c r="H68" s="13">
        <v>4</v>
      </c>
      <c r="I68" s="12">
        <v>18688</v>
      </c>
      <c r="J68" s="13">
        <v>5.7</v>
      </c>
      <c r="K68" s="12">
        <v>16634</v>
      </c>
      <c r="L68" s="14">
        <v>8.6999999999999994E-2</v>
      </c>
      <c r="M68" s="24">
        <f>ROUND(K68*(1-L68),0)</f>
        <v>15187</v>
      </c>
      <c r="N68" s="15">
        <v>0.56200000000000006</v>
      </c>
      <c r="O68" s="25">
        <f t="shared" ref="O68:O70" si="623">M68*N68</f>
        <v>8535.094000000001</v>
      </c>
      <c r="P68" s="14">
        <v>0.32200000000000001</v>
      </c>
      <c r="Q68" s="25">
        <f t="shared" ref="Q68:Q70" si="624">M68*P68</f>
        <v>4890.2139999999999</v>
      </c>
      <c r="R68" s="16">
        <v>0.11600000000000001</v>
      </c>
      <c r="S68" s="150"/>
      <c r="T68" s="25">
        <f t="shared" ref="T68:T70" si="625">M68*R68</f>
        <v>1761.692</v>
      </c>
      <c r="U68" s="26">
        <v>0.22</v>
      </c>
      <c r="V68" s="25">
        <f t="shared" ref="V68:V70" si="626">M68*U68</f>
        <v>3341.14</v>
      </c>
      <c r="W68" s="16">
        <v>0.504</v>
      </c>
      <c r="X68" s="25">
        <f t="shared" ref="X68:X70" si="627">M68*W68</f>
        <v>7654.2480000000005</v>
      </c>
      <c r="Y68" s="16">
        <v>0.39</v>
      </c>
      <c r="Z68" s="25">
        <f t="shared" ref="Z68:Z70" si="628">Y68*M68</f>
        <v>5922.93</v>
      </c>
      <c r="AA68" s="17">
        <v>2.64E-3</v>
      </c>
      <c r="AB68" s="18">
        <f t="shared" ref="AB68:AB70" si="629">M68*AA68</f>
        <v>40.093679999999999</v>
      </c>
      <c r="AC68" s="27">
        <f>IF(M68&gt;0,(AE68+AN68)/M68,0)</f>
        <v>3.2048939882794495E-3</v>
      </c>
      <c r="AD68" s="17">
        <v>3.5E-4</v>
      </c>
      <c r="AE68" s="24">
        <f t="shared" ref="AE68:AE70" si="630">AD68*M68</f>
        <v>5.3154500000000002</v>
      </c>
      <c r="AF68" s="117">
        <v>0.21890000000000001</v>
      </c>
      <c r="AG68" s="30">
        <f t="shared" ref="AG68:AG70" si="631">AJ68*(1-AK68)*AF68</f>
        <v>39.057232500000005</v>
      </c>
      <c r="AH68" s="28">
        <f t="shared" ref="AH68:AH70" si="632">IF(AND(AF68&gt;0,AD68&gt;0,AA68&gt;0),((AA68-AD68)*AF68)/((AF68-AD68)*AA68),0)</f>
        <v>0.86881339129108515</v>
      </c>
      <c r="AI68" s="60">
        <f t="shared" ref="AI68:AI127" si="633">IF(AND(AC68&gt;0,AL68&gt;0,AD68&gt;0),((AL68*(AC68-AD68))/(AC68*(AL68-AD68))),0)</f>
        <v>0.8920769039847074</v>
      </c>
      <c r="AJ68" s="12">
        <v>195</v>
      </c>
      <c r="AK68" s="14">
        <v>8.5000000000000006E-2</v>
      </c>
      <c r="AL68" s="15">
        <v>0.24299999999999999</v>
      </c>
      <c r="AM68" s="135">
        <v>0.23810000000000001</v>
      </c>
      <c r="AN68" s="30">
        <f>AJ68*(1-AK68)*AL68</f>
        <v>43.357275000000001</v>
      </c>
      <c r="AO68" s="136">
        <f t="shared" ref="AO68" si="634">AJ68*(1-AK68)*AM68</f>
        <v>42.482992500000002</v>
      </c>
      <c r="AP68" s="19">
        <v>1.55</v>
      </c>
      <c r="AQ68" s="19"/>
      <c r="AR68" s="101">
        <f>AR66+AJ68-AQ68</f>
        <v>1447.4200000000005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9"/>
      <c r="B69" s="33">
        <v>2</v>
      </c>
      <c r="C69" s="11" t="s">
        <v>56</v>
      </c>
      <c r="D69" s="34">
        <v>18630</v>
      </c>
      <c r="E69" s="34">
        <v>2</v>
      </c>
      <c r="F69" s="34">
        <v>16662</v>
      </c>
      <c r="G69" s="35">
        <v>0.5</v>
      </c>
      <c r="H69" s="35">
        <v>4.4000000000000004</v>
      </c>
      <c r="I69" s="34">
        <v>17524</v>
      </c>
      <c r="J69" s="35">
        <v>5.3</v>
      </c>
      <c r="K69" s="34">
        <v>16727</v>
      </c>
      <c r="L69" s="36">
        <v>7.9000000000000001E-2</v>
      </c>
      <c r="M69" s="37">
        <f>ROUND(K69*(1-L69),0)</f>
        <v>15406</v>
      </c>
      <c r="N69" s="38">
        <v>0.49</v>
      </c>
      <c r="O69" s="25">
        <f t="shared" si="623"/>
        <v>7548.94</v>
      </c>
      <c r="P69" s="36">
        <v>0.376</v>
      </c>
      <c r="Q69" s="25">
        <f t="shared" si="624"/>
        <v>5792.6559999999999</v>
      </c>
      <c r="R69" s="39">
        <v>0.13400000000000001</v>
      </c>
      <c r="S69" s="139"/>
      <c r="T69" s="25">
        <f t="shared" si="625"/>
        <v>2064.404</v>
      </c>
      <c r="U69" s="28">
        <v>0.23799999999999999</v>
      </c>
      <c r="V69" s="25">
        <f t="shared" si="626"/>
        <v>3666.6279999999997</v>
      </c>
      <c r="W69" s="39">
        <v>0.51400000000000001</v>
      </c>
      <c r="X69" s="25">
        <f t="shared" si="627"/>
        <v>7918.6840000000002</v>
      </c>
      <c r="Y69" s="39">
        <v>0.38</v>
      </c>
      <c r="Z69" s="25">
        <f t="shared" si="628"/>
        <v>5854.28</v>
      </c>
      <c r="AA69" s="40">
        <v>2.7000000000000001E-3</v>
      </c>
      <c r="AB69" s="18">
        <f t="shared" si="629"/>
        <v>41.596200000000003</v>
      </c>
      <c r="AC69" s="27">
        <f>IF(M69&gt;0,(AE69+AN69)/M69,0)</f>
        <v>3.1643809554718939E-3</v>
      </c>
      <c r="AD69" s="40">
        <v>3.6000000000000002E-4</v>
      </c>
      <c r="AE69" s="37">
        <f t="shared" si="630"/>
        <v>5.5461600000000004</v>
      </c>
      <c r="AF69" s="28">
        <v>0.216</v>
      </c>
      <c r="AG69" s="41">
        <f t="shared" si="631"/>
        <v>39.459312000000004</v>
      </c>
      <c r="AH69" s="28">
        <f t="shared" si="632"/>
        <v>0.86811352253756258</v>
      </c>
      <c r="AI69" s="29">
        <f t="shared" si="633"/>
        <v>0.88758475292133165</v>
      </c>
      <c r="AJ69" s="34">
        <v>199</v>
      </c>
      <c r="AK69" s="36">
        <v>8.2000000000000003E-2</v>
      </c>
      <c r="AL69" s="38">
        <v>0.23649999999999999</v>
      </c>
      <c r="AM69" s="137">
        <v>0.2311</v>
      </c>
      <c r="AN69" s="41">
        <f>AJ69*(1-AK69)*AL69</f>
        <v>43.204293</v>
      </c>
      <c r="AO69" s="138">
        <f t="shared" si="19"/>
        <v>42.217810200000002</v>
      </c>
      <c r="AP69" s="42">
        <v>1.6</v>
      </c>
      <c r="AQ69" s="42"/>
      <c r="AR69" s="121">
        <f>AR68+AJ69-AQ69</f>
        <v>1646.4200000000005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9"/>
      <c r="B70" s="33">
        <v>3</v>
      </c>
      <c r="C70" s="46" t="s">
        <v>58</v>
      </c>
      <c r="D70" s="43">
        <v>18300</v>
      </c>
      <c r="E70" s="43">
        <v>1</v>
      </c>
      <c r="F70" s="43">
        <v>17229</v>
      </c>
      <c r="G70" s="37">
        <v>0.6</v>
      </c>
      <c r="H70" s="37">
        <v>3.7</v>
      </c>
      <c r="I70" s="43">
        <v>18258</v>
      </c>
      <c r="J70" s="37">
        <v>4.9000000000000004</v>
      </c>
      <c r="K70" s="43">
        <v>16618</v>
      </c>
      <c r="L70" s="39">
        <v>0.08</v>
      </c>
      <c r="M70" s="37">
        <f>ROUND(K70*(1-L70),0)</f>
        <v>15289</v>
      </c>
      <c r="N70" s="28">
        <v>0.56299999999999994</v>
      </c>
      <c r="O70" s="25">
        <f t="shared" si="623"/>
        <v>8607.7069999999985</v>
      </c>
      <c r="P70" s="39">
        <v>0.32400000000000001</v>
      </c>
      <c r="Q70" s="25">
        <f t="shared" si="624"/>
        <v>4953.6360000000004</v>
      </c>
      <c r="R70" s="39">
        <v>0.113</v>
      </c>
      <c r="S70" s="139"/>
      <c r="T70" s="25">
        <f t="shared" si="625"/>
        <v>1727.6570000000002</v>
      </c>
      <c r="U70" s="28">
        <v>0.23400000000000001</v>
      </c>
      <c r="V70" s="25">
        <f t="shared" si="626"/>
        <v>3577.6260000000002</v>
      </c>
      <c r="W70" s="39">
        <v>0.504</v>
      </c>
      <c r="X70" s="25">
        <f t="shared" si="627"/>
        <v>7705.6559999999999</v>
      </c>
      <c r="Y70" s="39">
        <v>0.39</v>
      </c>
      <c r="Z70" s="25">
        <f t="shared" si="628"/>
        <v>5962.71</v>
      </c>
      <c r="AA70" s="47">
        <v>2.7000000000000001E-3</v>
      </c>
      <c r="AB70" s="18">
        <f t="shared" si="629"/>
        <v>41.280300000000004</v>
      </c>
      <c r="AC70" s="27">
        <f>IF(M70&gt;0,(AE70+AN70)/M70,0)</f>
        <v>3.1002677480541567E-3</v>
      </c>
      <c r="AD70" s="47">
        <v>3.8000000000000002E-4</v>
      </c>
      <c r="AE70" s="37">
        <f t="shared" si="630"/>
        <v>5.8098200000000002</v>
      </c>
      <c r="AF70" s="28">
        <v>0.21740000000000001</v>
      </c>
      <c r="AG70" s="41">
        <f t="shared" si="631"/>
        <v>38.118481199999998</v>
      </c>
      <c r="AH70" s="28">
        <f t="shared" si="632"/>
        <v>0.8607638142243248</v>
      </c>
      <c r="AI70" s="29">
        <f t="shared" si="633"/>
        <v>0.87883786025677468</v>
      </c>
      <c r="AJ70" s="43">
        <v>191</v>
      </c>
      <c r="AK70" s="39">
        <v>8.2000000000000003E-2</v>
      </c>
      <c r="AL70" s="28">
        <v>0.23719999999999999</v>
      </c>
      <c r="AM70" s="139">
        <v>0.23219999999999999</v>
      </c>
      <c r="AN70" s="41">
        <f>AJ70*(1-AK70)*AL70</f>
        <v>41.5901736</v>
      </c>
      <c r="AO70" s="140">
        <f t="shared" si="19"/>
        <v>40.713483599999996</v>
      </c>
      <c r="AP70" s="18">
        <v>1.6</v>
      </c>
      <c r="AQ70" s="18"/>
      <c r="AR70" s="121">
        <f>AR69+AJ70-AQ70</f>
        <v>1837.4200000000005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70"/>
      <c r="B71" s="49" t="s">
        <v>38</v>
      </c>
      <c r="C71" s="50"/>
      <c r="D71" s="51">
        <f t="shared" ref="D71" si="635">SUM(D68:D70)</f>
        <v>55556</v>
      </c>
      <c r="E71" s="51"/>
      <c r="F71" s="51">
        <f t="shared" ref="F71" si="636">SUM(F68:F70)</f>
        <v>51271</v>
      </c>
      <c r="G71" s="52"/>
      <c r="H71" s="52"/>
      <c r="I71" s="51">
        <f t="shared" ref="I71:K71" si="637">SUM(I68:I70)</f>
        <v>54470</v>
      </c>
      <c r="J71" s="52"/>
      <c r="K71" s="51">
        <f t="shared" si="637"/>
        <v>49979</v>
      </c>
      <c r="L71" s="21">
        <f t="shared" ref="L71" si="638">IF(K71&gt;0,(K68*L68+K69*L69+K70*L70)/K71,0)</f>
        <v>8.1995057924328221E-2</v>
      </c>
      <c r="M71" s="52">
        <f t="shared" ref="M71" si="639">M68+M69+M70</f>
        <v>45882</v>
      </c>
      <c r="N71" s="53">
        <f t="shared" ref="N71" si="640">IF(M71&gt;0,O71/M71,0)</f>
        <v>0.53815746916001916</v>
      </c>
      <c r="O71" s="54">
        <f t="shared" ref="O71" si="641">O68+O69+O70</f>
        <v>24691.740999999998</v>
      </c>
      <c r="P71" s="21">
        <f t="shared" ref="P71" si="642">IF(M71&gt;0,Q71/M71,0)</f>
        <v>0.34079826511485983</v>
      </c>
      <c r="Q71" s="54">
        <f t="shared" ref="Q71" si="643">Q68+Q69+Q70</f>
        <v>15636.505999999999</v>
      </c>
      <c r="R71" s="21">
        <f t="shared" ref="R71" si="644">IF(M71&gt;0,T71/M71,0)</f>
        <v>0.12104426572512098</v>
      </c>
      <c r="S71" s="141"/>
      <c r="T71" s="54">
        <f t="shared" ref="T71" si="645">T68+T69+T70</f>
        <v>5553.7530000000006</v>
      </c>
      <c r="U71" s="21">
        <f t="shared" ref="U71" si="646">IF(M71&gt;0,V71/M71,0)</f>
        <v>0.23070907981343447</v>
      </c>
      <c r="V71" s="54">
        <f t="shared" ref="V71" si="647">V68+V69+V70</f>
        <v>10585.394</v>
      </c>
      <c r="W71" s="21">
        <f t="shared" ref="W71" si="648">IF(M71&gt;0,X71/M71,0)</f>
        <v>0.50735774377751619</v>
      </c>
      <c r="X71" s="54">
        <f t="shared" ref="X71" si="649">X68+X69+X70</f>
        <v>23278.588</v>
      </c>
      <c r="Y71" s="21">
        <f t="shared" ref="Y71" si="650">IF(M71&gt;0,Z71/M71,0)</f>
        <v>0.38664225622248372</v>
      </c>
      <c r="Z71" s="54">
        <f t="shared" ref="Z71" si="651">Z68+Z69+Z70</f>
        <v>17739.919999999998</v>
      </c>
      <c r="AA71" s="55">
        <f t="shared" ref="AA71" si="652">IF(M71&gt;0,AB71/M71,0)</f>
        <v>2.6801399241532628E-3</v>
      </c>
      <c r="AB71" s="56">
        <f t="shared" ref="AB71" si="653">SUM(AB68:AB70)</f>
        <v>122.97018</v>
      </c>
      <c r="AC71" s="55">
        <f t="shared" ref="AC71" si="654">IF(M71&gt;0,(AC68*M68+AC69*M69+AC70*M70)/M71,0)</f>
        <v>3.1564267381543965E-3</v>
      </c>
      <c r="AD71" s="55">
        <f t="shared" ref="AD71" si="655">IF(K71&gt;0,(K68*AD68+K69*AD69+K70*AD70)/K71,0)</f>
        <v>3.633217951539647E-4</v>
      </c>
      <c r="AE71" s="52">
        <f t="shared" ref="AE71" si="656">SUM(AE68:AE70)</f>
        <v>16.671430000000001</v>
      </c>
      <c r="AF71" s="53">
        <f t="shared" ref="AF71" si="657">IF(K71&gt;0,(K68*AF68+K69*AF69+K70*AF70)/K71,0)</f>
        <v>0.21743067688429141</v>
      </c>
      <c r="AG71" s="58">
        <f t="shared" ref="AG71" si="658">SUM(AG68:AG70)</f>
        <v>116.6350257</v>
      </c>
      <c r="AH71" s="53">
        <f t="shared" ref="AH71" si="659">IF(AND(AB71&gt;0),((AB68*AH68+AB69*AH69+AB70*AH70)/AB71),0)</f>
        <v>0.86587446059394968</v>
      </c>
      <c r="AI71" s="57">
        <f t="shared" si="633"/>
        <v>0.88624241910075896</v>
      </c>
      <c r="AJ71" s="51">
        <f t="shared" ref="AJ71" si="660">SUM(AJ68:AJ70)</f>
        <v>585</v>
      </c>
      <c r="AK71" s="21">
        <f t="shared" ref="AK71" si="661">IF(AJ71&gt;0,(AK68*AJ68+AK69*AJ69+AK70*AJ70)/AJ71,0)</f>
        <v>8.3000000000000004E-2</v>
      </c>
      <c r="AL71" s="53">
        <f>IF(K71&gt;0,(AL68*K68+AL69*K69+AL70*K70)/K71,0)</f>
        <v>0.23889607835290821</v>
      </c>
      <c r="AM71" s="141">
        <f>IF(L71&gt;0,(AM68*K68+AM69*K69+AM70*K70)/K71,0)</f>
        <v>0.23379548810500411</v>
      </c>
      <c r="AN71" s="58">
        <f t="shared" ref="AN71" si="662">SUM(AN68:AN70)</f>
        <v>128.15174159999998</v>
      </c>
      <c r="AO71" s="142">
        <f t="shared" si="48"/>
        <v>125.41428629999999</v>
      </c>
      <c r="AP71" s="56"/>
      <c r="AQ71" s="56">
        <f t="shared" ref="AQ71" si="663">SUM(AQ68:AQ70)</f>
        <v>0</v>
      </c>
      <c r="AR71" s="105"/>
      <c r="AS71" s="106">
        <f>AR70</f>
        <v>1837.4200000000005</v>
      </c>
      <c r="AT71" s="51">
        <f t="shared" ref="AT71" si="664">SUM(AT68:AT70)</f>
        <v>0</v>
      </c>
      <c r="AU71" s="59"/>
      <c r="AV71" s="58"/>
      <c r="AW71" s="58"/>
      <c r="AX71" s="58"/>
      <c r="AY71" s="58"/>
    </row>
    <row r="72" spans="1:51" x14ac:dyDescent="0.2">
      <c r="A72" s="168">
        <v>18</v>
      </c>
      <c r="B72" s="23">
        <v>1</v>
      </c>
      <c r="C72" s="46" t="s">
        <v>54</v>
      </c>
      <c r="D72" s="12">
        <v>15067</v>
      </c>
      <c r="E72" s="12">
        <v>1</v>
      </c>
      <c r="F72" s="12">
        <v>18559</v>
      </c>
      <c r="G72" s="13">
        <v>0.5</v>
      </c>
      <c r="H72" s="13">
        <v>4.5</v>
      </c>
      <c r="I72" s="12">
        <v>19488</v>
      </c>
      <c r="J72" s="125">
        <v>4</v>
      </c>
      <c r="K72" s="12">
        <v>16716</v>
      </c>
      <c r="L72" s="14">
        <v>8.2000000000000003E-2</v>
      </c>
      <c r="M72" s="24">
        <f>ROUND(K72*(1-L72),0)</f>
        <v>15345</v>
      </c>
      <c r="N72" s="15">
        <v>0.499</v>
      </c>
      <c r="O72" s="25">
        <f t="shared" ref="O72:O74" si="665">M72*N72</f>
        <v>7657.1549999999997</v>
      </c>
      <c r="P72" s="14">
        <v>0.32600000000000001</v>
      </c>
      <c r="Q72" s="25">
        <f t="shared" ref="Q72:Q74" si="666">M72*P72</f>
        <v>5002.47</v>
      </c>
      <c r="R72" s="16">
        <v>0.17499999999999999</v>
      </c>
      <c r="S72" s="150"/>
      <c r="T72" s="25">
        <f t="shared" ref="T72:T74" si="667">M72*R72</f>
        <v>2685.375</v>
      </c>
      <c r="U72" s="26">
        <v>0.221</v>
      </c>
      <c r="V72" s="25">
        <f t="shared" ref="V72:V74" si="668">M72*U72</f>
        <v>3391.2449999999999</v>
      </c>
      <c r="W72" s="16">
        <v>0.53100000000000003</v>
      </c>
      <c r="X72" s="25">
        <f t="shared" ref="X72:X74" si="669">M72*W72</f>
        <v>8148.1950000000006</v>
      </c>
      <c r="Y72" s="16">
        <v>0.38</v>
      </c>
      <c r="Z72" s="25">
        <f t="shared" ref="Z72:Z74" si="670">Y72*M72</f>
        <v>5831.1</v>
      </c>
      <c r="AA72" s="17">
        <v>2.8E-3</v>
      </c>
      <c r="AB72" s="18">
        <f t="shared" ref="AB72:AB74" si="671">M72*AA72</f>
        <v>42.966000000000001</v>
      </c>
      <c r="AC72" s="27">
        <f>IF(M72&gt;0,(AE72+AN72)/M72,0)</f>
        <v>3.2168649397197784E-3</v>
      </c>
      <c r="AD72" s="17">
        <v>4.2000000000000002E-4</v>
      </c>
      <c r="AE72" s="24">
        <f t="shared" ref="AE72:AE74" si="672">AD72*M72</f>
        <v>6.4449000000000005</v>
      </c>
      <c r="AF72" s="117">
        <v>0.2215</v>
      </c>
      <c r="AG72" s="30">
        <f t="shared" ref="AG72:AG74" si="673">AJ72*(1-AK72)*AF72</f>
        <v>39.201291499999996</v>
      </c>
      <c r="AH72" s="28">
        <f t="shared" ref="AH72:AH74" si="674">IF(AND(AF72&gt;0,AD72&gt;0,AA72&gt;0),((AA72-AD72)*AF72)/((AF72-AD72)*AA72),0)</f>
        <v>0.85161480007237211</v>
      </c>
      <c r="AI72" s="60">
        <f t="shared" si="633"/>
        <v>0.87094654305371011</v>
      </c>
      <c r="AJ72" s="12">
        <v>193</v>
      </c>
      <c r="AK72" s="14">
        <v>8.3000000000000004E-2</v>
      </c>
      <c r="AL72" s="15">
        <v>0.24249999999999999</v>
      </c>
      <c r="AM72" s="135">
        <v>0.2419</v>
      </c>
      <c r="AN72" s="30">
        <f>AJ72*(1-AK72)*AL72</f>
        <v>42.917892500000001</v>
      </c>
      <c r="AO72" s="136">
        <f t="shared" ref="AO72:AO126" si="675">AJ72*(1-AK72)*AM72</f>
        <v>42.811703899999998</v>
      </c>
      <c r="AP72" s="19">
        <v>1.58</v>
      </c>
      <c r="AQ72" s="19"/>
      <c r="AR72" s="101">
        <f>AR70+AJ72-AQ72</f>
        <v>2030.4200000000005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9"/>
      <c r="B73" s="33">
        <v>2</v>
      </c>
      <c r="C73" s="11" t="s">
        <v>56</v>
      </c>
      <c r="D73" s="34">
        <v>18687</v>
      </c>
      <c r="E73" s="34">
        <v>2</v>
      </c>
      <c r="F73" s="34">
        <v>15971</v>
      </c>
      <c r="G73" s="35">
        <v>0.7</v>
      </c>
      <c r="H73" s="35">
        <v>4.5999999999999996</v>
      </c>
      <c r="I73" s="34">
        <v>16898</v>
      </c>
      <c r="J73" s="126">
        <v>4.4000000000000004</v>
      </c>
      <c r="K73" s="34">
        <v>16739</v>
      </c>
      <c r="L73" s="36">
        <v>8.2000000000000003E-2</v>
      </c>
      <c r="M73" s="37">
        <f>ROUND(K73*(1-L73),0)</f>
        <v>15366</v>
      </c>
      <c r="N73" s="38">
        <v>0.51200000000000001</v>
      </c>
      <c r="O73" s="25">
        <f t="shared" si="665"/>
        <v>7867.3919999999998</v>
      </c>
      <c r="P73" s="36">
        <v>0.378</v>
      </c>
      <c r="Q73" s="25">
        <f t="shared" si="666"/>
        <v>5808.348</v>
      </c>
      <c r="R73" s="39">
        <v>0.11</v>
      </c>
      <c r="S73" s="139"/>
      <c r="T73" s="25">
        <f t="shared" si="667"/>
        <v>1690.26</v>
      </c>
      <c r="U73" s="28">
        <v>0.23499999999999999</v>
      </c>
      <c r="V73" s="25">
        <f t="shared" si="668"/>
        <v>3611.0099999999998</v>
      </c>
      <c r="W73" s="39">
        <v>0.51100000000000001</v>
      </c>
      <c r="X73" s="25">
        <f t="shared" si="669"/>
        <v>7852.0259999999998</v>
      </c>
      <c r="Y73" s="39">
        <v>0.38</v>
      </c>
      <c r="Z73" s="25">
        <f t="shared" si="670"/>
        <v>5839.08</v>
      </c>
      <c r="AA73" s="40">
        <v>2.7799999999999999E-3</v>
      </c>
      <c r="AB73" s="18">
        <f t="shared" si="671"/>
        <v>42.717480000000002</v>
      </c>
      <c r="AC73" s="27">
        <f>IF(M73&gt;0,(AE73+AN73)/M73,0)</f>
        <v>3.3374793440062475E-3</v>
      </c>
      <c r="AD73" s="40">
        <v>4.0000000000000002E-4</v>
      </c>
      <c r="AE73" s="37">
        <f t="shared" si="672"/>
        <v>6.1463999999999999</v>
      </c>
      <c r="AF73" s="28">
        <v>0.22189999999999999</v>
      </c>
      <c r="AG73" s="41">
        <f t="shared" si="673"/>
        <v>40.2894954</v>
      </c>
      <c r="AH73" s="28">
        <f t="shared" si="674"/>
        <v>0.8576611397112559</v>
      </c>
      <c r="AI73" s="29">
        <f t="shared" si="633"/>
        <v>0.88156752233264313</v>
      </c>
      <c r="AJ73" s="34">
        <v>198</v>
      </c>
      <c r="AK73" s="36">
        <v>8.3000000000000004E-2</v>
      </c>
      <c r="AL73" s="38">
        <v>0.24859999999999999</v>
      </c>
      <c r="AM73" s="137">
        <v>0.24490000000000001</v>
      </c>
      <c r="AN73" s="41">
        <f>AJ73*(1-AK73)*AL73</f>
        <v>45.1373076</v>
      </c>
      <c r="AO73" s="138">
        <f t="shared" si="675"/>
        <v>44.465513399999999</v>
      </c>
      <c r="AP73" s="42">
        <v>1.6</v>
      </c>
      <c r="AQ73" s="42"/>
      <c r="AR73" s="121">
        <f>AR72+AJ73-AQ73</f>
        <v>2228.4200000000005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9"/>
      <c r="B74" s="33">
        <v>3</v>
      </c>
      <c r="C74" s="46" t="s">
        <v>58</v>
      </c>
      <c r="D74" s="43">
        <v>18400</v>
      </c>
      <c r="E74" s="43">
        <v>1</v>
      </c>
      <c r="F74" s="43">
        <v>16950</v>
      </c>
      <c r="G74" s="37">
        <v>0.7</v>
      </c>
      <c r="H74" s="37">
        <v>5</v>
      </c>
      <c r="I74" s="43">
        <v>17330</v>
      </c>
      <c r="J74" s="37">
        <v>4.0999999999999996</v>
      </c>
      <c r="K74" s="43">
        <v>16720</v>
      </c>
      <c r="L74" s="39">
        <v>7.9000000000000001E-2</v>
      </c>
      <c r="M74" s="37">
        <f>ROUND(K74*(1-L74),0)</f>
        <v>15399</v>
      </c>
      <c r="N74" s="28">
        <v>0.49099999999999999</v>
      </c>
      <c r="O74" s="25">
        <f t="shared" si="665"/>
        <v>7560.9089999999997</v>
      </c>
      <c r="P74" s="39">
        <v>0.40200000000000002</v>
      </c>
      <c r="Q74" s="25">
        <f t="shared" si="666"/>
        <v>6190.3980000000001</v>
      </c>
      <c r="R74" s="39">
        <v>0.107</v>
      </c>
      <c r="S74" s="139"/>
      <c r="T74" s="25">
        <f t="shared" si="667"/>
        <v>1647.693</v>
      </c>
      <c r="U74" s="28">
        <v>0.23499999999999999</v>
      </c>
      <c r="V74" s="25">
        <f t="shared" si="668"/>
        <v>3618.7649999999999</v>
      </c>
      <c r="W74" s="39">
        <v>0.50800000000000001</v>
      </c>
      <c r="X74" s="25">
        <f t="shared" si="669"/>
        <v>7822.692</v>
      </c>
      <c r="Y74" s="39">
        <v>0.38</v>
      </c>
      <c r="Z74" s="25">
        <f t="shared" si="670"/>
        <v>5851.62</v>
      </c>
      <c r="AA74" s="47">
        <v>2.65E-3</v>
      </c>
      <c r="AB74" s="18">
        <f t="shared" si="671"/>
        <v>40.80735</v>
      </c>
      <c r="AC74" s="27">
        <f>IF(M74&gt;0,(AE74+AN74)/M74,0)</f>
        <v>3.1904010520163654E-3</v>
      </c>
      <c r="AD74" s="47">
        <v>3.8000000000000002E-4</v>
      </c>
      <c r="AE74" s="37">
        <f t="shared" si="672"/>
        <v>5.8516200000000005</v>
      </c>
      <c r="AF74" s="28">
        <v>0.2165</v>
      </c>
      <c r="AG74" s="41">
        <f t="shared" si="673"/>
        <v>39.550653000000004</v>
      </c>
      <c r="AH74" s="28">
        <f t="shared" si="674"/>
        <v>0.85810992495434046</v>
      </c>
      <c r="AI74" s="29">
        <f t="shared" si="633"/>
        <v>0.88230798550023359</v>
      </c>
      <c r="AJ74" s="43">
        <v>199</v>
      </c>
      <c r="AK74" s="39">
        <v>8.2000000000000003E-2</v>
      </c>
      <c r="AL74" s="28">
        <v>0.2369</v>
      </c>
      <c r="AM74" s="139">
        <v>0.23449999999999999</v>
      </c>
      <c r="AN74" s="41">
        <f>AJ74*(1-AK74)*AL74</f>
        <v>43.277365800000005</v>
      </c>
      <c r="AO74" s="140">
        <f t="shared" si="675"/>
        <v>42.838929</v>
      </c>
      <c r="AP74" s="18">
        <v>1.6</v>
      </c>
      <c r="AQ74" s="18"/>
      <c r="AR74" s="121">
        <f>AR73+AJ74-AQ74</f>
        <v>2427.4200000000005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70"/>
      <c r="B75" s="49" t="s">
        <v>38</v>
      </c>
      <c r="C75" s="50"/>
      <c r="D75" s="51">
        <f t="shared" ref="D75" si="676">SUM(D72:D74)</f>
        <v>52154</v>
      </c>
      <c r="E75" s="51"/>
      <c r="F75" s="51">
        <f t="shared" ref="F75" si="677">SUM(F72:F74)</f>
        <v>51480</v>
      </c>
      <c r="G75" s="52"/>
      <c r="H75" s="52"/>
      <c r="I75" s="51">
        <f t="shared" ref="I75:K75" si="678">SUM(I72:I74)</f>
        <v>53716</v>
      </c>
      <c r="J75" s="52"/>
      <c r="K75" s="51">
        <f t="shared" si="678"/>
        <v>50175</v>
      </c>
      <c r="L75" s="21">
        <f t="shared" ref="L75" si="679">IF(K75&gt;0,(K72*L72+K73*L73+K74*L74)/K75,0)</f>
        <v>8.1000298953662189E-2</v>
      </c>
      <c r="M75" s="52">
        <f t="shared" ref="M75" si="680">M72+M73+M74</f>
        <v>46110</v>
      </c>
      <c r="N75" s="53">
        <f t="shared" ref="N75" si="681">IF(M75&gt;0,O75/M75,0)</f>
        <v>0.500660507482108</v>
      </c>
      <c r="O75" s="54">
        <f t="shared" ref="O75" si="682">O72+O73+O74</f>
        <v>23085.455999999998</v>
      </c>
      <c r="P75" s="21">
        <f t="shared" ref="P75" si="683">IF(M75&gt;0,Q75/M75,0)</f>
        <v>0.36870995445673388</v>
      </c>
      <c r="Q75" s="54">
        <f t="shared" ref="Q75" si="684">Q72+Q73+Q74</f>
        <v>17001.216</v>
      </c>
      <c r="R75" s="21">
        <f t="shared" ref="R75" si="685">IF(M75&gt;0,T75/M75,0)</f>
        <v>0.1306295380611581</v>
      </c>
      <c r="S75" s="141"/>
      <c r="T75" s="54">
        <f t="shared" ref="T75" si="686">T72+T73+T74</f>
        <v>6023.3280000000004</v>
      </c>
      <c r="U75" s="21">
        <f t="shared" ref="U75" si="687">IF(M75&gt;0,V75/M75,0)</f>
        <v>0.23034092387768376</v>
      </c>
      <c r="V75" s="54">
        <f t="shared" ref="V75" si="688">V72+V73+V74</f>
        <v>10621.019999999999</v>
      </c>
      <c r="W75" s="21">
        <f t="shared" ref="W75" si="689">IF(M75&gt;0,X75/M75,0)</f>
        <v>0.51665393623942746</v>
      </c>
      <c r="X75" s="54">
        <f t="shared" ref="X75" si="690">X72+X73+X74</f>
        <v>23822.913</v>
      </c>
      <c r="Y75" s="21">
        <f t="shared" ref="Y75" si="691">IF(M75&gt;0,Z75/M75,0)</f>
        <v>0.38</v>
      </c>
      <c r="Z75" s="54">
        <f t="shared" ref="Z75" si="692">Z72+Z73+Z74</f>
        <v>17521.8</v>
      </c>
      <c r="AA75" s="55">
        <f t="shared" ref="AA75" si="693">IF(M75&gt;0,AB75/M75,0)</f>
        <v>2.7432407286922577E-3</v>
      </c>
      <c r="AB75" s="56">
        <f t="shared" ref="AB75" si="694">SUM(AB72:AB74)</f>
        <v>126.49083</v>
      </c>
      <c r="AC75" s="55">
        <f t="shared" ref="AC75" si="695">IF(M75&gt;0,(AC72*M72+AC73*M73+AC74*M74)/M75,0)</f>
        <v>3.2482213381045326E-3</v>
      </c>
      <c r="AD75" s="55">
        <f t="shared" ref="AD75" si="696">IF(K75&gt;0,(K72*AD72+K73*AD73+K74*AD74)/K75,0)</f>
        <v>3.9999840558046834E-4</v>
      </c>
      <c r="AE75" s="52">
        <f t="shared" ref="AE75" si="697">SUM(AE72:AE74)</f>
        <v>18.442920000000001</v>
      </c>
      <c r="AF75" s="53">
        <f t="shared" ref="AF75" si="698">IF(K75&gt;0,(K72*AF72+K73*AF73+K74*AF74)/K75,0)</f>
        <v>0.21996727653213755</v>
      </c>
      <c r="AG75" s="58">
        <f t="shared" ref="AG75" si="699">SUM(AG72:AG74)</f>
        <v>119.0414399</v>
      </c>
      <c r="AH75" s="53">
        <f t="shared" ref="AH75" si="700">IF(AND(AB75&gt;0),((AB72*AH72+AB73*AH73+AB74*AH74)/AB75),0)</f>
        <v>0.85575212154420865</v>
      </c>
      <c r="AI75" s="57">
        <f t="shared" si="633"/>
        <v>0.87830390772808331</v>
      </c>
      <c r="AJ75" s="51">
        <f t="shared" ref="AJ75" si="701">SUM(AJ72:AJ74)</f>
        <v>590</v>
      </c>
      <c r="AK75" s="21">
        <f t="shared" ref="AK75" si="702">IF(AJ75&gt;0,(AK72*AJ72+AK73*AJ73+AK74*AJ74)/AJ75,0)</f>
        <v>8.2662711864406782E-2</v>
      </c>
      <c r="AL75" s="53">
        <f>IF(K75&gt;0,(AL72*K72+AL73*K73+AL74*K74)/K75,0)</f>
        <v>0.24266892675635279</v>
      </c>
      <c r="AM75" s="141">
        <f>IF(L75&gt;0,(AM72*K72+AM73*K73+AM74*K74)/K75,0)</f>
        <v>0.24043490782262084</v>
      </c>
      <c r="AN75" s="58">
        <f t="shared" ref="AN75" si="703">SUM(AN72:AN74)</f>
        <v>131.33256590000002</v>
      </c>
      <c r="AO75" s="142">
        <f t="shared" ref="AO75:AO123" si="704">SUM(AO72:AO74)</f>
        <v>130.1161463</v>
      </c>
      <c r="AP75" s="56"/>
      <c r="AQ75" s="56">
        <f t="shared" ref="AQ75" si="705">SUM(AQ72:AQ74)</f>
        <v>0</v>
      </c>
      <c r="AR75" s="105"/>
      <c r="AS75" s="106">
        <f>AR74</f>
        <v>2427.4200000000005</v>
      </c>
      <c r="AT75" s="51">
        <f t="shared" ref="AT75" si="706">SUM(AT72:AT74)</f>
        <v>0</v>
      </c>
      <c r="AU75" s="59"/>
      <c r="AV75" s="58"/>
      <c r="AW75" s="58"/>
      <c r="AX75" s="58"/>
      <c r="AY75" s="58"/>
    </row>
    <row r="76" spans="1:51" x14ac:dyDescent="0.2">
      <c r="A76" s="168">
        <v>19</v>
      </c>
      <c r="B76" s="23">
        <v>1</v>
      </c>
      <c r="C76" s="46" t="s">
        <v>54</v>
      </c>
      <c r="D76" s="12">
        <v>3834</v>
      </c>
      <c r="E76" s="12">
        <v>0</v>
      </c>
      <c r="F76" s="12">
        <v>9476</v>
      </c>
      <c r="G76" s="13">
        <v>0.6</v>
      </c>
      <c r="H76" s="13">
        <v>4.5</v>
      </c>
      <c r="I76" s="12">
        <v>10910</v>
      </c>
      <c r="J76" s="13">
        <v>7.1</v>
      </c>
      <c r="K76" s="12">
        <v>16716</v>
      </c>
      <c r="L76" s="14">
        <v>8.3000000000000004E-2</v>
      </c>
      <c r="M76" s="24">
        <f>ROUND(K76*(1-L76),0)</f>
        <v>15329</v>
      </c>
      <c r="N76" s="15">
        <v>0.57099999999999995</v>
      </c>
      <c r="O76" s="25">
        <f t="shared" ref="O76:O78" si="707">M76*N76</f>
        <v>8752.8589999999986</v>
      </c>
      <c r="P76" s="14">
        <v>0.34</v>
      </c>
      <c r="Q76" s="25">
        <f t="shared" ref="Q76:Q78" si="708">M76*P76</f>
        <v>5211.8600000000006</v>
      </c>
      <c r="R76" s="16">
        <v>8.8999999999999996E-2</v>
      </c>
      <c r="S76" s="150"/>
      <c r="T76" s="25">
        <f t="shared" ref="T76:T78" si="709">M76*R76</f>
        <v>1364.2809999999999</v>
      </c>
      <c r="U76" s="26">
        <v>0.23100000000000001</v>
      </c>
      <c r="V76" s="25">
        <f t="shared" ref="V76:V78" si="710">M76*U76</f>
        <v>3540.9990000000003</v>
      </c>
      <c r="W76" s="16">
        <v>0.50600000000000001</v>
      </c>
      <c r="X76" s="25">
        <f t="shared" ref="X76:X78" si="711">M76*W76</f>
        <v>7756.4740000000002</v>
      </c>
      <c r="Y76" s="16">
        <v>0.39</v>
      </c>
      <c r="Z76" s="25">
        <f t="shared" ref="Z76:Z78" si="712">Y76*M76</f>
        <v>5978.31</v>
      </c>
      <c r="AA76" s="17">
        <v>2.65E-3</v>
      </c>
      <c r="AB76" s="18">
        <f t="shared" ref="AB76:AB78" si="713">M76*AA76</f>
        <v>40.621850000000002</v>
      </c>
      <c r="AC76" s="27">
        <f>IF(M76&gt;0,(AE76+AN76)/M76,0)</f>
        <v>3.1149260878074237E-3</v>
      </c>
      <c r="AD76" s="17">
        <v>3.8999999999999999E-4</v>
      </c>
      <c r="AE76" s="24">
        <f t="shared" ref="AE76:AE78" si="714">AD76*M76</f>
        <v>5.9783099999999996</v>
      </c>
      <c r="AF76" s="117">
        <v>0.2198</v>
      </c>
      <c r="AG76" s="30">
        <f t="shared" ref="AG76:AG78" si="715">AJ76*(1-AK76)*AF76</f>
        <v>37.612175999999998</v>
      </c>
      <c r="AH76" s="28">
        <f t="shared" ref="AH76:AH78" si="716">IF(AND(AF76&gt;0,AD76&gt;0,AA76&gt;0),((AA76-AD76)*AF76)/((AF76-AD76)*AA76),0)</f>
        <v>0.85434608938379331</v>
      </c>
      <c r="AI76" s="60">
        <f t="shared" si="633"/>
        <v>0.87619629108254227</v>
      </c>
      <c r="AJ76" s="12">
        <v>186</v>
      </c>
      <c r="AK76" s="14">
        <v>0.08</v>
      </c>
      <c r="AL76" s="15">
        <v>0.24410000000000001</v>
      </c>
      <c r="AM76" s="135">
        <v>0.23849999999999999</v>
      </c>
      <c r="AN76" s="30">
        <f>AJ76*(1-AK76)*AL76</f>
        <v>41.770392000000001</v>
      </c>
      <c r="AO76" s="136">
        <f t="shared" ref="AO76" si="717">AJ76*(1-AK76)*AM76</f>
        <v>40.81212</v>
      </c>
      <c r="AP76" s="19">
        <v>1.58</v>
      </c>
      <c r="AQ76" s="19">
        <v>1010.48</v>
      </c>
      <c r="AR76" s="101">
        <f>AR74+AJ76-AQ76</f>
        <v>1602.9400000000005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9"/>
      <c r="B77" s="33">
        <v>2</v>
      </c>
      <c r="C77" s="11" t="s">
        <v>55</v>
      </c>
      <c r="D77" s="34">
        <v>18086</v>
      </c>
      <c r="E77" s="34">
        <v>4</v>
      </c>
      <c r="F77" s="34">
        <v>17471</v>
      </c>
      <c r="G77" s="35">
        <v>0.5</v>
      </c>
      <c r="H77" s="35">
        <v>5</v>
      </c>
      <c r="I77" s="34">
        <v>17179</v>
      </c>
      <c r="J77" s="35">
        <v>6.4</v>
      </c>
      <c r="K77" s="34">
        <v>16637</v>
      </c>
      <c r="L77" s="36">
        <v>8.2000000000000003E-2</v>
      </c>
      <c r="M77" s="37">
        <f>ROUND(K77*(1-L77),0)</f>
        <v>15273</v>
      </c>
      <c r="N77" s="38">
        <v>0.52900000000000003</v>
      </c>
      <c r="O77" s="25">
        <f t="shared" si="707"/>
        <v>8079.4170000000004</v>
      </c>
      <c r="P77" s="36">
        <v>0.33</v>
      </c>
      <c r="Q77" s="25">
        <f t="shared" si="708"/>
        <v>5040.09</v>
      </c>
      <c r="R77" s="39">
        <v>0.14099999999999999</v>
      </c>
      <c r="S77" s="139"/>
      <c r="T77" s="25">
        <f t="shared" si="709"/>
        <v>2153.4929999999999</v>
      </c>
      <c r="U77" s="28">
        <v>0.24199999999999999</v>
      </c>
      <c r="V77" s="25">
        <f t="shared" si="710"/>
        <v>3696.0659999999998</v>
      </c>
      <c r="W77" s="39">
        <v>0.503</v>
      </c>
      <c r="X77" s="25">
        <f t="shared" si="711"/>
        <v>7682.3190000000004</v>
      </c>
      <c r="Y77" s="39">
        <v>0.39</v>
      </c>
      <c r="Z77" s="25">
        <f t="shared" si="712"/>
        <v>5956.47</v>
      </c>
      <c r="AA77" s="40">
        <v>2.7100000000000002E-3</v>
      </c>
      <c r="AB77" s="18">
        <f t="shared" si="713"/>
        <v>41.389830000000003</v>
      </c>
      <c r="AC77" s="27">
        <f>IF(M77&gt;0,(AE77+AN77)/M77,0)</f>
        <v>3.1511518365743472E-3</v>
      </c>
      <c r="AD77" s="40">
        <v>3.8999999999999999E-4</v>
      </c>
      <c r="AE77" s="37">
        <f t="shared" si="714"/>
        <v>5.9564699999999995</v>
      </c>
      <c r="AF77" s="28">
        <v>0.21829999999999999</v>
      </c>
      <c r="AG77" s="41">
        <f t="shared" si="715"/>
        <v>38.518598400000002</v>
      </c>
      <c r="AH77" s="28">
        <f t="shared" si="716"/>
        <v>0.85762072801307143</v>
      </c>
      <c r="AI77" s="29">
        <f t="shared" si="633"/>
        <v>0.8776679098911736</v>
      </c>
      <c r="AJ77" s="34">
        <v>192</v>
      </c>
      <c r="AK77" s="36">
        <v>8.1000000000000003E-2</v>
      </c>
      <c r="AL77" s="38">
        <v>0.23899999999999999</v>
      </c>
      <c r="AM77" s="137">
        <v>0.2321</v>
      </c>
      <c r="AN77" s="41">
        <f>AJ77*(1-AK77)*AL77</f>
        <v>42.171072000000002</v>
      </c>
      <c r="AO77" s="138">
        <f t="shared" si="675"/>
        <v>40.953580800000005</v>
      </c>
      <c r="AP77" s="42">
        <v>1.55</v>
      </c>
      <c r="AQ77" s="42"/>
      <c r="AR77" s="121">
        <f>AR76+AJ77-AQ77</f>
        <v>1794.9400000000005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9"/>
      <c r="B78" s="33">
        <v>3</v>
      </c>
      <c r="C78" s="46" t="s">
        <v>58</v>
      </c>
      <c r="D78" s="43">
        <v>22100</v>
      </c>
      <c r="E78" s="43">
        <v>1</v>
      </c>
      <c r="F78" s="43">
        <v>17104</v>
      </c>
      <c r="G78" s="37">
        <v>1</v>
      </c>
      <c r="H78" s="37">
        <v>4.9000000000000004</v>
      </c>
      <c r="I78" s="43">
        <v>17274</v>
      </c>
      <c r="J78" s="127">
        <v>5.4</v>
      </c>
      <c r="K78" s="43">
        <v>16499</v>
      </c>
      <c r="L78" s="39">
        <v>0.08</v>
      </c>
      <c r="M78" s="37">
        <f>ROUND(K78*(1-L78),0)</f>
        <v>15179</v>
      </c>
      <c r="N78" s="28">
        <v>0.55800000000000005</v>
      </c>
      <c r="O78" s="25">
        <f t="shared" si="707"/>
        <v>8469.8820000000014</v>
      </c>
      <c r="P78" s="39">
        <v>0.379</v>
      </c>
      <c r="Q78" s="25">
        <f t="shared" si="708"/>
        <v>5752.8410000000003</v>
      </c>
      <c r="R78" s="39">
        <v>6.3E-2</v>
      </c>
      <c r="S78" s="139"/>
      <c r="T78" s="25">
        <f t="shared" si="709"/>
        <v>956.27700000000004</v>
      </c>
      <c r="U78" s="28">
        <v>0.23799999999999999</v>
      </c>
      <c r="V78" s="25">
        <f t="shared" si="710"/>
        <v>3612.6019999999999</v>
      </c>
      <c r="W78" s="39">
        <v>0.498</v>
      </c>
      <c r="X78" s="25">
        <f t="shared" si="711"/>
        <v>7559.1419999999998</v>
      </c>
      <c r="Y78" s="39">
        <v>0.39</v>
      </c>
      <c r="Z78" s="25">
        <f t="shared" si="712"/>
        <v>5919.81</v>
      </c>
      <c r="AA78" s="47">
        <v>2.5999999999999999E-3</v>
      </c>
      <c r="AB78" s="18">
        <f t="shared" si="713"/>
        <v>39.465399999999995</v>
      </c>
      <c r="AC78" s="27">
        <f>IF(M78&gt;0,(AE78+AN78)/M78,0)</f>
        <v>3.0759211410501352E-3</v>
      </c>
      <c r="AD78" s="47">
        <v>3.8999999999999999E-4</v>
      </c>
      <c r="AE78" s="37">
        <f t="shared" si="714"/>
        <v>5.91981</v>
      </c>
      <c r="AF78" s="28">
        <v>0.2162</v>
      </c>
      <c r="AG78" s="41">
        <f t="shared" si="715"/>
        <v>36.757243000000003</v>
      </c>
      <c r="AH78" s="28">
        <f t="shared" si="716"/>
        <v>0.85153607339789616</v>
      </c>
      <c r="AI78" s="29">
        <f t="shared" si="633"/>
        <v>0.87463117410201996</v>
      </c>
      <c r="AJ78" s="43">
        <v>185</v>
      </c>
      <c r="AK78" s="39">
        <v>8.1000000000000003E-2</v>
      </c>
      <c r="AL78" s="28">
        <v>0.23980000000000001</v>
      </c>
      <c r="AM78" s="139">
        <v>0.23960000000000001</v>
      </c>
      <c r="AN78" s="41">
        <f>AJ78*(1-AK78)*AL78</f>
        <v>40.769597000000005</v>
      </c>
      <c r="AO78" s="140">
        <f t="shared" si="675"/>
        <v>40.735594000000006</v>
      </c>
      <c r="AP78" s="18">
        <v>1.6</v>
      </c>
      <c r="AQ78" s="18"/>
      <c r="AR78" s="121">
        <f>AR77+AJ78-AQ78</f>
        <v>1979.9400000000005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70"/>
      <c r="B79" s="49" t="s">
        <v>38</v>
      </c>
      <c r="C79" s="50"/>
      <c r="D79" s="51">
        <f t="shared" ref="D79" si="718">SUM(D76:D78)</f>
        <v>44020</v>
      </c>
      <c r="E79" s="51"/>
      <c r="F79" s="51">
        <f t="shared" ref="F79" si="719">SUM(F76:F78)</f>
        <v>44051</v>
      </c>
      <c r="G79" s="52"/>
      <c r="H79" s="52"/>
      <c r="I79" s="51">
        <f t="shared" ref="I79:K79" si="720">SUM(I76:I78)</f>
        <v>45363</v>
      </c>
      <c r="J79" s="52"/>
      <c r="K79" s="51">
        <f t="shared" si="720"/>
        <v>49852</v>
      </c>
      <c r="L79" s="21">
        <f t="shared" ref="L79" si="721">IF(K79&gt;0,(K76*L76+K77*L77+K78*L78)/K79,0)</f>
        <v>8.167339324400226E-2</v>
      </c>
      <c r="M79" s="52">
        <f t="shared" ref="M79" si="722">M76+M77+M78</f>
        <v>45781</v>
      </c>
      <c r="N79" s="53">
        <f t="shared" ref="N79" si="723">IF(M79&gt;0,O79/M79,0)</f>
        <v>0.55267814158712125</v>
      </c>
      <c r="O79" s="54">
        <f t="shared" ref="O79" si="724">O76+O77+O78</f>
        <v>25302.157999999999</v>
      </c>
      <c r="P79" s="21">
        <f t="shared" ref="P79" si="725">IF(M79&gt;0,Q79/M79,0)</f>
        <v>0.34959461348594395</v>
      </c>
      <c r="Q79" s="54">
        <f t="shared" ref="Q79" si="726">Q76+Q77+Q78</f>
        <v>16004.791000000001</v>
      </c>
      <c r="R79" s="21">
        <f t="shared" ref="R79" si="727">IF(M79&gt;0,T79/M79,0)</f>
        <v>9.7727244926934742E-2</v>
      </c>
      <c r="S79" s="141"/>
      <c r="T79" s="54">
        <f t="shared" ref="T79" si="728">T76+T77+T78</f>
        <v>4474.0509999999995</v>
      </c>
      <c r="U79" s="21">
        <f t="shared" ref="U79" si="729">IF(M79&gt;0,V79/M79,0)</f>
        <v>0.23699060745724213</v>
      </c>
      <c r="V79" s="54">
        <f t="shared" ref="V79" si="730">V76+V77+V78</f>
        <v>10849.667000000001</v>
      </c>
      <c r="W79" s="21">
        <f t="shared" ref="W79" si="731">IF(M79&gt;0,X79/M79,0)</f>
        <v>0.50234671588650315</v>
      </c>
      <c r="X79" s="54">
        <f t="shared" ref="X79" si="732">X76+X77+X78</f>
        <v>22997.935000000001</v>
      </c>
      <c r="Y79" s="21">
        <f t="shared" ref="Y79" si="733">IF(M79&gt;0,Z79/M79,0)</f>
        <v>0.39</v>
      </c>
      <c r="Z79" s="54">
        <f t="shared" ref="Z79" si="734">Z76+Z77+Z78</f>
        <v>17854.59</v>
      </c>
      <c r="AA79" s="55">
        <f t="shared" ref="AA79" si="735">IF(M79&gt;0,AB79/M79,0)</f>
        <v>2.6534387628055307E-3</v>
      </c>
      <c r="AB79" s="56">
        <f t="shared" ref="AB79" si="736">SUM(AB76:AB78)</f>
        <v>121.47708</v>
      </c>
      <c r="AC79" s="55">
        <f t="shared" ref="AC79" si="737">IF(M79&gt;0,(AC76*M76+AC77*M77+AC78*M78)/M79,0)</f>
        <v>3.1140790065747798E-3</v>
      </c>
      <c r="AD79" s="55">
        <f t="shared" ref="AD79" si="738">IF(K79&gt;0,(K76*AD76+K77*AD77+K78*AD78)/K79,0)</f>
        <v>3.8999999999999999E-4</v>
      </c>
      <c r="AE79" s="52">
        <f t="shared" ref="AE79" si="739">SUM(AE76:AE78)</f>
        <v>17.854590000000002</v>
      </c>
      <c r="AF79" s="53">
        <f t="shared" ref="AF79" si="740">IF(K79&gt;0,(K76*AF76+K77*AF77+K78*AF78)/K79,0)</f>
        <v>0.21810795354248574</v>
      </c>
      <c r="AG79" s="58">
        <f t="shared" ref="AG79" si="741">SUM(AG76:AG78)</f>
        <v>112.88801740000001</v>
      </c>
      <c r="AH79" s="53">
        <f t="shared" ref="AH79" si="742">IF(AND(AB79&gt;0),((AB76*AH76+AB77*AH77+AB78*AH78)/AB79),0)</f>
        <v>0.8545489122643517</v>
      </c>
      <c r="AI79" s="57">
        <f t="shared" si="633"/>
        <v>0.87618036281995293</v>
      </c>
      <c r="AJ79" s="51">
        <f t="shared" ref="AJ79" si="743">SUM(AJ76:AJ78)</f>
        <v>563</v>
      </c>
      <c r="AK79" s="21">
        <f t="shared" ref="AK79" si="744">IF(AJ79&gt;0,(AK76*AJ76+AK77*AJ77+AK78*AJ78)/AJ79,0)</f>
        <v>8.0669626998223803E-2</v>
      </c>
      <c r="AL79" s="53">
        <f>IF(K79&gt;0,(AL76*K76+AL77*K77+AL78*K78)/K79,0)</f>
        <v>0.24097486159030729</v>
      </c>
      <c r="AM79" s="141">
        <f>IF(L79&gt;0,(AM76*K76+AM77*K77+AM78*K78)/K79,0)</f>
        <v>0.23672819746449492</v>
      </c>
      <c r="AN79" s="58">
        <f t="shared" ref="AN79" si="745">SUM(AN76:AN78)</f>
        <v>124.711061</v>
      </c>
      <c r="AO79" s="142">
        <f t="shared" si="704"/>
        <v>122.50129480000001</v>
      </c>
      <c r="AP79" s="56"/>
      <c r="AQ79" s="56">
        <f t="shared" ref="AQ79" si="746">SUM(AQ76:AQ78)</f>
        <v>1010.48</v>
      </c>
      <c r="AR79" s="105"/>
      <c r="AS79" s="106">
        <f>AR78</f>
        <v>1979.9400000000005</v>
      </c>
      <c r="AT79" s="51">
        <f t="shared" ref="AT79" si="747">SUM(AT76:AT78)</f>
        <v>0</v>
      </c>
      <c r="AU79" s="59"/>
      <c r="AV79" s="58"/>
      <c r="AW79" s="58"/>
      <c r="AX79" s="58"/>
      <c r="AY79" s="58"/>
    </row>
    <row r="80" spans="1:51" x14ac:dyDescent="0.2">
      <c r="A80" s="168">
        <v>20</v>
      </c>
      <c r="B80" s="23">
        <v>1</v>
      </c>
      <c r="C80" s="46" t="s">
        <v>54</v>
      </c>
      <c r="D80" s="12">
        <v>5637</v>
      </c>
      <c r="E80" s="12">
        <v>0</v>
      </c>
      <c r="F80" s="12">
        <v>11810</v>
      </c>
      <c r="G80" s="13">
        <v>0.6</v>
      </c>
      <c r="H80" s="13">
        <v>3.7</v>
      </c>
      <c r="I80" s="12">
        <v>12990</v>
      </c>
      <c r="J80" s="125">
        <v>6.7</v>
      </c>
      <c r="K80" s="12">
        <v>15078</v>
      </c>
      <c r="L80" s="14">
        <v>8.3000000000000004E-2</v>
      </c>
      <c r="M80" s="24">
        <f>ROUND(K80*(1-L80),0)</f>
        <v>13827</v>
      </c>
      <c r="N80" s="15">
        <v>0.438</v>
      </c>
      <c r="O80" s="25">
        <f t="shared" ref="O80:O82" si="748">M80*N80</f>
        <v>6056.2259999999997</v>
      </c>
      <c r="P80" s="14">
        <v>0.45</v>
      </c>
      <c r="Q80" s="25">
        <f t="shared" ref="Q80:Q82" si="749">M80*P80</f>
        <v>6222.1500000000005</v>
      </c>
      <c r="R80" s="16">
        <v>0.14199999999999999</v>
      </c>
      <c r="S80" s="150"/>
      <c r="T80" s="25">
        <f t="shared" ref="T80:T82" si="750">M80*R80</f>
        <v>1963.4339999999997</v>
      </c>
      <c r="U80" s="26">
        <v>0.24199999999999999</v>
      </c>
      <c r="V80" s="25">
        <f t="shared" ref="V80:V82" si="751">M80*U80</f>
        <v>3346.134</v>
      </c>
      <c r="W80" s="16">
        <v>0.497</v>
      </c>
      <c r="X80" s="25">
        <f t="shared" ref="X80:X82" si="752">M80*W80</f>
        <v>6872.0190000000002</v>
      </c>
      <c r="Y80" s="16">
        <v>0.38</v>
      </c>
      <c r="Z80" s="25">
        <f t="shared" ref="Z80:Z82" si="753">Y80*M80</f>
        <v>5254.26</v>
      </c>
      <c r="AA80" s="17">
        <v>2.4499999999999999E-3</v>
      </c>
      <c r="AB80" s="18">
        <f t="shared" ref="AB80:AB82" si="754">M80*AA80</f>
        <v>33.876149999999996</v>
      </c>
      <c r="AC80" s="27">
        <f>IF(M80&gt;0,(AE80+AN80)/M80,0)</f>
        <v>2.8944742894337163E-3</v>
      </c>
      <c r="AD80" s="17">
        <v>4.0000000000000002E-4</v>
      </c>
      <c r="AE80" s="24">
        <f t="shared" ref="AE80:AE82" si="755">AD80*M80</f>
        <v>5.5308000000000002</v>
      </c>
      <c r="AF80" s="117">
        <v>0.22</v>
      </c>
      <c r="AG80" s="30">
        <f t="shared" ref="AG80:AG82" si="756">AJ80*(1-AK80)*AF80</f>
        <v>31.303799999999999</v>
      </c>
      <c r="AH80" s="28">
        <f t="shared" ref="AH80:AH82" si="757">IF(AND(AF80&gt;0,AD80&gt;0,AA80&gt;0),((AA80-AD80)*AF80)/((AF80-AD80)*AA80),0)</f>
        <v>0.8382588007880748</v>
      </c>
      <c r="AI80" s="60">
        <f t="shared" si="633"/>
        <v>0.86323011973328445</v>
      </c>
      <c r="AJ80" s="12">
        <v>155</v>
      </c>
      <c r="AK80" s="14">
        <v>8.2000000000000003E-2</v>
      </c>
      <c r="AL80" s="15">
        <v>0.2424</v>
      </c>
      <c r="AM80" s="135">
        <v>0.2407</v>
      </c>
      <c r="AN80" s="30">
        <f>AJ80*(1-AK80)*AL80</f>
        <v>34.491095999999999</v>
      </c>
      <c r="AO80" s="136">
        <f t="shared" ref="AO80" si="758">AJ80*(1-AK80)*AM80</f>
        <v>34.249202999999994</v>
      </c>
      <c r="AP80" s="19">
        <v>1.6</v>
      </c>
      <c r="AQ80" s="19">
        <v>1002.06</v>
      </c>
      <c r="AR80" s="101">
        <f>AR78+AJ80-AQ80</f>
        <v>1132.8800000000006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9"/>
      <c r="B81" s="33">
        <v>2</v>
      </c>
      <c r="C81" s="11" t="s">
        <v>55</v>
      </c>
      <c r="D81" s="34">
        <v>17900</v>
      </c>
      <c r="E81" s="34">
        <v>2</v>
      </c>
      <c r="F81" s="34">
        <v>16200</v>
      </c>
      <c r="G81" s="35">
        <v>1.2</v>
      </c>
      <c r="H81" s="35">
        <v>4.9000000000000004</v>
      </c>
      <c r="I81" s="34">
        <v>17083</v>
      </c>
      <c r="J81" s="35">
        <v>6.2</v>
      </c>
      <c r="K81" s="34">
        <v>14857</v>
      </c>
      <c r="L81" s="36">
        <v>8.1000000000000003E-2</v>
      </c>
      <c r="M81" s="37">
        <f>ROUND(K81*(1-L81),0)</f>
        <v>13654</v>
      </c>
      <c r="N81" s="38">
        <v>0.53600000000000003</v>
      </c>
      <c r="O81" s="25">
        <f t="shared" si="748"/>
        <v>7318.5440000000008</v>
      </c>
      <c r="P81" s="36">
        <v>0.28599999999999998</v>
      </c>
      <c r="Q81" s="25">
        <f t="shared" si="749"/>
        <v>3905.0439999999999</v>
      </c>
      <c r="R81" s="39">
        <v>0.17799999999999999</v>
      </c>
      <c r="S81" s="139"/>
      <c r="T81" s="25">
        <f t="shared" si="750"/>
        <v>2430.4119999999998</v>
      </c>
      <c r="U81" s="28">
        <v>0.23300000000000001</v>
      </c>
      <c r="V81" s="25">
        <f t="shared" si="751"/>
        <v>3181.3820000000001</v>
      </c>
      <c r="W81" s="39">
        <v>0.50600000000000001</v>
      </c>
      <c r="X81" s="25">
        <f t="shared" si="752"/>
        <v>6908.924</v>
      </c>
      <c r="Y81" s="39">
        <v>0.39</v>
      </c>
      <c r="Z81" s="25">
        <f t="shared" si="753"/>
        <v>5325.06</v>
      </c>
      <c r="AA81" s="40">
        <v>2.4199999999999998E-3</v>
      </c>
      <c r="AB81" s="18">
        <f t="shared" si="754"/>
        <v>33.042679999999997</v>
      </c>
      <c r="AC81" s="27">
        <f>IF(M81&gt;0,(AE81+AN81)/M81,0)</f>
        <v>2.9897373370440894E-3</v>
      </c>
      <c r="AD81" s="40">
        <v>3.8999999999999999E-4</v>
      </c>
      <c r="AE81" s="37">
        <f t="shared" si="755"/>
        <v>5.3250599999999997</v>
      </c>
      <c r="AF81" s="28">
        <v>0.2172</v>
      </c>
      <c r="AG81" s="41">
        <f t="shared" si="756"/>
        <v>31.8065508</v>
      </c>
      <c r="AH81" s="28">
        <f t="shared" si="757"/>
        <v>0.84035189435393209</v>
      </c>
      <c r="AI81" s="29">
        <f t="shared" si="633"/>
        <v>0.87095504712267213</v>
      </c>
      <c r="AJ81" s="34">
        <v>159</v>
      </c>
      <c r="AK81" s="36">
        <v>7.9000000000000001E-2</v>
      </c>
      <c r="AL81" s="38">
        <v>0.2424</v>
      </c>
      <c r="AM81" s="137">
        <v>0.2349</v>
      </c>
      <c r="AN81" s="41">
        <f>AJ81*(1-AK81)*AL81</f>
        <v>35.496813599999996</v>
      </c>
      <c r="AO81" s="138">
        <f t="shared" si="675"/>
        <v>34.398521099999996</v>
      </c>
      <c r="AP81" s="42">
        <v>1.54</v>
      </c>
      <c r="AQ81" s="42"/>
      <c r="AR81" s="121">
        <f>AR80+AJ81-AQ81</f>
        <v>1291.8800000000006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9"/>
      <c r="B82" s="33">
        <v>3</v>
      </c>
      <c r="C82" s="11" t="s">
        <v>57</v>
      </c>
      <c r="D82" s="43">
        <v>22200</v>
      </c>
      <c r="E82" s="43">
        <v>1</v>
      </c>
      <c r="F82" s="43">
        <v>17084</v>
      </c>
      <c r="G82" s="37">
        <v>0.9</v>
      </c>
      <c r="H82" s="37">
        <v>5.2</v>
      </c>
      <c r="I82" s="43">
        <v>17111</v>
      </c>
      <c r="J82" s="37">
        <v>5.0999999999999996</v>
      </c>
      <c r="K82" s="43">
        <v>14969</v>
      </c>
      <c r="L82" s="39">
        <v>7.9000000000000001E-2</v>
      </c>
      <c r="M82" s="37">
        <f>ROUND(K82*(1-L82),0)</f>
        <v>13786</v>
      </c>
      <c r="N82" s="28">
        <v>0.46500000000000002</v>
      </c>
      <c r="O82" s="25">
        <f t="shared" si="748"/>
        <v>6410.4900000000007</v>
      </c>
      <c r="P82" s="39">
        <v>0.40300000000000002</v>
      </c>
      <c r="Q82" s="25">
        <f t="shared" si="749"/>
        <v>5555.7580000000007</v>
      </c>
      <c r="R82" s="39">
        <v>0.13200000000000001</v>
      </c>
      <c r="S82" s="139"/>
      <c r="T82" s="25">
        <f t="shared" si="750"/>
        <v>1819.7520000000002</v>
      </c>
      <c r="U82" s="28">
        <v>0.23300000000000001</v>
      </c>
      <c r="V82" s="25">
        <f t="shared" si="751"/>
        <v>3212.1380000000004</v>
      </c>
      <c r="W82" s="39">
        <v>0.503</v>
      </c>
      <c r="X82" s="25">
        <f t="shared" si="752"/>
        <v>6934.3580000000002</v>
      </c>
      <c r="Y82" s="39">
        <v>0.39</v>
      </c>
      <c r="Z82" s="25">
        <f t="shared" si="753"/>
        <v>5376.54</v>
      </c>
      <c r="AA82" s="47">
        <v>2.4399999999999999E-3</v>
      </c>
      <c r="AB82" s="18">
        <f t="shared" si="754"/>
        <v>33.637839999999997</v>
      </c>
      <c r="AC82" s="27">
        <f>IF(M82&gt;0,(AE82+AN82)/M82,0)</f>
        <v>2.7277976788045847E-3</v>
      </c>
      <c r="AD82" s="47">
        <v>3.8999999999999999E-4</v>
      </c>
      <c r="AE82" s="37">
        <f t="shared" si="755"/>
        <v>5.3765400000000003</v>
      </c>
      <c r="AF82" s="28">
        <v>0.21179999999999999</v>
      </c>
      <c r="AG82" s="41">
        <f t="shared" si="756"/>
        <v>29.096660400000001</v>
      </c>
      <c r="AH82" s="28">
        <f t="shared" si="757"/>
        <v>0.84171383241793385</v>
      </c>
      <c r="AI82" s="29">
        <f t="shared" si="633"/>
        <v>0.85845461813164781</v>
      </c>
      <c r="AJ82" s="43">
        <v>149</v>
      </c>
      <c r="AK82" s="39">
        <v>7.8E-2</v>
      </c>
      <c r="AL82" s="28">
        <v>0.2346</v>
      </c>
      <c r="AM82" s="139">
        <v>0.2316</v>
      </c>
      <c r="AN82" s="41">
        <f>AJ82*(1-AK82)*AL82</f>
        <v>32.228878800000004</v>
      </c>
      <c r="AO82" s="140">
        <f t="shared" si="675"/>
        <v>31.816744800000002</v>
      </c>
      <c r="AP82" s="18">
        <v>1.55</v>
      </c>
      <c r="AQ82" s="18"/>
      <c r="AR82" s="121">
        <f>AR81+AJ82-AQ82</f>
        <v>1440.8800000000006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70"/>
      <c r="B83" s="49" t="s">
        <v>38</v>
      </c>
      <c r="C83" s="50"/>
      <c r="D83" s="51">
        <f t="shared" ref="D83" si="759">SUM(D80:D82)</f>
        <v>45737</v>
      </c>
      <c r="E83" s="51"/>
      <c r="F83" s="51">
        <f t="shared" ref="F83" si="760">SUM(F80:F82)</f>
        <v>45094</v>
      </c>
      <c r="G83" s="52"/>
      <c r="H83" s="52"/>
      <c r="I83" s="51">
        <f t="shared" ref="I83:K83" si="761">SUM(I80:I82)</f>
        <v>47184</v>
      </c>
      <c r="J83" s="52"/>
      <c r="K83" s="51">
        <f t="shared" si="761"/>
        <v>44904</v>
      </c>
      <c r="L83" s="21">
        <f t="shared" ref="L83" si="762">IF(K83&gt;0,(K80*L80+K81*L81+K82*L82)/K83,0)</f>
        <v>8.1004854801354012E-2</v>
      </c>
      <c r="M83" s="52">
        <f t="shared" ref="M83" si="763">M80+M81+M82</f>
        <v>41267</v>
      </c>
      <c r="N83" s="53">
        <f t="shared" ref="N83" si="764">IF(M83&gt;0,O83/M83,0)</f>
        <v>0.47944507718031359</v>
      </c>
      <c r="O83" s="54">
        <f t="shared" ref="O83" si="765">O80+O81+O82</f>
        <v>19785.260000000002</v>
      </c>
      <c r="P83" s="21">
        <f t="shared" ref="P83" si="766">IF(M83&gt;0,Q83/M83,0)</f>
        <v>0.38003615479681102</v>
      </c>
      <c r="Q83" s="54">
        <f t="shared" ref="Q83" si="767">Q80+Q81+Q82</f>
        <v>15682.952000000001</v>
      </c>
      <c r="R83" s="21">
        <f t="shared" ref="R83" si="768">IF(M83&gt;0,T83/M83,0)</f>
        <v>0.15057062543921293</v>
      </c>
      <c r="S83" s="141"/>
      <c r="T83" s="54">
        <f t="shared" ref="T83" si="769">T80+T81+T82</f>
        <v>6213.598</v>
      </c>
      <c r="U83" s="21">
        <f t="shared" ref="U83" si="770">IF(M83&gt;0,V83/M83,0)</f>
        <v>0.23601555722490125</v>
      </c>
      <c r="V83" s="54">
        <f t="shared" ref="V83" si="771">V80+V81+V82</f>
        <v>9739.6540000000005</v>
      </c>
      <c r="W83" s="21">
        <f t="shared" ref="W83" si="772">IF(M83&gt;0,X83/M83,0)</f>
        <v>0.50198223762328253</v>
      </c>
      <c r="X83" s="54">
        <f t="shared" ref="X83" si="773">X80+X81+X82</f>
        <v>20715.300999999999</v>
      </c>
      <c r="Y83" s="21">
        <f t="shared" ref="Y83" si="774">IF(M83&gt;0,Z83/M83,0)</f>
        <v>0.38664938086122086</v>
      </c>
      <c r="Z83" s="54">
        <f t="shared" ref="Z83" si="775">Z80+Z81+Z82</f>
        <v>15955.86</v>
      </c>
      <c r="AA83" s="55">
        <f t="shared" ref="AA83" si="776">IF(M83&gt;0,AB83/M83,0)</f>
        <v>2.4367332250951118E-3</v>
      </c>
      <c r="AB83" s="56">
        <f t="shared" ref="AB83" si="777">SUM(AB80:AB82)</f>
        <v>100.55666999999998</v>
      </c>
      <c r="AC83" s="55">
        <f t="shared" ref="AC83" si="778">IF(M83&gt;0,(AC80*M80+AC81*M81+AC82*M82)/M83,0)</f>
        <v>2.8703125596723773E-3</v>
      </c>
      <c r="AD83" s="55">
        <f t="shared" ref="AD83" si="779">IF(K83&gt;0,(K80*AD80+K81*AD81+K82*AD82)/K83,0)</f>
        <v>3.933578300374132E-4</v>
      </c>
      <c r="AE83" s="52">
        <f t="shared" ref="AE83" si="780">SUM(AE80:AE82)</f>
        <v>16.232399999999998</v>
      </c>
      <c r="AF83" s="53">
        <f t="shared" ref="AF83" si="781">IF(K83&gt;0,(K80*AF80+K81*AF81+K82*AF82)/K83,0)</f>
        <v>0.21634007215392836</v>
      </c>
      <c r="AG83" s="58">
        <f t="shared" ref="AG83" si="782">SUM(AG80:AG82)</f>
        <v>92.207011199999997</v>
      </c>
      <c r="AH83" s="53">
        <f t="shared" ref="AH83" si="783">IF(AND(AB83&gt;0),((AB80*AH80+AB81*AH81+AB82*AH82)/AB83),0)</f>
        <v>0.8401023505204479</v>
      </c>
      <c r="AI83" s="57">
        <f t="shared" si="633"/>
        <v>0.86437433178505163</v>
      </c>
      <c r="AJ83" s="51">
        <f t="shared" ref="AJ83" si="784">SUM(AJ80:AJ82)</f>
        <v>463</v>
      </c>
      <c r="AK83" s="21">
        <f t="shared" ref="AK83" si="785">IF(AJ83&gt;0,(AK80*AJ80+AK81*AJ81+AK82*AJ82)/AJ83,0)</f>
        <v>7.9682505399568032E-2</v>
      </c>
      <c r="AL83" s="53">
        <f>IF(K83&gt;0,(AL80*K80+AL81*K81+AL82*K82)/K83,0)</f>
        <v>0.23979982629609836</v>
      </c>
      <c r="AM83" s="141">
        <f>IF(L83&gt;0,(AM80*K80+AM81*K81+AM82*K82)/K83,0)</f>
        <v>0.23574746793158741</v>
      </c>
      <c r="AN83" s="58">
        <f t="shared" ref="AN83" si="786">SUM(AN80:AN82)</f>
        <v>102.2167884</v>
      </c>
      <c r="AO83" s="142">
        <f t="shared" si="704"/>
        <v>100.46446889999999</v>
      </c>
      <c r="AP83" s="56"/>
      <c r="AQ83" s="56">
        <f t="shared" ref="AQ83" si="787">SUM(AQ80:AQ82)</f>
        <v>1002.06</v>
      </c>
      <c r="AR83" s="105"/>
      <c r="AS83" s="106">
        <f>AR82</f>
        <v>1440.8800000000006</v>
      </c>
      <c r="AT83" s="51">
        <f t="shared" ref="AT83" si="788">SUM(AT80:AT82)</f>
        <v>0</v>
      </c>
      <c r="AU83" s="59"/>
      <c r="AV83" s="58"/>
      <c r="AW83" s="58"/>
      <c r="AX83" s="58"/>
      <c r="AY83" s="58"/>
    </row>
    <row r="84" spans="1:51" x14ac:dyDescent="0.2">
      <c r="A84" s="168">
        <v>21</v>
      </c>
      <c r="B84" s="23">
        <v>1</v>
      </c>
      <c r="C84" s="11" t="s">
        <v>56</v>
      </c>
      <c r="D84" s="12">
        <v>4094</v>
      </c>
      <c r="E84" s="12">
        <v>1</v>
      </c>
      <c r="F84" s="12">
        <v>10659</v>
      </c>
      <c r="G84" s="13">
        <v>0.5</v>
      </c>
      <c r="H84" s="13">
        <v>3.7</v>
      </c>
      <c r="I84" s="12">
        <v>11446</v>
      </c>
      <c r="J84" s="13">
        <v>7.2</v>
      </c>
      <c r="K84" s="12">
        <v>15532</v>
      </c>
      <c r="L84" s="14">
        <v>8.2000000000000003E-2</v>
      </c>
      <c r="M84" s="24">
        <f>ROUND(K84*(1-L84),0)</f>
        <v>14258</v>
      </c>
      <c r="N84" s="15">
        <v>0.58599999999999997</v>
      </c>
      <c r="O84" s="25">
        <f t="shared" ref="O84:O86" si="789">M84*N84</f>
        <v>8355.1880000000001</v>
      </c>
      <c r="P84" s="14">
        <v>0.23899999999999999</v>
      </c>
      <c r="Q84" s="25">
        <f t="shared" ref="Q84:Q86" si="790">M84*P84</f>
        <v>3407.6619999999998</v>
      </c>
      <c r="R84" s="16">
        <v>0.17499999999999999</v>
      </c>
      <c r="S84" s="150"/>
      <c r="T84" s="25">
        <f t="shared" ref="T84:T86" si="791">M84*R84</f>
        <v>2495.1499999999996</v>
      </c>
      <c r="U84" s="26">
        <v>0.24199999999999999</v>
      </c>
      <c r="V84" s="25">
        <f t="shared" ref="V84:V86" si="792">M84*U84</f>
        <v>3450.4359999999997</v>
      </c>
      <c r="W84" s="16">
        <v>0.503</v>
      </c>
      <c r="X84" s="25">
        <f t="shared" ref="X84:X86" si="793">M84*W84</f>
        <v>7171.7740000000003</v>
      </c>
      <c r="Y84" s="16">
        <v>0.38</v>
      </c>
      <c r="Z84" s="25">
        <f t="shared" ref="Z84:Z86" si="794">Y84*M84</f>
        <v>5418.04</v>
      </c>
      <c r="AA84" s="17">
        <v>2.4299999999999999E-3</v>
      </c>
      <c r="AB84" s="18">
        <f t="shared" ref="AB84:AB86" si="795">M84*AA84</f>
        <v>34.646940000000001</v>
      </c>
      <c r="AC84" s="27">
        <f>IF(M84&gt;0,(AE84+AN84)/M84,0)</f>
        <v>2.8565044185720296E-3</v>
      </c>
      <c r="AD84" s="17">
        <v>4.0999999999999999E-4</v>
      </c>
      <c r="AE84" s="24">
        <f t="shared" ref="AE84:AE86" si="796">AD84*M84</f>
        <v>5.8457799999999995</v>
      </c>
      <c r="AF84" s="117">
        <v>0.2142</v>
      </c>
      <c r="AG84" s="30">
        <f t="shared" ref="AG84:AG86" si="797">AJ84*(1-AK84)*AF84</f>
        <v>31.727304</v>
      </c>
      <c r="AH84" s="28">
        <f t="shared" ref="AH84:AH86" si="798">IF(AND(AF84&gt;0,AD84&gt;0,AA84&gt;0),((AA84-AD84)*AF84)/((AF84-AD84)*AA84),0)</f>
        <v>0.83286991561466528</v>
      </c>
      <c r="AI84" s="60">
        <f t="shared" si="633"/>
        <v>0.85796161839632112</v>
      </c>
      <c r="AJ84" s="12">
        <v>161</v>
      </c>
      <c r="AK84" s="14">
        <v>0.08</v>
      </c>
      <c r="AL84" s="15">
        <v>0.23549999999999999</v>
      </c>
      <c r="AM84" s="135">
        <v>0.23350000000000001</v>
      </c>
      <c r="AN84" s="30">
        <f>AJ84*(1-AK84)*AL84</f>
        <v>34.882260000000002</v>
      </c>
      <c r="AO84" s="136">
        <f t="shared" ref="AO84" si="799">AJ84*(1-AK84)*AM84</f>
        <v>34.586020000000005</v>
      </c>
      <c r="AP84" s="19">
        <v>1.6</v>
      </c>
      <c r="AQ84" s="19">
        <v>502.88</v>
      </c>
      <c r="AR84" s="101">
        <f>AR82+AJ84-AQ84</f>
        <v>1099.0000000000005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9"/>
      <c r="B85" s="33">
        <v>2</v>
      </c>
      <c r="C85" s="11" t="s">
        <v>55</v>
      </c>
      <c r="D85" s="34">
        <v>22299</v>
      </c>
      <c r="E85" s="34">
        <v>2</v>
      </c>
      <c r="F85" s="34">
        <v>17657</v>
      </c>
      <c r="G85" s="35">
        <v>0.8</v>
      </c>
      <c r="H85" s="35">
        <v>4.7</v>
      </c>
      <c r="I85" s="34">
        <v>17844</v>
      </c>
      <c r="J85" s="35">
        <v>5.7</v>
      </c>
      <c r="K85" s="34">
        <v>16402</v>
      </c>
      <c r="L85" s="36">
        <v>7.8E-2</v>
      </c>
      <c r="M85" s="37">
        <f>ROUND(K85*(1-L85),0)</f>
        <v>15123</v>
      </c>
      <c r="N85" s="38">
        <v>0.48699999999999999</v>
      </c>
      <c r="O85" s="25">
        <f t="shared" si="789"/>
        <v>7364.9009999999998</v>
      </c>
      <c r="P85" s="36">
        <v>0.317</v>
      </c>
      <c r="Q85" s="25">
        <f t="shared" si="790"/>
        <v>4793.991</v>
      </c>
      <c r="R85" s="39">
        <v>0.19600000000000001</v>
      </c>
      <c r="S85" s="139"/>
      <c r="T85" s="25">
        <f t="shared" si="791"/>
        <v>2964.1080000000002</v>
      </c>
      <c r="U85" s="28">
        <v>0.24199999999999999</v>
      </c>
      <c r="V85" s="25">
        <f t="shared" si="792"/>
        <v>3659.7660000000001</v>
      </c>
      <c r="W85" s="39">
        <v>0.51700000000000002</v>
      </c>
      <c r="X85" s="25">
        <f t="shared" si="793"/>
        <v>7818.5910000000003</v>
      </c>
      <c r="Y85" s="39">
        <v>0.39</v>
      </c>
      <c r="Z85" s="25">
        <f t="shared" si="794"/>
        <v>5897.97</v>
      </c>
      <c r="AA85" s="40">
        <v>2.3900000000000002E-3</v>
      </c>
      <c r="AB85" s="18">
        <f t="shared" si="795"/>
        <v>36.143970000000003</v>
      </c>
      <c r="AC85" s="27">
        <f>IF(M85&gt;0,(AE85+AN85)/M85,0)</f>
        <v>2.9527871454076574E-3</v>
      </c>
      <c r="AD85" s="40">
        <v>4.0999999999999999E-4</v>
      </c>
      <c r="AE85" s="37">
        <f t="shared" si="796"/>
        <v>6.2004299999999999</v>
      </c>
      <c r="AF85" s="28">
        <v>0.2112</v>
      </c>
      <c r="AG85" s="41">
        <f t="shared" si="797"/>
        <v>34.931635200000002</v>
      </c>
      <c r="AH85" s="28">
        <f t="shared" si="798"/>
        <v>0.83006327461883267</v>
      </c>
      <c r="AI85" s="29">
        <f t="shared" si="633"/>
        <v>0.86266940217974875</v>
      </c>
      <c r="AJ85" s="34">
        <v>179</v>
      </c>
      <c r="AK85" s="36">
        <v>7.5999999999999998E-2</v>
      </c>
      <c r="AL85" s="38">
        <v>0.23250000000000001</v>
      </c>
      <c r="AM85" s="137">
        <v>0.22950000000000001</v>
      </c>
      <c r="AN85" s="41">
        <f>AJ85*(1-AK85)*AL85</f>
        <v>38.454570000000004</v>
      </c>
      <c r="AO85" s="138">
        <f t="shared" si="675"/>
        <v>37.958382000000007</v>
      </c>
      <c r="AP85" s="42">
        <v>1.55</v>
      </c>
      <c r="AQ85" s="42"/>
      <c r="AR85" s="121">
        <f>AR84+AJ85-AQ85</f>
        <v>1278.0000000000005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9"/>
      <c r="B86" s="33">
        <v>3</v>
      </c>
      <c r="C86" s="11" t="s">
        <v>57</v>
      </c>
      <c r="D86" s="43">
        <v>21150</v>
      </c>
      <c r="E86" s="43">
        <v>1</v>
      </c>
      <c r="F86" s="43">
        <v>19496</v>
      </c>
      <c r="G86" s="37">
        <v>0.5</v>
      </c>
      <c r="H86" s="37">
        <v>4</v>
      </c>
      <c r="I86" s="43">
        <v>19255</v>
      </c>
      <c r="J86" s="127">
        <v>4.8</v>
      </c>
      <c r="K86" s="43">
        <v>16423</v>
      </c>
      <c r="L86" s="39">
        <v>8.5000000000000006E-2</v>
      </c>
      <c r="M86" s="37">
        <f>ROUND(K86*(1-L86),0)</f>
        <v>15027</v>
      </c>
      <c r="N86" s="28">
        <v>0.48399999999999999</v>
      </c>
      <c r="O86" s="25">
        <f t="shared" si="789"/>
        <v>7273.0680000000002</v>
      </c>
      <c r="P86" s="39">
        <v>0.42499999999999999</v>
      </c>
      <c r="Q86" s="25">
        <f t="shared" si="790"/>
        <v>6386.4749999999995</v>
      </c>
      <c r="R86" s="39">
        <v>9.0999999999999998E-2</v>
      </c>
      <c r="S86" s="139"/>
      <c r="T86" s="25">
        <f t="shared" si="791"/>
        <v>1367.4569999999999</v>
      </c>
      <c r="U86" s="28">
        <v>0.23200000000000001</v>
      </c>
      <c r="V86" s="25">
        <f t="shared" si="792"/>
        <v>3486.2640000000001</v>
      </c>
      <c r="W86" s="39">
        <v>0.51200000000000001</v>
      </c>
      <c r="X86" s="25">
        <f t="shared" si="793"/>
        <v>7693.8240000000005</v>
      </c>
      <c r="Y86" s="39">
        <v>0.39</v>
      </c>
      <c r="Z86" s="25">
        <f t="shared" si="794"/>
        <v>5860.5300000000007</v>
      </c>
      <c r="AA86" s="47">
        <v>2.4199999999999998E-3</v>
      </c>
      <c r="AB86" s="18">
        <f t="shared" si="795"/>
        <v>36.365339999999996</v>
      </c>
      <c r="AC86" s="27">
        <f>IF(M86&gt;0,(AE86+AN86)/M86,0)</f>
        <v>3.0079922539429029E-3</v>
      </c>
      <c r="AD86" s="47">
        <v>4.2999999999999999E-4</v>
      </c>
      <c r="AE86" s="37">
        <f t="shared" si="796"/>
        <v>6.4616099999999994</v>
      </c>
      <c r="AF86" s="28">
        <v>0.21149999999999999</v>
      </c>
      <c r="AG86" s="41">
        <f t="shared" si="797"/>
        <v>35.685549000000002</v>
      </c>
      <c r="AH86" s="28">
        <f t="shared" si="798"/>
        <v>0.82398929969964141</v>
      </c>
      <c r="AI86" s="29">
        <f t="shared" si="633"/>
        <v>0.85865561359689113</v>
      </c>
      <c r="AJ86" s="43">
        <v>183</v>
      </c>
      <c r="AK86" s="39">
        <v>7.8E-2</v>
      </c>
      <c r="AL86" s="28">
        <v>0.2296</v>
      </c>
      <c r="AM86" s="139">
        <v>0.22650000000000001</v>
      </c>
      <c r="AN86" s="41">
        <f>AJ86*(1-AK86)*AL86</f>
        <v>38.739489599999999</v>
      </c>
      <c r="AO86" s="140">
        <f t="shared" si="675"/>
        <v>38.216439000000001</v>
      </c>
      <c r="AP86" s="18">
        <v>1.55</v>
      </c>
      <c r="AQ86" s="18"/>
      <c r="AR86" s="121">
        <f>AR85+AJ86-AQ86</f>
        <v>1461.0000000000005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70"/>
      <c r="B87" s="49" t="s">
        <v>38</v>
      </c>
      <c r="C87" s="50"/>
      <c r="D87" s="51">
        <f t="shared" ref="D87" si="800">SUM(D84:D86)</f>
        <v>47543</v>
      </c>
      <c r="E87" s="51"/>
      <c r="F87" s="51">
        <f t="shared" ref="F87" si="801">SUM(F84:F86)</f>
        <v>47812</v>
      </c>
      <c r="G87" s="52"/>
      <c r="H87" s="52"/>
      <c r="I87" s="51">
        <f t="shared" ref="I87:K87" si="802">SUM(I84:I86)</f>
        <v>48545</v>
      </c>
      <c r="J87" s="52"/>
      <c r="K87" s="51">
        <f t="shared" si="802"/>
        <v>48357</v>
      </c>
      <c r="L87" s="21">
        <f t="shared" ref="L87" si="803">IF(K87&gt;0,(K84*L84+K85*L85+K86*L86)/K87,0)</f>
        <v>8.1662117170213211E-2</v>
      </c>
      <c r="M87" s="52">
        <f t="shared" ref="M87" si="804">M84+M85+M86</f>
        <v>44408</v>
      </c>
      <c r="N87" s="53">
        <f t="shared" ref="N87" si="805">IF(M87&gt;0,O87/M87,0)</f>
        <v>0.51777060439560441</v>
      </c>
      <c r="O87" s="54">
        <f t="shared" ref="O87" si="806">O84+O85+O86</f>
        <v>22993.156999999999</v>
      </c>
      <c r="P87" s="21">
        <f t="shared" ref="P87" si="807">IF(M87&gt;0,Q87/M87,0)</f>
        <v>0.32850225184651416</v>
      </c>
      <c r="Q87" s="54">
        <f t="shared" ref="Q87" si="808">Q84+Q85+Q86</f>
        <v>14588.128000000001</v>
      </c>
      <c r="R87" s="21">
        <f t="shared" ref="R87" si="809">IF(M87&gt;0,T87/M87,0)</f>
        <v>0.15372714375788146</v>
      </c>
      <c r="S87" s="141"/>
      <c r="T87" s="54">
        <f t="shared" ref="T87" si="810">T84+T85+T86</f>
        <v>6826.7150000000001</v>
      </c>
      <c r="U87" s="21">
        <f t="shared" ref="U87" si="811">IF(M87&gt;0,V87/M87,0)</f>
        <v>0.23861615024319943</v>
      </c>
      <c r="V87" s="54">
        <f t="shared" ref="V87" si="812">V84+V85+V86</f>
        <v>10596.466</v>
      </c>
      <c r="W87" s="21">
        <f t="shared" ref="W87" si="813">IF(M87&gt;0,X87/M87,0)</f>
        <v>0.51081311925779138</v>
      </c>
      <c r="X87" s="54">
        <f t="shared" ref="X87" si="814">X84+X85+X86</f>
        <v>22684.189000000002</v>
      </c>
      <c r="Y87" s="21">
        <f t="shared" ref="Y87" si="815">IF(M87&gt;0,Z87/M87,0)</f>
        <v>0.38678931724013693</v>
      </c>
      <c r="Z87" s="54">
        <f t="shared" ref="Z87" si="816">Z84+Z85+Z86</f>
        <v>17176.54</v>
      </c>
      <c r="AA87" s="55">
        <f t="shared" ref="AA87" si="817">IF(M87&gt;0,AB87/M87,0)</f>
        <v>2.4129942803098542E-3</v>
      </c>
      <c r="AB87" s="56">
        <f t="shared" ref="AB87" si="818">SUM(AB84:AB86)</f>
        <v>107.15625</v>
      </c>
      <c r="AC87" s="55">
        <f t="shared" ref="AC87" si="819">IF(M87&gt;0,(AC84*M84+AC85*M85+AC86*M86)/M87,0)</f>
        <v>2.9405543956043953E-3</v>
      </c>
      <c r="AD87" s="55">
        <f t="shared" ref="AD87" si="820">IF(K87&gt;0,(K84*AD84+K85*AD85+K86*AD86)/K87,0)</f>
        <v>4.1679239820501684E-4</v>
      </c>
      <c r="AE87" s="52">
        <f t="shared" ref="AE87" si="821">SUM(AE84:AE86)</f>
        <v>18.507819999999999</v>
      </c>
      <c r="AF87" s="53">
        <f t="shared" ref="AF87" si="822">IF(K87&gt;0,(K84*AF84+K85*AF85+K86*AF86)/K87,0)</f>
        <v>0.21226546932191823</v>
      </c>
      <c r="AG87" s="58">
        <f t="shared" ref="AG87" si="823">SUM(AG84:AG86)</f>
        <v>102.3444882</v>
      </c>
      <c r="AH87" s="53">
        <f t="shared" ref="AH87" si="824">IF(AND(AB87&gt;0),((AB84*AH84+AB85*AH85+AB86*AH86)/AB87),0)</f>
        <v>0.82890943953311713</v>
      </c>
      <c r="AI87" s="57">
        <f t="shared" si="633"/>
        <v>0.8598020761638786</v>
      </c>
      <c r="AJ87" s="51">
        <f t="shared" ref="AJ87" si="825">SUM(AJ84:AJ86)</f>
        <v>523</v>
      </c>
      <c r="AK87" s="21">
        <f t="shared" ref="AK87" si="826">IF(AJ87&gt;0,(AK84*AJ84+AK85*AJ85+AK86*AJ86)/AJ87,0)</f>
        <v>7.7931166347992353E-2</v>
      </c>
      <c r="AL87" s="53">
        <f>IF(K87&gt;0,(AL84*K84+AL85*K85+AL86*K86)/K87,0)</f>
        <v>0.23247868560911553</v>
      </c>
      <c r="AM87" s="141">
        <f>IF(L87&gt;0,(AM84*K84+AM85*K85+AM86*K86)/K87,0)</f>
        <v>0.22976591806770477</v>
      </c>
      <c r="AN87" s="58">
        <f t="shared" ref="AN87" si="827">SUM(AN84:AN86)</f>
        <v>112.07631960000001</v>
      </c>
      <c r="AO87" s="142">
        <f t="shared" si="704"/>
        <v>110.76084100000003</v>
      </c>
      <c r="AP87" s="56"/>
      <c r="AQ87" s="56">
        <f t="shared" ref="AQ87" si="828">SUM(AQ84:AQ86)</f>
        <v>502.88</v>
      </c>
      <c r="AR87" s="105"/>
      <c r="AS87" s="106">
        <f>AR86</f>
        <v>1461.0000000000005</v>
      </c>
      <c r="AT87" s="51">
        <f t="shared" ref="AT87" si="829">SUM(AT84:AT86)</f>
        <v>0</v>
      </c>
      <c r="AU87" s="59"/>
      <c r="AV87" s="58"/>
      <c r="AW87" s="58"/>
      <c r="AX87" s="58"/>
      <c r="AY87" s="58"/>
    </row>
    <row r="88" spans="1:51" x14ac:dyDescent="0.2">
      <c r="A88" s="168">
        <v>22</v>
      </c>
      <c r="B88" s="23">
        <v>1</v>
      </c>
      <c r="C88" s="11" t="s">
        <v>56</v>
      </c>
      <c r="D88" s="12">
        <v>3673</v>
      </c>
      <c r="E88" s="12">
        <v>0</v>
      </c>
      <c r="F88" s="12">
        <v>9743</v>
      </c>
      <c r="G88" s="13">
        <v>1.1000000000000001</v>
      </c>
      <c r="H88" s="13">
        <v>4</v>
      </c>
      <c r="I88" s="12">
        <v>10557</v>
      </c>
      <c r="J88" s="125">
        <v>6.8</v>
      </c>
      <c r="K88" s="12">
        <v>16077</v>
      </c>
      <c r="L88" s="14">
        <v>7.6999999999999999E-2</v>
      </c>
      <c r="M88" s="24">
        <f>ROUND(K88*(1-L88),0)</f>
        <v>14839</v>
      </c>
      <c r="N88" s="15">
        <v>0.435</v>
      </c>
      <c r="O88" s="25">
        <f t="shared" ref="O88:O90" si="830">M88*N88</f>
        <v>6454.9650000000001</v>
      </c>
      <c r="P88" s="14">
        <v>0.49399999999999999</v>
      </c>
      <c r="Q88" s="25">
        <f t="shared" ref="Q88:Q90" si="831">M88*P88</f>
        <v>7330.4660000000003</v>
      </c>
      <c r="R88" s="16">
        <v>7.0999999999999994E-2</v>
      </c>
      <c r="S88" s="150"/>
      <c r="T88" s="25">
        <f t="shared" ref="T88:T90" si="832">M88*R88</f>
        <v>1053.569</v>
      </c>
      <c r="U88" s="26">
        <v>0.221</v>
      </c>
      <c r="V88" s="25">
        <f t="shared" ref="V88:V90" si="833">M88*U88</f>
        <v>3279.4189999999999</v>
      </c>
      <c r="W88" s="16">
        <v>0.52400000000000002</v>
      </c>
      <c r="X88" s="25">
        <f t="shared" ref="X88:X90" si="834">M88*W88</f>
        <v>7775.6360000000004</v>
      </c>
      <c r="Y88" s="16">
        <v>0.39</v>
      </c>
      <c r="Z88" s="25">
        <f t="shared" ref="Z88:Z90" si="835">Y88*M88</f>
        <v>5787.21</v>
      </c>
      <c r="AA88" s="17">
        <v>2.3700000000000001E-3</v>
      </c>
      <c r="AB88" s="18">
        <f t="shared" ref="AB88:AB90" si="836">M88*AA88</f>
        <v>35.168430000000001</v>
      </c>
      <c r="AC88" s="27">
        <f>IF(M88&gt;0,(AE88+AN88)/M88,0)</f>
        <v>2.7016078711503467E-3</v>
      </c>
      <c r="AD88" s="17">
        <v>4.4000000000000002E-4</v>
      </c>
      <c r="AE88" s="24">
        <f t="shared" ref="AE88:AE90" si="837">AD88*M88</f>
        <v>6.5291600000000001</v>
      </c>
      <c r="AF88" s="117">
        <v>0.2157</v>
      </c>
      <c r="AG88" s="30">
        <f t="shared" ref="AG88:AG90" si="838">AJ88*(1-AK88)*AF88</f>
        <v>30.856316399999997</v>
      </c>
      <c r="AH88" s="28">
        <f t="shared" ref="AH88:AH90" si="839">IF(AND(AF88&gt;0,AD88&gt;0,AA88&gt;0),((AA88-AD88)*AF88)/((AF88-AD88)*AA88),0)</f>
        <v>0.81601054715110488</v>
      </c>
      <c r="AI88" s="60">
        <f t="shared" si="633"/>
        <v>0.83870704759661618</v>
      </c>
      <c r="AJ88" s="12">
        <v>156</v>
      </c>
      <c r="AK88" s="14">
        <v>8.3000000000000004E-2</v>
      </c>
      <c r="AL88" s="15">
        <v>0.2346</v>
      </c>
      <c r="AM88" s="135">
        <v>0.23130000000000001</v>
      </c>
      <c r="AN88" s="30">
        <f>AJ88*(1-AK88)*AL88</f>
        <v>33.5599992</v>
      </c>
      <c r="AO88" s="136">
        <f t="shared" ref="AO88" si="840">AJ88*(1-AK88)*AM88</f>
        <v>33.0879276</v>
      </c>
      <c r="AP88" s="19">
        <v>1.6</v>
      </c>
      <c r="AQ88" s="19">
        <v>503.98</v>
      </c>
      <c r="AR88" s="101">
        <f>AR86+AJ88-AQ88</f>
        <v>1113.0200000000004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9"/>
      <c r="B89" s="33">
        <v>2</v>
      </c>
      <c r="C89" s="46" t="s">
        <v>58</v>
      </c>
      <c r="D89" s="34">
        <v>20200</v>
      </c>
      <c r="E89" s="34">
        <v>5</v>
      </c>
      <c r="F89" s="34">
        <v>17935</v>
      </c>
      <c r="G89" s="35">
        <v>0.8</v>
      </c>
      <c r="H89" s="35">
        <v>5</v>
      </c>
      <c r="I89" s="34">
        <v>18145</v>
      </c>
      <c r="J89" s="35">
        <v>5.9</v>
      </c>
      <c r="K89" s="34">
        <v>16240</v>
      </c>
      <c r="L89" s="36">
        <v>7.4999999999999997E-2</v>
      </c>
      <c r="M89" s="37">
        <f>ROUND(K89*(1-L89),0)</f>
        <v>15022</v>
      </c>
      <c r="N89" s="38">
        <v>0.50600000000000001</v>
      </c>
      <c r="O89" s="25">
        <f t="shared" si="830"/>
        <v>7601.1320000000005</v>
      </c>
      <c r="P89" s="36">
        <v>0.40300000000000002</v>
      </c>
      <c r="Q89" s="25">
        <f t="shared" si="831"/>
        <v>6053.866</v>
      </c>
      <c r="R89" s="39">
        <v>9.0999999999999998E-2</v>
      </c>
      <c r="S89" s="139"/>
      <c r="T89" s="25">
        <f t="shared" si="832"/>
        <v>1367.002</v>
      </c>
      <c r="U89" s="28">
        <v>0.23699999999999999</v>
      </c>
      <c r="V89" s="25">
        <f t="shared" si="833"/>
        <v>3560.2139999999999</v>
      </c>
      <c r="W89" s="39">
        <v>0.51500000000000001</v>
      </c>
      <c r="X89" s="25">
        <f t="shared" si="834"/>
        <v>7736.33</v>
      </c>
      <c r="Y89" s="39">
        <v>0.38</v>
      </c>
      <c r="Z89" s="25">
        <f t="shared" si="835"/>
        <v>5708.36</v>
      </c>
      <c r="AA89" s="40">
        <v>2.3600000000000001E-3</v>
      </c>
      <c r="AB89" s="18">
        <f t="shared" si="836"/>
        <v>35.451920000000001</v>
      </c>
      <c r="AC89" s="27">
        <f>IF(M89&gt;0,(AE89+AN89)/M89,0)</f>
        <v>2.7878081480495276E-3</v>
      </c>
      <c r="AD89" s="40">
        <v>4.4000000000000002E-4</v>
      </c>
      <c r="AE89" s="37">
        <f t="shared" si="837"/>
        <v>6.60968</v>
      </c>
      <c r="AF89" s="28">
        <v>0.21360000000000001</v>
      </c>
      <c r="AG89" s="41">
        <f t="shared" si="838"/>
        <v>32.262998400000001</v>
      </c>
      <c r="AH89" s="28">
        <f t="shared" si="839"/>
        <v>0.81523865259167128</v>
      </c>
      <c r="AI89" s="29">
        <f t="shared" si="633"/>
        <v>0.84375986826887439</v>
      </c>
      <c r="AJ89" s="34">
        <v>164</v>
      </c>
      <c r="AK89" s="36">
        <v>7.9000000000000001E-2</v>
      </c>
      <c r="AL89" s="38">
        <v>0.23350000000000001</v>
      </c>
      <c r="AM89" s="137">
        <v>0.22969999999999999</v>
      </c>
      <c r="AN89" s="41">
        <f>AJ89*(1-AK89)*AL89</f>
        <v>35.268774000000008</v>
      </c>
      <c r="AO89" s="138">
        <f t="shared" si="675"/>
        <v>34.694806800000002</v>
      </c>
      <c r="AP89" s="42">
        <v>1.6</v>
      </c>
      <c r="AQ89" s="42"/>
      <c r="AR89" s="121">
        <f>AR88+AJ89-AQ89</f>
        <v>1277.0200000000004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9"/>
      <c r="B90" s="33">
        <v>3</v>
      </c>
      <c r="C90" s="11" t="s">
        <v>57</v>
      </c>
      <c r="D90" s="43">
        <v>21957</v>
      </c>
      <c r="E90" s="43">
        <v>1</v>
      </c>
      <c r="F90" s="43">
        <v>21104</v>
      </c>
      <c r="G90" s="37">
        <v>1</v>
      </c>
      <c r="H90" s="37">
        <v>3.9</v>
      </c>
      <c r="I90" s="43">
        <v>21371</v>
      </c>
      <c r="J90" s="127">
        <v>4.5999999999999996</v>
      </c>
      <c r="K90" s="43">
        <v>16239</v>
      </c>
      <c r="L90" s="39">
        <v>8.1000000000000003E-2</v>
      </c>
      <c r="M90" s="37">
        <f>ROUND(K90*(1-L90),0)</f>
        <v>14924</v>
      </c>
      <c r="N90" s="28">
        <v>0.55000000000000004</v>
      </c>
      <c r="O90" s="25">
        <f t="shared" si="830"/>
        <v>8208.2000000000007</v>
      </c>
      <c r="P90" s="39">
        <v>0.33700000000000002</v>
      </c>
      <c r="Q90" s="25">
        <f t="shared" si="831"/>
        <v>5029.3879999999999</v>
      </c>
      <c r="R90" s="39">
        <v>0.113</v>
      </c>
      <c r="S90" s="139"/>
      <c r="T90" s="25">
        <f t="shared" si="832"/>
        <v>1686.412</v>
      </c>
      <c r="U90" s="28">
        <v>0.23300000000000001</v>
      </c>
      <c r="V90" s="25">
        <f t="shared" si="833"/>
        <v>3477.2920000000004</v>
      </c>
      <c r="W90" s="39">
        <v>0.499</v>
      </c>
      <c r="X90" s="25">
        <f t="shared" si="834"/>
        <v>7447.076</v>
      </c>
      <c r="Y90" s="39">
        <v>0.38</v>
      </c>
      <c r="Z90" s="25">
        <f t="shared" si="835"/>
        <v>5671.12</v>
      </c>
      <c r="AA90" s="47">
        <v>2.3600000000000001E-3</v>
      </c>
      <c r="AB90" s="18">
        <f t="shared" si="836"/>
        <v>35.220640000000003</v>
      </c>
      <c r="AC90" s="27">
        <f>IF(M90&gt;0,(AE90+AN90)/M90,0)</f>
        <v>2.707454268292683E-3</v>
      </c>
      <c r="AD90" s="47">
        <v>4.8000000000000001E-4</v>
      </c>
      <c r="AE90" s="37">
        <f t="shared" si="837"/>
        <v>7.1635200000000001</v>
      </c>
      <c r="AF90" s="28">
        <v>0.21149999999999999</v>
      </c>
      <c r="AG90" s="41">
        <f t="shared" si="838"/>
        <v>30.904591500000002</v>
      </c>
      <c r="AH90" s="28">
        <f t="shared" si="839"/>
        <v>0.79842219148638816</v>
      </c>
      <c r="AI90" s="29">
        <f t="shared" si="633"/>
        <v>0.82445118831607334</v>
      </c>
      <c r="AJ90" s="43">
        <v>159</v>
      </c>
      <c r="AK90" s="39">
        <v>8.1000000000000003E-2</v>
      </c>
      <c r="AL90" s="28">
        <v>0.22750000000000001</v>
      </c>
      <c r="AM90" s="139">
        <v>0.224</v>
      </c>
      <c r="AN90" s="41">
        <f>AJ90*(1-AK90)*AL90</f>
        <v>33.242527500000001</v>
      </c>
      <c r="AO90" s="140">
        <f t="shared" si="675"/>
        <v>32.731104000000002</v>
      </c>
      <c r="AP90" s="18">
        <v>1.55</v>
      </c>
      <c r="AQ90" s="18"/>
      <c r="AR90" s="121">
        <f>AR89+AJ90-AQ90</f>
        <v>1436.0200000000004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70"/>
      <c r="B91" s="49" t="s">
        <v>38</v>
      </c>
      <c r="C91" s="50"/>
      <c r="D91" s="51">
        <f t="shared" ref="D91" si="841">SUM(D88:D90)</f>
        <v>45830</v>
      </c>
      <c r="E91" s="51"/>
      <c r="F91" s="51">
        <f t="shared" ref="F91" si="842">SUM(F88:F90)</f>
        <v>48782</v>
      </c>
      <c r="G91" s="52"/>
      <c r="H91" s="52"/>
      <c r="I91" s="51">
        <f t="shared" ref="I91:K91" si="843">SUM(I88:I90)</f>
        <v>50073</v>
      </c>
      <c r="J91" s="52"/>
      <c r="K91" s="51">
        <f t="shared" si="843"/>
        <v>48556</v>
      </c>
      <c r="L91" s="21">
        <f t="shared" ref="L91" si="844">IF(K91&gt;0,(K88*L88+K89*L89+K90*L90)/K91,0)</f>
        <v>7.766883598319467E-2</v>
      </c>
      <c r="M91" s="52">
        <f t="shared" ref="M91" si="845">M88+M89+M90</f>
        <v>44785</v>
      </c>
      <c r="N91" s="53">
        <f t="shared" ref="N91" si="846">IF(M91&gt;0,O91/M91,0)</f>
        <v>0.497137367422128</v>
      </c>
      <c r="O91" s="54">
        <f t="shared" ref="O91" si="847">O88+O89+O90</f>
        <v>22264.297000000002</v>
      </c>
      <c r="P91" s="21">
        <f t="shared" ref="P91" si="848">IF(M91&gt;0,Q91/M91,0)</f>
        <v>0.41115820029027578</v>
      </c>
      <c r="Q91" s="54">
        <f t="shared" ref="Q91" si="849">Q88+Q89+Q90</f>
        <v>18413.72</v>
      </c>
      <c r="R91" s="21">
        <f t="shared" ref="R91" si="850">IF(M91&gt;0,T91/M91,0)</f>
        <v>9.1704432287596296E-2</v>
      </c>
      <c r="S91" s="141"/>
      <c r="T91" s="54">
        <f t="shared" ref="T91" si="851">T88+T89+T90</f>
        <v>4106.9830000000002</v>
      </c>
      <c r="U91" s="21">
        <f t="shared" ref="U91" si="852">IF(M91&gt;0,V91/M91,0)</f>
        <v>0.23036563581556324</v>
      </c>
      <c r="V91" s="54">
        <f t="shared" ref="V91" si="853">V88+V89+V90</f>
        <v>10316.924999999999</v>
      </c>
      <c r="W91" s="21">
        <f t="shared" ref="W91" si="854">IF(M91&gt;0,X91/M91,0)</f>
        <v>0.51265026236463107</v>
      </c>
      <c r="X91" s="54">
        <f t="shared" ref="X91" si="855">X88+X89+X90</f>
        <v>22959.042000000001</v>
      </c>
      <c r="Y91" s="21">
        <f t="shared" ref="Y91" si="856">IF(M91&gt;0,Z91/M91,0)</f>
        <v>0.38331338617840793</v>
      </c>
      <c r="Z91" s="54">
        <f t="shared" ref="Z91" si="857">Z88+Z89+Z90</f>
        <v>17166.689999999999</v>
      </c>
      <c r="AA91" s="55">
        <f t="shared" ref="AA91" si="858">IF(M91&gt;0,AB91/M91,0)</f>
        <v>2.363313386178408E-3</v>
      </c>
      <c r="AB91" s="56">
        <f t="shared" ref="AB91" si="859">SUM(AB88:AB90)</f>
        <v>105.84099000000001</v>
      </c>
      <c r="AC91" s="55">
        <f t="shared" ref="AC91" si="860">IF(M91&gt;0,(AC88*M88+AC89*M89+AC90*M90)/M91,0)</f>
        <v>2.7324698157865355E-3</v>
      </c>
      <c r="AD91" s="55">
        <f t="shared" ref="AD91" si="861">IF(K91&gt;0,(K88*AD88+K89*AD89+K90*AD90)/K91,0)</f>
        <v>4.5337754345497989E-4</v>
      </c>
      <c r="AE91" s="52">
        <f t="shared" ref="AE91" si="862">SUM(AE88:AE90)</f>
        <v>20.30236</v>
      </c>
      <c r="AF91" s="53">
        <f t="shared" ref="AF91" si="863">IF(K91&gt;0,(K88*AF88+K89*AF89+K90*AF90)/K91,0)</f>
        <v>0.21359299365680862</v>
      </c>
      <c r="AG91" s="58">
        <f t="shared" ref="AG91" si="864">SUM(AG88:AG90)</f>
        <v>94.023906299999993</v>
      </c>
      <c r="AH91" s="53">
        <f t="shared" ref="AH91" si="865">IF(AND(AB91&gt;0),((AB88*AH88+AB89*AH89+AB90*AH90)/AB91),0)</f>
        <v>0.80989913145829606</v>
      </c>
      <c r="AI91" s="57">
        <f t="shared" si="633"/>
        <v>0.83571191140892565</v>
      </c>
      <c r="AJ91" s="51">
        <f t="shared" ref="AJ91" si="866">SUM(AJ88:AJ90)</f>
        <v>479</v>
      </c>
      <c r="AK91" s="21">
        <f t="shared" ref="AK91" si="867">IF(AJ91&gt;0,(AK88*AJ88+AK89*AJ89+AK90*AJ90)/AJ91,0)</f>
        <v>8.0966597077244268E-2</v>
      </c>
      <c r="AL91" s="53">
        <f>IF(K91&gt;0,(AL88*K88+AL89*K89+AL90*K90)/K91,0)</f>
        <v>0.23185758093747424</v>
      </c>
      <c r="AM91" s="141">
        <f>IF(L91&gt;0,(AM88*K88+AM89*K89+AM90*K90)/K91,0)</f>
        <v>0.22832346362962352</v>
      </c>
      <c r="AN91" s="58">
        <f t="shared" ref="AN91" si="868">SUM(AN88:AN90)</f>
        <v>102.07130069999999</v>
      </c>
      <c r="AO91" s="142">
        <f t="shared" si="704"/>
        <v>100.51383840000001</v>
      </c>
      <c r="AP91" s="56"/>
      <c r="AQ91" s="56">
        <f t="shared" ref="AQ91" si="869">SUM(AQ88:AQ90)</f>
        <v>503.98</v>
      </c>
      <c r="AR91" s="105"/>
      <c r="AS91" s="106">
        <f>AR90</f>
        <v>1436.0200000000004</v>
      </c>
      <c r="AT91" s="51">
        <f t="shared" ref="AT91" si="870">SUM(AT88:AT90)</f>
        <v>0</v>
      </c>
      <c r="AU91" s="59"/>
      <c r="AV91" s="58"/>
      <c r="AW91" s="58"/>
      <c r="AX91" s="58"/>
      <c r="AY91" s="58"/>
    </row>
    <row r="92" spans="1:51" x14ac:dyDescent="0.2">
      <c r="A92" s="168">
        <v>23</v>
      </c>
      <c r="B92" s="23">
        <v>1</v>
      </c>
      <c r="C92" s="11" t="s">
        <v>56</v>
      </c>
      <c r="D92" s="12">
        <v>6355</v>
      </c>
      <c r="E92" s="12">
        <v>0</v>
      </c>
      <c r="F92" s="12">
        <v>10150</v>
      </c>
      <c r="G92" s="13">
        <v>0.3</v>
      </c>
      <c r="H92" s="13">
        <v>3.2</v>
      </c>
      <c r="I92" s="12">
        <v>10954</v>
      </c>
      <c r="J92" s="13">
        <v>6.8</v>
      </c>
      <c r="K92" s="12">
        <v>16478</v>
      </c>
      <c r="L92" s="14">
        <v>0.08</v>
      </c>
      <c r="M92" s="24">
        <f>ROUND(K92*(1-L92),0)</f>
        <v>15160</v>
      </c>
      <c r="N92" s="15">
        <v>0.51600000000000001</v>
      </c>
      <c r="O92" s="25">
        <f t="shared" ref="O92:O94" si="871">M92*N92</f>
        <v>7822.56</v>
      </c>
      <c r="P92" s="14">
        <v>0.33600000000000002</v>
      </c>
      <c r="Q92" s="25">
        <f t="shared" ref="Q92:Q94" si="872">M92*P92</f>
        <v>5093.76</v>
      </c>
      <c r="R92" s="16">
        <v>0.14799999999999999</v>
      </c>
      <c r="S92" s="150"/>
      <c r="T92" s="25">
        <f t="shared" ref="T92:T94" si="873">M92*R92</f>
        <v>2243.6799999999998</v>
      </c>
      <c r="U92" s="26">
        <v>0.246</v>
      </c>
      <c r="V92" s="25">
        <f t="shared" ref="V92:V94" si="874">M92*U92</f>
        <v>3729.36</v>
      </c>
      <c r="W92" s="16">
        <v>0.48899999999999999</v>
      </c>
      <c r="X92" s="25">
        <f t="shared" ref="X92:X94" si="875">M92*W92</f>
        <v>7413.24</v>
      </c>
      <c r="Y92" s="16">
        <v>0.38</v>
      </c>
      <c r="Z92" s="25">
        <f t="shared" ref="Z92:Z94" si="876">Y92*M92</f>
        <v>5760.8</v>
      </c>
      <c r="AA92" s="17">
        <v>2.3800000000000002E-3</v>
      </c>
      <c r="AB92" s="18">
        <f t="shared" ref="AB92:AB94" si="877">M92*AA92</f>
        <v>36.080800000000004</v>
      </c>
      <c r="AC92" s="27">
        <f>IF(M92&gt;0,(AE92+AN92)/M92,0)</f>
        <v>2.8613889182058051E-3</v>
      </c>
      <c r="AD92" s="17">
        <v>5.1999999999999995E-4</v>
      </c>
      <c r="AE92" s="24">
        <f t="shared" ref="AE92:AE94" si="878">AD92*M92</f>
        <v>7.8831999999999995</v>
      </c>
      <c r="AF92" s="117">
        <v>0.20799999999999999</v>
      </c>
      <c r="AG92" s="30">
        <f t="shared" ref="AG92:AG94" si="879">AJ92*(1-AK92)*AF92</f>
        <v>32.495840000000001</v>
      </c>
      <c r="AH92" s="28">
        <f t="shared" ref="AH92:AH94" si="880">IF(AND(AF92&gt;0,AD92&gt;0,AA92&gt;0),((AA92-AD92)*AF92)/((AF92-AD92)*AA92),0)</f>
        <v>0.78347128325014204</v>
      </c>
      <c r="AI92" s="60">
        <f t="shared" si="633"/>
        <v>0.82014717012526894</v>
      </c>
      <c r="AJ92" s="12">
        <v>170</v>
      </c>
      <c r="AK92" s="14">
        <v>8.1000000000000003E-2</v>
      </c>
      <c r="AL92" s="15">
        <v>0.22720000000000001</v>
      </c>
      <c r="AM92" s="135">
        <v>0.22489999999999999</v>
      </c>
      <c r="AN92" s="30">
        <f>AJ92*(1-AK92)*AL92</f>
        <v>35.495456000000004</v>
      </c>
      <c r="AO92" s="136">
        <f t="shared" ref="AO92" si="881">AJ92*(1-AK92)*AM92</f>
        <v>35.136127000000002</v>
      </c>
      <c r="AP92" s="19">
        <v>1.55</v>
      </c>
      <c r="AQ92" s="19">
        <v>505.2</v>
      </c>
      <c r="AR92" s="101">
        <f>AR90+AJ92-AQ92+AS92</f>
        <v>1090.8200000000004</v>
      </c>
      <c r="AS92" s="151">
        <v>-10</v>
      </c>
      <c r="AT92" s="12"/>
      <c r="AU92" s="31"/>
      <c r="AV92" s="20"/>
      <c r="AW92" s="20"/>
      <c r="AX92" s="20"/>
      <c r="AY92" s="20"/>
    </row>
    <row r="93" spans="1:51" x14ac:dyDescent="0.2">
      <c r="A93" s="169"/>
      <c r="B93" s="33">
        <v>2</v>
      </c>
      <c r="C93" s="46" t="s">
        <v>58</v>
      </c>
      <c r="D93" s="34">
        <v>20300</v>
      </c>
      <c r="E93" s="34">
        <v>6</v>
      </c>
      <c r="F93" s="34">
        <v>19537</v>
      </c>
      <c r="G93" s="35">
        <v>0.6</v>
      </c>
      <c r="H93" s="35">
        <v>3.4</v>
      </c>
      <c r="I93" s="34">
        <v>20112</v>
      </c>
      <c r="J93" s="35">
        <v>5.7</v>
      </c>
      <c r="K93" s="34">
        <v>16477</v>
      </c>
      <c r="L93" s="36">
        <v>7.9000000000000001E-2</v>
      </c>
      <c r="M93" s="37">
        <f>ROUND(K93*(1-L93),0)</f>
        <v>15175</v>
      </c>
      <c r="N93" s="38">
        <v>0.63</v>
      </c>
      <c r="O93" s="25">
        <f t="shared" si="871"/>
        <v>9560.25</v>
      </c>
      <c r="P93" s="36">
        <v>0.30299999999999999</v>
      </c>
      <c r="Q93" s="25">
        <f t="shared" si="872"/>
        <v>4598.0249999999996</v>
      </c>
      <c r="R93" s="39">
        <v>6.7000000000000004E-2</v>
      </c>
      <c r="S93" s="139"/>
      <c r="T93" s="25">
        <f t="shared" si="873"/>
        <v>1016.725</v>
      </c>
      <c r="U93" s="28">
        <v>0.24</v>
      </c>
      <c r="V93" s="25">
        <f t="shared" si="874"/>
        <v>3642</v>
      </c>
      <c r="W93" s="39">
        <v>0.502</v>
      </c>
      <c r="X93" s="25">
        <f t="shared" si="875"/>
        <v>7617.85</v>
      </c>
      <c r="Y93" s="39">
        <v>0.38</v>
      </c>
      <c r="Z93" s="25">
        <f t="shared" si="876"/>
        <v>5766.5</v>
      </c>
      <c r="AA93" s="40">
        <v>2.3900000000000002E-3</v>
      </c>
      <c r="AB93" s="18">
        <f t="shared" si="877"/>
        <v>36.268250000000002</v>
      </c>
      <c r="AC93" s="27">
        <f>IF(M93&gt;0,(AE93+AN93)/M93,0)</f>
        <v>2.7997565996705103E-3</v>
      </c>
      <c r="AD93" s="40">
        <v>5.0000000000000001E-4</v>
      </c>
      <c r="AE93" s="37">
        <f t="shared" si="878"/>
        <v>7.5875000000000004</v>
      </c>
      <c r="AF93" s="28">
        <v>0.21260000000000001</v>
      </c>
      <c r="AG93" s="41">
        <f t="shared" si="879"/>
        <v>32.1468208</v>
      </c>
      <c r="AH93" s="28">
        <f t="shared" si="880"/>
        <v>0.79265918223621523</v>
      </c>
      <c r="AI93" s="29">
        <f t="shared" si="633"/>
        <v>0.82319640152157192</v>
      </c>
      <c r="AJ93" s="34">
        <v>164</v>
      </c>
      <c r="AK93" s="36">
        <v>7.8E-2</v>
      </c>
      <c r="AL93" s="38">
        <v>0.23080000000000001</v>
      </c>
      <c r="AM93" s="137">
        <v>0.22040000000000001</v>
      </c>
      <c r="AN93" s="41">
        <f>AJ93*(1-AK93)*AL93</f>
        <v>34.898806399999998</v>
      </c>
      <c r="AO93" s="138">
        <f t="shared" si="675"/>
        <v>33.3262432</v>
      </c>
      <c r="AP93" s="42">
        <v>1.6</v>
      </c>
      <c r="AQ93" s="42"/>
      <c r="AR93" s="121">
        <f>AR92+AJ93-AQ93</f>
        <v>1254.8200000000004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9"/>
      <c r="B94" s="33">
        <v>3</v>
      </c>
      <c r="C94" s="46" t="s">
        <v>54</v>
      </c>
      <c r="D94" s="43">
        <v>20045</v>
      </c>
      <c r="E94" s="43">
        <v>3</v>
      </c>
      <c r="F94" s="43">
        <v>19094</v>
      </c>
      <c r="G94" s="37">
        <v>0.4</v>
      </c>
      <c r="H94" s="37">
        <v>3.3</v>
      </c>
      <c r="I94" s="43">
        <v>19516</v>
      </c>
      <c r="J94" s="37">
        <v>5</v>
      </c>
      <c r="K94" s="43">
        <v>16565</v>
      </c>
      <c r="L94" s="39">
        <v>8.1000000000000003E-2</v>
      </c>
      <c r="M94" s="37">
        <f>ROUND(K94*(1-L94),0)</f>
        <v>15223</v>
      </c>
      <c r="N94" s="28">
        <v>0.47</v>
      </c>
      <c r="O94" s="25">
        <f t="shared" si="871"/>
        <v>7154.8099999999995</v>
      </c>
      <c r="P94" s="39">
        <v>0.44600000000000001</v>
      </c>
      <c r="Q94" s="25">
        <f t="shared" si="872"/>
        <v>6789.4580000000005</v>
      </c>
      <c r="R94" s="39">
        <v>8.4000000000000005E-2</v>
      </c>
      <c r="S94" s="139"/>
      <c r="T94" s="25">
        <f t="shared" si="873"/>
        <v>1278.732</v>
      </c>
      <c r="U94" s="28">
        <v>0.23799999999999999</v>
      </c>
      <c r="V94" s="25">
        <f t="shared" si="874"/>
        <v>3623.0739999999996</v>
      </c>
      <c r="W94" s="39">
        <v>0.48899999999999999</v>
      </c>
      <c r="X94" s="25">
        <f t="shared" si="875"/>
        <v>7444.0469999999996</v>
      </c>
      <c r="Y94" s="39">
        <v>0.38</v>
      </c>
      <c r="Z94" s="25">
        <f t="shared" si="876"/>
        <v>5784.74</v>
      </c>
      <c r="AA94" s="47">
        <v>2.3700000000000001E-3</v>
      </c>
      <c r="AB94" s="18">
        <f t="shared" si="877"/>
        <v>36.078510000000001</v>
      </c>
      <c r="AC94" s="27">
        <f>IF(M94&gt;0,(AE94+AN94)/M94,0)</f>
        <v>2.9402773434933985E-3</v>
      </c>
      <c r="AD94" s="47">
        <v>4.8999999999999998E-4</v>
      </c>
      <c r="AE94" s="37">
        <f t="shared" si="878"/>
        <v>7.4592700000000001</v>
      </c>
      <c r="AF94" s="28">
        <v>0.2127</v>
      </c>
      <c r="AG94" s="41">
        <f t="shared" si="879"/>
        <v>33.461964000000002</v>
      </c>
      <c r="AH94" s="28">
        <f t="shared" si="880"/>
        <v>0.79508058353947209</v>
      </c>
      <c r="AI94" s="29">
        <f t="shared" si="633"/>
        <v>0.83507485215143651</v>
      </c>
      <c r="AJ94" s="43">
        <v>171</v>
      </c>
      <c r="AK94" s="39">
        <v>0.08</v>
      </c>
      <c r="AL94" s="28">
        <v>0.23710000000000001</v>
      </c>
      <c r="AM94" s="139">
        <v>0.23630000000000001</v>
      </c>
      <c r="AN94" s="41">
        <f>AJ94*(1-AK94)*AL94</f>
        <v>37.300572000000003</v>
      </c>
      <c r="AO94" s="140">
        <f t="shared" si="675"/>
        <v>37.174715999999997</v>
      </c>
      <c r="AP94" s="18">
        <v>1.5</v>
      </c>
      <c r="AQ94" s="18"/>
      <c r="AR94" s="121">
        <f>AR93+AJ94-AQ94</f>
        <v>1425.8200000000004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70"/>
      <c r="B95" s="49" t="s">
        <v>38</v>
      </c>
      <c r="C95" s="50"/>
      <c r="D95" s="51">
        <f t="shared" ref="D95" si="882">SUM(D92:D94)</f>
        <v>46700</v>
      </c>
      <c r="E95" s="51"/>
      <c r="F95" s="51">
        <f t="shared" ref="F95" si="883">SUM(F92:F94)</f>
        <v>48781</v>
      </c>
      <c r="G95" s="52"/>
      <c r="H95" s="52"/>
      <c r="I95" s="51">
        <f t="shared" ref="I95:K95" si="884">SUM(I92:I94)</f>
        <v>50582</v>
      </c>
      <c r="J95" s="52"/>
      <c r="K95" s="51">
        <f t="shared" si="884"/>
        <v>49520</v>
      </c>
      <c r="L95" s="21">
        <f t="shared" ref="L95" si="885">IF(K95&gt;0,(K92*L92+K93*L93+K94*L94)/K95,0)</f>
        <v>8.0001777059773835E-2</v>
      </c>
      <c r="M95" s="52">
        <f t="shared" ref="M95" si="886">M92+M93+M94</f>
        <v>45558</v>
      </c>
      <c r="N95" s="53">
        <f t="shared" ref="N95" si="887">IF(M95&gt;0,O95/M95,0)</f>
        <v>0.53860178234338651</v>
      </c>
      <c r="O95" s="54">
        <f t="shared" ref="O95" si="888">O92+O93+O94</f>
        <v>24537.620000000003</v>
      </c>
      <c r="P95" s="21">
        <f t="shared" ref="P95" si="889">IF(M95&gt;0,Q95/M95,0)</f>
        <v>0.36176397120154535</v>
      </c>
      <c r="Q95" s="54">
        <f t="shared" ref="Q95" si="890">Q92+Q93+Q94</f>
        <v>16481.243000000002</v>
      </c>
      <c r="R95" s="21">
        <f t="shared" ref="R95" si="891">IF(M95&gt;0,T95/M95,0)</f>
        <v>9.9634246455068257E-2</v>
      </c>
      <c r="S95" s="141"/>
      <c r="T95" s="54">
        <f t="shared" ref="T95" si="892">T92+T93+T94</f>
        <v>4539.1369999999997</v>
      </c>
      <c r="U95" s="21">
        <f t="shared" ref="U95" si="893">IF(M95&gt;0,V95/M95,0)</f>
        <v>0.24132828482374119</v>
      </c>
      <c r="V95" s="54">
        <f t="shared" ref="V95" si="894">V92+V93+V94</f>
        <v>10994.434000000001</v>
      </c>
      <c r="W95" s="21">
        <f t="shared" ref="W95" si="895">IF(M95&gt;0,X95/M95,0)</f>
        <v>0.49333019447736948</v>
      </c>
      <c r="X95" s="54">
        <f t="shared" ref="X95" si="896">X92+X93+X94</f>
        <v>22475.136999999999</v>
      </c>
      <c r="Y95" s="21">
        <f t="shared" ref="Y95" si="897">IF(M95&gt;0,Z95/M95,0)</f>
        <v>0.38</v>
      </c>
      <c r="Z95" s="54">
        <f t="shared" ref="Z95" si="898">Z92+Z93+Z94</f>
        <v>17312.04</v>
      </c>
      <c r="AA95" s="55">
        <f t="shared" ref="AA95" si="899">IF(M95&gt;0,AB95/M95,0)</f>
        <v>2.3799894639799815E-3</v>
      </c>
      <c r="AB95" s="56">
        <f t="shared" ref="AB95" si="900">SUM(AB92:AB94)</f>
        <v>108.42756</v>
      </c>
      <c r="AC95" s="55">
        <f t="shared" ref="AC95" si="901">IF(M95&gt;0,(AC92*M92+AC93*M93+AC94*M94)/M95,0)</f>
        <v>2.8672199042978183E-3</v>
      </c>
      <c r="AD95" s="55">
        <f t="shared" ref="AD95" si="902">IF(K95&gt;0,(K92*AD92+K93*AD93+K94*AD94)/K95,0)</f>
        <v>5.0330997576736672E-4</v>
      </c>
      <c r="AE95" s="52">
        <f t="shared" ref="AE95" si="903">SUM(AE92:AE94)</f>
        <v>22.929970000000001</v>
      </c>
      <c r="AF95" s="53">
        <f t="shared" ref="AF95" si="904">IF(K95&gt;0,(K92*AF92+K93*AF93+K94*AF94)/K95,0)</f>
        <v>0.21110278069466881</v>
      </c>
      <c r="AG95" s="58">
        <f t="shared" ref="AG95" si="905">SUM(AG92:AG94)</f>
        <v>98.104624800000011</v>
      </c>
      <c r="AH95" s="53">
        <f t="shared" ref="AH95" si="906">IF(AND(AB95&gt;0),((AB92*AH92+AB93*AH93+AB94*AH94)/AB95),0)</f>
        <v>0.7904074835481405</v>
      </c>
      <c r="AI95" s="57">
        <f t="shared" si="633"/>
        <v>0.82625538835360823</v>
      </c>
      <c r="AJ95" s="51">
        <f t="shared" ref="AJ95" si="907">SUM(AJ92:AJ94)</f>
        <v>505</v>
      </c>
      <c r="AK95" s="21">
        <f t="shared" ref="AK95" si="908">IF(AJ95&gt;0,(AK92*AJ92+AK93*AJ93+AK94*AJ94)/AJ95,0)</f>
        <v>7.9687128712871286E-2</v>
      </c>
      <c r="AL95" s="53">
        <f>IF(K95&gt;0,(AL92*K92+AL93*K93+AL94*K94)/K95,0)</f>
        <v>0.23170950525040387</v>
      </c>
      <c r="AM95" s="141">
        <f>IF(L95&gt;0,(AM92*K92+AM93*K93+AM94*K94)/K95,0)</f>
        <v>0.22721612479806139</v>
      </c>
      <c r="AN95" s="58">
        <f t="shared" ref="AN95" si="909">SUM(AN92:AN94)</f>
        <v>107.6948344</v>
      </c>
      <c r="AO95" s="142">
        <f t="shared" si="704"/>
        <v>105.6370862</v>
      </c>
      <c r="AP95" s="56"/>
      <c r="AQ95" s="56">
        <f t="shared" ref="AQ95" si="910">SUM(AQ92:AQ94)</f>
        <v>505.2</v>
      </c>
      <c r="AR95" s="105"/>
      <c r="AS95" s="106">
        <f>AR94</f>
        <v>1425.8200000000004</v>
      </c>
      <c r="AT95" s="51">
        <f t="shared" ref="AT95" si="911">SUM(AT92:AT94)</f>
        <v>0</v>
      </c>
      <c r="AU95" s="59"/>
      <c r="AV95" s="58"/>
      <c r="AW95" s="58"/>
      <c r="AX95" s="58"/>
      <c r="AY95" s="58"/>
    </row>
    <row r="96" spans="1:51" x14ac:dyDescent="0.2">
      <c r="A96" s="168">
        <v>24</v>
      </c>
      <c r="B96" s="23">
        <v>1</v>
      </c>
      <c r="C96" s="11" t="s">
        <v>55</v>
      </c>
      <c r="D96" s="12">
        <v>17156</v>
      </c>
      <c r="E96" s="12">
        <v>0</v>
      </c>
      <c r="F96" s="12">
        <v>18500</v>
      </c>
      <c r="G96" s="13">
        <v>0.8</v>
      </c>
      <c r="H96" s="13">
        <v>3.7</v>
      </c>
      <c r="I96" s="12">
        <v>19666</v>
      </c>
      <c r="J96" s="13">
        <v>4</v>
      </c>
      <c r="K96" s="12">
        <v>16566</v>
      </c>
      <c r="L96" s="14">
        <v>7.6999999999999999E-2</v>
      </c>
      <c r="M96" s="24">
        <f>ROUND(K96*(1-L96),0)</f>
        <v>15290</v>
      </c>
      <c r="N96" s="15">
        <v>0.48599999999999999</v>
      </c>
      <c r="O96" s="25">
        <f t="shared" ref="O96:O98" si="912">M96*N96</f>
        <v>7430.94</v>
      </c>
      <c r="P96" s="14">
        <v>0.246</v>
      </c>
      <c r="Q96" s="25">
        <f t="shared" ref="Q96:Q98" si="913">M96*P96</f>
        <v>3761.34</v>
      </c>
      <c r="R96" s="16">
        <v>0.26800000000000002</v>
      </c>
      <c r="S96" s="150"/>
      <c r="T96" s="25">
        <f t="shared" ref="T96:T98" si="914">M96*R96</f>
        <v>4097.72</v>
      </c>
      <c r="U96" s="26">
        <v>0.24399999999999999</v>
      </c>
      <c r="V96" s="25">
        <f t="shared" ref="V96:V98" si="915">M96*U96</f>
        <v>3730.7599999999998</v>
      </c>
      <c r="W96" s="16">
        <v>0.498</v>
      </c>
      <c r="X96" s="25">
        <f t="shared" ref="X96:X98" si="916">M96*W96</f>
        <v>7614.42</v>
      </c>
      <c r="Y96" s="16">
        <v>0.38</v>
      </c>
      <c r="Z96" s="25">
        <f t="shared" ref="Z96:Z98" si="917">Y96*M96</f>
        <v>5810.2</v>
      </c>
      <c r="AA96" s="17">
        <v>2.4199999999999998E-3</v>
      </c>
      <c r="AB96" s="18">
        <f t="shared" ref="AB96:AB98" si="918">M96*AA96</f>
        <v>37.001799999999996</v>
      </c>
      <c r="AC96" s="27">
        <f>IF(M96&gt;0,(AE96+AN96)/M96,0)</f>
        <v>2.842959764551995E-3</v>
      </c>
      <c r="AD96" s="17">
        <v>4.2999999999999999E-4</v>
      </c>
      <c r="AE96" s="24">
        <f t="shared" ref="AE96:AE98" si="919">AD96*M96</f>
        <v>6.5747</v>
      </c>
      <c r="AF96" s="117">
        <v>0.21279999999999999</v>
      </c>
      <c r="AG96" s="30">
        <f t="shared" ref="AG96:AG98" si="920">AJ96*(1-AK96)*AF96</f>
        <v>33.710073600000001</v>
      </c>
      <c r="AH96" s="28">
        <f t="shared" ref="AH96:AH98" si="921">IF(AND(AF96&gt;0,AD96&gt;0,AA96&gt;0),((AA96-AD96)*AF96)/((AF96-AD96)*AA96),0)</f>
        <v>0.82397904483715279</v>
      </c>
      <c r="AI96" s="60">
        <f t="shared" si="633"/>
        <v>0.85031911069305366</v>
      </c>
      <c r="AJ96" s="12">
        <v>172</v>
      </c>
      <c r="AK96" s="14">
        <v>7.9000000000000001E-2</v>
      </c>
      <c r="AL96" s="15">
        <v>0.2329</v>
      </c>
      <c r="AM96" s="135">
        <v>0.22900000000000001</v>
      </c>
      <c r="AN96" s="30">
        <f>AJ96*(1-AK96)*AL96</f>
        <v>36.894154800000003</v>
      </c>
      <c r="AO96" s="136">
        <f t="shared" ref="AO96" si="922">AJ96*(1-AK96)*AM96</f>
        <v>36.276348000000006</v>
      </c>
      <c r="AP96" s="19">
        <v>1.53</v>
      </c>
      <c r="AQ96" s="19"/>
      <c r="AR96" s="101">
        <f>AR94+AJ96-AQ96</f>
        <v>1597.8200000000004</v>
      </c>
      <c r="AS96" s="102"/>
      <c r="AT96" s="12"/>
      <c r="AU96" s="31"/>
      <c r="AV96" s="20"/>
      <c r="AW96" s="20"/>
      <c r="AX96" s="20"/>
      <c r="AY96" s="20"/>
    </row>
    <row r="97" spans="1:51" x14ac:dyDescent="0.2">
      <c r="A97" s="169"/>
      <c r="B97" s="33">
        <v>2</v>
      </c>
      <c r="C97" s="46" t="s">
        <v>58</v>
      </c>
      <c r="D97" s="34">
        <v>20900</v>
      </c>
      <c r="E97" s="34">
        <v>4</v>
      </c>
      <c r="F97" s="34">
        <v>19190</v>
      </c>
      <c r="G97" s="35">
        <v>0.6</v>
      </c>
      <c r="H97" s="35">
        <v>3.4</v>
      </c>
      <c r="I97" s="34">
        <v>20350</v>
      </c>
      <c r="J97" s="35">
        <v>3.3</v>
      </c>
      <c r="K97" s="34">
        <v>16346</v>
      </c>
      <c r="L97" s="36">
        <v>0.08</v>
      </c>
      <c r="M97" s="37">
        <f>ROUND(K97*(1-L97),0)</f>
        <v>15038</v>
      </c>
      <c r="N97" s="38">
        <v>0.495</v>
      </c>
      <c r="O97" s="25">
        <f t="shared" si="912"/>
        <v>7443.8099999999995</v>
      </c>
      <c r="P97" s="36">
        <v>0.35899999999999999</v>
      </c>
      <c r="Q97" s="25">
        <f t="shared" si="913"/>
        <v>5398.6419999999998</v>
      </c>
      <c r="R97" s="39">
        <v>0.14599999999999999</v>
      </c>
      <c r="S97" s="139"/>
      <c r="T97" s="25">
        <f t="shared" si="914"/>
        <v>2195.5479999999998</v>
      </c>
      <c r="U97" s="28">
        <v>0.24399999999999999</v>
      </c>
      <c r="V97" s="25">
        <f t="shared" si="915"/>
        <v>3669.2719999999999</v>
      </c>
      <c r="W97" s="39">
        <v>0.502</v>
      </c>
      <c r="X97" s="25">
        <f t="shared" si="916"/>
        <v>7549.076</v>
      </c>
      <c r="Y97" s="39">
        <v>0.38</v>
      </c>
      <c r="Z97" s="25">
        <f t="shared" si="917"/>
        <v>5714.4400000000005</v>
      </c>
      <c r="AA97" s="40">
        <v>2.3999999999999998E-3</v>
      </c>
      <c r="AB97" s="18">
        <f t="shared" si="918"/>
        <v>36.091199999999994</v>
      </c>
      <c r="AC97" s="27">
        <f>IF(M97&gt;0,(AE97+AN97)/M97,0)</f>
        <v>2.6798874717382628E-3</v>
      </c>
      <c r="AD97" s="40">
        <v>4.4999999999999999E-4</v>
      </c>
      <c r="AE97" s="37">
        <f t="shared" si="919"/>
        <v>6.7671000000000001</v>
      </c>
      <c r="AF97" s="28">
        <v>0.21429999999999999</v>
      </c>
      <c r="AG97" s="41">
        <f t="shared" si="920"/>
        <v>31.811120599999999</v>
      </c>
      <c r="AH97" s="28">
        <f t="shared" si="921"/>
        <v>0.8142097264437691</v>
      </c>
      <c r="AI97" s="29">
        <f t="shared" si="633"/>
        <v>0.83374334500921432</v>
      </c>
      <c r="AJ97" s="34">
        <v>161</v>
      </c>
      <c r="AK97" s="36">
        <v>7.8E-2</v>
      </c>
      <c r="AL97" s="38">
        <v>0.22589999999999999</v>
      </c>
      <c r="AM97" s="137">
        <v>0.21909999999999999</v>
      </c>
      <c r="AN97" s="41">
        <f>AJ97*(1-AK97)*AL97</f>
        <v>33.533047799999999</v>
      </c>
      <c r="AO97" s="138">
        <f t="shared" si="675"/>
        <v>32.523642199999998</v>
      </c>
      <c r="AP97" s="42">
        <v>1.6</v>
      </c>
      <c r="AQ97" s="42"/>
      <c r="AR97" s="121">
        <f>AR96+AJ97-AQ97</f>
        <v>1758.8200000000004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9"/>
      <c r="B98" s="33">
        <v>3</v>
      </c>
      <c r="C98" s="46" t="s">
        <v>54</v>
      </c>
      <c r="D98" s="43">
        <v>18404</v>
      </c>
      <c r="E98" s="43">
        <v>3</v>
      </c>
      <c r="F98" s="43">
        <v>19873</v>
      </c>
      <c r="G98" s="37">
        <v>1</v>
      </c>
      <c r="H98" s="37">
        <v>4.5</v>
      </c>
      <c r="I98" s="43">
        <v>19970</v>
      </c>
      <c r="J98" s="37">
        <v>2.1</v>
      </c>
      <c r="K98" s="43">
        <v>16472</v>
      </c>
      <c r="L98" s="39">
        <v>7.8E-2</v>
      </c>
      <c r="M98" s="37">
        <f>ROUND(K98*(1-L98),0)</f>
        <v>15187</v>
      </c>
      <c r="N98" s="28">
        <v>0.377</v>
      </c>
      <c r="O98" s="25">
        <f t="shared" si="912"/>
        <v>5725.4989999999998</v>
      </c>
      <c r="P98" s="39">
        <v>0.47</v>
      </c>
      <c r="Q98" s="25">
        <f t="shared" si="913"/>
        <v>7137.8899999999994</v>
      </c>
      <c r="R98" s="39">
        <v>0.153</v>
      </c>
      <c r="S98" s="139"/>
      <c r="T98" s="25">
        <f t="shared" si="914"/>
        <v>2323.6109999999999</v>
      </c>
      <c r="U98" s="28">
        <v>0.24099999999999999</v>
      </c>
      <c r="V98" s="25">
        <f t="shared" si="915"/>
        <v>3660.067</v>
      </c>
      <c r="W98" s="39">
        <v>0.496</v>
      </c>
      <c r="X98" s="25">
        <f t="shared" si="916"/>
        <v>7532.7519999999995</v>
      </c>
      <c r="Y98" s="39">
        <v>0.38</v>
      </c>
      <c r="Z98" s="25">
        <f t="shared" si="917"/>
        <v>5771.06</v>
      </c>
      <c r="AA98" s="47">
        <v>2.48E-3</v>
      </c>
      <c r="AB98" s="18">
        <f t="shared" si="918"/>
        <v>37.663760000000003</v>
      </c>
      <c r="AC98" s="27">
        <f>IF(M98&gt;0,(AE98+AN98)/M98,0)</f>
        <v>2.9686613551063406E-3</v>
      </c>
      <c r="AD98" s="47">
        <v>4.6000000000000001E-4</v>
      </c>
      <c r="AE98" s="37">
        <f t="shared" si="919"/>
        <v>6.9860199999999999</v>
      </c>
      <c r="AF98" s="28">
        <v>0.21729999999999999</v>
      </c>
      <c r="AG98" s="41">
        <f t="shared" si="920"/>
        <v>33.985720000000001</v>
      </c>
      <c r="AH98" s="28">
        <f t="shared" si="921"/>
        <v>0.81624402711081756</v>
      </c>
      <c r="AI98" s="29">
        <f t="shared" si="633"/>
        <v>0.84664676307117492</v>
      </c>
      <c r="AJ98" s="43">
        <v>170</v>
      </c>
      <c r="AK98" s="39">
        <v>0.08</v>
      </c>
      <c r="AL98" s="28">
        <v>0.24360000000000001</v>
      </c>
      <c r="AM98" s="139">
        <v>0.24510000000000001</v>
      </c>
      <c r="AN98" s="41">
        <f>AJ98*(1-AK98)*AL98</f>
        <v>38.099040000000002</v>
      </c>
      <c r="AO98" s="140">
        <f t="shared" si="675"/>
        <v>38.333640000000003</v>
      </c>
      <c r="AP98" s="18">
        <v>1.55</v>
      </c>
      <c r="AQ98" s="18"/>
      <c r="AR98" s="121">
        <f>AR97+AJ98-AQ98</f>
        <v>1928.8200000000004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70"/>
      <c r="B99" s="49" t="s">
        <v>38</v>
      </c>
      <c r="C99" s="50"/>
      <c r="D99" s="51">
        <f t="shared" ref="D99" si="923">SUM(D96:D98)</f>
        <v>56460</v>
      </c>
      <c r="E99" s="51"/>
      <c r="F99" s="51">
        <f t="shared" ref="F99" si="924">SUM(F96:F98)</f>
        <v>57563</v>
      </c>
      <c r="G99" s="52"/>
      <c r="H99" s="52"/>
      <c r="I99" s="51">
        <f t="shared" ref="I99:K99" si="925">SUM(I96:I98)</f>
        <v>59986</v>
      </c>
      <c r="J99" s="52"/>
      <c r="K99" s="51">
        <f t="shared" si="925"/>
        <v>49384</v>
      </c>
      <c r="L99" s="21">
        <f t="shared" ref="L99" si="926">IF(K99&gt;0,(K96*L96+K97*L97+K98*L98)/K99,0)</f>
        <v>7.8326543009881733E-2</v>
      </c>
      <c r="M99" s="52">
        <f t="shared" ref="M99" si="927">M96+M97+M98</f>
        <v>45515</v>
      </c>
      <c r="N99" s="53">
        <f t="shared" ref="N99" si="928">IF(M99&gt;0,O99/M99,0)</f>
        <v>0.45260351532461823</v>
      </c>
      <c r="O99" s="54">
        <f t="shared" ref="O99" si="929">O96+O97+O98</f>
        <v>20600.249</v>
      </c>
      <c r="P99" s="21">
        <f t="shared" ref="P99" si="930">IF(M99&gt;0,Q99/M99,0)</f>
        <v>0.35807694166758208</v>
      </c>
      <c r="Q99" s="54">
        <f t="shared" ref="Q99" si="931">Q96+Q97+Q98</f>
        <v>16297.871999999999</v>
      </c>
      <c r="R99" s="21">
        <f t="shared" ref="R99" si="932">IF(M99&gt;0,T99/M99,0)</f>
        <v>0.18931954300779966</v>
      </c>
      <c r="S99" s="141"/>
      <c r="T99" s="54">
        <f t="shared" ref="T99" si="933">T96+T97+T98</f>
        <v>8616.8790000000008</v>
      </c>
      <c r="U99" s="21">
        <f t="shared" ref="U99" si="934">IF(M99&gt;0,V99/M99,0)</f>
        <v>0.24299898934417222</v>
      </c>
      <c r="V99" s="54">
        <f t="shared" ref="V99" si="935">V96+V97+V98</f>
        <v>11060.098999999998</v>
      </c>
      <c r="W99" s="21">
        <f t="shared" ref="W99" si="936">IF(M99&gt;0,X99/M99,0)</f>
        <v>0.49865424585301549</v>
      </c>
      <c r="X99" s="54">
        <f t="shared" ref="X99" si="937">X96+X97+X98</f>
        <v>22696.248</v>
      </c>
      <c r="Y99" s="21">
        <f t="shared" ref="Y99" si="938">IF(M99&gt;0,Z99/M99,0)</f>
        <v>0.38</v>
      </c>
      <c r="Z99" s="54">
        <f t="shared" ref="Z99" si="939">Z96+Z97+Z98</f>
        <v>17295.7</v>
      </c>
      <c r="AA99" s="55">
        <f t="shared" ref="AA99" si="940">IF(M99&gt;0,AB99/M99,0)</f>
        <v>2.4334122816653848E-3</v>
      </c>
      <c r="AB99" s="56">
        <f t="shared" ref="AB99" si="941">SUM(AB96:AB98)</f>
        <v>110.75675999999999</v>
      </c>
      <c r="AC99" s="55">
        <f t="shared" ref="AC99" si="942">IF(M99&gt;0,(AC96*M96+AC97*M97+AC98*M98)/M99,0)</f>
        <v>2.8310241151268812E-3</v>
      </c>
      <c r="AD99" s="55">
        <f t="shared" ref="AD99" si="943">IF(K99&gt;0,(K96*AD96+K97*AD97+K98*AD98)/K99,0)</f>
        <v>4.466264377126195E-4</v>
      </c>
      <c r="AE99" s="52">
        <f t="shared" ref="AE99" si="944">SUM(AE96:AE98)</f>
        <v>20.327819999999999</v>
      </c>
      <c r="AF99" s="53">
        <f t="shared" ref="AF99" si="945">IF(K99&gt;0,(K96*AF96+K97*AF97+K98*AF98)/K99,0)</f>
        <v>0.21479746881581077</v>
      </c>
      <c r="AG99" s="58">
        <f t="shared" ref="AG99" si="946">SUM(AG96:AG98)</f>
        <v>99.506914199999997</v>
      </c>
      <c r="AH99" s="53">
        <f t="shared" ref="AH99" si="947">IF(AND(AB99&gt;0),((AB96*AH96+AB97*AH97+AB98*AH98)/AB99),0)</f>
        <v>0.81816525726120959</v>
      </c>
      <c r="AI99" s="57">
        <f t="shared" si="633"/>
        <v>0.84384813487752552</v>
      </c>
      <c r="AJ99" s="51">
        <f t="shared" ref="AJ99" si="948">SUM(AJ96:AJ98)</f>
        <v>503</v>
      </c>
      <c r="AK99" s="21">
        <f t="shared" ref="AK99" si="949">IF(AJ99&gt;0,(AK96*AJ96+AK97*AJ97+AK98*AJ98)/AJ99,0)</f>
        <v>7.9017892644135196E-2</v>
      </c>
      <c r="AL99" s="53">
        <f>IF(K99&gt;0,(AL96*K96+AL97*K97+AL98*K98)/K99,0)</f>
        <v>0.23415199254819377</v>
      </c>
      <c r="AM99" s="141">
        <f>IF(L99&gt;0,(AM96*K96+AM97*K97+AM98*K98)/K99,0)</f>
        <v>0.23109326502510938</v>
      </c>
      <c r="AN99" s="58">
        <f t="shared" ref="AN99" si="950">SUM(AN96:AN98)</f>
        <v>108.5262426</v>
      </c>
      <c r="AO99" s="142">
        <f t="shared" si="704"/>
        <v>107.1336302</v>
      </c>
      <c r="AP99" s="56"/>
      <c r="AQ99" s="56">
        <f t="shared" ref="AQ99" si="951">SUM(AQ96:AQ98)</f>
        <v>0</v>
      </c>
      <c r="AR99" s="105"/>
      <c r="AS99" s="106">
        <f>AR98</f>
        <v>1928.8200000000004</v>
      </c>
      <c r="AT99" s="51">
        <f t="shared" ref="AT99" si="952">SUM(AT96:AT98)</f>
        <v>0</v>
      </c>
      <c r="AU99" s="59"/>
      <c r="AV99" s="58"/>
      <c r="AW99" s="58"/>
      <c r="AX99" s="58"/>
      <c r="AY99" s="58"/>
    </row>
    <row r="100" spans="1:51" x14ac:dyDescent="0.2">
      <c r="A100" s="171">
        <v>25</v>
      </c>
      <c r="B100" s="33">
        <v>1</v>
      </c>
      <c r="C100" s="11" t="s">
        <v>55</v>
      </c>
      <c r="D100" s="12">
        <v>13959</v>
      </c>
      <c r="E100" s="12">
        <v>0</v>
      </c>
      <c r="F100" s="12">
        <v>15809</v>
      </c>
      <c r="G100" s="13">
        <v>0.7</v>
      </c>
      <c r="H100" s="13">
        <v>3.8</v>
      </c>
      <c r="I100" s="12">
        <v>16865</v>
      </c>
      <c r="J100" s="13">
        <v>2.5</v>
      </c>
      <c r="K100" s="12">
        <v>16486</v>
      </c>
      <c r="L100" s="14">
        <v>7.9000000000000001E-2</v>
      </c>
      <c r="M100" s="24">
        <f>ROUND(K100*(1-L100),0)</f>
        <v>15184</v>
      </c>
      <c r="N100" s="15">
        <v>0.53</v>
      </c>
      <c r="O100" s="25">
        <f t="shared" ref="O100:O102" si="953">M100*N100</f>
        <v>8047.52</v>
      </c>
      <c r="P100" s="14">
        <v>0.20899999999999999</v>
      </c>
      <c r="Q100" s="25">
        <f t="shared" ref="Q100:Q102" si="954">M100*P100</f>
        <v>3173.4559999999997</v>
      </c>
      <c r="R100" s="16">
        <v>0.26100000000000001</v>
      </c>
      <c r="S100" s="150"/>
      <c r="T100" s="25">
        <f t="shared" ref="T100:T102" si="955">M100*R100</f>
        <v>3963.0240000000003</v>
      </c>
      <c r="U100" s="26">
        <v>0.23699999999999999</v>
      </c>
      <c r="V100" s="25">
        <f t="shared" ref="V100:V102" si="956">M100*U100</f>
        <v>3598.6079999999997</v>
      </c>
      <c r="W100" s="16">
        <v>0.49399999999999999</v>
      </c>
      <c r="X100" s="25">
        <f t="shared" ref="X100:X102" si="957">M100*W100</f>
        <v>7500.8959999999997</v>
      </c>
      <c r="Y100" s="16">
        <v>0.39</v>
      </c>
      <c r="Z100" s="25">
        <f t="shared" ref="Z100:Z102" si="958">Y100*M100</f>
        <v>5921.76</v>
      </c>
      <c r="AA100" s="17">
        <v>2.48E-3</v>
      </c>
      <c r="AB100" s="18">
        <f t="shared" ref="AB100:AB102" si="959">M100*AA100</f>
        <v>37.656320000000001</v>
      </c>
      <c r="AC100" s="27">
        <f>IF(M100&gt;0,(AE100+AN100)/M100,0)</f>
        <v>3.0931296101159114E-3</v>
      </c>
      <c r="AD100" s="17">
        <v>4.8000000000000001E-4</v>
      </c>
      <c r="AE100" s="24">
        <f t="shared" ref="AE100:AE102" si="960">AD100*M100</f>
        <v>7.2883200000000006</v>
      </c>
      <c r="AF100" s="117">
        <v>0.20100000000000001</v>
      </c>
      <c r="AG100" s="30">
        <f t="shared" ref="AG100:AG102" si="961">AJ100*(1-AK100)*AF100</f>
        <v>33.285600000000002</v>
      </c>
      <c r="AH100" s="28">
        <f t="shared" ref="AH100:AH102" si="962">IF(AND(AF100&gt;0,AD100&gt;0,AA100&gt;0),((AA100-AD100)*AF100)/((AF100-AD100)*AA100),0)</f>
        <v>0.80838207756607017</v>
      </c>
      <c r="AI100" s="60">
        <f t="shared" si="633"/>
        <v>0.84651321892432174</v>
      </c>
      <c r="AJ100" s="12">
        <v>180</v>
      </c>
      <c r="AK100" s="14">
        <v>0.08</v>
      </c>
      <c r="AL100" s="15">
        <v>0.23960000000000001</v>
      </c>
      <c r="AM100" s="135">
        <v>0.23219999999999999</v>
      </c>
      <c r="AN100" s="30">
        <f>AJ100*(1-AK100)*AL100</f>
        <v>39.677759999999999</v>
      </c>
      <c r="AO100" s="136">
        <f t="shared" ref="AO100" si="963">AJ100*(1-AK100)*AM100</f>
        <v>38.45232</v>
      </c>
      <c r="AP100" s="19">
        <v>1.55</v>
      </c>
      <c r="AQ100" s="19"/>
      <c r="AR100" s="101">
        <f>AR98+AJ100-AQ100</f>
        <v>2108.8200000000006</v>
      </c>
      <c r="AS100" s="120"/>
      <c r="AT100" s="12"/>
      <c r="AU100" s="31"/>
      <c r="AV100" s="20"/>
      <c r="AW100" s="20"/>
      <c r="AX100" s="20"/>
      <c r="AY100" s="20"/>
    </row>
    <row r="101" spans="1:51" x14ac:dyDescent="0.2">
      <c r="A101" s="171"/>
      <c r="B101" s="33">
        <v>2</v>
      </c>
      <c r="C101" s="11" t="s">
        <v>57</v>
      </c>
      <c r="D101" s="34">
        <v>20700</v>
      </c>
      <c r="E101" s="34">
        <v>5</v>
      </c>
      <c r="F101" s="34">
        <v>21037</v>
      </c>
      <c r="G101" s="35">
        <v>1.2</v>
      </c>
      <c r="H101" s="35">
        <v>3.8</v>
      </c>
      <c r="I101" s="34">
        <v>21094</v>
      </c>
      <c r="J101" s="35">
        <v>1.2</v>
      </c>
      <c r="K101" s="34">
        <v>16523</v>
      </c>
      <c r="L101" s="36">
        <v>7.8E-2</v>
      </c>
      <c r="M101" s="37">
        <f>ROUND(K101*(1-L101),0)</f>
        <v>15234</v>
      </c>
      <c r="N101" s="38">
        <v>0.52</v>
      </c>
      <c r="O101" s="25">
        <f t="shared" si="953"/>
        <v>7921.68</v>
      </c>
      <c r="P101" s="36">
        <v>0.314</v>
      </c>
      <c r="Q101" s="25">
        <f t="shared" si="954"/>
        <v>4783.4759999999997</v>
      </c>
      <c r="R101" s="39">
        <v>0.16600000000000001</v>
      </c>
      <c r="S101" s="139"/>
      <c r="T101" s="25">
        <f t="shared" si="955"/>
        <v>2528.8440000000001</v>
      </c>
      <c r="U101" s="28">
        <v>0.24</v>
      </c>
      <c r="V101" s="25">
        <f t="shared" si="956"/>
        <v>3656.16</v>
      </c>
      <c r="W101" s="39">
        <v>0.503</v>
      </c>
      <c r="X101" s="25">
        <f t="shared" si="957"/>
        <v>7662.7020000000002</v>
      </c>
      <c r="Y101" s="39">
        <v>0.38</v>
      </c>
      <c r="Z101" s="25">
        <f t="shared" si="958"/>
        <v>5788.92</v>
      </c>
      <c r="AA101" s="40">
        <v>2.5300000000000001E-3</v>
      </c>
      <c r="AB101" s="18">
        <f t="shared" si="959"/>
        <v>38.542020000000001</v>
      </c>
      <c r="AC101" s="27">
        <f>IF(M101&gt;0,(AE101+AN101)/M101,0)</f>
        <v>3.0958595510043327E-3</v>
      </c>
      <c r="AD101" s="40">
        <v>5.1999999999999995E-4</v>
      </c>
      <c r="AE101" s="37">
        <f t="shared" si="960"/>
        <v>7.9216799999999994</v>
      </c>
      <c r="AF101" s="28">
        <v>0.20630000000000001</v>
      </c>
      <c r="AG101" s="41">
        <f t="shared" si="961"/>
        <v>36.172229399999999</v>
      </c>
      <c r="AH101" s="28">
        <f t="shared" si="962"/>
        <v>0.79647399636666349</v>
      </c>
      <c r="AI101" s="29">
        <f t="shared" si="633"/>
        <v>0.83397145922980509</v>
      </c>
      <c r="AJ101" s="34">
        <v>191</v>
      </c>
      <c r="AK101" s="36">
        <v>8.2000000000000003E-2</v>
      </c>
      <c r="AL101" s="38">
        <v>0.2238</v>
      </c>
      <c r="AM101" s="137">
        <v>0.2112</v>
      </c>
      <c r="AN101" s="41">
        <f>AJ101*(1-AK101)*AL101</f>
        <v>39.240644400000001</v>
      </c>
      <c r="AO101" s="138">
        <f t="shared" si="675"/>
        <v>37.0313856</v>
      </c>
      <c r="AP101" s="42">
        <v>1.55</v>
      </c>
      <c r="AQ101" s="42"/>
      <c r="AR101" s="121">
        <f>AR100+AJ101-AQ101</f>
        <v>2299.8200000000006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1"/>
      <c r="B102" s="33">
        <v>3</v>
      </c>
      <c r="C102" s="46" t="s">
        <v>54</v>
      </c>
      <c r="D102" s="43">
        <v>22200</v>
      </c>
      <c r="E102" s="43">
        <v>2</v>
      </c>
      <c r="F102" s="43">
        <v>18442</v>
      </c>
      <c r="G102" s="37">
        <v>0.5</v>
      </c>
      <c r="H102" s="37">
        <v>3.7</v>
      </c>
      <c r="I102" s="43">
        <v>19522</v>
      </c>
      <c r="J102" s="37">
        <v>0.9</v>
      </c>
      <c r="K102" s="43">
        <v>16606</v>
      </c>
      <c r="L102" s="39">
        <v>7.4999999999999997E-2</v>
      </c>
      <c r="M102" s="37">
        <f>ROUND(K102*(1-L102),0)</f>
        <v>15361</v>
      </c>
      <c r="N102" s="28">
        <v>0.45800000000000002</v>
      </c>
      <c r="O102" s="25">
        <f t="shared" si="953"/>
        <v>7035.3380000000006</v>
      </c>
      <c r="P102" s="39">
        <v>0.25900000000000001</v>
      </c>
      <c r="Q102" s="25">
        <f t="shared" si="954"/>
        <v>3978.4990000000003</v>
      </c>
      <c r="R102" s="39">
        <v>0.28299999999999997</v>
      </c>
      <c r="S102" s="139"/>
      <c r="T102" s="25">
        <f t="shared" si="955"/>
        <v>4347.1629999999996</v>
      </c>
      <c r="U102" s="28">
        <v>0.23400000000000001</v>
      </c>
      <c r="V102" s="25">
        <f t="shared" si="956"/>
        <v>3594.4740000000002</v>
      </c>
      <c r="W102" s="39">
        <v>0.501</v>
      </c>
      <c r="X102" s="25">
        <f t="shared" si="957"/>
        <v>7695.8609999999999</v>
      </c>
      <c r="Y102" s="39">
        <v>0.38</v>
      </c>
      <c r="Z102" s="25">
        <f t="shared" si="958"/>
        <v>5837.18</v>
      </c>
      <c r="AA102" s="47">
        <v>2.5899999999999999E-3</v>
      </c>
      <c r="AB102" s="18">
        <f t="shared" si="959"/>
        <v>39.784990000000001</v>
      </c>
      <c r="AC102" s="27">
        <f>IF(M102&gt;0,(AE102+AN102)/M102,0)</f>
        <v>3.0419678927153184E-3</v>
      </c>
      <c r="AD102" s="47">
        <v>5.1999999999999995E-4</v>
      </c>
      <c r="AE102" s="37">
        <f t="shared" si="960"/>
        <v>7.9877199999999995</v>
      </c>
      <c r="AF102" s="28">
        <v>0.21390000000000001</v>
      </c>
      <c r="AG102" s="41">
        <f t="shared" si="961"/>
        <v>36.090919200000002</v>
      </c>
      <c r="AH102" s="28">
        <f t="shared" si="962"/>
        <v>0.80117549093085683</v>
      </c>
      <c r="AI102" s="29">
        <f t="shared" si="633"/>
        <v>0.83093994455996378</v>
      </c>
      <c r="AJ102" s="43">
        <v>184</v>
      </c>
      <c r="AK102" s="39">
        <v>8.3000000000000004E-2</v>
      </c>
      <c r="AL102" s="28">
        <v>0.2296</v>
      </c>
      <c r="AM102" s="139">
        <v>0.22090000000000001</v>
      </c>
      <c r="AN102" s="41">
        <f>AJ102*(1-AK102)*AL102</f>
        <v>38.739948800000001</v>
      </c>
      <c r="AO102" s="140">
        <f t="shared" si="675"/>
        <v>37.272015200000006</v>
      </c>
      <c r="AP102" s="18">
        <v>1.55</v>
      </c>
      <c r="AQ102" s="18"/>
      <c r="AR102" s="121">
        <f>AR101+AJ102-AQ102</f>
        <v>2483.8200000000006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1"/>
      <c r="B103" s="66" t="s">
        <v>38</v>
      </c>
      <c r="C103" s="50"/>
      <c r="D103" s="51">
        <f t="shared" ref="D103" si="964">SUM(D100:D102)</f>
        <v>56859</v>
      </c>
      <c r="E103" s="51"/>
      <c r="F103" s="51">
        <f t="shared" ref="F103" si="965">SUM(F100:F102)</f>
        <v>55288</v>
      </c>
      <c r="G103" s="52"/>
      <c r="H103" s="52"/>
      <c r="I103" s="51">
        <f t="shared" ref="I103:K103" si="966">SUM(I100:I102)</f>
        <v>57481</v>
      </c>
      <c r="J103" s="52"/>
      <c r="K103" s="51">
        <f t="shared" si="966"/>
        <v>49615</v>
      </c>
      <c r="L103" s="21">
        <f t="shared" ref="L103" si="967">IF(K103&gt;0,(K100*L100+K101*L101+K102*L102)/K103,0)</f>
        <v>7.7328187040209606E-2</v>
      </c>
      <c r="M103" s="52">
        <f t="shared" ref="M103" si="968">M100+M101+M102</f>
        <v>45779</v>
      </c>
      <c r="N103" s="53">
        <f t="shared" ref="N103" si="969">IF(M103&gt;0,O103/M103,0)</f>
        <v>0.50251289892745588</v>
      </c>
      <c r="O103" s="54">
        <f t="shared" ref="O103" si="970">O100+O101+O102</f>
        <v>23004.538</v>
      </c>
      <c r="P103" s="21">
        <f t="shared" ref="P103" si="971">IF(M103&gt;0,Q103/M103,0)</f>
        <v>0.26071847353590072</v>
      </c>
      <c r="Q103" s="54">
        <f t="shared" ref="Q103" si="972">Q100+Q101+Q102</f>
        <v>11935.430999999999</v>
      </c>
      <c r="R103" s="21">
        <f t="shared" ref="R103" si="973">IF(M103&gt;0,T103/M103,0)</f>
        <v>0.23676862753664341</v>
      </c>
      <c r="S103" s="141"/>
      <c r="T103" s="54">
        <f t="shared" ref="T103" si="974">T100+T101+T102</f>
        <v>10839.030999999999</v>
      </c>
      <c r="U103" s="21">
        <f t="shared" ref="U103" si="975">IF(M103&gt;0,V103/M103,0)</f>
        <v>0.23699167740667118</v>
      </c>
      <c r="V103" s="54">
        <f t="shared" ref="V103" si="976">V100+V101+V102</f>
        <v>10849.242</v>
      </c>
      <c r="W103" s="21">
        <f t="shared" ref="W103" si="977">IF(M103&gt;0,X103/M103,0)</f>
        <v>0.49934378208348806</v>
      </c>
      <c r="X103" s="54">
        <f t="shared" ref="X103" si="978">X100+X101+X102</f>
        <v>22859.458999999999</v>
      </c>
      <c r="Y103" s="21">
        <f t="shared" ref="Y103" si="979">IF(M103&gt;0,Z103/M103,0)</f>
        <v>0.38331680464841961</v>
      </c>
      <c r="Z103" s="54">
        <f t="shared" ref="Z103" si="980">Z100+Z101+Z102</f>
        <v>17547.86</v>
      </c>
      <c r="AA103" s="55">
        <f t="shared" ref="AA103" si="981">IF(M103&gt;0,AB103/M103,0)</f>
        <v>2.5335487887459315E-3</v>
      </c>
      <c r="AB103" s="56">
        <f t="shared" ref="AB103" si="982">SUM(AB100:AB102)</f>
        <v>115.98333</v>
      </c>
      <c r="AC103" s="55">
        <f t="shared" ref="AC103" si="983">IF(M103&gt;0,(AC100*M100+AC101*M101+AC102*M102)/M103,0)</f>
        <v>3.0768709058738722E-3</v>
      </c>
      <c r="AD103" s="55">
        <f t="shared" ref="AD103" si="984">IF(K103&gt;0,(K100*AD100+K101*AD101+K102*AD102)/K103,0)</f>
        <v>5.0670885820820321E-4</v>
      </c>
      <c r="AE103" s="52">
        <f t="shared" ref="AE103" si="985">SUM(AE100:AE102)</f>
        <v>23.19772</v>
      </c>
      <c r="AF103" s="53">
        <f t="shared" ref="AF103" si="986">IF(K103&gt;0,(K100*AF100+K101*AF101+K102*AF102)/K103,0)</f>
        <v>0.2070826221908697</v>
      </c>
      <c r="AG103" s="58">
        <f t="shared" ref="AG103" si="987">SUM(AG100:AG102)</f>
        <v>105.54874860000001</v>
      </c>
      <c r="AH103" s="53">
        <f t="shared" ref="AH103" si="988">IF(AND(AB103&gt;0),((AB100*AH100+AB101*AH101+AB102*AH102)/AB103),0)</f>
        <v>0.80195291674644864</v>
      </c>
      <c r="AI103" s="57">
        <f t="shared" si="633"/>
        <v>0.83715323153754972</v>
      </c>
      <c r="AJ103" s="51">
        <f t="shared" ref="AJ103" si="989">SUM(AJ100:AJ102)</f>
        <v>555</v>
      </c>
      <c r="AK103" s="21">
        <f t="shared" ref="AK103" si="990">IF(AJ103&gt;0,(AK100*AJ100+AK101*AJ101+AK102*AJ102)/AJ103,0)</f>
        <v>8.168288288288289E-2</v>
      </c>
      <c r="AL103" s="53">
        <f>IF(K103&gt;0,(AL100*K100+AL101*K101+AL102*K102)/K103,0)</f>
        <v>0.23099124458329134</v>
      </c>
      <c r="AM103" s="141">
        <f>IF(L103&gt;0,(AM100*K100+AM101*K101+AM102*K102)/K103,0)</f>
        <v>0.22142441197218585</v>
      </c>
      <c r="AN103" s="58">
        <f t="shared" ref="AN103" si="991">SUM(AN100:AN102)</f>
        <v>117.65835319999999</v>
      </c>
      <c r="AO103" s="142">
        <f t="shared" si="704"/>
        <v>112.75572080000001</v>
      </c>
      <c r="AP103" s="56"/>
      <c r="AQ103" s="56">
        <f t="shared" ref="AQ103" si="992">SUM(AQ100:AQ102)</f>
        <v>0</v>
      </c>
      <c r="AR103" s="122"/>
      <c r="AS103" s="106">
        <f>AR102</f>
        <v>2483.8200000000006</v>
      </c>
      <c r="AT103" s="51">
        <f t="shared" ref="AT103" si="993">SUM(AT100:AT102)</f>
        <v>0</v>
      </c>
      <c r="AU103" s="59"/>
      <c r="AV103" s="58"/>
      <c r="AW103" s="58"/>
      <c r="AX103" s="58"/>
      <c r="AY103" s="58"/>
    </row>
    <row r="104" spans="1:51" x14ac:dyDescent="0.2">
      <c r="A104" s="168">
        <v>26</v>
      </c>
      <c r="B104" s="23">
        <v>1</v>
      </c>
      <c r="C104" s="11" t="s">
        <v>59</v>
      </c>
      <c r="D104" s="12">
        <v>6007</v>
      </c>
      <c r="E104" s="12">
        <v>0</v>
      </c>
      <c r="F104" s="12">
        <v>5507</v>
      </c>
      <c r="G104" s="13">
        <v>0.7</v>
      </c>
      <c r="H104" s="13">
        <v>4</v>
      </c>
      <c r="I104" s="12">
        <v>6268</v>
      </c>
      <c r="J104" s="13">
        <v>5.3</v>
      </c>
      <c r="K104" s="12">
        <v>16070</v>
      </c>
      <c r="L104" s="14">
        <v>7.2999999999999995E-2</v>
      </c>
      <c r="M104" s="24">
        <f>ROUND(K104*(1-L104),0)</f>
        <v>14897</v>
      </c>
      <c r="N104" s="15">
        <v>0.42</v>
      </c>
      <c r="O104" s="25">
        <f t="shared" ref="O104:O106" si="994">M104*N104</f>
        <v>6256.74</v>
      </c>
      <c r="P104" s="14">
        <v>0.438</v>
      </c>
      <c r="Q104" s="25">
        <f t="shared" ref="Q104:Q106" si="995">M104*P104</f>
        <v>6524.8860000000004</v>
      </c>
      <c r="R104" s="16">
        <v>0.14199999999999999</v>
      </c>
      <c r="S104" s="150"/>
      <c r="T104" s="25">
        <f t="shared" ref="T104:T106" si="996">M104*R104</f>
        <v>2115.3739999999998</v>
      </c>
      <c r="U104" s="26">
        <v>0.27700000000000002</v>
      </c>
      <c r="V104" s="25">
        <f t="shared" ref="V104:V106" si="997">M104*U104</f>
        <v>4126.4690000000001</v>
      </c>
      <c r="W104" s="16">
        <v>0.47499999999999998</v>
      </c>
      <c r="X104" s="25">
        <f t="shared" ref="X104:X106" si="998">M104*W104</f>
        <v>7076.0749999999998</v>
      </c>
      <c r="Y104" s="16">
        <v>0.39</v>
      </c>
      <c r="Z104" s="25">
        <f t="shared" ref="Z104:Z106" si="999">Y104*M104</f>
        <v>5809.83</v>
      </c>
      <c r="AA104" s="17">
        <v>2.3700000000000001E-3</v>
      </c>
      <c r="AB104" s="18">
        <f t="shared" ref="AB104:AB106" si="1000">M104*AA104</f>
        <v>35.305890000000005</v>
      </c>
      <c r="AC104" s="27">
        <f>IF(M104&gt;0,(AE104+AN104)/M104,0)</f>
        <v>2.9359793918238572E-3</v>
      </c>
      <c r="AD104" s="17">
        <v>4.8000000000000001E-4</v>
      </c>
      <c r="AE104" s="24">
        <f t="shared" ref="AE104:AE106" si="1001">AD104*M104</f>
        <v>7.1505600000000005</v>
      </c>
      <c r="AF104" s="117">
        <v>0.2145</v>
      </c>
      <c r="AG104" s="30">
        <f t="shared" ref="AG104:AG106" si="1002">AJ104*(1-AK104)*AF104</f>
        <v>34.5720375</v>
      </c>
      <c r="AH104" s="28">
        <f t="shared" ref="AH104:AH106" si="1003">IF(AND(AF104&gt;0,AD104&gt;0,AA104&gt;0),((AA104-AD104)*AF104)/((AF104-AD104)*AA104),0)</f>
        <v>0.79925690134247485</v>
      </c>
      <c r="AI104" s="60">
        <f t="shared" si="633"/>
        <v>0.83828369629534893</v>
      </c>
      <c r="AJ104" s="12">
        <v>175</v>
      </c>
      <c r="AK104" s="14">
        <v>7.9000000000000001E-2</v>
      </c>
      <c r="AL104" s="15">
        <v>0.22700000000000001</v>
      </c>
      <c r="AM104" s="135">
        <v>0.2114</v>
      </c>
      <c r="AN104" s="30">
        <f>AJ104*(1-AK104)*AL104</f>
        <v>36.586725000000001</v>
      </c>
      <c r="AO104" s="136">
        <f t="shared" ref="AO104" si="1004">AJ104*(1-AK104)*AM104</f>
        <v>34.072395</v>
      </c>
      <c r="AP104" s="19">
        <v>1.5</v>
      </c>
      <c r="AQ104" s="19">
        <v>501.78</v>
      </c>
      <c r="AR104" s="101">
        <f>AR102+AJ104-AQ104</f>
        <v>2157.0400000000009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9"/>
      <c r="B105" s="33">
        <v>2</v>
      </c>
      <c r="C105" s="11" t="s">
        <v>57</v>
      </c>
      <c r="D105" s="34">
        <v>18634</v>
      </c>
      <c r="E105" s="34">
        <v>4</v>
      </c>
      <c r="F105" s="34">
        <v>19846</v>
      </c>
      <c r="G105" s="35">
        <v>0.5</v>
      </c>
      <c r="H105" s="35">
        <v>3.3</v>
      </c>
      <c r="I105" s="34">
        <v>20194</v>
      </c>
      <c r="J105" s="35">
        <v>2.7</v>
      </c>
      <c r="K105" s="34">
        <v>16399</v>
      </c>
      <c r="L105" s="36">
        <v>8.5999999999999993E-2</v>
      </c>
      <c r="M105" s="37">
        <f>ROUND(K105*(1-L105),0)</f>
        <v>14989</v>
      </c>
      <c r="N105" s="38">
        <v>0.47199999999999998</v>
      </c>
      <c r="O105" s="25">
        <f t="shared" si="994"/>
        <v>7074.808</v>
      </c>
      <c r="P105" s="36">
        <v>0.318</v>
      </c>
      <c r="Q105" s="25">
        <f t="shared" si="995"/>
        <v>4766.5020000000004</v>
      </c>
      <c r="R105" s="39">
        <v>0.21</v>
      </c>
      <c r="S105" s="139"/>
      <c r="T105" s="25">
        <f t="shared" si="996"/>
        <v>3147.69</v>
      </c>
      <c r="U105" s="28">
        <v>0.32400000000000001</v>
      </c>
      <c r="V105" s="25">
        <f t="shared" si="997"/>
        <v>4856.4360000000006</v>
      </c>
      <c r="W105" s="39">
        <v>0.435</v>
      </c>
      <c r="X105" s="25">
        <f t="shared" si="998"/>
        <v>6520.2150000000001</v>
      </c>
      <c r="Y105" s="39">
        <v>0.39</v>
      </c>
      <c r="Z105" s="25">
        <f t="shared" si="999"/>
        <v>5845.71</v>
      </c>
      <c r="AA105" s="40">
        <v>2.3800000000000002E-3</v>
      </c>
      <c r="AB105" s="18">
        <f t="shared" si="1000"/>
        <v>35.673819999999999</v>
      </c>
      <c r="AC105" s="27">
        <f>IF(M105&gt;0,(AE105+AN105)/M105,0)</f>
        <v>2.8693013209687103E-3</v>
      </c>
      <c r="AD105" s="40">
        <v>5.2999999999999998E-4</v>
      </c>
      <c r="AE105" s="37">
        <f t="shared" si="1001"/>
        <v>7.9441699999999997</v>
      </c>
      <c r="AF105" s="28">
        <v>0.21820000000000001</v>
      </c>
      <c r="AG105" s="41">
        <f t="shared" si="1002"/>
        <v>32.214393399999999</v>
      </c>
      <c r="AH105" s="28">
        <f t="shared" si="1003"/>
        <v>0.77920358201625839</v>
      </c>
      <c r="AI105" s="29">
        <f t="shared" si="633"/>
        <v>0.817109487616552</v>
      </c>
      <c r="AJ105" s="34">
        <v>161</v>
      </c>
      <c r="AK105" s="36">
        <v>8.3000000000000004E-2</v>
      </c>
      <c r="AL105" s="38">
        <v>0.23749999999999999</v>
      </c>
      <c r="AM105" s="137">
        <v>0.23039999999999999</v>
      </c>
      <c r="AN105" s="41">
        <f>AJ105*(1-AK105)*AL105</f>
        <v>35.063787499999997</v>
      </c>
      <c r="AO105" s="138">
        <f t="shared" si="675"/>
        <v>34.0155648</v>
      </c>
      <c r="AP105" s="42">
        <v>1.5</v>
      </c>
      <c r="AQ105" s="42"/>
      <c r="AR105" s="121">
        <f>AR104+AJ105-AQ105</f>
        <v>2318.0400000000009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9"/>
      <c r="B106" s="33">
        <v>3</v>
      </c>
      <c r="C106" s="46" t="s">
        <v>55</v>
      </c>
      <c r="D106" s="43">
        <v>18900</v>
      </c>
      <c r="E106" s="43">
        <v>1</v>
      </c>
      <c r="F106" s="43">
        <v>18097</v>
      </c>
      <c r="G106" s="37">
        <v>0.8</v>
      </c>
      <c r="H106" s="37">
        <v>4.5</v>
      </c>
      <c r="I106" s="43">
        <v>18557</v>
      </c>
      <c r="J106" s="37">
        <v>2.4</v>
      </c>
      <c r="K106" s="43">
        <v>16381</v>
      </c>
      <c r="L106" s="39">
        <v>8.1000000000000003E-2</v>
      </c>
      <c r="M106" s="37">
        <f>ROUND(K106*(1-L106),0)</f>
        <v>15054</v>
      </c>
      <c r="N106" s="28">
        <v>0.44</v>
      </c>
      <c r="O106" s="25">
        <f t="shared" si="994"/>
        <v>6623.76</v>
      </c>
      <c r="P106" s="39">
        <v>0.30199999999999999</v>
      </c>
      <c r="Q106" s="25">
        <f t="shared" si="995"/>
        <v>4546.308</v>
      </c>
      <c r="R106" s="39">
        <v>0.25800000000000001</v>
      </c>
      <c r="S106" s="139"/>
      <c r="T106" s="25">
        <f t="shared" si="996"/>
        <v>3883.9320000000002</v>
      </c>
      <c r="U106" s="28">
        <v>0.38200000000000001</v>
      </c>
      <c r="V106" s="25">
        <f t="shared" si="997"/>
        <v>5750.6279999999997</v>
      </c>
      <c r="W106" s="39">
        <v>0.37</v>
      </c>
      <c r="X106" s="25">
        <f t="shared" si="998"/>
        <v>5569.98</v>
      </c>
      <c r="Y106" s="39">
        <v>0.39</v>
      </c>
      <c r="Z106" s="25">
        <f t="shared" si="999"/>
        <v>5871.06</v>
      </c>
      <c r="AA106" s="47">
        <v>2.2200000000000002E-3</v>
      </c>
      <c r="AB106" s="18">
        <f t="shared" si="1000"/>
        <v>33.419880000000006</v>
      </c>
      <c r="AC106" s="27">
        <f>IF(M106&gt;0,(AE106+AN106)/M106,0)</f>
        <v>2.8577321642088479E-3</v>
      </c>
      <c r="AD106" s="47">
        <v>5.6999999999999998E-4</v>
      </c>
      <c r="AE106" s="37">
        <f t="shared" si="1001"/>
        <v>8.580779999999999</v>
      </c>
      <c r="AF106" s="28">
        <v>0.214</v>
      </c>
      <c r="AG106" s="41">
        <f t="shared" si="1002"/>
        <v>31.295360000000002</v>
      </c>
      <c r="AH106" s="28">
        <f t="shared" si="1003"/>
        <v>0.74522819685167985</v>
      </c>
      <c r="AI106" s="29">
        <f t="shared" si="633"/>
        <v>0.8024834565268455</v>
      </c>
      <c r="AJ106" s="43">
        <v>160</v>
      </c>
      <c r="AK106" s="39">
        <v>8.5999999999999993E-2</v>
      </c>
      <c r="AL106" s="28">
        <v>0.23549999999999999</v>
      </c>
      <c r="AM106" s="139">
        <v>0.2366</v>
      </c>
      <c r="AN106" s="41">
        <f>AJ106*(1-AK106)*AL106</f>
        <v>34.439520000000002</v>
      </c>
      <c r="AO106" s="140">
        <f t="shared" si="675"/>
        <v>34.600384000000005</v>
      </c>
      <c r="AP106" s="18">
        <v>1.55</v>
      </c>
      <c r="AQ106" s="18"/>
      <c r="AR106" s="121">
        <f>AR105+AJ106-AQ106</f>
        <v>2478.0400000000009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70"/>
      <c r="B107" s="49" t="s">
        <v>38</v>
      </c>
      <c r="C107" s="50"/>
      <c r="D107" s="51">
        <f t="shared" ref="D107" si="1005">SUM(D104:D106)</f>
        <v>43541</v>
      </c>
      <c r="E107" s="51"/>
      <c r="F107" s="51">
        <f t="shared" ref="F107" si="1006">SUM(F104:F106)</f>
        <v>43450</v>
      </c>
      <c r="G107" s="52"/>
      <c r="H107" s="52"/>
      <c r="I107" s="51">
        <f t="shared" ref="I107:K107" si="1007">SUM(I104:I106)</f>
        <v>45019</v>
      </c>
      <c r="J107" s="52"/>
      <c r="K107" s="51">
        <f t="shared" si="1007"/>
        <v>48850</v>
      </c>
      <c r="L107" s="21">
        <f t="shared" ref="L107" si="1008">IF(K107&gt;0,(K104*L104+K105*L105+K106*L106)/K107,0)</f>
        <v>8.00467758444217E-2</v>
      </c>
      <c r="M107" s="52">
        <f t="shared" ref="M107" si="1009">M104+M105+M106</f>
        <v>44940</v>
      </c>
      <c r="N107" s="53">
        <f t="shared" ref="N107" si="1010">IF(M107&gt;0,O107/M107,0)</f>
        <v>0.4440433466844681</v>
      </c>
      <c r="O107" s="54">
        <f t="shared" ref="O107" si="1011">O104+O105+O106</f>
        <v>19955.307999999997</v>
      </c>
      <c r="P107" s="21">
        <f t="shared" ref="P107" si="1012">IF(M107&gt;0,Q107/M107,0)</f>
        <v>0.35241869158878503</v>
      </c>
      <c r="Q107" s="54">
        <f t="shared" ref="Q107" si="1013">Q104+Q105+Q106</f>
        <v>15837.696</v>
      </c>
      <c r="R107" s="21">
        <f t="shared" ref="R107" si="1014">IF(M107&gt;0,T107/M107,0)</f>
        <v>0.20353796172674679</v>
      </c>
      <c r="S107" s="141"/>
      <c r="T107" s="54">
        <f t="shared" ref="T107" si="1015">T104+T105+T106</f>
        <v>9146.996000000001</v>
      </c>
      <c r="U107" s="21">
        <f t="shared" ref="U107" si="1016">IF(M107&gt;0,V107/M107,0)</f>
        <v>0.3278489764129951</v>
      </c>
      <c r="V107" s="54">
        <f t="shared" ref="V107" si="1017">V104+V105+V106</f>
        <v>14733.532999999999</v>
      </c>
      <c r="W107" s="21">
        <f t="shared" ref="W107" si="1018">IF(M107&gt;0,X107/M107,0)</f>
        <v>0.42648575878949713</v>
      </c>
      <c r="X107" s="54">
        <f t="shared" ref="X107" si="1019">X104+X105+X106</f>
        <v>19166.27</v>
      </c>
      <c r="Y107" s="21">
        <f t="shared" ref="Y107" si="1020">IF(M107&gt;0,Z107/M107,0)</f>
        <v>0.39000000000000007</v>
      </c>
      <c r="Z107" s="54">
        <f t="shared" ref="Z107" si="1021">Z104+Z105+Z106</f>
        <v>17526.600000000002</v>
      </c>
      <c r="AA107" s="55">
        <f t="shared" ref="AA107" si="1022">IF(M107&gt;0,AB107/M107,0)</f>
        <v>2.3230883400089013E-3</v>
      </c>
      <c r="AB107" s="56">
        <f t="shared" ref="AB107" si="1023">SUM(AB104:AB106)</f>
        <v>104.39959000000002</v>
      </c>
      <c r="AC107" s="55">
        <f t="shared" ref="AC107" si="1024">IF(M107&gt;0,(AC104*M104+AC105*M105+AC106*M106)/M107,0)</f>
        <v>2.8875287605696479E-3</v>
      </c>
      <c r="AD107" s="55">
        <f t="shared" ref="AD107" si="1025">IF(K107&gt;0,(K104*AD104+K105*AD105+K106*AD106)/K107,0)</f>
        <v>5.2696499488229275E-4</v>
      </c>
      <c r="AE107" s="52">
        <f t="shared" ref="AE107" si="1026">SUM(AE104:AE106)</f>
        <v>23.675509999999999</v>
      </c>
      <c r="AF107" s="53">
        <f t="shared" ref="AF107" si="1027">IF(K107&gt;0,(K104*AF104+K105*AF105+K106*AF106)/K107,0)</f>
        <v>0.21557442784032751</v>
      </c>
      <c r="AG107" s="58">
        <f t="shared" ref="AG107" si="1028">SUM(AG104:AG106)</f>
        <v>98.081790900000001</v>
      </c>
      <c r="AH107" s="53">
        <f t="shared" ref="AH107" si="1029">IF(AND(AB107&gt;0),((AB104*AH104+AB105*AH105+AB106*AH106)/AB107),0)</f>
        <v>0.77510918845697585</v>
      </c>
      <c r="AI107" s="57">
        <f t="shared" si="633"/>
        <v>0.8193532312084425</v>
      </c>
      <c r="AJ107" s="51">
        <f t="shared" ref="AJ107" si="1030">SUM(AJ104:AJ106)</f>
        <v>496</v>
      </c>
      <c r="AK107" s="21">
        <f t="shared" ref="AK107" si="1031">IF(AJ107&gt;0,(AK104*AJ104+AK105*AJ105+AK106*AJ106)/AJ107,0)</f>
        <v>8.2556451612903231E-2</v>
      </c>
      <c r="AL107" s="53">
        <f>IF(K107&gt;0,(AL104*K104+AL105*K105+AL106*K106)/K107,0)</f>
        <v>0.2333751893551689</v>
      </c>
      <c r="AM107" s="141">
        <f>IF(L107&gt;0,(AM104*K104+AM105*K105+AM106*K106)/K107,0)</f>
        <v>0.22622870419651994</v>
      </c>
      <c r="AN107" s="58">
        <f t="shared" ref="AN107" si="1032">SUM(AN104:AN106)</f>
        <v>106.09003249999999</v>
      </c>
      <c r="AO107" s="142">
        <f t="shared" si="704"/>
        <v>102.6883438</v>
      </c>
      <c r="AP107" s="56"/>
      <c r="AQ107" s="56">
        <f t="shared" ref="AQ107" si="1033">SUM(AQ104:AQ106)</f>
        <v>501.78</v>
      </c>
      <c r="AR107" s="105"/>
      <c r="AS107" s="106">
        <f>AR106</f>
        <v>2478.0400000000009</v>
      </c>
      <c r="AT107" s="51">
        <f t="shared" ref="AT107" si="1034">SUM(AT104:AT106)</f>
        <v>0</v>
      </c>
      <c r="AU107" s="59"/>
      <c r="AV107" s="58"/>
      <c r="AW107" s="58"/>
      <c r="AX107" s="58"/>
      <c r="AY107" s="58"/>
    </row>
    <row r="108" spans="1:51" x14ac:dyDescent="0.2">
      <c r="A108" s="168">
        <v>27</v>
      </c>
      <c r="B108" s="23">
        <v>1</v>
      </c>
      <c r="C108" s="46" t="s">
        <v>58</v>
      </c>
      <c r="D108" s="12">
        <v>5400</v>
      </c>
      <c r="E108" s="12">
        <v>0</v>
      </c>
      <c r="F108" s="12">
        <v>7146</v>
      </c>
      <c r="G108" s="13">
        <v>0.5</v>
      </c>
      <c r="H108" s="13">
        <v>5</v>
      </c>
      <c r="I108" s="12">
        <v>8216</v>
      </c>
      <c r="J108" s="13">
        <v>5.9</v>
      </c>
      <c r="K108" s="12">
        <v>15315</v>
      </c>
      <c r="L108" s="14">
        <v>7.9000000000000001E-2</v>
      </c>
      <c r="M108" s="24">
        <f>ROUND(K108*(1-L108),0)</f>
        <v>14105</v>
      </c>
      <c r="N108" s="15">
        <v>0.46600000000000003</v>
      </c>
      <c r="O108" s="25">
        <f t="shared" ref="O108:O110" si="1035">M108*N108</f>
        <v>6572.93</v>
      </c>
      <c r="P108" s="14">
        <v>0.35799999999999998</v>
      </c>
      <c r="Q108" s="25">
        <f t="shared" ref="Q108:Q110" si="1036">M108*P108</f>
        <v>5049.59</v>
      </c>
      <c r="R108" s="16">
        <v>0.17599999999999999</v>
      </c>
      <c r="S108" s="150">
        <v>0.2016</v>
      </c>
      <c r="T108" s="25">
        <f t="shared" ref="T108:T110" si="1037">M108*R108</f>
        <v>2482.48</v>
      </c>
      <c r="U108" s="26">
        <v>0.27600000000000002</v>
      </c>
      <c r="V108" s="25">
        <f t="shared" ref="V108:V110" si="1038">M108*U108</f>
        <v>3892.9800000000005</v>
      </c>
      <c r="W108" s="16">
        <v>0.46500000000000002</v>
      </c>
      <c r="X108" s="25">
        <f t="shared" ref="X108:X110" si="1039">M108*W108</f>
        <v>6558.8250000000007</v>
      </c>
      <c r="Y108" s="16">
        <v>0.37</v>
      </c>
      <c r="Z108" s="25">
        <f t="shared" ref="Z108:Z110" si="1040">Y108*M108</f>
        <v>5218.8500000000004</v>
      </c>
      <c r="AA108" s="17">
        <v>2.3600000000000001E-3</v>
      </c>
      <c r="AB108" s="18">
        <f t="shared" ref="AB108:AB110" si="1041">M108*AA108</f>
        <v>33.287800000000004</v>
      </c>
      <c r="AC108" s="27">
        <f>IF(M108&gt;0,(AE108+AN108)/M108,0)</f>
        <v>2.9321168096419709E-3</v>
      </c>
      <c r="AD108" s="17">
        <v>6.4000000000000005E-4</v>
      </c>
      <c r="AE108" s="24">
        <f t="shared" ref="AE108:AE110" si="1042">AD108*M108</f>
        <v>9.0272000000000006</v>
      </c>
      <c r="AF108" s="117">
        <v>0.19789999999999999</v>
      </c>
      <c r="AG108" s="30">
        <f t="shared" ref="AG108:AG110" si="1043">AJ108*(1-AK108)*AF108</f>
        <v>28.7042076</v>
      </c>
      <c r="AH108" s="28">
        <f t="shared" ref="AH108:AH110" si="1044">IF(AND(AF108&gt;0,AD108&gt;0,AA108&gt;0),((AA108-AD108)*AF108)/((AF108-AD108)*AA108),0)</f>
        <v>0.73117815770977646</v>
      </c>
      <c r="AI108" s="60">
        <f t="shared" si="633"/>
        <v>0.78397865203220962</v>
      </c>
      <c r="AJ108" s="12">
        <v>158</v>
      </c>
      <c r="AK108" s="14">
        <v>8.2000000000000003E-2</v>
      </c>
      <c r="AL108" s="15">
        <v>0.22289999999999999</v>
      </c>
      <c r="AM108" s="135">
        <v>0.22339999999999999</v>
      </c>
      <c r="AN108" s="30">
        <f>AJ108*(1-AK108)*AL108</f>
        <v>32.330307599999998</v>
      </c>
      <c r="AO108" s="136">
        <f t="shared" ref="AO108" si="1045">AJ108*(1-AK108)*AM108</f>
        <v>32.402829600000004</v>
      </c>
      <c r="AP108" s="19">
        <v>1.6</v>
      </c>
      <c r="AQ108" s="19">
        <v>501.24</v>
      </c>
      <c r="AR108" s="101">
        <f>AR106+AJ108-AQ108</f>
        <v>2134.8000000000011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9"/>
      <c r="B109" s="33">
        <v>2</v>
      </c>
      <c r="C109" s="11" t="s">
        <v>57</v>
      </c>
      <c r="D109" s="34">
        <v>19790</v>
      </c>
      <c r="E109" s="34">
        <v>1</v>
      </c>
      <c r="F109" s="34">
        <v>15502</v>
      </c>
      <c r="G109" s="35">
        <v>0.9</v>
      </c>
      <c r="H109" s="35">
        <v>5.7</v>
      </c>
      <c r="I109" s="34">
        <v>15734</v>
      </c>
      <c r="J109" s="35">
        <v>4.9000000000000004</v>
      </c>
      <c r="K109" s="34">
        <v>15985</v>
      </c>
      <c r="L109" s="36">
        <v>8.5000000000000006E-2</v>
      </c>
      <c r="M109" s="37">
        <f>ROUND(K109*(1-L109),0)</f>
        <v>14626</v>
      </c>
      <c r="N109" s="38">
        <v>0.48199999999999998</v>
      </c>
      <c r="O109" s="25">
        <f t="shared" si="1035"/>
        <v>7049.732</v>
      </c>
      <c r="P109" s="36">
        <v>0.31900000000000001</v>
      </c>
      <c r="Q109" s="25">
        <f t="shared" si="1036"/>
        <v>4665.6940000000004</v>
      </c>
      <c r="R109" s="39">
        <v>0.19900000000000001</v>
      </c>
      <c r="S109" s="139">
        <v>0.21240000000000001</v>
      </c>
      <c r="T109" s="25">
        <f t="shared" si="1037"/>
        <v>2910.5740000000001</v>
      </c>
      <c r="U109" s="28">
        <v>0.253</v>
      </c>
      <c r="V109" s="25">
        <f t="shared" si="1038"/>
        <v>3700.3780000000002</v>
      </c>
      <c r="W109" s="39">
        <v>0.47499999999999998</v>
      </c>
      <c r="X109" s="25">
        <f t="shared" si="1039"/>
        <v>6947.3499999999995</v>
      </c>
      <c r="Y109" s="39">
        <v>0.38</v>
      </c>
      <c r="Z109" s="25">
        <f t="shared" si="1040"/>
        <v>5557.88</v>
      </c>
      <c r="AA109" s="40">
        <v>2.4299999999999999E-3</v>
      </c>
      <c r="AB109" s="18">
        <f t="shared" si="1041"/>
        <v>35.541179999999997</v>
      </c>
      <c r="AC109" s="27">
        <f>IF(M109&gt;0,(AE109+AN109)/M109,0)</f>
        <v>2.52813578558731E-3</v>
      </c>
      <c r="AD109" s="40">
        <v>5.2999999999999998E-4</v>
      </c>
      <c r="AE109" s="37">
        <f t="shared" si="1042"/>
        <v>7.7517800000000001</v>
      </c>
      <c r="AF109" s="28">
        <v>0.2051</v>
      </c>
      <c r="AG109" s="41">
        <f t="shared" si="1043"/>
        <v>28.900641</v>
      </c>
      <c r="AH109" s="28">
        <f t="shared" si="1044"/>
        <v>0.78391873267846168</v>
      </c>
      <c r="AI109" s="29">
        <f t="shared" si="633"/>
        <v>0.79238425871387563</v>
      </c>
      <c r="AJ109" s="34">
        <v>154</v>
      </c>
      <c r="AK109" s="36">
        <v>8.5000000000000006E-2</v>
      </c>
      <c r="AL109" s="38">
        <v>0.2074</v>
      </c>
      <c r="AM109" s="137">
        <v>0.20380000000000001</v>
      </c>
      <c r="AN109" s="41">
        <f>AJ109*(1-AK109)*AL109</f>
        <v>29.224733999999998</v>
      </c>
      <c r="AO109" s="138">
        <f t="shared" si="675"/>
        <v>28.717458000000001</v>
      </c>
      <c r="AP109" s="42">
        <v>1.55</v>
      </c>
      <c r="AQ109" s="42"/>
      <c r="AR109" s="121">
        <f>AR108+AJ109-AQ109</f>
        <v>2288.8000000000011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9"/>
      <c r="B110" s="33">
        <v>3</v>
      </c>
      <c r="C110" s="46" t="s">
        <v>55</v>
      </c>
      <c r="D110" s="43">
        <v>15000</v>
      </c>
      <c r="E110" s="43">
        <v>2</v>
      </c>
      <c r="F110" s="43">
        <v>17123</v>
      </c>
      <c r="G110" s="37">
        <v>1</v>
      </c>
      <c r="H110" s="37">
        <v>4.7</v>
      </c>
      <c r="I110" s="43">
        <v>18330</v>
      </c>
      <c r="J110" s="37">
        <v>3.7</v>
      </c>
      <c r="K110" s="43">
        <v>15992</v>
      </c>
      <c r="L110" s="39">
        <v>8.1000000000000003E-2</v>
      </c>
      <c r="M110" s="37">
        <f>ROUND(K110*(1-L110),0)</f>
        <v>14697</v>
      </c>
      <c r="N110" s="28">
        <v>0.495</v>
      </c>
      <c r="O110" s="25">
        <f t="shared" si="1035"/>
        <v>7275.0150000000003</v>
      </c>
      <c r="P110" s="39">
        <v>0.26100000000000001</v>
      </c>
      <c r="Q110" s="25">
        <f t="shared" si="1036"/>
        <v>3835.9170000000004</v>
      </c>
      <c r="R110" s="39">
        <v>0.24399999999999999</v>
      </c>
      <c r="S110" s="139">
        <v>0.21290000000000001</v>
      </c>
      <c r="T110" s="25">
        <f t="shared" si="1037"/>
        <v>3586.0679999999998</v>
      </c>
      <c r="U110" s="28">
        <v>0.249</v>
      </c>
      <c r="V110" s="25">
        <f t="shared" si="1038"/>
        <v>3659.5529999999999</v>
      </c>
      <c r="W110" s="39">
        <v>0.48499999999999999</v>
      </c>
      <c r="X110" s="25">
        <f t="shared" si="1039"/>
        <v>7128.0450000000001</v>
      </c>
      <c r="Y110" s="39">
        <v>0.38</v>
      </c>
      <c r="Z110" s="25">
        <f t="shared" si="1040"/>
        <v>5584.86</v>
      </c>
      <c r="AA110" s="47">
        <v>2.4299999999999999E-3</v>
      </c>
      <c r="AB110" s="18">
        <f t="shared" si="1041"/>
        <v>35.713709999999999</v>
      </c>
      <c r="AC110" s="27">
        <f>IF(M110&gt;0,(AE110+AN110)/M110,0)</f>
        <v>2.7231142410015651E-3</v>
      </c>
      <c r="AD110" s="47">
        <v>5.2999999999999998E-4</v>
      </c>
      <c r="AE110" s="37">
        <f t="shared" si="1042"/>
        <v>7.7894099999999993</v>
      </c>
      <c r="AF110" s="28">
        <v>0.20250000000000001</v>
      </c>
      <c r="AG110" s="41">
        <f t="shared" si="1043"/>
        <v>28.690200000000004</v>
      </c>
      <c r="AH110" s="28">
        <f t="shared" si="1044"/>
        <v>0.78394481028535579</v>
      </c>
      <c r="AI110" s="29">
        <f t="shared" si="633"/>
        <v>0.80725052651233919</v>
      </c>
      <c r="AJ110" s="43">
        <v>154</v>
      </c>
      <c r="AK110" s="39">
        <v>0.08</v>
      </c>
      <c r="AL110" s="28">
        <v>0.22750000000000001</v>
      </c>
      <c r="AM110" s="139">
        <v>0.2276</v>
      </c>
      <c r="AN110" s="41">
        <f>AJ110*(1-AK110)*AL110</f>
        <v>32.232200000000006</v>
      </c>
      <c r="AO110" s="140">
        <f t="shared" si="675"/>
        <v>32.246368000000004</v>
      </c>
      <c r="AP110" s="18">
        <v>1.58</v>
      </c>
      <c r="AQ110" s="18"/>
      <c r="AR110" s="121">
        <f>AR109+AJ110-AQ110</f>
        <v>2442.8000000000011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70"/>
      <c r="B111" s="49" t="s">
        <v>38</v>
      </c>
      <c r="C111" s="50"/>
      <c r="D111" s="51">
        <f t="shared" ref="D111" si="1046">SUM(D108:D110)</f>
        <v>40190</v>
      </c>
      <c r="E111" s="51"/>
      <c r="F111" s="51">
        <f t="shared" ref="F111" si="1047">SUM(F108:F110)</f>
        <v>39771</v>
      </c>
      <c r="G111" s="52"/>
      <c r="H111" s="52"/>
      <c r="I111" s="51">
        <f t="shared" ref="I111:K111" si="1048">SUM(I108:I110)</f>
        <v>42280</v>
      </c>
      <c r="J111" s="52"/>
      <c r="K111" s="51">
        <f t="shared" si="1048"/>
        <v>47292</v>
      </c>
      <c r="L111" s="21">
        <f t="shared" ref="L111" si="1049">IF(K111&gt;0,(K108*L108+K109*L109+K110*L110)/K111,0)</f>
        <v>8.1704347458343915E-2</v>
      </c>
      <c r="M111" s="52">
        <f t="shared" ref="M111" si="1050">M108+M109+M110</f>
        <v>43428</v>
      </c>
      <c r="N111" s="53">
        <f t="shared" ref="N111" si="1051">IF(M111&gt;0,O111/M111,0)</f>
        <v>0.48120284148475639</v>
      </c>
      <c r="O111" s="54">
        <f t="shared" ref="O111" si="1052">O108+O109+O110</f>
        <v>20897.677</v>
      </c>
      <c r="P111" s="21">
        <f t="shared" ref="P111" si="1053">IF(M111&gt;0,Q111/M111,0)</f>
        <v>0.31203833932025421</v>
      </c>
      <c r="Q111" s="54">
        <f t="shared" ref="Q111" si="1054">Q108+Q109+Q110</f>
        <v>13551.201000000001</v>
      </c>
      <c r="R111" s="21">
        <f t="shared" ref="R111" si="1055">IF(M111&gt;0,T111/M111,0)</f>
        <v>0.2067588191949894</v>
      </c>
      <c r="S111" s="141"/>
      <c r="T111" s="54">
        <f t="shared" ref="T111" si="1056">T108+T109+T110</f>
        <v>8979.1219999999994</v>
      </c>
      <c r="U111" s="21">
        <f t="shared" ref="U111" si="1057">IF(M111&gt;0,V111/M111,0)</f>
        <v>0.25911649166436401</v>
      </c>
      <c r="V111" s="54">
        <f t="shared" ref="V111" si="1058">V108+V109+V110</f>
        <v>11252.911</v>
      </c>
      <c r="W111" s="21">
        <f t="shared" ref="W111" si="1059">IF(M111&gt;0,X111/M111,0)</f>
        <v>0.47513631758312613</v>
      </c>
      <c r="X111" s="54">
        <f t="shared" ref="X111" si="1060">X108+X109+X110</f>
        <v>20634.22</v>
      </c>
      <c r="Y111" s="21">
        <f t="shared" ref="Y111" si="1061">IF(M111&gt;0,Z111/M111,0)</f>
        <v>0.3767520954223082</v>
      </c>
      <c r="Z111" s="54">
        <f t="shared" ref="Z111" si="1062">Z108+Z109+Z110</f>
        <v>16361.59</v>
      </c>
      <c r="AA111" s="55">
        <f t="shared" ref="AA111" si="1063">IF(M111&gt;0,AB111/M111,0)</f>
        <v>2.4072646679561571E-3</v>
      </c>
      <c r="AB111" s="56">
        <f t="shared" ref="AB111" si="1064">SUM(AB108:AB110)</f>
        <v>104.54268999999999</v>
      </c>
      <c r="AC111" s="55">
        <f t="shared" ref="AC111" si="1065">IF(M111&gt;0,(AC108*M108+AC109*M109+AC110*M110)/M111,0)</f>
        <v>2.7253300082895828E-3</v>
      </c>
      <c r="AD111" s="55">
        <f t="shared" ref="AD111" si="1066">IF(K111&gt;0,(K108*AD108+K109*AD109+K110*AD110)/K111,0)</f>
        <v>5.6562230398376036E-4</v>
      </c>
      <c r="AE111" s="52">
        <f t="shared" ref="AE111" si="1067">SUM(AE108:AE110)</f>
        <v>24.568390000000001</v>
      </c>
      <c r="AF111" s="53">
        <f t="shared" ref="AF111" si="1068">IF(K111&gt;0,(K108*AF108+K109*AF109+K110*AF110)/K111,0)</f>
        <v>0.20188915672841073</v>
      </c>
      <c r="AG111" s="58">
        <f t="shared" ref="AG111" si="1069">SUM(AG108:AG110)</f>
        <v>86.295048600000001</v>
      </c>
      <c r="AH111" s="53">
        <f t="shared" ref="AH111" si="1070">IF(AND(AB111&gt;0),((AB108*AH108+AB109*AH109+AB110*AH110)/AB111),0)</f>
        <v>0.76713433213020243</v>
      </c>
      <c r="AI111" s="57">
        <f t="shared" si="633"/>
        <v>0.79450730444987516</v>
      </c>
      <c r="AJ111" s="51">
        <f t="shared" ref="AJ111" si="1071">SUM(AJ108:AJ110)</f>
        <v>466</v>
      </c>
      <c r="AK111" s="21">
        <f t="shared" ref="AK111" si="1072">IF(AJ111&gt;0,(AK108*AJ108+AK109*AJ109+AK110*AJ110)/AJ111,0)</f>
        <v>8.2330472103004287E-2</v>
      </c>
      <c r="AL111" s="53">
        <f>IF(K111&gt;0,(AL108*K108+AL109*K109+AL110*K110)/K111,0)</f>
        <v>0.21921641080943924</v>
      </c>
      <c r="AM111" s="141">
        <f>IF(L111&gt;0,(AM108*K108+AM109*K109+AM110*K110)/K111,0)</f>
        <v>0.2181953226761397</v>
      </c>
      <c r="AN111" s="58">
        <f t="shared" ref="AN111" si="1073">SUM(AN108:AN110)</f>
        <v>93.787241600000002</v>
      </c>
      <c r="AO111" s="142">
        <f t="shared" si="704"/>
        <v>93.366655600000001</v>
      </c>
      <c r="AP111" s="56"/>
      <c r="AQ111" s="56">
        <f t="shared" ref="AQ111" si="1074">SUM(AQ108:AQ110)</f>
        <v>501.24</v>
      </c>
      <c r="AR111" s="105"/>
      <c r="AS111" s="106">
        <f>AR110</f>
        <v>2442.8000000000011</v>
      </c>
      <c r="AT111" s="51">
        <f t="shared" ref="AT111" si="1075">SUM(AT108:AT110)</f>
        <v>0</v>
      </c>
      <c r="AU111" s="59"/>
      <c r="AV111" s="58"/>
      <c r="AW111" s="58"/>
      <c r="AX111" s="58"/>
      <c r="AY111" s="58"/>
    </row>
    <row r="112" spans="1:51" x14ac:dyDescent="0.2">
      <c r="A112" s="168">
        <v>28</v>
      </c>
      <c r="B112" s="23">
        <v>1</v>
      </c>
      <c r="C112" s="46" t="s">
        <v>58</v>
      </c>
      <c r="D112" s="12">
        <v>5700</v>
      </c>
      <c r="E112" s="12">
        <v>0</v>
      </c>
      <c r="F112" s="12">
        <v>12412</v>
      </c>
      <c r="G112" s="13">
        <v>0.8</v>
      </c>
      <c r="H112" s="13">
        <v>3.7</v>
      </c>
      <c r="I112" s="12">
        <v>13249</v>
      </c>
      <c r="J112" s="13">
        <v>5.4</v>
      </c>
      <c r="K112" s="12">
        <v>15924</v>
      </c>
      <c r="L112" s="14">
        <v>0.08</v>
      </c>
      <c r="M112" s="24">
        <f>ROUND(K112*(1-L112),0)</f>
        <v>14650</v>
      </c>
      <c r="N112" s="15">
        <v>0.65600000000000003</v>
      </c>
      <c r="O112" s="25">
        <f t="shared" ref="O112:O114" si="1076">M112*N112</f>
        <v>9610.4</v>
      </c>
      <c r="P112" s="14">
        <v>0.28000000000000003</v>
      </c>
      <c r="Q112" s="25">
        <f t="shared" ref="Q112:Q114" si="1077">M112*P112</f>
        <v>4102</v>
      </c>
      <c r="R112" s="16">
        <v>6.4000000000000001E-2</v>
      </c>
      <c r="S112" s="150">
        <v>0.1923</v>
      </c>
      <c r="T112" s="25">
        <f t="shared" ref="T112:T114" si="1078">M112*R112</f>
        <v>937.6</v>
      </c>
      <c r="U112" s="26">
        <v>0.25600000000000001</v>
      </c>
      <c r="V112" s="25">
        <f t="shared" ref="V112:V114" si="1079">M112*U112</f>
        <v>3750.4</v>
      </c>
      <c r="W112" s="16">
        <v>0.48</v>
      </c>
      <c r="X112" s="25">
        <f t="shared" ref="X112:X114" si="1080">M112*W112</f>
        <v>7032</v>
      </c>
      <c r="Y112" s="16">
        <v>0.38</v>
      </c>
      <c r="Z112" s="25">
        <f t="shared" ref="Z112:Z114" si="1081">Y112*M112</f>
        <v>5567</v>
      </c>
      <c r="AA112" s="17">
        <v>2.6099999999999999E-3</v>
      </c>
      <c r="AB112" s="18">
        <f t="shared" ref="AB112:AB114" si="1082">M112*AA112</f>
        <v>38.236499999999999</v>
      </c>
      <c r="AC112" s="27">
        <f>IF(M112&gt;0,(AE112+AN112)/M112,0)</f>
        <v>2.8938576996587035E-3</v>
      </c>
      <c r="AD112" s="17">
        <v>6.3000000000000003E-4</v>
      </c>
      <c r="AE112" s="24">
        <f t="shared" ref="AE112:AE114" si="1083">AD112*M112</f>
        <v>9.2294999999999998</v>
      </c>
      <c r="AF112" s="117">
        <v>0.20480000000000001</v>
      </c>
      <c r="AG112" s="30">
        <f t="shared" ref="AG112:AG114" si="1084">AJ112*(1-AK112)*AF112</f>
        <v>31.431270400000002</v>
      </c>
      <c r="AH112" s="28">
        <f t="shared" ref="AH112:AH114" si="1085">IF(AND(AF112&gt;0,AD112&gt;0,AA112&gt;0),((AA112-AD112)*AF112)/((AF112-AD112)*AA112),0)</f>
        <v>0.76096153813674527</v>
      </c>
      <c r="AI112" s="60">
        <f t="shared" si="633"/>
        <v>0.78458483279047853</v>
      </c>
      <c r="AJ112" s="12">
        <v>167</v>
      </c>
      <c r="AK112" s="14">
        <v>8.1000000000000003E-2</v>
      </c>
      <c r="AL112" s="15">
        <v>0.21609999999999999</v>
      </c>
      <c r="AM112" s="135">
        <v>0.21729999999999999</v>
      </c>
      <c r="AN112" s="30">
        <f>AJ112*(1-AK112)*AL112</f>
        <v>33.165515300000003</v>
      </c>
      <c r="AO112" s="136">
        <f t="shared" ref="AO112" si="1086">AJ112*(1-AK112)*AM112</f>
        <v>33.349682900000005</v>
      </c>
      <c r="AP112" s="19">
        <v>1.6</v>
      </c>
      <c r="AQ112" s="19">
        <v>503.2</v>
      </c>
      <c r="AR112" s="101">
        <f>AR110+AJ112-AQ112</f>
        <v>2106.6000000000013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9"/>
      <c r="B113" s="33">
        <v>2</v>
      </c>
      <c r="C113" s="46" t="s">
        <v>54</v>
      </c>
      <c r="D113" s="34">
        <v>24250</v>
      </c>
      <c r="E113" s="34">
        <v>2</v>
      </c>
      <c r="F113" s="34">
        <v>18595</v>
      </c>
      <c r="G113" s="35">
        <v>0.6</v>
      </c>
      <c r="H113" s="35">
        <v>4.7</v>
      </c>
      <c r="I113" s="34">
        <v>19486</v>
      </c>
      <c r="J113" s="35">
        <v>3.7</v>
      </c>
      <c r="K113" s="34">
        <v>16175</v>
      </c>
      <c r="L113" s="36">
        <v>7.6999999999999999E-2</v>
      </c>
      <c r="M113" s="37">
        <f>ROUND(K113*(1-L113),0)</f>
        <v>14930</v>
      </c>
      <c r="N113" s="38">
        <v>0.32800000000000001</v>
      </c>
      <c r="O113" s="25">
        <f t="shared" si="1076"/>
        <v>4897.04</v>
      </c>
      <c r="P113" s="36">
        <v>0.223</v>
      </c>
      <c r="Q113" s="25">
        <f t="shared" si="1077"/>
        <v>3329.39</v>
      </c>
      <c r="R113" s="39">
        <v>0.44900000000000001</v>
      </c>
      <c r="S113" s="139">
        <v>0.19270000000000001</v>
      </c>
      <c r="T113" s="25">
        <f t="shared" si="1078"/>
        <v>6703.57</v>
      </c>
      <c r="U113" s="28">
        <v>0.26200000000000001</v>
      </c>
      <c r="V113" s="25">
        <f t="shared" si="1079"/>
        <v>3911.6600000000003</v>
      </c>
      <c r="W113" s="39">
        <v>0.48699999999999999</v>
      </c>
      <c r="X113" s="25">
        <f t="shared" si="1080"/>
        <v>7270.91</v>
      </c>
      <c r="Y113" s="39">
        <v>0.39</v>
      </c>
      <c r="Z113" s="25">
        <f t="shared" si="1081"/>
        <v>5822.7</v>
      </c>
      <c r="AA113" s="40">
        <v>2.64E-3</v>
      </c>
      <c r="AB113" s="18">
        <f t="shared" si="1082"/>
        <v>39.415199999999999</v>
      </c>
      <c r="AC113" s="27">
        <f>IF(M113&gt;0,(AE113+AN113)/M113,0)</f>
        <v>3.0107694440723379E-3</v>
      </c>
      <c r="AD113" s="40">
        <v>5.9000000000000003E-4</v>
      </c>
      <c r="AE113" s="37">
        <f t="shared" si="1083"/>
        <v>8.8087</v>
      </c>
      <c r="AF113" s="28">
        <v>0.19409999999999999</v>
      </c>
      <c r="AG113" s="41">
        <f t="shared" si="1084"/>
        <v>33.106084199999998</v>
      </c>
      <c r="AH113" s="28">
        <f t="shared" si="1085"/>
        <v>0.77888269809875932</v>
      </c>
      <c r="AI113" s="29">
        <f t="shared" si="633"/>
        <v>0.80628176118588413</v>
      </c>
      <c r="AJ113" s="34">
        <v>186</v>
      </c>
      <c r="AK113" s="36">
        <v>8.3000000000000004E-2</v>
      </c>
      <c r="AL113" s="38">
        <v>0.21190000000000001</v>
      </c>
      <c r="AM113" s="137">
        <v>0.20830000000000001</v>
      </c>
      <c r="AN113" s="41">
        <f>AJ113*(1-AK113)*AL113</f>
        <v>36.142087800000006</v>
      </c>
      <c r="AO113" s="138">
        <f t="shared" si="675"/>
        <v>35.528064600000008</v>
      </c>
      <c r="AP113" s="42">
        <v>1.58</v>
      </c>
      <c r="AQ113" s="42"/>
      <c r="AR113" s="121">
        <f>AR112+AJ113-AQ113</f>
        <v>2292.6000000000013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9"/>
      <c r="B114" s="33">
        <v>3</v>
      </c>
      <c r="C114" s="11" t="s">
        <v>57</v>
      </c>
      <c r="D114" s="43">
        <v>20200</v>
      </c>
      <c r="E114" s="43">
        <v>1</v>
      </c>
      <c r="F114" s="43">
        <v>17466</v>
      </c>
      <c r="G114" s="37">
        <v>1.2</v>
      </c>
      <c r="H114" s="37">
        <v>5.7</v>
      </c>
      <c r="I114" s="43">
        <v>18722</v>
      </c>
      <c r="J114" s="37">
        <v>3.3</v>
      </c>
      <c r="K114" s="43">
        <v>16057</v>
      </c>
      <c r="L114" s="39">
        <v>7.3999999999999996E-2</v>
      </c>
      <c r="M114" s="37">
        <f>ROUND(K114*(1-L114),0)</f>
        <v>14869</v>
      </c>
      <c r="N114" s="28">
        <v>0.25800000000000001</v>
      </c>
      <c r="O114" s="25">
        <f t="shared" si="1076"/>
        <v>3836.2020000000002</v>
      </c>
      <c r="P114" s="39">
        <v>0.32900000000000001</v>
      </c>
      <c r="Q114" s="25">
        <f t="shared" si="1077"/>
        <v>4891.9009999999998</v>
      </c>
      <c r="R114" s="39">
        <v>0.41299999999999998</v>
      </c>
      <c r="S114" s="139">
        <v>0.182</v>
      </c>
      <c r="T114" s="25">
        <f t="shared" si="1078"/>
        <v>6140.8969999999999</v>
      </c>
      <c r="U114" s="28">
        <v>0.254</v>
      </c>
      <c r="V114" s="25">
        <f t="shared" si="1079"/>
        <v>3776.7260000000001</v>
      </c>
      <c r="W114" s="39">
        <v>0.48899999999999999</v>
      </c>
      <c r="X114" s="25">
        <f t="shared" si="1080"/>
        <v>7270.9409999999998</v>
      </c>
      <c r="Y114" s="39">
        <v>0.39</v>
      </c>
      <c r="Z114" s="25">
        <f t="shared" si="1081"/>
        <v>5798.91</v>
      </c>
      <c r="AA114" s="47">
        <v>2.5899999999999999E-3</v>
      </c>
      <c r="AB114" s="18">
        <f t="shared" si="1082"/>
        <v>38.510709999999996</v>
      </c>
      <c r="AC114" s="27">
        <f>IF(M114&gt;0,(AE114+AN114)/M114,0)</f>
        <v>2.7015712421817203E-3</v>
      </c>
      <c r="AD114" s="47">
        <v>5.6999999999999998E-4</v>
      </c>
      <c r="AE114" s="37">
        <f t="shared" si="1083"/>
        <v>8.4753299999999996</v>
      </c>
      <c r="AF114" s="28">
        <v>0.20680000000000001</v>
      </c>
      <c r="AG114" s="41">
        <f t="shared" si="1084"/>
        <v>29.550892800000003</v>
      </c>
      <c r="AH114" s="28">
        <f t="shared" si="1085"/>
        <v>0.78207841190918337</v>
      </c>
      <c r="AI114" s="29">
        <f t="shared" si="633"/>
        <v>0.79104456356335862</v>
      </c>
      <c r="AJ114" s="43">
        <v>156</v>
      </c>
      <c r="AK114" s="39">
        <v>8.4000000000000005E-2</v>
      </c>
      <c r="AL114" s="28">
        <v>0.2218</v>
      </c>
      <c r="AM114" s="139">
        <v>0.2213</v>
      </c>
      <c r="AN114" s="41">
        <f>AJ114*(1-AK114)*AL114</f>
        <v>31.694332800000002</v>
      </c>
      <c r="AO114" s="140">
        <f t="shared" si="675"/>
        <v>31.622884800000001</v>
      </c>
      <c r="AP114" s="18">
        <v>1.55</v>
      </c>
      <c r="AQ114" s="18"/>
      <c r="AR114" s="121">
        <f>AR113+AJ114-AQ114</f>
        <v>2448.6000000000013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70"/>
      <c r="B115" s="49" t="s">
        <v>38</v>
      </c>
      <c r="C115" s="50"/>
      <c r="D115" s="51">
        <f t="shared" ref="D115" si="1087">SUM(D112:D114)</f>
        <v>50150</v>
      </c>
      <c r="E115" s="51"/>
      <c r="F115" s="51">
        <f t="shared" ref="F115" si="1088">SUM(F112:F114)</f>
        <v>48473</v>
      </c>
      <c r="G115" s="52"/>
      <c r="H115" s="52"/>
      <c r="I115" s="51">
        <f t="shared" ref="I115:K115" si="1089">SUM(I112:I114)</f>
        <v>51457</v>
      </c>
      <c r="J115" s="52"/>
      <c r="K115" s="51">
        <f t="shared" si="1089"/>
        <v>48156</v>
      </c>
      <c r="L115" s="21">
        <f t="shared" ref="L115" si="1090">IF(K115&gt;0,(K112*L112+K113*L113+K114*L114)/K115,0)</f>
        <v>7.6991714428108649E-2</v>
      </c>
      <c r="M115" s="52">
        <f t="shared" ref="M115" si="1091">M112+M113+M114</f>
        <v>44449</v>
      </c>
      <c r="N115" s="53">
        <f t="shared" ref="N115" si="1092">IF(M115&gt;0,O115/M115,0)</f>
        <v>0.41268964431145805</v>
      </c>
      <c r="O115" s="54">
        <f t="shared" ref="O115" si="1093">O112+O113+O114</f>
        <v>18343.642</v>
      </c>
      <c r="P115" s="21">
        <f t="shared" ref="P115" si="1094">IF(M115&gt;0,Q115/M115,0)</f>
        <v>0.27724562982294315</v>
      </c>
      <c r="Q115" s="54">
        <f t="shared" ref="Q115" si="1095">Q112+Q113+Q114</f>
        <v>12323.290999999999</v>
      </c>
      <c r="R115" s="21">
        <f t="shared" ref="R115" si="1096">IF(M115&gt;0,T115/M115,0)</f>
        <v>0.31006472586559874</v>
      </c>
      <c r="S115" s="141"/>
      <c r="T115" s="54">
        <f t="shared" ref="T115" si="1097">T112+T113+T114</f>
        <v>13782.066999999999</v>
      </c>
      <c r="U115" s="21">
        <f t="shared" ref="U115" si="1098">IF(M115&gt;0,V115/M115,0)</f>
        <v>0.25734630700353212</v>
      </c>
      <c r="V115" s="54">
        <f t="shared" ref="V115" si="1099">V112+V113+V114</f>
        <v>11438.786</v>
      </c>
      <c r="W115" s="21">
        <f t="shared" ref="W115" si="1100">IF(M115&gt;0,X115/M115,0)</f>
        <v>0.48536189790546463</v>
      </c>
      <c r="X115" s="54">
        <f t="shared" ref="X115" si="1101">X112+X113+X114</f>
        <v>21573.850999999999</v>
      </c>
      <c r="Y115" s="21">
        <f t="shared" ref="Y115" si="1102">IF(M115&gt;0,Z115/M115,0)</f>
        <v>0.38670408783099736</v>
      </c>
      <c r="Z115" s="54">
        <f t="shared" ref="Z115" si="1103">Z112+Z113+Z114</f>
        <v>17188.61</v>
      </c>
      <c r="AA115" s="55">
        <f t="shared" ref="AA115" si="1104">IF(M115&gt;0,AB115/M115,0)</f>
        <v>2.6133863528988279E-3</v>
      </c>
      <c r="AB115" s="56">
        <f t="shared" ref="AB115" si="1105">SUM(AB112:AB114)</f>
        <v>116.16240999999999</v>
      </c>
      <c r="AC115" s="55">
        <f t="shared" ref="AC115" si="1106">IF(M115&gt;0,(AC112*M112+AC113*M113+AC114*M114)/M115,0)</f>
        <v>2.8688039303471397E-3</v>
      </c>
      <c r="AD115" s="55">
        <f t="shared" ref="AD115" si="1107">IF(K115&gt;0,(K112*AD112+K113*AD113+K114*AD114)/K115,0)</f>
        <v>5.9655826895921586E-4</v>
      </c>
      <c r="AE115" s="52">
        <f t="shared" ref="AE115" si="1108">SUM(AE112:AE114)</f>
        <v>26.513529999999999</v>
      </c>
      <c r="AF115" s="53">
        <f t="shared" ref="AF115" si="1109">IF(K115&gt;0,(K112*AF112+K113*AF113+K114*AF114)/K115,0)</f>
        <v>0.20187287773070856</v>
      </c>
      <c r="AG115" s="58">
        <f t="shared" ref="AG115" si="1110">SUM(AG112:AG114)</f>
        <v>94.0882474</v>
      </c>
      <c r="AH115" s="53">
        <f t="shared" ref="AH115" si="1111">IF(AND(AB115&gt;0),((AB112*AH112+AB113*AH113+AB114*AH114)/AB115),0)</f>
        <v>0.77404315297317772</v>
      </c>
      <c r="AI115" s="57">
        <f t="shared" si="633"/>
        <v>0.79424090975900763</v>
      </c>
      <c r="AJ115" s="51">
        <f t="shared" ref="AJ115" si="1112">SUM(AJ112:AJ114)</f>
        <v>509</v>
      </c>
      <c r="AK115" s="21">
        <f t="shared" ref="AK115" si="1113">IF(AJ115&gt;0,(AK112*AJ112+AK113*AJ113+AK114*AJ114)/AJ115,0)</f>
        <v>8.2650294695481338E-2</v>
      </c>
      <c r="AL115" s="53">
        <f>IF(K115&gt;0,(AL112*K112+AL113*K113+AL114*K114)/K115,0)</f>
        <v>0.21658986419137805</v>
      </c>
      <c r="AM115" s="141">
        <f>IF(L115&gt;0,(AM112*K112+AM113*K113+AM114*K114)/K115,0)</f>
        <v>0.21561076086053657</v>
      </c>
      <c r="AN115" s="58">
        <f t="shared" ref="AN115" si="1114">SUM(AN112:AN114)</f>
        <v>101.00193590000001</v>
      </c>
      <c r="AO115" s="142">
        <f t="shared" si="704"/>
        <v>100.50063230000001</v>
      </c>
      <c r="AP115" s="56"/>
      <c r="AQ115" s="56">
        <f t="shared" ref="AQ115" si="1115">SUM(AQ112:AQ114)</f>
        <v>503.2</v>
      </c>
      <c r="AR115" s="105"/>
      <c r="AS115" s="106">
        <f>AR114</f>
        <v>2448.6000000000013</v>
      </c>
      <c r="AT115" s="51">
        <f t="shared" ref="AT115" si="1116">SUM(AT112:AT114)</f>
        <v>0</v>
      </c>
      <c r="AU115" s="59"/>
      <c r="AV115" s="58"/>
      <c r="AW115" s="58"/>
      <c r="AX115" s="58"/>
      <c r="AY115" s="58"/>
    </row>
    <row r="116" spans="1:51" x14ac:dyDescent="0.2">
      <c r="A116" s="169">
        <v>29</v>
      </c>
      <c r="B116" s="33">
        <v>1</v>
      </c>
      <c r="C116" s="46" t="s">
        <v>58</v>
      </c>
      <c r="D116" s="12">
        <v>4900</v>
      </c>
      <c r="E116" s="12">
        <v>0</v>
      </c>
      <c r="F116" s="12">
        <v>10952</v>
      </c>
      <c r="G116" s="13">
        <v>0.8</v>
      </c>
      <c r="H116" s="13">
        <v>4.5</v>
      </c>
      <c r="I116" s="12">
        <v>11580</v>
      </c>
      <c r="J116" s="13">
        <v>4.8</v>
      </c>
      <c r="K116" s="12">
        <v>15505</v>
      </c>
      <c r="L116" s="14">
        <v>7.4999999999999997E-2</v>
      </c>
      <c r="M116" s="24">
        <f>ROUND(K116*(1-L116),0)</f>
        <v>14342</v>
      </c>
      <c r="N116" s="15">
        <v>0.36699999999999999</v>
      </c>
      <c r="O116" s="25">
        <f t="shared" ref="O116:O118" si="1117">M116*N116</f>
        <v>5263.5140000000001</v>
      </c>
      <c r="P116" s="14">
        <v>0.36599999999999999</v>
      </c>
      <c r="Q116" s="25">
        <f t="shared" ref="Q116:Q118" si="1118">M116*P116</f>
        <v>5249.1719999999996</v>
      </c>
      <c r="R116" s="16">
        <v>0.26700000000000002</v>
      </c>
      <c r="S116" s="150">
        <v>0.17660000000000001</v>
      </c>
      <c r="T116" s="25">
        <f t="shared" ref="T116:T118" si="1119">M116*R116</f>
        <v>3829.3140000000003</v>
      </c>
      <c r="U116" s="26">
        <v>0.26100000000000001</v>
      </c>
      <c r="V116" s="25">
        <f t="shared" ref="V116:V118" si="1120">M116*U116</f>
        <v>3743.2620000000002</v>
      </c>
      <c r="W116" s="16">
        <v>0.47399999999999998</v>
      </c>
      <c r="X116" s="25">
        <f t="shared" ref="X116:X118" si="1121">M116*W116</f>
        <v>6798.1079999999993</v>
      </c>
      <c r="Y116" s="16">
        <v>0.39</v>
      </c>
      <c r="Z116" s="25">
        <f t="shared" ref="Z116:Z118" si="1122">Y116*M116</f>
        <v>5593.38</v>
      </c>
      <c r="AA116" s="17">
        <v>2.65E-3</v>
      </c>
      <c r="AB116" s="18">
        <f t="shared" ref="AB116:AB118" si="1123">M116*AA116</f>
        <v>38.006300000000003</v>
      </c>
      <c r="AC116" s="27">
        <f>IF(M116&gt;0,(AE116+AN116)/M116,0)</f>
        <v>3.0056826105145729E-3</v>
      </c>
      <c r="AD116" s="17">
        <v>5.2999999999999998E-4</v>
      </c>
      <c r="AE116" s="24">
        <f t="shared" ref="AE116:AE118" si="1124">AD116*M116</f>
        <v>7.6012599999999999</v>
      </c>
      <c r="AF116" s="117">
        <v>0.2026</v>
      </c>
      <c r="AG116" s="30">
        <f t="shared" ref="AG116:AG118" si="1125">AJ116*(1-AK116)*AF116</f>
        <v>32.698019199999997</v>
      </c>
      <c r="AH116" s="28">
        <f t="shared" ref="AH116:AH118" si="1126">IF(AND(AF116&gt;0,AD116&gt;0,AA116&gt;0),((AA116-AD116)*AF116)/((AF116-AD116)*AA116),0)</f>
        <v>0.80209828277329642</v>
      </c>
      <c r="AI116" s="60">
        <f t="shared" si="633"/>
        <v>0.82565642465640487</v>
      </c>
      <c r="AJ116" s="12">
        <v>176</v>
      </c>
      <c r="AK116" s="14">
        <v>8.3000000000000004E-2</v>
      </c>
      <c r="AL116" s="15">
        <v>0.22</v>
      </c>
      <c r="AM116" s="135">
        <v>0.21679999999999999</v>
      </c>
      <c r="AN116" s="30">
        <f>AJ116*(1-AK116)*AL116</f>
        <v>35.506239999999998</v>
      </c>
      <c r="AO116" s="136">
        <f t="shared" ref="AO116" si="1127">AJ116*(1-AK116)*AM116</f>
        <v>34.989785599999998</v>
      </c>
      <c r="AP116" s="19">
        <v>1.65</v>
      </c>
      <c r="AQ116" s="19">
        <v>469.56</v>
      </c>
      <c r="AR116" s="101">
        <f>AR114+AJ116-AQ116+AS116</f>
        <v>2146.0400000000013</v>
      </c>
      <c r="AS116" s="120">
        <v>-9</v>
      </c>
      <c r="AT116" s="12"/>
      <c r="AU116" s="31"/>
      <c r="AV116" s="20"/>
      <c r="AW116" s="20"/>
      <c r="AX116" s="20"/>
      <c r="AY116" s="20"/>
    </row>
    <row r="117" spans="1:51" x14ac:dyDescent="0.2">
      <c r="A117" s="169"/>
      <c r="B117" s="33">
        <v>2</v>
      </c>
      <c r="C117" s="46" t="s">
        <v>54</v>
      </c>
      <c r="D117" s="34">
        <v>21000</v>
      </c>
      <c r="E117" s="34">
        <v>2</v>
      </c>
      <c r="F117" s="34">
        <v>18128</v>
      </c>
      <c r="G117" s="35">
        <v>1.1000000000000001</v>
      </c>
      <c r="H117" s="35">
        <v>4.7</v>
      </c>
      <c r="I117" s="34">
        <v>18724</v>
      </c>
      <c r="J117" s="35">
        <v>3.9</v>
      </c>
      <c r="K117" s="34">
        <v>15884</v>
      </c>
      <c r="L117" s="36">
        <v>7.6999999999999999E-2</v>
      </c>
      <c r="M117" s="37">
        <f>ROUND(K117*(1-L117),0)</f>
        <v>14661</v>
      </c>
      <c r="N117" s="38">
        <v>0.308</v>
      </c>
      <c r="O117" s="25">
        <f t="shared" si="1117"/>
        <v>4515.5879999999997</v>
      </c>
      <c r="P117" s="36">
        <v>0.24299999999999999</v>
      </c>
      <c r="Q117" s="25">
        <f t="shared" si="1118"/>
        <v>3562.623</v>
      </c>
      <c r="R117" s="39">
        <v>0.44900000000000001</v>
      </c>
      <c r="S117" s="139">
        <v>0.20480000000000001</v>
      </c>
      <c r="T117" s="25">
        <f t="shared" si="1119"/>
        <v>6582.7889999999998</v>
      </c>
      <c r="U117" s="28">
        <v>0.253</v>
      </c>
      <c r="V117" s="25">
        <f t="shared" si="1120"/>
        <v>3709.2330000000002</v>
      </c>
      <c r="W117" s="39">
        <v>0.47899999999999998</v>
      </c>
      <c r="X117" s="25">
        <f t="shared" si="1121"/>
        <v>7022.6189999999997</v>
      </c>
      <c r="Y117" s="39">
        <v>0.38</v>
      </c>
      <c r="Z117" s="25">
        <f t="shared" si="1122"/>
        <v>5571.18</v>
      </c>
      <c r="AA117" s="40">
        <v>2.5999999999999999E-3</v>
      </c>
      <c r="AB117" s="18">
        <f t="shared" si="1123"/>
        <v>38.118600000000001</v>
      </c>
      <c r="AC117" s="27">
        <f>IF(M117&gt;0,(AE117+AN117)/M117,0)</f>
        <v>2.8787111111111111E-3</v>
      </c>
      <c r="AD117" s="40">
        <v>4.8999999999999998E-4</v>
      </c>
      <c r="AE117" s="37">
        <f t="shared" si="1124"/>
        <v>7.1838899999999999</v>
      </c>
      <c r="AF117" s="28">
        <v>0.2044</v>
      </c>
      <c r="AG117" s="41">
        <f t="shared" si="1125"/>
        <v>34.184673599999996</v>
      </c>
      <c r="AH117" s="28">
        <f t="shared" si="1126"/>
        <v>0.81348860545564972</v>
      </c>
      <c r="AI117" s="29">
        <f t="shared" si="633"/>
        <v>0.83173120151523894</v>
      </c>
      <c r="AJ117" s="34">
        <v>181</v>
      </c>
      <c r="AK117" s="36">
        <v>7.5999999999999998E-2</v>
      </c>
      <c r="AL117" s="38">
        <v>0.2094</v>
      </c>
      <c r="AM117" s="137">
        <v>0.20280000000000001</v>
      </c>
      <c r="AN117" s="41">
        <f>AJ117*(1-AK117)*AL117</f>
        <v>35.020893600000001</v>
      </c>
      <c r="AO117" s="138">
        <f t="shared" si="675"/>
        <v>33.9170832</v>
      </c>
      <c r="AP117" s="42">
        <v>1.65</v>
      </c>
      <c r="AQ117" s="42"/>
      <c r="AR117" s="121">
        <f>AR116+AJ117-AQ117</f>
        <v>2327.0400000000013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9"/>
      <c r="B118" s="33">
        <v>3</v>
      </c>
      <c r="C118" s="46" t="s">
        <v>55</v>
      </c>
      <c r="D118" s="43">
        <v>20270</v>
      </c>
      <c r="E118" s="43">
        <v>0</v>
      </c>
      <c r="F118" s="43">
        <v>19258</v>
      </c>
      <c r="G118" s="37">
        <v>1.9</v>
      </c>
      <c r="H118" s="37">
        <v>5.3</v>
      </c>
      <c r="I118" s="43">
        <v>20493</v>
      </c>
      <c r="J118" s="37">
        <v>2.7</v>
      </c>
      <c r="K118" s="43">
        <v>15899</v>
      </c>
      <c r="L118" s="39">
        <v>0.08</v>
      </c>
      <c r="M118" s="37">
        <f>ROUND(K118*(1-L118),0)</f>
        <v>14627</v>
      </c>
      <c r="N118" s="28">
        <v>0.35</v>
      </c>
      <c r="O118" s="25">
        <f t="shared" si="1117"/>
        <v>5119.45</v>
      </c>
      <c r="P118" s="39">
        <v>0.21199999999999999</v>
      </c>
      <c r="Q118" s="25">
        <f t="shared" si="1118"/>
        <v>3100.924</v>
      </c>
      <c r="R118" s="39">
        <v>0.438</v>
      </c>
      <c r="S118" s="139">
        <v>0.247</v>
      </c>
      <c r="T118" s="25">
        <f t="shared" si="1119"/>
        <v>6406.6260000000002</v>
      </c>
      <c r="U118" s="28">
        <v>0.253</v>
      </c>
      <c r="V118" s="25">
        <f t="shared" si="1120"/>
        <v>3700.6309999999999</v>
      </c>
      <c r="W118" s="39">
        <v>0.47799999999999998</v>
      </c>
      <c r="X118" s="25">
        <f t="shared" si="1121"/>
        <v>6991.7060000000001</v>
      </c>
      <c r="Y118" s="39">
        <v>0.39</v>
      </c>
      <c r="Z118" s="25">
        <f t="shared" si="1122"/>
        <v>5704.53</v>
      </c>
      <c r="AA118" s="47">
        <v>2.7399999999999998E-3</v>
      </c>
      <c r="AB118" s="18">
        <f t="shared" si="1123"/>
        <v>40.077979999999997</v>
      </c>
      <c r="AC118" s="27">
        <f>IF(M118&gt;0,(AE118+AN118)/M118,0)</f>
        <v>2.9422427565461134E-3</v>
      </c>
      <c r="AD118" s="47">
        <v>5.0000000000000001E-4</v>
      </c>
      <c r="AE118" s="37">
        <f t="shared" si="1124"/>
        <v>7.3135000000000003</v>
      </c>
      <c r="AF118" s="28">
        <v>0.21290000000000001</v>
      </c>
      <c r="AG118" s="41">
        <f t="shared" si="1125"/>
        <v>34.397827200000002</v>
      </c>
      <c r="AH118" s="28">
        <f t="shared" si="1126"/>
        <v>0.81944272616052893</v>
      </c>
      <c r="AI118" s="29">
        <f t="shared" si="633"/>
        <v>0.83194298163332159</v>
      </c>
      <c r="AJ118" s="43">
        <v>176</v>
      </c>
      <c r="AK118" s="39">
        <v>8.2000000000000003E-2</v>
      </c>
      <c r="AL118" s="28">
        <v>0.22109999999999999</v>
      </c>
      <c r="AM118" s="139">
        <v>0.21609999999999999</v>
      </c>
      <c r="AN118" s="41">
        <f>AJ118*(1-AK118)*AL118</f>
        <v>35.722684800000003</v>
      </c>
      <c r="AO118" s="140">
        <f t="shared" si="675"/>
        <v>34.914844799999997</v>
      </c>
      <c r="AP118" s="18">
        <v>1.58</v>
      </c>
      <c r="AQ118" s="18"/>
      <c r="AR118" s="121">
        <f>AR117+AJ118-AQ118</f>
        <v>2503.0400000000013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70"/>
      <c r="B119" s="49" t="s">
        <v>38</v>
      </c>
      <c r="C119" s="50"/>
      <c r="D119" s="51">
        <f t="shared" ref="D119" si="1128">SUM(D116:D118)</f>
        <v>46170</v>
      </c>
      <c r="E119" s="51"/>
      <c r="F119" s="51">
        <f t="shared" ref="F119" si="1129">SUM(F116:F118)</f>
        <v>48338</v>
      </c>
      <c r="G119" s="52"/>
      <c r="H119" s="52"/>
      <c r="I119" s="51">
        <f t="shared" ref="I119:K119" si="1130">SUM(I116:I118)</f>
        <v>50797</v>
      </c>
      <c r="J119" s="52"/>
      <c r="K119" s="51">
        <f t="shared" si="1130"/>
        <v>47288</v>
      </c>
      <c r="L119" s="21">
        <f t="shared" ref="L119" si="1131">IF(K119&gt;0,(K116*L116+K117*L117+K118*L118)/K119,0)</f>
        <v>7.7352880223312478E-2</v>
      </c>
      <c r="M119" s="52">
        <f t="shared" ref="M119" si="1132">M116+M117+M118</f>
        <v>43630</v>
      </c>
      <c r="N119" s="53">
        <f t="shared" ref="N119" si="1133">IF(M119&gt;0,O119/M119,0)</f>
        <v>0.34147494842997939</v>
      </c>
      <c r="O119" s="54">
        <f t="shared" ref="O119" si="1134">O116+O117+O118</f>
        <v>14898.552</v>
      </c>
      <c r="P119" s="21">
        <f t="shared" ref="P119" si="1135">IF(M119&gt;0,Q119/M119,0)</f>
        <v>0.27303962869585152</v>
      </c>
      <c r="Q119" s="54">
        <f t="shared" ref="Q119" si="1136">Q116+Q117+Q118</f>
        <v>11912.719000000001</v>
      </c>
      <c r="R119" s="21">
        <f t="shared" ref="R119" si="1137">IF(M119&gt;0,T119/M119,0)</f>
        <v>0.38548542287416915</v>
      </c>
      <c r="S119" s="141"/>
      <c r="T119" s="54">
        <f t="shared" ref="T119" si="1138">T116+T117+T118</f>
        <v>16818.728999999999</v>
      </c>
      <c r="U119" s="21">
        <f t="shared" ref="U119" si="1139">IF(M119&gt;0,V119/M119,0)</f>
        <v>0.25562975017190009</v>
      </c>
      <c r="V119" s="54">
        <f t="shared" ref="V119" si="1140">V116+V117+V118</f>
        <v>11153.126</v>
      </c>
      <c r="W119" s="21">
        <f t="shared" ref="W119" si="1141">IF(M119&gt;0,X119/M119,0)</f>
        <v>0.477021155168462</v>
      </c>
      <c r="X119" s="54">
        <f t="shared" ref="X119" si="1142">X116+X117+X118</f>
        <v>20812.432999999997</v>
      </c>
      <c r="Y119" s="21">
        <f t="shared" ref="Y119" si="1143">IF(M119&gt;0,Z119/M119,0)</f>
        <v>0.38663969745587901</v>
      </c>
      <c r="Z119" s="54">
        <f t="shared" ref="Z119" si="1144">Z116+Z117+Z118</f>
        <v>16869.09</v>
      </c>
      <c r="AA119" s="55">
        <f t="shared" ref="AA119" si="1145">IF(M119&gt;0,AB119/M119,0)</f>
        <v>2.6633710749484297E-3</v>
      </c>
      <c r="AB119" s="56">
        <f t="shared" ref="AB119" si="1146">SUM(AB116:AB118)</f>
        <v>116.20287999999999</v>
      </c>
      <c r="AC119" s="55">
        <f t="shared" ref="AC119" si="1147">IF(M119&gt;0,(AC116*M116+AC117*M117+AC118*M118)/M119,0)</f>
        <v>2.9417480724272288E-3</v>
      </c>
      <c r="AD119" s="55">
        <f t="shared" ref="AD119" si="1148">IF(K119&gt;0,(K116*AD116+K117*AD117+K118*AD118)/K119,0)</f>
        <v>5.0647754187108779E-4</v>
      </c>
      <c r="AE119" s="52">
        <f t="shared" ref="AE119" si="1149">SUM(AE116:AE118)</f>
        <v>22.098649999999999</v>
      </c>
      <c r="AF119" s="53">
        <f t="shared" ref="AF119" si="1150">IF(K119&gt;0,(K116*AF116+K117*AF117+K118*AF118)/K119,0)</f>
        <v>0.20666764718321773</v>
      </c>
      <c r="AG119" s="58">
        <f t="shared" ref="AG119" si="1151">SUM(AG116:AG118)</f>
        <v>101.28052</v>
      </c>
      <c r="AH119" s="53">
        <f t="shared" ref="AH119" si="1152">IF(AND(AB119&gt;0),((AB116*AH116+AB117*AH117+AB118*AH118)/AB119),0)</f>
        <v>0.81181674594205944</v>
      </c>
      <c r="AI119" s="57">
        <f t="shared" si="633"/>
        <v>0.82976947947260815</v>
      </c>
      <c r="AJ119" s="51">
        <f t="shared" ref="AJ119" si="1153">SUM(AJ116:AJ118)</f>
        <v>533</v>
      </c>
      <c r="AK119" s="21">
        <f t="shared" ref="AK119" si="1154">IF(AJ119&gt;0,(AK116*AJ116+AK117*AJ117+AK118*AJ118)/AJ119,0)</f>
        <v>8.029268292682927E-2</v>
      </c>
      <c r="AL119" s="53">
        <f>IF(K119&gt;0,(AL116*K116+AL117*K117+AL118*K118)/K119,0)</f>
        <v>0.21680930680087973</v>
      </c>
      <c r="AM119" s="141">
        <f>IF(L119&gt;0,(AM116*K116+AM117*K117+AM118*K118)/K119,0)</f>
        <v>0.21186206014210796</v>
      </c>
      <c r="AN119" s="58">
        <f t="shared" ref="AN119" si="1155">SUM(AN116:AN118)</f>
        <v>106.24981840000001</v>
      </c>
      <c r="AO119" s="142">
        <f t="shared" si="704"/>
        <v>103.8217136</v>
      </c>
      <c r="AP119" s="56"/>
      <c r="AQ119" s="56">
        <f t="shared" ref="AQ119" si="1156">SUM(AQ116:AQ118)</f>
        <v>469.56</v>
      </c>
      <c r="AR119" s="105"/>
      <c r="AS119" s="106">
        <f>AR118</f>
        <v>2503.0400000000013</v>
      </c>
      <c r="AT119" s="51">
        <f t="shared" ref="AT119" si="1157">SUM(AT116:AT118)</f>
        <v>0</v>
      </c>
      <c r="AU119" s="59"/>
      <c r="AV119" s="58"/>
      <c r="AW119" s="58"/>
      <c r="AX119" s="58"/>
      <c r="AY119" s="58"/>
    </row>
    <row r="120" spans="1:51" x14ac:dyDescent="0.2">
      <c r="A120" s="168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3"/>
      <c r="K120" s="12"/>
      <c r="L120" s="14"/>
      <c r="M120" s="37">
        <f>ROUND(K120*(1-L120),0)</f>
        <v>0</v>
      </c>
      <c r="N120" s="15"/>
      <c r="O120" s="25">
        <f t="shared" ref="O120:O122" si="1158">M120*N120</f>
        <v>0</v>
      </c>
      <c r="P120" s="14"/>
      <c r="Q120" s="25">
        <f t="shared" ref="Q120:Q122" si="1159">M120*P120</f>
        <v>0</v>
      </c>
      <c r="R120" s="16"/>
      <c r="S120" s="150"/>
      <c r="T120" s="25">
        <f t="shared" ref="T120:T122" si="1160">M120*R120</f>
        <v>0</v>
      </c>
      <c r="U120" s="26"/>
      <c r="V120" s="25">
        <f t="shared" ref="V120:V122" si="1161">M120*U120</f>
        <v>0</v>
      </c>
      <c r="W120" s="16"/>
      <c r="X120" s="25">
        <f t="shared" ref="X120:X122" si="1162">M120*W120</f>
        <v>0</v>
      </c>
      <c r="Y120" s="16"/>
      <c r="Z120" s="25">
        <f t="shared" ref="Z120:Z122" si="1163">Y120*M120</f>
        <v>0</v>
      </c>
      <c r="AA120" s="17"/>
      <c r="AB120" s="18">
        <f t="shared" ref="AB120:AB122" si="1164">M120*AA120</f>
        <v>0</v>
      </c>
      <c r="AC120" s="27">
        <f>IF(M120&gt;0,(AE120+AN120)/M120,0)</f>
        <v>0</v>
      </c>
      <c r="AD120" s="17"/>
      <c r="AE120" s="24">
        <f t="shared" ref="AE120:AE122" si="1165">AD120*M120</f>
        <v>0</v>
      </c>
      <c r="AF120" s="117"/>
      <c r="AG120" s="30">
        <f t="shared" ref="AG120:AG122" si="1166">AJ120*(1-AK120)*AF120</f>
        <v>0</v>
      </c>
      <c r="AH120" s="28">
        <f t="shared" ref="AH120:AH122" si="1167">IF(AND(AF120&gt;0,AD120&gt;0,AA120&gt;0),((AA120-AD120)*AF120)/((AF120-AD120)*AA120),0)</f>
        <v>0</v>
      </c>
      <c r="AI120" s="60">
        <f t="shared" si="633"/>
        <v>0</v>
      </c>
      <c r="AJ120" s="12"/>
      <c r="AK120" s="14"/>
      <c r="AL120" s="15"/>
      <c r="AM120" s="135"/>
      <c r="AN120" s="30">
        <f>AJ120*(1-AK120)*AL120</f>
        <v>0</v>
      </c>
      <c r="AO120" s="136">
        <f t="shared" ref="AO120" si="1168">AJ120*(1-AK120)*AM120</f>
        <v>0</v>
      </c>
      <c r="AP120" s="19"/>
      <c r="AQ120" s="19"/>
      <c r="AR120" s="101">
        <f>AR118+AJ120-AQ120</f>
        <v>2503.0400000000013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9"/>
      <c r="B121" s="33">
        <v>2</v>
      </c>
      <c r="C121" s="11"/>
      <c r="D121" s="34"/>
      <c r="E121" s="34"/>
      <c r="F121" s="34"/>
      <c r="G121" s="35"/>
      <c r="H121" s="35"/>
      <c r="I121" s="34"/>
      <c r="J121" s="35"/>
      <c r="K121" s="34"/>
      <c r="L121" s="36"/>
      <c r="M121" s="37">
        <f>ROUND(K121*(1-L121),0)</f>
        <v>0</v>
      </c>
      <c r="N121" s="38"/>
      <c r="O121" s="25">
        <f t="shared" si="1158"/>
        <v>0</v>
      </c>
      <c r="P121" s="36"/>
      <c r="Q121" s="25">
        <f t="shared" si="1159"/>
        <v>0</v>
      </c>
      <c r="R121" s="39"/>
      <c r="S121" s="139"/>
      <c r="T121" s="25">
        <f t="shared" si="1160"/>
        <v>0</v>
      </c>
      <c r="U121" s="28"/>
      <c r="V121" s="25">
        <f t="shared" si="1161"/>
        <v>0</v>
      </c>
      <c r="W121" s="39"/>
      <c r="X121" s="25">
        <f t="shared" si="1162"/>
        <v>0</v>
      </c>
      <c r="Y121" s="39"/>
      <c r="Z121" s="25">
        <f t="shared" si="1163"/>
        <v>0</v>
      </c>
      <c r="AA121" s="40"/>
      <c r="AB121" s="18">
        <f t="shared" si="1164"/>
        <v>0</v>
      </c>
      <c r="AC121" s="27">
        <f>IF(M121&gt;0,(AE121+AN121)/M121,0)</f>
        <v>0</v>
      </c>
      <c r="AD121" s="40"/>
      <c r="AE121" s="37">
        <f t="shared" si="1165"/>
        <v>0</v>
      </c>
      <c r="AF121" s="28"/>
      <c r="AG121" s="41">
        <f t="shared" si="1166"/>
        <v>0</v>
      </c>
      <c r="AH121" s="28">
        <f t="shared" si="1167"/>
        <v>0</v>
      </c>
      <c r="AI121" s="29">
        <f t="shared" si="633"/>
        <v>0</v>
      </c>
      <c r="AJ121" s="34"/>
      <c r="AK121" s="36"/>
      <c r="AL121" s="38"/>
      <c r="AM121" s="137"/>
      <c r="AN121" s="41">
        <f>AJ121*(1-AK121)*AL121</f>
        <v>0</v>
      </c>
      <c r="AO121" s="138">
        <f t="shared" si="675"/>
        <v>0</v>
      </c>
      <c r="AP121" s="42"/>
      <c r="AQ121" s="42"/>
      <c r="AR121" s="121">
        <f>AR120+AJ121-AQ121</f>
        <v>2503.0400000000013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9"/>
      <c r="B122" s="33">
        <v>3</v>
      </c>
      <c r="C122" s="46"/>
      <c r="D122" s="43"/>
      <c r="E122" s="43"/>
      <c r="F122" s="43"/>
      <c r="G122" s="37"/>
      <c r="H122" s="37"/>
      <c r="I122" s="43"/>
      <c r="J122" s="37"/>
      <c r="K122" s="43"/>
      <c r="L122" s="39"/>
      <c r="M122" s="37">
        <f>ROUND(K122*(1-L122),0)</f>
        <v>0</v>
      </c>
      <c r="N122" s="28"/>
      <c r="O122" s="25">
        <f t="shared" si="1158"/>
        <v>0</v>
      </c>
      <c r="P122" s="39"/>
      <c r="Q122" s="25">
        <f t="shared" si="1159"/>
        <v>0</v>
      </c>
      <c r="R122" s="39"/>
      <c r="S122" s="139"/>
      <c r="T122" s="25">
        <f t="shared" si="1160"/>
        <v>0</v>
      </c>
      <c r="U122" s="28"/>
      <c r="V122" s="25">
        <f t="shared" si="1161"/>
        <v>0</v>
      </c>
      <c r="W122" s="39"/>
      <c r="X122" s="25">
        <f t="shared" si="1162"/>
        <v>0</v>
      </c>
      <c r="Y122" s="39"/>
      <c r="Z122" s="25">
        <f t="shared" si="1163"/>
        <v>0</v>
      </c>
      <c r="AA122" s="47"/>
      <c r="AB122" s="18">
        <f t="shared" si="1164"/>
        <v>0</v>
      </c>
      <c r="AC122" s="27">
        <f>IF(M122&gt;0,(AE122+AN122)/M122,0)</f>
        <v>0</v>
      </c>
      <c r="AD122" s="47"/>
      <c r="AE122" s="37">
        <f t="shared" si="1165"/>
        <v>0</v>
      </c>
      <c r="AF122" s="28"/>
      <c r="AG122" s="41">
        <f t="shared" si="1166"/>
        <v>0</v>
      </c>
      <c r="AH122" s="28">
        <f t="shared" si="1167"/>
        <v>0</v>
      </c>
      <c r="AI122" s="29">
        <f t="shared" si="633"/>
        <v>0</v>
      </c>
      <c r="AJ122" s="43"/>
      <c r="AK122" s="39"/>
      <c r="AL122" s="28"/>
      <c r="AM122" s="139"/>
      <c r="AN122" s="41">
        <f>AJ122*(1-AK122)*AL122</f>
        <v>0</v>
      </c>
      <c r="AO122" s="140">
        <f t="shared" si="675"/>
        <v>0</v>
      </c>
      <c r="AP122" s="18"/>
      <c r="AQ122" s="18"/>
      <c r="AR122" s="121">
        <f>AR121+AJ122-AQ122</f>
        <v>2503.0400000000013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70"/>
      <c r="B123" s="49" t="s">
        <v>38</v>
      </c>
      <c r="C123" s="50"/>
      <c r="D123" s="51">
        <f t="shared" ref="D123" si="1169">SUM(D120:D122)</f>
        <v>0</v>
      </c>
      <c r="E123" s="51"/>
      <c r="F123" s="51">
        <f t="shared" ref="F123" si="1170">SUM(F120:F122)</f>
        <v>0</v>
      </c>
      <c r="G123" s="52"/>
      <c r="H123" s="52"/>
      <c r="I123" s="51">
        <f t="shared" ref="I123:K123" si="1171">SUM(I120:I122)</f>
        <v>0</v>
      </c>
      <c r="J123" s="52"/>
      <c r="K123" s="51">
        <f t="shared" si="1171"/>
        <v>0</v>
      </c>
      <c r="L123" s="21">
        <f t="shared" ref="L123" si="1172">IF(K123&gt;0,(K120*L120+K121*L121+K122*L122)/K123,0)</f>
        <v>0</v>
      </c>
      <c r="M123" s="52">
        <f t="shared" ref="M123" si="1173">M120+M121+M122</f>
        <v>0</v>
      </c>
      <c r="N123" s="53">
        <f t="shared" ref="N123" si="1174">IF(M123&gt;0,O123/M123,0)</f>
        <v>0</v>
      </c>
      <c r="O123" s="54">
        <f t="shared" ref="O123" si="1175">O120+O121+O122</f>
        <v>0</v>
      </c>
      <c r="P123" s="21">
        <f t="shared" ref="P123" si="1176">IF(M123&gt;0,Q123/M123,0)</f>
        <v>0</v>
      </c>
      <c r="Q123" s="54">
        <f t="shared" ref="Q123" si="1177">Q120+Q121+Q122</f>
        <v>0</v>
      </c>
      <c r="R123" s="21">
        <f t="shared" ref="R123" si="1178">IF(M123&gt;0,T123/M123,0)</f>
        <v>0</v>
      </c>
      <c r="S123" s="141"/>
      <c r="T123" s="54">
        <f t="shared" ref="T123" si="1179">T120+T121+T122</f>
        <v>0</v>
      </c>
      <c r="U123" s="21">
        <f t="shared" ref="U123" si="1180">IF(M123&gt;0,V123/M123,0)</f>
        <v>0</v>
      </c>
      <c r="V123" s="54">
        <f t="shared" ref="V123" si="1181">V120+V121+V122</f>
        <v>0</v>
      </c>
      <c r="W123" s="21">
        <f t="shared" ref="W123" si="1182">IF(M123&gt;0,X123/M123,0)</f>
        <v>0</v>
      </c>
      <c r="X123" s="54">
        <f t="shared" ref="X123" si="1183">X120+X121+X122</f>
        <v>0</v>
      </c>
      <c r="Y123" s="21">
        <f t="shared" ref="Y123" si="1184">IF(M123&gt;0,Z123/M123,0)</f>
        <v>0</v>
      </c>
      <c r="Z123" s="54">
        <f t="shared" ref="Z123" si="1185">Z120+Z121+Z122</f>
        <v>0</v>
      </c>
      <c r="AA123" s="55">
        <f t="shared" ref="AA123" si="1186">IF(M123&gt;0,AB123/M123,0)</f>
        <v>0</v>
      </c>
      <c r="AB123" s="56">
        <f t="shared" ref="AB123" si="1187">SUM(AB120:AB122)</f>
        <v>0</v>
      </c>
      <c r="AC123" s="55">
        <f t="shared" ref="AC123" si="1188">IF(M123&gt;0,(AC120*M120+AC121*M121+AC122*M122)/M123,0)</f>
        <v>0</v>
      </c>
      <c r="AD123" s="55">
        <f t="shared" ref="AD123" si="1189">IF(K123&gt;0,(K120*AD120+K121*AD121+K122*AD122)/K123,0)</f>
        <v>0</v>
      </c>
      <c r="AE123" s="52">
        <f t="shared" ref="AE123" si="1190">SUM(AE120:AE122)</f>
        <v>0</v>
      </c>
      <c r="AF123" s="53">
        <f t="shared" ref="AF123" si="1191">IF(K123&gt;0,(K120*AF120+K121*AF121+K122*AF122)/K123,0)</f>
        <v>0</v>
      </c>
      <c r="AG123" s="58">
        <f t="shared" ref="AG123" si="1192">SUM(AG120:AG122)</f>
        <v>0</v>
      </c>
      <c r="AH123" s="53">
        <f t="shared" ref="AH123" si="1193">IF(AND(AB123&gt;0),((AB120*AH120+AB121*AH121+AB122*AH122)/AB123),0)</f>
        <v>0</v>
      </c>
      <c r="AI123" s="57">
        <f t="shared" si="633"/>
        <v>0</v>
      </c>
      <c r="AJ123" s="51">
        <f t="shared" ref="AJ123" si="1194">SUM(AJ120:AJ122)</f>
        <v>0</v>
      </c>
      <c r="AK123" s="21">
        <f t="shared" ref="AK123" si="1195">IF(AJ123&gt;0,(AK120*AJ120+AK121*AJ121+AK122*AJ122)/AJ123,0)</f>
        <v>0</v>
      </c>
      <c r="AL123" s="53">
        <f>IF(K123&gt;0,(AL120*K120+AL121*K121+AL122*K122)/K123,0)</f>
        <v>0</v>
      </c>
      <c r="AM123" s="141">
        <f>IF(L123&gt;0,(AM120*K120+AM121*K121+AM122*K122)/K123,0)</f>
        <v>0</v>
      </c>
      <c r="AN123" s="58">
        <f t="shared" ref="AN123" si="1196">SUM(AN120:AN122)</f>
        <v>0</v>
      </c>
      <c r="AO123" s="142">
        <f t="shared" si="704"/>
        <v>0</v>
      </c>
      <c r="AP123" s="56"/>
      <c r="AQ123" s="56">
        <f t="shared" ref="AQ123" si="1197">SUM(AQ120:AQ122)</f>
        <v>0</v>
      </c>
      <c r="AR123" s="105"/>
      <c r="AS123" s="106">
        <f>AR122</f>
        <v>2503.0400000000013</v>
      </c>
      <c r="AT123" s="51">
        <f t="shared" ref="AT123" si="1198">SUM(AT120:AT122)</f>
        <v>0</v>
      </c>
      <c r="AU123" s="59"/>
      <c r="AV123" s="58"/>
      <c r="AW123" s="58"/>
      <c r="AX123" s="58"/>
      <c r="AY123" s="58"/>
    </row>
    <row r="124" spans="1:51" x14ac:dyDescent="0.2">
      <c r="A124" s="168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199">M124*N124</f>
        <v>0</v>
      </c>
      <c r="P124" s="14"/>
      <c r="Q124" s="25">
        <f t="shared" ref="Q124:Q126" si="1200">M124*P124</f>
        <v>0</v>
      </c>
      <c r="R124" s="16"/>
      <c r="S124" s="150"/>
      <c r="T124" s="25">
        <f t="shared" ref="T124:T126" si="1201">M124*R124</f>
        <v>0</v>
      </c>
      <c r="U124" s="26"/>
      <c r="V124" s="25">
        <f t="shared" ref="V124:V126" si="1202">M124*U124</f>
        <v>0</v>
      </c>
      <c r="W124" s="16"/>
      <c r="X124" s="25">
        <f t="shared" ref="X124:X126" si="1203">M124*W124</f>
        <v>0</v>
      </c>
      <c r="Y124" s="16"/>
      <c r="Z124" s="25">
        <f t="shared" ref="Z124:Z126" si="1204">Y124*M124</f>
        <v>0</v>
      </c>
      <c r="AA124" s="17"/>
      <c r="AB124" s="18">
        <f t="shared" ref="AB124:AB126" si="1205">M124*AA124</f>
        <v>0</v>
      </c>
      <c r="AC124" s="27">
        <f>IF(M124&gt;0,(AE124+AN124)/M124,0)</f>
        <v>0</v>
      </c>
      <c r="AD124" s="17"/>
      <c r="AE124" s="24">
        <f t="shared" ref="AE124:AE126" si="1206">AD124*M124</f>
        <v>0</v>
      </c>
      <c r="AF124" s="117"/>
      <c r="AG124" s="30">
        <f t="shared" ref="AG124:AG126" si="1207">AJ124*(1-AK124)*AF124</f>
        <v>0</v>
      </c>
      <c r="AH124" s="28">
        <f t="shared" ref="AH124:AH126" si="1208">IF(AND(AF124&gt;0,AD124&gt;0,AA124&gt;0),((AA124-AD124)*AF124)/((AF124-AD124)*AA124),0)</f>
        <v>0</v>
      </c>
      <c r="AI124" s="60">
        <f t="shared" si="633"/>
        <v>0</v>
      </c>
      <c r="AJ124" s="12"/>
      <c r="AK124" s="14"/>
      <c r="AL124" s="15"/>
      <c r="AM124" s="135"/>
      <c r="AN124" s="30">
        <f>AJ124*(1-AK124)*AL124</f>
        <v>0</v>
      </c>
      <c r="AO124" s="136">
        <f t="shared" ref="AO124" si="1209">AJ124*(1-AK124)*AM124</f>
        <v>0</v>
      </c>
      <c r="AP124" s="19"/>
      <c r="AQ124" s="19"/>
      <c r="AR124" s="101">
        <f>AR122+AJ124-AQ124</f>
        <v>2503.0400000000013</v>
      </c>
      <c r="AS124" s="102"/>
      <c r="AT124" s="12"/>
      <c r="AU124" s="31"/>
      <c r="AV124" s="20"/>
      <c r="AW124" s="20"/>
      <c r="AX124" s="20"/>
      <c r="AY124" s="20"/>
    </row>
    <row r="125" spans="1:51" x14ac:dyDescent="0.2">
      <c r="A125" s="169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199"/>
        <v>0</v>
      </c>
      <c r="P125" s="36"/>
      <c r="Q125" s="25">
        <f t="shared" si="1200"/>
        <v>0</v>
      </c>
      <c r="R125" s="39"/>
      <c r="S125" s="139"/>
      <c r="T125" s="25">
        <f t="shared" si="1201"/>
        <v>0</v>
      </c>
      <c r="U125" s="28"/>
      <c r="V125" s="25">
        <f t="shared" si="1202"/>
        <v>0</v>
      </c>
      <c r="W125" s="39"/>
      <c r="X125" s="25">
        <f t="shared" si="1203"/>
        <v>0</v>
      </c>
      <c r="Y125" s="39"/>
      <c r="Z125" s="25">
        <f t="shared" si="1204"/>
        <v>0</v>
      </c>
      <c r="AA125" s="40"/>
      <c r="AB125" s="18">
        <f t="shared" si="1205"/>
        <v>0</v>
      </c>
      <c r="AC125" s="27">
        <f>IF(M125&gt;0,(AE125+AN125)/M125,0)</f>
        <v>0</v>
      </c>
      <c r="AD125" s="40"/>
      <c r="AE125" s="37">
        <f t="shared" si="1206"/>
        <v>0</v>
      </c>
      <c r="AF125" s="28"/>
      <c r="AG125" s="41">
        <f t="shared" si="1207"/>
        <v>0</v>
      </c>
      <c r="AH125" s="28">
        <f t="shared" si="1208"/>
        <v>0</v>
      </c>
      <c r="AI125" s="29">
        <f t="shared" si="633"/>
        <v>0</v>
      </c>
      <c r="AJ125" s="34"/>
      <c r="AK125" s="36"/>
      <c r="AL125" s="38"/>
      <c r="AM125" s="137"/>
      <c r="AN125" s="41">
        <f>AJ125*(1-AK125)*AL125</f>
        <v>0</v>
      </c>
      <c r="AO125" s="138">
        <f t="shared" si="675"/>
        <v>0</v>
      </c>
      <c r="AP125" s="42"/>
      <c r="AQ125" s="42"/>
      <c r="AR125" s="121">
        <f>AR124+AJ125-AQ125</f>
        <v>2503.0400000000013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9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199"/>
        <v>0</v>
      </c>
      <c r="P126" s="39"/>
      <c r="Q126" s="25">
        <f t="shared" si="1200"/>
        <v>0</v>
      </c>
      <c r="R126" s="39"/>
      <c r="S126" s="139"/>
      <c r="T126" s="25">
        <f t="shared" si="1201"/>
        <v>0</v>
      </c>
      <c r="U126" s="28"/>
      <c r="V126" s="25">
        <f t="shared" si="1202"/>
        <v>0</v>
      </c>
      <c r="W126" s="39"/>
      <c r="X126" s="25">
        <f t="shared" si="1203"/>
        <v>0</v>
      </c>
      <c r="Y126" s="39"/>
      <c r="Z126" s="25">
        <f t="shared" si="1204"/>
        <v>0</v>
      </c>
      <c r="AA126" s="47"/>
      <c r="AB126" s="18">
        <f t="shared" si="1205"/>
        <v>0</v>
      </c>
      <c r="AC126" s="27">
        <f>IF(M126&gt;0,(AE126+AN126)/M126,0)</f>
        <v>0</v>
      </c>
      <c r="AD126" s="47"/>
      <c r="AE126" s="37">
        <f t="shared" si="1206"/>
        <v>0</v>
      </c>
      <c r="AF126" s="28"/>
      <c r="AG126" s="41">
        <f t="shared" si="1207"/>
        <v>0</v>
      </c>
      <c r="AH126" s="28">
        <f t="shared" si="1208"/>
        <v>0</v>
      </c>
      <c r="AI126" s="29">
        <f t="shared" si="633"/>
        <v>0</v>
      </c>
      <c r="AJ126" s="43"/>
      <c r="AK126" s="39"/>
      <c r="AL126" s="28"/>
      <c r="AM126" s="139"/>
      <c r="AN126" s="41">
        <f>AJ126*(1-AK126)*AL126</f>
        <v>0</v>
      </c>
      <c r="AO126" s="140">
        <f t="shared" si="675"/>
        <v>0</v>
      </c>
      <c r="AP126" s="18"/>
      <c r="AQ126" s="18"/>
      <c r="AR126" s="121">
        <f>AR125+AJ126-AQ126</f>
        <v>2503.0400000000013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70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10">O124+O125+O126</f>
        <v>0</v>
      </c>
      <c r="P127" s="21">
        <f>IF(M127&gt;0,Q127/M127,0)</f>
        <v>0</v>
      </c>
      <c r="Q127" s="54">
        <f t="shared" ref="Q127" si="1211">Q124+Q125+Q126</f>
        <v>0</v>
      </c>
      <c r="R127" s="21">
        <f>IF(M127&gt;0,T127/M127,0)</f>
        <v>0</v>
      </c>
      <c r="S127" s="141"/>
      <c r="T127" s="54">
        <f t="shared" ref="T127" si="1212">T124+T125+T126</f>
        <v>0</v>
      </c>
      <c r="U127" s="21">
        <f>IF(M127&gt;0,V127/M127,0)</f>
        <v>0</v>
      </c>
      <c r="V127" s="54">
        <f t="shared" ref="V127" si="1213">V124+V125+V126</f>
        <v>0</v>
      </c>
      <c r="W127" s="21">
        <f>IF(M127&gt;0,X127/M127,0)</f>
        <v>0</v>
      </c>
      <c r="X127" s="54">
        <f t="shared" ref="X127" si="1214">X124+X125+X126</f>
        <v>0</v>
      </c>
      <c r="Y127" s="21">
        <f>IF(M127&gt;0,Z127/M127,0)</f>
        <v>0</v>
      </c>
      <c r="Z127" s="54">
        <f t="shared" ref="Z127" si="1215">Z124+Z125+Z126</f>
        <v>0</v>
      </c>
      <c r="AA127" s="55">
        <f>IF(M127&gt;0,AB127/M127,0)</f>
        <v>0</v>
      </c>
      <c r="AB127" s="56">
        <f t="shared" ref="AB127" si="1216">SUM(AB124:AB126)</f>
        <v>0</v>
      </c>
      <c r="AC127" s="55">
        <f t="shared" ref="AC127" si="1217">IF(M127&gt;0,(AC124*M124+AC125*M125+AC126*M126)/M127,0)</f>
        <v>0</v>
      </c>
      <c r="AD127" s="55">
        <f>IF(K127&gt;0,(K124*AD124+K125*AD125+K126*AD126)/K127,0)</f>
        <v>0</v>
      </c>
      <c r="AE127" s="52">
        <f t="shared" ref="AE127" si="1218">SUM(AE124:AE126)</f>
        <v>0</v>
      </c>
      <c r="AF127" s="53">
        <f>IF(K127&gt;0,(K124*AF124+K125*AF125+K126*AF126)/K127,0)</f>
        <v>0</v>
      </c>
      <c r="AG127" s="58">
        <f>SUM(AG124:AG126)</f>
        <v>0</v>
      </c>
      <c r="AH127" s="53">
        <f>IF(AND(AB127&gt;0),((AB124*AH124+AB125*AH125+AB126*AH126)/AB127),0)</f>
        <v>0</v>
      </c>
      <c r="AI127" s="57">
        <f t="shared" si="633"/>
        <v>0</v>
      </c>
      <c r="AJ127" s="51">
        <f>SUM(AJ124:AJ126)</f>
        <v>0</v>
      </c>
      <c r="AK127" s="21">
        <f>IF(AJ127&gt;0,(AK124*AJ124+AK125*AJ125+AK126*AJ126)/AJ127,0)</f>
        <v>0</v>
      </c>
      <c r="AL127" s="53">
        <f>IF(K127&gt;0,(AL124*K124+AL125*K125+AL126*K126)/K127,0)</f>
        <v>0</v>
      </c>
      <c r="AM127" s="141">
        <f>IF(L127&gt;0,(AM124*K124+AM125*K125+AM126*K126)/K127,0)</f>
        <v>0</v>
      </c>
      <c r="AN127" s="58">
        <f>SUM(AN124:AN126)</f>
        <v>0</v>
      </c>
      <c r="AO127" s="142">
        <f t="shared" ref="AO127" si="1219">SUM(AO124:AO126)</f>
        <v>0</v>
      </c>
      <c r="AP127" s="63"/>
      <c r="AQ127" s="56">
        <f>SUM(AQ124:AQ126)</f>
        <v>0</v>
      </c>
      <c r="AR127" s="105"/>
      <c r="AS127" s="106">
        <f>AR126</f>
        <v>2503.0400000000013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1369760</v>
      </c>
      <c r="E128" s="69"/>
      <c r="F128" s="69">
        <f>SUM(F127,F123,F119,F115,F111,F107,F103,F99,F95,F91,F87,F83,F79,F75,F71,F67,F63,F59,F55,F51,F47,F43,F39,F35,F31,F27,F23,F19,F15,F11,F7)</f>
        <v>1377218</v>
      </c>
      <c r="G128" s="75"/>
      <c r="H128" s="69"/>
      <c r="I128" s="69">
        <f>SUM(I127,I123,I119,I115,I111,I107,I103,I99,I95,I91,I87,I83,I79,I75,I71,I67,I63,I59,I55,I51,I47,I43,I39,I35,I31,I27,I23,I19,I15,I11,I7)</f>
        <v>1423112</v>
      </c>
      <c r="J128" s="75"/>
      <c r="K128" s="69">
        <f>SUM(K127,K123,K119,K115,K111,K107,K103,K99,K95,K91,K87,K83,K79,K75,K71,K67,K63,K59,K55,K51,K47,K43,K39,K35,K31,K27,K23,K19,K15,K11,K7)</f>
        <v>1413011</v>
      </c>
      <c r="L128" s="70">
        <f>1-M128/K128</f>
        <v>7.741836404670599E-2</v>
      </c>
      <c r="M128" s="69">
        <f>SUM(M127,M123,M119,M115,M111,M107,M103,M99,M95,M91,M87,M83,M79,M75,M71,M67,M63,M59,M55,M51,M47,M43,M39,M35,M31,M27,M23,M19,M15,M11,M7)</f>
        <v>1303618</v>
      </c>
      <c r="N128" s="71">
        <f>IF(AND(M128&gt;0),(O128/M128),0)</f>
        <v>0.4740765899212806</v>
      </c>
      <c r="O128" s="69">
        <f>SUM(O127,O123,O119,O115,O111,O107,O103,O99,O95,O91,O87,O83,O79,O75,O71,O67,O63,O59,O55,O51,O47,O43,O39,O35,O31,O27,O23,O19,O15,O11,O7)</f>
        <v>618014.77599999995</v>
      </c>
      <c r="P128" s="71">
        <f>Q128/M128</f>
        <v>0.37544226913098777</v>
      </c>
      <c r="Q128" s="69">
        <f>SUM(Q127,Q123,Q119,Q115,Q111,Q107,Q103,Q99,Q95,Q91,Q87,Q83,Q79,Q75,Q71,Q67,Q63,Q59,Q55,Q51,Q47,Q43,Q39,Q35,Q31,Q27,Q23,Q19,Q15,Q11,Q7)</f>
        <v>489433.3</v>
      </c>
      <c r="R128" s="71">
        <f>T128/M128</f>
        <v>0.15079933999070283</v>
      </c>
      <c r="S128" s="143"/>
      <c r="T128" s="69">
        <f>SUM(T127,T123,T119,T115,T111,T107,T103,T99,T95,T91,T87,T83,T79,T75,T71,T67,T63,T59,T55,T51,T47,T43,T39,T35,T31,T27,T23,T19,T15,T11,T7)</f>
        <v>196584.73400000003</v>
      </c>
      <c r="U128" s="71">
        <f>V128/M128</f>
        <v>0.24526700766635623</v>
      </c>
      <c r="V128" s="69">
        <f>SUM(V127,V123,V119,V115,V111,V107,V103,V99,V95,V91,V87,V83,V79,V75,V71,V67,V63,V59,V55,V51,V47,V43,V39,V35,V31,V27,V23,V19,V15,V11,V7)</f>
        <v>319734.48599999998</v>
      </c>
      <c r="W128" s="71">
        <f>X128/M128</f>
        <v>0.50009636642022426</v>
      </c>
      <c r="X128" s="69">
        <f>SUM(X127,X123,X119,X115,X111,X107,X103,X99,X95,X91,X87,X83,X79,X75,X71,X67,X63,X59,X55,X51,X47,X43,X39,X35,X31,X27,X23,X19,X15,X11,X7)</f>
        <v>651934.62499999988</v>
      </c>
      <c r="Y128" s="71">
        <f>IF(AND(M128&gt;0),(Z128/M128),0)</f>
        <v>0.38760709809161886</v>
      </c>
      <c r="Z128" s="69">
        <f>SUM(Z127,Z123,Z119,Z115,Z111,Z107,Z103,Z99,Z95,Z91,Z87,Z83,Z79,Z75,Z71,Z67,Z63,Z59,Z55,Z51,Z47,Z43,Z39,Z35,Z31,Z27,Z23,Z19,Z15,Z11,Z7)</f>
        <v>505291.58999999997</v>
      </c>
      <c r="AA128" s="72">
        <f>IF(AND(M128&gt;0),(AB128/M128),0)</f>
        <v>2.5671822957338739E-3</v>
      </c>
      <c r="AB128" s="69">
        <f>SUM(AB127,AB123,AB119,AB115,AB111,AB107,AB103,AB99,AB95,AB91,AB87,AB83,AB79,AB75,AB71,AB67,AB63,AB59,AB55,AB51,AB47,AB43,AB39,AB35,AB31,AB27,AB23,AB19,AB15,AB11,AB7)</f>
        <v>3346.625050000001</v>
      </c>
      <c r="AC128" s="73">
        <f>(AE128+AN128)/M128</f>
        <v>3.0094245447669487E-3</v>
      </c>
      <c r="AD128" s="74">
        <f>AE128/(M128-AJ128)</f>
        <v>4.4283882520766823E-4</v>
      </c>
      <c r="AE128" s="75">
        <f>SUM(AE127,AE123,AE119,AE115,AE111,AE107,AE103,AE99,AE95,AE91,AE87,AE83,AE79,AE75,AE71,AE67,AE63,AE59,AE55,AE51,AE47,AE43,AE39,AE35,AE31,AE27,AE23,AE19,AE15,AE11,AE7)</f>
        <v>570.26613999999995</v>
      </c>
      <c r="AF128" s="71">
        <f>AG128/AJ128</f>
        <v>0.19831144023444885</v>
      </c>
      <c r="AG128" s="69">
        <f>SUM(AG127,AG123,AG119,AG115,AG111,AG107,AG103,AG99,AG95,AG91,AG87,AG83,AG79,AG75,AG71,AG67,AG63,AG59,AG55,AG51,AG47,AG43,AG39,AG35,AG31,AG27,AG23,AG19,AG15,AG11,AG7)</f>
        <v>3146.6076222000002</v>
      </c>
      <c r="AH128" s="76">
        <f>((AA128-AD128)*AF128)/((AF128-AD128)*AA128)</f>
        <v>0.82935202936386121</v>
      </c>
      <c r="AI128" s="77">
        <f>((AC128-AD128)*AL128)/((AL128-AD128)*AC128)</f>
        <v>0.85464038012949561</v>
      </c>
      <c r="AJ128" s="69">
        <f>SUM(AJ127,AJ123,AJ119,AJ115,AJ111,AJ107,AJ103,AJ99,AJ95,AJ91,AJ87,AJ83,AJ79,AJ75,AJ71,AJ67,AJ63,AJ59,AJ55,AJ51,AJ47,AJ43,AJ39,AJ35,AJ31,AJ27,AJ23,AJ19,AJ15,AJ11,AJ7)</f>
        <v>15867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8.0254553475767335E-2</v>
      </c>
      <c r="AL128" s="71">
        <f>AN128/AJ128</f>
        <v>0.2113111404928468</v>
      </c>
      <c r="AM128" s="143">
        <f>AO128/AJ128</f>
        <v>0.2087259575471104</v>
      </c>
      <c r="AN128" s="69">
        <f>SUM(AN127,AN123,AN119,AN115,AN111,AN107,AN103,AN99,AN95,AN91,AN87,AN83,AN79,AN75,AN71,AN67,AN63,AN59,AN55,AN51,AN47,AN43,AN39,AN35,AN31,AN27,AN23,AN19,AN15,AN11,AN7)</f>
        <v>3352.8738662000001</v>
      </c>
      <c r="AO128" s="144">
        <f>SUM(AO127,AO123,AO119,AO115,AO111,AO107,AO103,AO99,AO95,AO91,AO87,AO83,AO79,AO75,AO71,AO67,AO63,AO59,AO55,AO51,AO47,AO43,AO39,AO35,AO31,AO27,AO23,AO19,AO15,AO11,AO7)</f>
        <v>3311.8547684000009</v>
      </c>
      <c r="AP128" s="69"/>
      <c r="AQ128" s="107">
        <f>SUM(AQ127,AQ123,AQ119,AQ115,AQ111,AQ107,AQ103,AQ99,AQ95,AQ91,AQ87,AQ83,AQ79,AQ75,AQ71,AQ67,AQ63,AQ59,AQ55,AQ51,AQ47,AQ43,AQ39,AQ35,AQ31,AQ27,AQ23,AQ19,AQ15,AQ11,AQ7)</f>
        <v>16441.439999999999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O1:O3 T1:T3 AE1:AE3 AB1:AC3 AB128:AC1048576 O128:O1048576 Q128:Q1048576 T128:T1048576 V128:V1048576 X128:X1048576 Z128:Z1048576 AE128:AE1048576 M1:M1048576 AI1:AI1048576 AN1:AO1048576" name="Range1_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60:A63"/>
    <mergeCell ref="A76:A79"/>
    <mergeCell ref="A32:A35"/>
    <mergeCell ref="A36:A39"/>
    <mergeCell ref="A44:A47"/>
    <mergeCell ref="A64:A67"/>
    <mergeCell ref="A68:A71"/>
    <mergeCell ref="A72:A75"/>
    <mergeCell ref="A40:A43"/>
    <mergeCell ref="A48:A51"/>
    <mergeCell ref="A52:A55"/>
    <mergeCell ref="A56:A59"/>
    <mergeCell ref="A20:A23"/>
    <mergeCell ref="A4:A7"/>
    <mergeCell ref="A28:A31"/>
    <mergeCell ref="A1:A2"/>
    <mergeCell ref="B1:B2"/>
    <mergeCell ref="A24:A27"/>
    <mergeCell ref="AX1:AY1"/>
    <mergeCell ref="C1:C2"/>
    <mergeCell ref="A8:A11"/>
    <mergeCell ref="A12:A15"/>
    <mergeCell ref="A16:A19"/>
    <mergeCell ref="AV1:AW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topLeftCell="AA1" zoomScale="110" zoomScaleNormal="110" workbookViewId="0">
      <pane ySplit="2" topLeftCell="A70" activePane="bottomLeft" state="frozen"/>
      <selection pane="bottomLeft" activeCell="C78" sqref="C78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6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3.5703125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8554687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5" style="80" customWidth="1"/>
    <col min="33" max="33" width="15" style="82" hidden="1" customWidth="1"/>
    <col min="34" max="34" width="13.85546875" style="32" customWidth="1"/>
    <col min="35" max="35" width="10" style="32" customWidth="1"/>
    <col min="36" max="36" width="12" style="32" customWidth="1"/>
    <col min="37" max="37" width="11.5703125" style="81" customWidth="1"/>
    <col min="38" max="38" width="12.28515625" style="82" bestFit="1" customWidth="1"/>
    <col min="39" max="39" width="12.28515625" style="82" customWidth="1"/>
    <col min="40" max="40" width="11.7109375" style="32" bestFit="1" customWidth="1"/>
    <col min="41" max="41" width="11.7109375" style="145" customWidth="1"/>
    <col min="42" max="42" width="11.85546875" style="32" customWidth="1"/>
    <col min="43" max="43" width="12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74" t="s">
        <v>47</v>
      </c>
      <c r="B1" s="176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23</v>
      </c>
      <c r="AM1" s="131" t="s">
        <v>50</v>
      </c>
      <c r="AN1" s="146" t="s">
        <v>24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7" t="s">
        <v>28</v>
      </c>
      <c r="AW1" s="167"/>
      <c r="AX1" s="167" t="s">
        <v>29</v>
      </c>
      <c r="AY1" s="167"/>
    </row>
    <row r="2" spans="1:51" s="22" customFormat="1" ht="13.5" thickBot="1" x14ac:dyDescent="0.25">
      <c r="A2" s="175"/>
      <c r="B2" s="177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/>
      <c r="AN2" s="5" t="s">
        <v>30</v>
      </c>
      <c r="AO2" s="133"/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53">
        <f>Февруари!AS127</f>
        <v>2503.0400000000013</v>
      </c>
      <c r="AS3" s="155"/>
      <c r="AT3" s="154"/>
      <c r="AU3" s="147"/>
      <c r="AV3" s="147"/>
      <c r="AW3" s="147"/>
      <c r="AX3" s="147"/>
      <c r="AY3" s="147"/>
    </row>
    <row r="4" spans="1:51" x14ac:dyDescent="0.2">
      <c r="A4" s="168">
        <v>1</v>
      </c>
      <c r="B4" s="23">
        <v>1</v>
      </c>
      <c r="C4" s="11" t="s">
        <v>57</v>
      </c>
      <c r="D4" s="12">
        <v>8600</v>
      </c>
      <c r="E4" s="12">
        <v>0</v>
      </c>
      <c r="F4" s="12">
        <v>7382</v>
      </c>
      <c r="G4" s="13">
        <v>1</v>
      </c>
      <c r="H4" s="13">
        <v>4.5999999999999996</v>
      </c>
      <c r="I4" s="12">
        <v>8228</v>
      </c>
      <c r="J4" s="13">
        <v>6.4</v>
      </c>
      <c r="K4" s="12">
        <v>15639</v>
      </c>
      <c r="L4" s="14">
        <v>8.5000000000000006E-2</v>
      </c>
      <c r="M4" s="24">
        <f>ROUND(K4*(1-L4),0)</f>
        <v>14310</v>
      </c>
      <c r="N4" s="15">
        <v>0.318</v>
      </c>
      <c r="O4" s="25">
        <f t="shared" ref="O4:O6" si="0">M4*N4</f>
        <v>4550.58</v>
      </c>
      <c r="P4" s="14">
        <v>0.38700000000000001</v>
      </c>
      <c r="Q4" s="25">
        <f t="shared" ref="Q4:Q6" si="1">M4*P4</f>
        <v>5537.97</v>
      </c>
      <c r="R4" s="16">
        <v>0.29499999999999998</v>
      </c>
      <c r="S4" s="149">
        <v>0.19470000000000001</v>
      </c>
      <c r="T4" s="25">
        <f t="shared" ref="T4:T6" si="2">M4*R4</f>
        <v>4221.45</v>
      </c>
      <c r="U4" s="26">
        <v>0.246</v>
      </c>
      <c r="V4" s="25">
        <f t="shared" ref="V4:V6" si="3">M4*U4</f>
        <v>3520.2599999999998</v>
      </c>
      <c r="W4" s="16">
        <v>0.51400000000000001</v>
      </c>
      <c r="X4" s="25">
        <f>M4*W4</f>
        <v>7355.34</v>
      </c>
      <c r="Y4" s="16">
        <v>0.39</v>
      </c>
      <c r="Z4" s="128">
        <f t="shared" ref="Z4:Z6" si="4">Y4*M4</f>
        <v>5580.9000000000005</v>
      </c>
      <c r="AA4" s="17">
        <v>2.7100000000000002E-3</v>
      </c>
      <c r="AB4" s="19">
        <f>M4*AA4</f>
        <v>38.780100000000004</v>
      </c>
      <c r="AC4" s="27">
        <f>IF(M4&gt;0,(AE4+AN4)/M4,0)</f>
        <v>3.3274330118798043E-3</v>
      </c>
      <c r="AD4" s="17">
        <v>4.8999999999999998E-4</v>
      </c>
      <c r="AE4" s="24">
        <f t="shared" ref="AE4:AE6" si="5">AD4*M4</f>
        <v>7.0118999999999998</v>
      </c>
      <c r="AF4" s="117">
        <v>0.22439999999999999</v>
      </c>
      <c r="AG4" s="30">
        <f>AJ4*(1-AK4)*AF4</f>
        <v>37.697404800000001</v>
      </c>
      <c r="AH4" s="28">
        <f>IF(AND(AF4&gt;0,AD4&gt;0,AA4&gt;0),((AA4-AD4)*AF4)/((AF4-AD4)*AA4),0)</f>
        <v>0.82098088633068</v>
      </c>
      <c r="AI4" s="60">
        <f t="shared" ref="AI4:AI67" si="6">IF(AND(AC4&gt;0,AL4&gt;0,AD4&gt;0),((AL4*(AC4-AD4))/(AC4*(AL4-AD4))),0)</f>
        <v>0.85447161033738195</v>
      </c>
      <c r="AJ4" s="12">
        <v>184</v>
      </c>
      <c r="AK4" s="14">
        <v>8.6999999999999994E-2</v>
      </c>
      <c r="AL4" s="15">
        <v>0.2417</v>
      </c>
      <c r="AM4" s="135">
        <v>0.2306</v>
      </c>
      <c r="AN4" s="30">
        <f>AJ4*(1-AK4)*AL4</f>
        <v>40.603666400000002</v>
      </c>
      <c r="AO4" s="136">
        <f>AJ4*(1-AK4)*AM4</f>
        <v>38.738955200000007</v>
      </c>
      <c r="AP4" s="19">
        <v>1.55</v>
      </c>
      <c r="AQ4" s="19">
        <v>1001.94</v>
      </c>
      <c r="AR4" s="113">
        <f>AR3+AJ4-AQ4</f>
        <v>1685.1000000000013</v>
      </c>
      <c r="AS4" s="100"/>
      <c r="AT4" s="12"/>
      <c r="AU4" s="31"/>
      <c r="AV4" s="20"/>
      <c r="AW4" s="20"/>
      <c r="AX4" s="20"/>
      <c r="AY4" s="20"/>
    </row>
    <row r="5" spans="1:51" x14ac:dyDescent="0.2">
      <c r="A5" s="169"/>
      <c r="B5" s="33">
        <v>2</v>
      </c>
      <c r="C5" s="46" t="s">
        <v>54</v>
      </c>
      <c r="D5" s="34">
        <v>19094</v>
      </c>
      <c r="E5" s="34">
        <v>2</v>
      </c>
      <c r="F5" s="34">
        <v>19775</v>
      </c>
      <c r="G5" s="35">
        <v>0.5</v>
      </c>
      <c r="H5" s="35">
        <v>4.4000000000000004</v>
      </c>
      <c r="I5" s="34">
        <v>20846</v>
      </c>
      <c r="J5" s="35">
        <v>4.2</v>
      </c>
      <c r="K5" s="34">
        <v>15413</v>
      </c>
      <c r="L5" s="36">
        <v>8.1000000000000003E-2</v>
      </c>
      <c r="M5" s="37">
        <f>ROUND(K5*(1-L5),0)</f>
        <v>14165</v>
      </c>
      <c r="N5" s="38">
        <v>0.36799999999999999</v>
      </c>
      <c r="O5" s="25">
        <f t="shared" si="0"/>
        <v>5212.72</v>
      </c>
      <c r="P5" s="36">
        <v>0.20899999999999999</v>
      </c>
      <c r="Q5" s="25">
        <f t="shared" si="1"/>
        <v>2960.4849999999997</v>
      </c>
      <c r="R5" s="39">
        <v>0.42299999999999999</v>
      </c>
      <c r="S5" s="139">
        <v>0.20150000000000001</v>
      </c>
      <c r="T5" s="25">
        <f t="shared" si="2"/>
        <v>5991.7950000000001</v>
      </c>
      <c r="U5" s="28">
        <v>0.248</v>
      </c>
      <c r="V5" s="25">
        <f t="shared" si="3"/>
        <v>3512.92</v>
      </c>
      <c r="W5" s="39">
        <v>0.48499999999999999</v>
      </c>
      <c r="X5" s="25">
        <f>M5*W5</f>
        <v>6870.0249999999996</v>
      </c>
      <c r="Y5" s="39">
        <v>0.38</v>
      </c>
      <c r="Z5" s="25">
        <f t="shared" si="4"/>
        <v>5382.7</v>
      </c>
      <c r="AA5" s="40">
        <v>2.5699999999999998E-3</v>
      </c>
      <c r="AB5" s="18">
        <f>M5*AA5</f>
        <v>36.404049999999998</v>
      </c>
      <c r="AC5" s="27">
        <f>IF(M5&gt;0,(AE5+AN5)/M5,0)</f>
        <v>2.8066839322273209E-3</v>
      </c>
      <c r="AD5" s="40">
        <v>4.6000000000000001E-4</v>
      </c>
      <c r="AE5" s="37">
        <f t="shared" si="5"/>
        <v>6.5159000000000002</v>
      </c>
      <c r="AF5" s="28">
        <v>0.21260000000000001</v>
      </c>
      <c r="AG5" s="41">
        <f>AJ5*(1-AK5)*AF5</f>
        <v>30.474296600000002</v>
      </c>
      <c r="AH5" s="28">
        <f>IF(AND(AF5&gt;0,AD5&gt;0,AA5&gt;0),((AA5-AD5)*AF5)/((AF5-AD5)*AA5),0)</f>
        <v>0.82279193792807692</v>
      </c>
      <c r="AI5" s="29">
        <f t="shared" si="6"/>
        <v>0.83776732796914422</v>
      </c>
      <c r="AJ5" s="34">
        <v>157</v>
      </c>
      <c r="AK5" s="36">
        <v>8.6999999999999994E-2</v>
      </c>
      <c r="AL5" s="38">
        <v>0.2319</v>
      </c>
      <c r="AM5" s="137">
        <v>0.2218</v>
      </c>
      <c r="AN5" s="41">
        <f>AJ5*(1-AK5)*AL5</f>
        <v>33.240777899999998</v>
      </c>
      <c r="AO5" s="138">
        <f t="shared" ref="AO5:AO6" si="7">AJ5*(1-AK5)*AM5</f>
        <v>31.7930338</v>
      </c>
      <c r="AP5" s="42">
        <v>1.55</v>
      </c>
      <c r="AQ5" s="42"/>
      <c r="AR5" s="113">
        <f>AR4+AJ5-AQ5</f>
        <v>1842.1000000000013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9"/>
      <c r="B6" s="33">
        <v>3</v>
      </c>
      <c r="C6" s="46" t="s">
        <v>55</v>
      </c>
      <c r="D6" s="43">
        <v>16441</v>
      </c>
      <c r="E6" s="43">
        <v>1</v>
      </c>
      <c r="F6" s="43">
        <v>18607</v>
      </c>
      <c r="G6" s="37">
        <v>1.6</v>
      </c>
      <c r="H6" s="37">
        <v>4.4000000000000004</v>
      </c>
      <c r="I6" s="43">
        <v>19776</v>
      </c>
      <c r="J6" s="37">
        <v>2.8</v>
      </c>
      <c r="K6" s="43">
        <v>15487</v>
      </c>
      <c r="L6" s="39">
        <v>7.8E-2</v>
      </c>
      <c r="M6" s="37">
        <f>ROUND(K6*(1-L6),0)</f>
        <v>14279</v>
      </c>
      <c r="N6" s="28">
        <v>0.35899999999999999</v>
      </c>
      <c r="O6" s="25">
        <f t="shared" si="0"/>
        <v>5126.1610000000001</v>
      </c>
      <c r="P6" s="39">
        <v>0.23799999999999999</v>
      </c>
      <c r="Q6" s="25">
        <f t="shared" si="1"/>
        <v>3398.402</v>
      </c>
      <c r="R6" s="39">
        <v>0.40300000000000002</v>
      </c>
      <c r="S6" s="139">
        <v>0.18029999999999999</v>
      </c>
      <c r="T6" s="25">
        <f t="shared" si="2"/>
        <v>5754.4370000000008</v>
      </c>
      <c r="U6" s="28">
        <v>0.23699999999999999</v>
      </c>
      <c r="V6" s="25">
        <f t="shared" si="3"/>
        <v>3384.123</v>
      </c>
      <c r="W6" s="39">
        <v>0.48399999999999999</v>
      </c>
      <c r="X6" s="25">
        <f>M6*W6</f>
        <v>6911.0360000000001</v>
      </c>
      <c r="Y6" s="39">
        <v>0.38</v>
      </c>
      <c r="Z6" s="25">
        <f t="shared" si="4"/>
        <v>5426.02</v>
      </c>
      <c r="AA6" s="47">
        <v>2.5500000000000002E-3</v>
      </c>
      <c r="AB6" s="18">
        <f>M6*AA6</f>
        <v>36.411450000000002</v>
      </c>
      <c r="AC6" s="27">
        <f>IF(M6&gt;0,(AE6+AN6)/M6,0)</f>
        <v>2.962055956299461E-3</v>
      </c>
      <c r="AD6" s="47">
        <v>4.4999999999999999E-4</v>
      </c>
      <c r="AE6" s="37">
        <f t="shared" si="5"/>
        <v>6.4255499999999994</v>
      </c>
      <c r="AF6" s="28">
        <v>0.20710000000000001</v>
      </c>
      <c r="AG6" s="41">
        <f>AJ6*(1-AK6)*AF6</f>
        <v>32.782894500000005</v>
      </c>
      <c r="AH6" s="28">
        <f>IF(AND(AF6&gt;0,AD6&gt;0,AA6&gt;0),((AA6-AD6)*AF6)/((AF6-AD6)*AA6),0)</f>
        <v>0.82532272526721795</v>
      </c>
      <c r="AI6" s="29">
        <f t="shared" si="6"/>
        <v>0.84976602641301724</v>
      </c>
      <c r="AJ6" s="43">
        <v>173</v>
      </c>
      <c r="AK6" s="39">
        <v>8.5000000000000006E-2</v>
      </c>
      <c r="AL6" s="28">
        <v>0.2266</v>
      </c>
      <c r="AM6" s="139">
        <v>0.2225</v>
      </c>
      <c r="AN6" s="41">
        <f>AJ6*(1-AK6)*AL6</f>
        <v>35.869647000000001</v>
      </c>
      <c r="AO6" s="140">
        <f t="shared" si="7"/>
        <v>35.220637500000002</v>
      </c>
      <c r="AP6" s="18">
        <v>1.55</v>
      </c>
      <c r="AQ6" s="18"/>
      <c r="AR6" s="113">
        <f>AR5+AJ6-AQ6</f>
        <v>2015.1000000000013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70"/>
      <c r="B7" s="49" t="s">
        <v>38</v>
      </c>
      <c r="C7" s="50"/>
      <c r="D7" s="51">
        <f>SUM(D4:D6)</f>
        <v>44135</v>
      </c>
      <c r="E7" s="51"/>
      <c r="F7" s="51">
        <f>SUM(F4:F6)</f>
        <v>45764</v>
      </c>
      <c r="G7" s="52"/>
      <c r="H7" s="52"/>
      <c r="I7" s="51">
        <f>SUM(I4:I6)</f>
        <v>48850</v>
      </c>
      <c r="J7" s="52"/>
      <c r="K7" s="51">
        <f>SUM(K4:K6)</f>
        <v>46539</v>
      </c>
      <c r="L7" s="21">
        <f>IF(K7&gt;0,(K4*L4+K5*L5+K6*L6)/K7,0)</f>
        <v>8.1345838973763934E-2</v>
      </c>
      <c r="M7" s="52">
        <f>M4+M5+M6</f>
        <v>42754</v>
      </c>
      <c r="N7" s="53">
        <f>IF(M7&gt;0,O7/M7,0)</f>
        <v>0.34825889975206997</v>
      </c>
      <c r="O7" s="54">
        <f>O4+O5+O6</f>
        <v>14889.460999999999</v>
      </c>
      <c r="P7" s="21">
        <f>IF(M7&gt;0,Q7/M7,0)</f>
        <v>0.27826301632595779</v>
      </c>
      <c r="Q7" s="54">
        <f>Q4+Q5+Q6</f>
        <v>11896.857</v>
      </c>
      <c r="R7" s="21">
        <f>IF(M7&gt;0,T7/M7,0)</f>
        <v>0.37347808392197224</v>
      </c>
      <c r="S7" s="141"/>
      <c r="T7" s="54">
        <f>T4+T5+T6</f>
        <v>15967.682000000001</v>
      </c>
      <c r="U7" s="21">
        <f>IF(M7&gt;0,V7/M7,0)</f>
        <v>0.2436568040417271</v>
      </c>
      <c r="V7" s="54">
        <f>V4+V5+V6</f>
        <v>10417.303</v>
      </c>
      <c r="W7" s="21">
        <f>IF(M7&gt;0,X7/M7,0)</f>
        <v>0.49437247976797488</v>
      </c>
      <c r="X7" s="54">
        <f>X4+X5+X6</f>
        <v>21136.400999999998</v>
      </c>
      <c r="Y7" s="21">
        <f>IF(M7&gt;0,Z7/M7,0)</f>
        <v>0.38334705524629281</v>
      </c>
      <c r="Z7" s="54">
        <f>Z4+Z5+Z6</f>
        <v>16389.620000000003</v>
      </c>
      <c r="AA7" s="55">
        <f>IF(M7&gt;0,AB7/M7,0)</f>
        <v>2.610179164522618E-3</v>
      </c>
      <c r="AB7" s="56">
        <f>SUM(AB4:AB6)</f>
        <v>111.5956</v>
      </c>
      <c r="AC7" s="55">
        <f>IF(M7&gt;0,(AC4*M4+AC5*M5+AC6*M6)/M7,0)</f>
        <v>3.0328727440707302E-3</v>
      </c>
      <c r="AD7" s="55">
        <f>IF(K7&gt;0,(K4*AD4+K5*AD5+K6*AD6)/K7,0)</f>
        <v>4.667534755796214E-4</v>
      </c>
      <c r="AE7" s="52">
        <f>SUM(AE4:AE6)</f>
        <v>19.95335</v>
      </c>
      <c r="AF7" s="53">
        <f>IF(K7&gt;0,(K4*AF4+K5*AF5+K6*AF6)/K7,0)</f>
        <v>0.21473502009067666</v>
      </c>
      <c r="AG7" s="58">
        <f>SUM(AG4:AG6)</f>
        <v>100.95459590000002</v>
      </c>
      <c r="AH7" s="53">
        <f>IF(AND(AB7&gt;0),((AB4*AH4+AB5*AH5+AB6*AH6)/AB7),0)</f>
        <v>0.82298833343656974</v>
      </c>
      <c r="AI7" s="57">
        <f t="shared" si="6"/>
        <v>0.84779707046661112</v>
      </c>
      <c r="AJ7" s="51">
        <f>SUM(AJ4:AJ6)</f>
        <v>514</v>
      </c>
      <c r="AK7" s="21">
        <f>IF(AJ7&gt;0,(AK4*AJ4+AK5*AJ5+AK6*AJ6)/AJ7,0)</f>
        <v>8.6326848249027241E-2</v>
      </c>
      <c r="AL7" s="53">
        <f>IF(K7&gt;0,(AL4*K4+AL5*K5+AL6*K6)/K7,0)</f>
        <v>0.2334294935430499</v>
      </c>
      <c r="AM7" s="141">
        <f>IF(K7&gt;0,(AM4*K4+AM5*K5+AM6*K6)/K7,0)</f>
        <v>0.22499010077569351</v>
      </c>
      <c r="AN7" s="58">
        <f>SUM(AN4:AN6)</f>
        <v>109.71409129999999</v>
      </c>
      <c r="AO7" s="142">
        <f t="shared" ref="AO7" si="8">SUM(AO4:AO6)</f>
        <v>105.75262650000002</v>
      </c>
      <c r="AP7" s="56"/>
      <c r="AQ7" s="56">
        <f>SUM(AQ4:AQ6)</f>
        <v>1001.94</v>
      </c>
      <c r="AR7" s="105"/>
      <c r="AS7" s="106">
        <f>AR6</f>
        <v>2015.1000000000013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8">
        <v>2</v>
      </c>
      <c r="B8" s="23">
        <v>1</v>
      </c>
      <c r="C8" s="11" t="s">
        <v>57</v>
      </c>
      <c r="D8" s="12">
        <v>14062</v>
      </c>
      <c r="E8" s="12">
        <v>0</v>
      </c>
      <c r="F8" s="12">
        <v>15303</v>
      </c>
      <c r="G8" s="13">
        <v>0.8</v>
      </c>
      <c r="H8" s="13">
        <v>5.3</v>
      </c>
      <c r="I8" s="12">
        <v>16274</v>
      </c>
      <c r="J8" s="13">
        <v>3.4</v>
      </c>
      <c r="K8" s="12">
        <v>15675</v>
      </c>
      <c r="L8" s="14">
        <v>8.3000000000000004E-2</v>
      </c>
      <c r="M8" s="24">
        <f>ROUND(K8*(1-L8),0)</f>
        <v>14374</v>
      </c>
      <c r="N8" s="15">
        <v>0.40300000000000002</v>
      </c>
      <c r="O8" s="25">
        <f t="shared" ref="O8:O10" si="9">M8*N8</f>
        <v>5792.7220000000007</v>
      </c>
      <c r="P8" s="14">
        <v>0.314</v>
      </c>
      <c r="Q8" s="25">
        <f t="shared" ref="Q8:Q10" si="10">M8*P8</f>
        <v>4513.4359999999997</v>
      </c>
      <c r="R8" s="16">
        <v>0.28299999999999997</v>
      </c>
      <c r="S8" s="150">
        <v>0.18229999999999999</v>
      </c>
      <c r="T8" s="25">
        <f t="shared" ref="T8:T10" si="11">M8*R8</f>
        <v>4067.8419999999996</v>
      </c>
      <c r="U8" s="26">
        <v>0.23899999999999999</v>
      </c>
      <c r="V8" s="25">
        <f t="shared" ref="V8:V10" si="12">M8*U8</f>
        <v>3435.386</v>
      </c>
      <c r="W8" s="16">
        <v>0.498</v>
      </c>
      <c r="X8" s="25">
        <f t="shared" ref="X8:X10" si="13">M8*W8</f>
        <v>7158.2520000000004</v>
      </c>
      <c r="Y8" s="16">
        <v>0.38</v>
      </c>
      <c r="Z8" s="25">
        <f t="shared" ref="Z8:Z10" si="14">Y8*M8</f>
        <v>5462.12</v>
      </c>
      <c r="AA8" s="17">
        <v>2.5100000000000001E-3</v>
      </c>
      <c r="AB8" s="18">
        <f t="shared" ref="AB8:AB10" si="15">M8*AA8</f>
        <v>36.078740000000003</v>
      </c>
      <c r="AC8" s="27">
        <f>IF(M8&gt;0,(AE8+AN8)/M8,0)</f>
        <v>3.1880168498678164E-3</v>
      </c>
      <c r="AD8" s="17">
        <v>4.8999999999999998E-4</v>
      </c>
      <c r="AE8" s="24">
        <f t="shared" ref="AE8:AE10" si="16">AD8*M8</f>
        <v>7.0432600000000001</v>
      </c>
      <c r="AF8" s="117">
        <v>0.217</v>
      </c>
      <c r="AG8" s="30">
        <f t="shared" ref="AG8:AG10" si="17">AJ8*(1-AK8)*AF8</f>
        <v>37.089206000000004</v>
      </c>
      <c r="AH8" s="28">
        <f t="shared" ref="AH8:AH10" si="18">IF(AND(AF8&gt;0,AD8&gt;0,AA8&gt;0),((AA8-AD8)*AF8)/((AF8-AD8)*AA8),0)</f>
        <v>0.80660223638262984</v>
      </c>
      <c r="AI8" s="60">
        <f t="shared" si="6"/>
        <v>0.84813100642552375</v>
      </c>
      <c r="AJ8" s="12">
        <v>187</v>
      </c>
      <c r="AK8" s="14">
        <v>8.5999999999999993E-2</v>
      </c>
      <c r="AL8" s="15">
        <v>0.22689999999999999</v>
      </c>
      <c r="AM8" s="135">
        <v>0.215</v>
      </c>
      <c r="AN8" s="30">
        <f>AJ8*(1-AK8)*AL8</f>
        <v>38.781294199999998</v>
      </c>
      <c r="AO8" s="136">
        <f t="shared" ref="AO8:AO70" si="19">AJ8*(1-AK8)*AM8</f>
        <v>36.747370000000004</v>
      </c>
      <c r="AP8" s="19">
        <v>1.55</v>
      </c>
      <c r="AQ8" s="19"/>
      <c r="AR8" s="101">
        <f>AR6+AJ8-AQ8</f>
        <v>2202.1000000000013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9"/>
      <c r="B9" s="33">
        <v>2</v>
      </c>
      <c r="C9" s="11" t="s">
        <v>56</v>
      </c>
      <c r="D9" s="34">
        <v>20700</v>
      </c>
      <c r="E9" s="34">
        <v>2</v>
      </c>
      <c r="F9" s="34">
        <v>16479</v>
      </c>
      <c r="G9" s="35">
        <v>0.6</v>
      </c>
      <c r="H9" s="35">
        <v>4.8</v>
      </c>
      <c r="I9" s="34">
        <v>18236</v>
      </c>
      <c r="J9" s="35">
        <v>2.4</v>
      </c>
      <c r="K9" s="34">
        <v>15397</v>
      </c>
      <c r="L9" s="36">
        <v>7.4999999999999997E-2</v>
      </c>
      <c r="M9" s="37">
        <f>ROUND(K9*(1-L9),0)</f>
        <v>14242</v>
      </c>
      <c r="N9" s="38">
        <v>0.22800000000000001</v>
      </c>
      <c r="O9" s="25">
        <f t="shared" si="9"/>
        <v>3247.1759999999999</v>
      </c>
      <c r="P9" s="36">
        <v>0.38700000000000001</v>
      </c>
      <c r="Q9" s="25">
        <f t="shared" si="10"/>
        <v>5511.6540000000005</v>
      </c>
      <c r="R9" s="39">
        <v>0.38500000000000001</v>
      </c>
      <c r="S9" s="139">
        <v>0.18060000000000001</v>
      </c>
      <c r="T9" s="25">
        <f t="shared" si="11"/>
        <v>5483.17</v>
      </c>
      <c r="U9" s="28">
        <v>0.246</v>
      </c>
      <c r="V9" s="25">
        <f t="shared" si="12"/>
        <v>3503.5320000000002</v>
      </c>
      <c r="W9" s="39">
        <v>0.49099999999999999</v>
      </c>
      <c r="X9" s="25">
        <f t="shared" si="13"/>
        <v>6992.8220000000001</v>
      </c>
      <c r="Y9" s="39">
        <v>0.39</v>
      </c>
      <c r="Z9" s="25">
        <f t="shared" si="14"/>
        <v>5554.38</v>
      </c>
      <c r="AA9" s="40">
        <v>2.47E-3</v>
      </c>
      <c r="AB9" s="18">
        <f t="shared" si="15"/>
        <v>35.17774</v>
      </c>
      <c r="AC9" s="27">
        <f>IF(M9&gt;0,(AE9+AN9)/M9,0)</f>
        <v>2.8125989889060525E-3</v>
      </c>
      <c r="AD9" s="40">
        <v>4.6000000000000001E-4</v>
      </c>
      <c r="AE9" s="37">
        <f t="shared" si="16"/>
        <v>6.5513200000000005</v>
      </c>
      <c r="AF9" s="28">
        <v>0.21879999999999999</v>
      </c>
      <c r="AG9" s="41">
        <f t="shared" si="17"/>
        <v>32.539060800000001</v>
      </c>
      <c r="AH9" s="28">
        <f t="shared" si="18"/>
        <v>0.81547962747251157</v>
      </c>
      <c r="AI9" s="29">
        <f t="shared" si="6"/>
        <v>0.83816149363762082</v>
      </c>
      <c r="AJ9" s="34">
        <v>162</v>
      </c>
      <c r="AK9" s="36">
        <v>8.2000000000000003E-2</v>
      </c>
      <c r="AL9" s="38">
        <v>0.2253</v>
      </c>
      <c r="AM9" s="137">
        <v>0.20949999999999999</v>
      </c>
      <c r="AN9" s="41">
        <f>AJ9*(1-AK9)*AL9</f>
        <v>33.5057148</v>
      </c>
      <c r="AO9" s="138">
        <f t="shared" si="19"/>
        <v>31.156002000000001</v>
      </c>
      <c r="AP9" s="42">
        <v>1.6</v>
      </c>
      <c r="AQ9" s="42"/>
      <c r="AR9" s="113">
        <f>AR8+AJ9-AQ9</f>
        <v>2364.1000000000013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9"/>
      <c r="B10" s="33">
        <v>3</v>
      </c>
      <c r="C10" s="46" t="s">
        <v>55</v>
      </c>
      <c r="D10" s="43">
        <v>16478</v>
      </c>
      <c r="E10" s="43">
        <v>1</v>
      </c>
      <c r="F10" s="43">
        <v>16977</v>
      </c>
      <c r="G10" s="37">
        <v>0.8</v>
      </c>
      <c r="H10" s="37">
        <v>5.3</v>
      </c>
      <c r="I10" s="43">
        <v>18887</v>
      </c>
      <c r="J10" s="37">
        <v>1.5</v>
      </c>
      <c r="K10" s="43">
        <v>15567</v>
      </c>
      <c r="L10" s="39">
        <v>7.6999999999999999E-2</v>
      </c>
      <c r="M10" s="37">
        <f>ROUND(K10*(1-L10),0)</f>
        <v>14368</v>
      </c>
      <c r="N10" s="28">
        <v>0.30099999999999999</v>
      </c>
      <c r="O10" s="25">
        <f t="shared" si="9"/>
        <v>4324.768</v>
      </c>
      <c r="P10" s="39">
        <v>0.3</v>
      </c>
      <c r="Q10" s="25">
        <f t="shared" si="10"/>
        <v>4310.3999999999996</v>
      </c>
      <c r="R10" s="39">
        <v>0.39900000000000002</v>
      </c>
      <c r="S10" s="139">
        <v>0.17419999999999999</v>
      </c>
      <c r="T10" s="25">
        <f t="shared" si="11"/>
        <v>5732.8320000000003</v>
      </c>
      <c r="U10" s="28">
        <v>0.23599999999999999</v>
      </c>
      <c r="V10" s="25">
        <f t="shared" si="12"/>
        <v>3390.848</v>
      </c>
      <c r="W10" s="39">
        <v>0.498</v>
      </c>
      <c r="X10" s="25">
        <f t="shared" si="13"/>
        <v>7155.2640000000001</v>
      </c>
      <c r="Y10" s="39">
        <v>0.38</v>
      </c>
      <c r="Z10" s="25">
        <f t="shared" si="14"/>
        <v>5459.84</v>
      </c>
      <c r="AA10" s="47">
        <v>2.49E-3</v>
      </c>
      <c r="AB10" s="18">
        <f t="shared" si="15"/>
        <v>35.776319999999998</v>
      </c>
      <c r="AC10" s="27">
        <f>IF(M10&gt;0,(AE10+AN10)/M10,0)</f>
        <v>2.9644158685968817E-3</v>
      </c>
      <c r="AD10" s="47">
        <v>4.8000000000000001E-4</v>
      </c>
      <c r="AE10" s="37">
        <f t="shared" si="16"/>
        <v>6.8966400000000005</v>
      </c>
      <c r="AF10" s="28">
        <v>0.22420000000000001</v>
      </c>
      <c r="AG10" s="41">
        <f t="shared" si="17"/>
        <v>33.401764400000005</v>
      </c>
      <c r="AH10" s="28">
        <f t="shared" si="18"/>
        <v>0.80896085683696695</v>
      </c>
      <c r="AI10" s="29">
        <f t="shared" si="6"/>
        <v>0.83976172601285271</v>
      </c>
      <c r="AJ10" s="43">
        <v>163</v>
      </c>
      <c r="AK10" s="39">
        <v>8.5999999999999993E-2</v>
      </c>
      <c r="AL10" s="28">
        <v>0.23960000000000001</v>
      </c>
      <c r="AM10" s="139">
        <v>0.22900000000000001</v>
      </c>
      <c r="AN10" s="41">
        <f>AJ10*(1-AK10)*AL10</f>
        <v>35.696087200000001</v>
      </c>
      <c r="AO10" s="140">
        <f t="shared" si="19"/>
        <v>34.116878</v>
      </c>
      <c r="AP10" s="18">
        <v>1.52</v>
      </c>
      <c r="AQ10" s="18"/>
      <c r="AR10" s="113">
        <f>AR9+AJ10-AQ10</f>
        <v>2527.1000000000013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70"/>
      <c r="B11" s="49" t="s">
        <v>38</v>
      </c>
      <c r="C11" s="50"/>
      <c r="D11" s="51">
        <f t="shared" ref="D11" si="20">SUM(D8:D10)</f>
        <v>51240</v>
      </c>
      <c r="E11" s="51"/>
      <c r="F11" s="51">
        <f t="shared" ref="F11" si="21">SUM(F8:F10)</f>
        <v>48759</v>
      </c>
      <c r="G11" s="52"/>
      <c r="H11" s="52"/>
      <c r="I11" s="51">
        <f t="shared" ref="I11:K11" si="22">SUM(I8:I10)</f>
        <v>53397</v>
      </c>
      <c r="J11" s="52"/>
      <c r="K11" s="51">
        <f t="shared" si="22"/>
        <v>46639</v>
      </c>
      <c r="L11" s="21">
        <f t="shared" ref="L11" si="23">IF(K11&gt;0,(K8*L8+K9*L9+K10*L10)/K11,0)</f>
        <v>7.8356289800381645E-2</v>
      </c>
      <c r="M11" s="52">
        <f t="shared" ref="M11" si="24">M8+M9+M10</f>
        <v>42984</v>
      </c>
      <c r="N11" s="53">
        <f t="shared" ref="N11" si="25">IF(M11&gt;0,O11/M11,0)</f>
        <v>0.31092187790805886</v>
      </c>
      <c r="O11" s="54">
        <f t="shared" ref="O11" si="26">O8+O9+O10</f>
        <v>13364.666000000001</v>
      </c>
      <c r="P11" s="21">
        <f t="shared" ref="P11" si="27">IF(M11&gt;0,Q11/M11,0)</f>
        <v>0.33350758421738319</v>
      </c>
      <c r="Q11" s="54">
        <f t="shared" ref="Q11" si="28">Q8+Q9+Q10</f>
        <v>14335.49</v>
      </c>
      <c r="R11" s="21">
        <f t="shared" ref="R11" si="29">IF(M11&gt;0,T11/M11,0)</f>
        <v>0.35557053787455795</v>
      </c>
      <c r="S11" s="141"/>
      <c r="T11" s="54">
        <f t="shared" ref="T11" si="30">T8+T9+T10</f>
        <v>15283.843999999999</v>
      </c>
      <c r="U11" s="21">
        <f t="shared" ref="U11" si="31">IF(M11&gt;0,V11/M11,0)</f>
        <v>0.24031653638563186</v>
      </c>
      <c r="V11" s="54">
        <f t="shared" ref="V11" si="32">V8+V9+V10</f>
        <v>10329.766</v>
      </c>
      <c r="W11" s="21">
        <f t="shared" ref="W11" si="33">IF(M11&gt;0,X11/M11,0)</f>
        <v>0.49568067187790804</v>
      </c>
      <c r="X11" s="54">
        <f t="shared" ref="X11" si="34">X8+X9+X10</f>
        <v>21306.338</v>
      </c>
      <c r="Y11" s="21">
        <f t="shared" ref="Y11" si="35">IF(M11&gt;0,Z11/M11,0)</f>
        <v>0.38331332588870276</v>
      </c>
      <c r="Z11" s="54">
        <f t="shared" ref="Z11" si="36">Z8+Z9+Z10</f>
        <v>16476.34</v>
      </c>
      <c r="AA11" s="55">
        <f t="shared" ref="AA11" si="37">IF(M11&gt;0,AB11/M11,0)</f>
        <v>2.4900614182021218E-3</v>
      </c>
      <c r="AB11" s="56">
        <f t="shared" ref="AB11" si="38">SUM(AB8:AB10)</f>
        <v>107.03280000000001</v>
      </c>
      <c r="AC11" s="55">
        <f t="shared" ref="AC11" si="39">IF(M11&gt;0,(AC8*M8+AC9*M9+AC10*M10)/M11,0)</f>
        <v>2.9888869393262605E-3</v>
      </c>
      <c r="AD11" s="55">
        <f t="shared" ref="AD11" si="40">IF(K11&gt;0,(K8*AD8+K9*AD9+K10*AD10)/K11,0)</f>
        <v>4.7675829241621822E-4</v>
      </c>
      <c r="AE11" s="52">
        <f t="shared" ref="AE11" si="41">SUM(AE8:AE10)</f>
        <v>20.491220000000002</v>
      </c>
      <c r="AF11" s="53">
        <f t="shared" ref="AF11" si="42">IF(K11&gt;0,(K8*AF8+K9*AF9+K10*AF10)/K11,0)</f>
        <v>0.21999742704603442</v>
      </c>
      <c r="AG11" s="58">
        <f t="shared" ref="AG11" si="43">SUM(AG8:AG10)</f>
        <v>103.03003120000001</v>
      </c>
      <c r="AH11" s="53">
        <f t="shared" ref="AH11" si="44">IF(AND(AB11&gt;0),((AB8*AH8+AB9*AH9+AB10*AH10)/AB11),0)</f>
        <v>0.81030829018829575</v>
      </c>
      <c r="AI11" s="57">
        <f t="shared" si="6"/>
        <v>0.84223089146550578</v>
      </c>
      <c r="AJ11" s="51">
        <f t="shared" ref="AJ11" si="45">SUM(AJ8:AJ10)</f>
        <v>512</v>
      </c>
      <c r="AK11" s="21">
        <f t="shared" ref="AK11" si="46">IF(AJ11&gt;0,(AK8*AJ8+AK9*AJ9+AK10*AJ10)/AJ11,0)</f>
        <v>8.4734375000000001E-2</v>
      </c>
      <c r="AL11" s="53">
        <f>IF(K11&gt;0,(AL8*K8+AL9*K9+AL10*K10)/K11,0)</f>
        <v>0.23061075065931944</v>
      </c>
      <c r="AM11" s="141">
        <f>IF(K11&gt;0,(AM8*K8+AM9*K9+AM10*K10)/K11,0)</f>
        <v>0.21785714745170354</v>
      </c>
      <c r="AN11" s="58">
        <f t="shared" ref="AN11" si="47">SUM(AN8:AN10)</f>
        <v>107.98309620000001</v>
      </c>
      <c r="AO11" s="142">
        <f t="shared" ref="AO11:AO71" si="48">SUM(AO8:AO10)</f>
        <v>102.02025</v>
      </c>
      <c r="AP11" s="56"/>
      <c r="AQ11" s="56">
        <f t="shared" ref="AQ11" si="49">SUM(AQ8:AQ10)</f>
        <v>0</v>
      </c>
      <c r="AR11" s="105"/>
      <c r="AS11" s="106">
        <f>AR10</f>
        <v>2527.1000000000013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8">
        <v>3</v>
      </c>
      <c r="B12" s="23">
        <v>1</v>
      </c>
      <c r="C12" s="11" t="s">
        <v>57</v>
      </c>
      <c r="D12" s="12">
        <v>8587</v>
      </c>
      <c r="E12" s="12">
        <v>0</v>
      </c>
      <c r="F12" s="12">
        <v>14142</v>
      </c>
      <c r="G12" s="13">
        <v>0.9</v>
      </c>
      <c r="H12" s="13">
        <v>4.8</v>
      </c>
      <c r="I12" s="12">
        <v>14291</v>
      </c>
      <c r="J12" s="13">
        <v>2.8</v>
      </c>
      <c r="K12" s="12">
        <v>15860</v>
      </c>
      <c r="L12" s="14">
        <v>7.4999999999999997E-2</v>
      </c>
      <c r="M12" s="24">
        <f>ROUND(K12*(1-L12),0)</f>
        <v>14671</v>
      </c>
      <c r="N12" s="15">
        <v>0.27900000000000003</v>
      </c>
      <c r="O12" s="25">
        <f t="shared" ref="O12:O14" si="51">M12*N12</f>
        <v>4093.2090000000003</v>
      </c>
      <c r="P12" s="14">
        <v>0.43099999999999999</v>
      </c>
      <c r="Q12" s="25">
        <f t="shared" ref="Q12:Q14" si="52">M12*P12</f>
        <v>6323.201</v>
      </c>
      <c r="R12" s="16">
        <v>0.28999999999999998</v>
      </c>
      <c r="S12" s="150">
        <v>0.1744</v>
      </c>
      <c r="T12" s="25">
        <f t="shared" ref="T12:T14" si="53">M12*R12</f>
        <v>4254.59</v>
      </c>
      <c r="U12" s="26">
        <v>0.249</v>
      </c>
      <c r="V12" s="25">
        <f t="shared" ref="V12:V14" si="54">M12*U12</f>
        <v>3653.0790000000002</v>
      </c>
      <c r="W12" s="16">
        <v>0.49399999999999999</v>
      </c>
      <c r="X12" s="25">
        <f t="shared" ref="X12:X14" si="55">M12*W12</f>
        <v>7247.4740000000002</v>
      </c>
      <c r="Y12" s="16">
        <v>0.39</v>
      </c>
      <c r="Z12" s="25">
        <f t="shared" ref="Z12:Z14" si="56">Y12*M12</f>
        <v>5721.6900000000005</v>
      </c>
      <c r="AA12" s="17">
        <v>2.6199999999999999E-3</v>
      </c>
      <c r="AB12" s="18">
        <f t="shared" ref="AB12:AB14" si="57">M12*AA12</f>
        <v>38.438020000000002</v>
      </c>
      <c r="AC12" s="27">
        <f>IF(M12&gt;0,(AE12+AN12)/M12,0)</f>
        <v>2.9892815758980297E-3</v>
      </c>
      <c r="AD12" s="17">
        <v>4.8999999999999998E-4</v>
      </c>
      <c r="AE12" s="24">
        <f t="shared" ref="AE12:AE14" si="58">AD12*M12</f>
        <v>7.18879</v>
      </c>
      <c r="AF12" s="117">
        <v>0.22309999999999999</v>
      </c>
      <c r="AG12" s="30">
        <f t="shared" ref="AG12:AG14" si="59">AJ12*(1-AK12)*AF12</f>
        <v>34.589423999999994</v>
      </c>
      <c r="AH12" s="28">
        <f t="shared" ref="AH12:AH14" si="60">IF(AND(AF12&gt;0,AD12&gt;0,AA12&gt;0),((AA12-AD12)*AF12)/((AF12-AD12)*AA12),0)</f>
        <v>0.81476659107719629</v>
      </c>
      <c r="AI12" s="60">
        <f t="shared" si="6"/>
        <v>0.83781687297123386</v>
      </c>
      <c r="AJ12" s="12">
        <v>170</v>
      </c>
      <c r="AK12" s="14">
        <v>8.7999999999999995E-2</v>
      </c>
      <c r="AL12" s="15">
        <v>0.23649999999999999</v>
      </c>
      <c r="AM12" s="135">
        <v>0.22600000000000001</v>
      </c>
      <c r="AN12" s="30">
        <f>AJ12*(1-AK12)*AL12</f>
        <v>36.666959999999996</v>
      </c>
      <c r="AO12" s="136">
        <f t="shared" ref="AO12" si="61">AJ12*(1-AK12)*AM12</f>
        <v>35.03904</v>
      </c>
      <c r="AP12" s="19">
        <v>1.55</v>
      </c>
      <c r="AQ12" s="19"/>
      <c r="AR12" s="101">
        <f>AR10+AJ12-AQ12</f>
        <v>2697.1000000000013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9"/>
      <c r="B13" s="33">
        <v>2</v>
      </c>
      <c r="C13" s="11" t="s">
        <v>56</v>
      </c>
      <c r="D13" s="34">
        <v>20900</v>
      </c>
      <c r="E13" s="34">
        <v>2</v>
      </c>
      <c r="F13" s="34">
        <v>18440</v>
      </c>
      <c r="G13" s="35">
        <v>0.5</v>
      </c>
      <c r="H13" s="35">
        <v>3.9</v>
      </c>
      <c r="I13" s="34">
        <v>19905</v>
      </c>
      <c r="J13" s="35">
        <v>1.8</v>
      </c>
      <c r="K13" s="34">
        <v>15994</v>
      </c>
      <c r="L13" s="36">
        <v>0.08</v>
      </c>
      <c r="M13" s="37">
        <f>ROUND(K13*(1-L13),0)</f>
        <v>14714</v>
      </c>
      <c r="N13" s="38">
        <v>0.34399999999999997</v>
      </c>
      <c r="O13" s="25">
        <f t="shared" si="51"/>
        <v>5061.616</v>
      </c>
      <c r="P13" s="36">
        <v>0.40899999999999997</v>
      </c>
      <c r="Q13" s="25">
        <f t="shared" si="52"/>
        <v>6018.0259999999998</v>
      </c>
      <c r="R13" s="39">
        <v>0.247</v>
      </c>
      <c r="S13" s="139">
        <v>0.1777</v>
      </c>
      <c r="T13" s="25">
        <f t="shared" si="53"/>
        <v>3634.3580000000002</v>
      </c>
      <c r="U13" s="28">
        <v>0.24199999999999999</v>
      </c>
      <c r="V13" s="25">
        <f t="shared" si="54"/>
        <v>3560.788</v>
      </c>
      <c r="W13" s="39">
        <v>0.501</v>
      </c>
      <c r="X13" s="25">
        <f t="shared" si="55"/>
        <v>7371.7139999999999</v>
      </c>
      <c r="Y13" s="39">
        <v>0.4</v>
      </c>
      <c r="Z13" s="25">
        <f t="shared" si="56"/>
        <v>5885.6</v>
      </c>
      <c r="AA13" s="40">
        <v>2.7599999999999999E-3</v>
      </c>
      <c r="AB13" s="18">
        <f t="shared" si="57"/>
        <v>40.610639999999997</v>
      </c>
      <c r="AC13" s="27">
        <f>IF(M13&gt;0,(AE13+AN13)/M13,0)</f>
        <v>3.0814284355036021E-3</v>
      </c>
      <c r="AD13" s="40">
        <v>5.2999999999999998E-4</v>
      </c>
      <c r="AE13" s="37">
        <f t="shared" si="58"/>
        <v>7.7984200000000001</v>
      </c>
      <c r="AF13" s="28">
        <v>0.22159999999999999</v>
      </c>
      <c r="AG13" s="41">
        <f t="shared" si="59"/>
        <v>35.280935999999997</v>
      </c>
      <c r="AH13" s="28">
        <f t="shared" si="60"/>
        <v>0.80990806898988643</v>
      </c>
      <c r="AI13" s="29">
        <f t="shared" si="6"/>
        <v>0.8298671121901372</v>
      </c>
      <c r="AJ13" s="34">
        <v>174</v>
      </c>
      <c r="AK13" s="36">
        <v>8.5000000000000006E-2</v>
      </c>
      <c r="AL13" s="38">
        <v>0.23580000000000001</v>
      </c>
      <c r="AM13" s="137">
        <v>0.22439999999999999</v>
      </c>
      <c r="AN13" s="41">
        <f>AJ13*(1-AK13)*AL13</f>
        <v>37.541718000000003</v>
      </c>
      <c r="AO13" s="138">
        <f t="shared" si="19"/>
        <v>35.726723999999997</v>
      </c>
      <c r="AP13" s="42">
        <v>1.55</v>
      </c>
      <c r="AQ13" s="42"/>
      <c r="AR13" s="113">
        <f>AR12+AJ13-AQ13</f>
        <v>2871.1000000000013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9"/>
      <c r="B14" s="33">
        <v>3</v>
      </c>
      <c r="C14" s="46" t="s">
        <v>58</v>
      </c>
      <c r="D14" s="43">
        <v>17618</v>
      </c>
      <c r="E14" s="43">
        <v>1</v>
      </c>
      <c r="F14" s="43">
        <v>18137</v>
      </c>
      <c r="G14" s="37">
        <v>0.7</v>
      </c>
      <c r="H14" s="37">
        <v>4.8</v>
      </c>
      <c r="I14" s="43">
        <v>19538</v>
      </c>
      <c r="J14" s="37">
        <v>1.4</v>
      </c>
      <c r="K14" s="43">
        <v>16126</v>
      </c>
      <c r="L14" s="39">
        <v>8.1000000000000003E-2</v>
      </c>
      <c r="M14" s="37">
        <f>ROUND(K14*(1-L14),0)</f>
        <v>14820</v>
      </c>
      <c r="N14" s="28">
        <v>0.28899999999999998</v>
      </c>
      <c r="O14" s="25">
        <f t="shared" si="51"/>
        <v>4282.9799999999996</v>
      </c>
      <c r="P14" s="39">
        <v>0.56200000000000006</v>
      </c>
      <c r="Q14" s="25">
        <f t="shared" si="52"/>
        <v>8328.84</v>
      </c>
      <c r="R14" s="39">
        <v>0.14899999999999999</v>
      </c>
      <c r="S14" s="139">
        <v>0.1774</v>
      </c>
      <c r="T14" s="25">
        <f t="shared" si="53"/>
        <v>2208.1799999999998</v>
      </c>
      <c r="U14" s="28">
        <v>0.23100000000000001</v>
      </c>
      <c r="V14" s="25">
        <f t="shared" si="54"/>
        <v>3423.42</v>
      </c>
      <c r="W14" s="39">
        <v>0.52</v>
      </c>
      <c r="X14" s="25">
        <f t="shared" si="55"/>
        <v>7706.4000000000005</v>
      </c>
      <c r="Y14" s="39">
        <v>0.4</v>
      </c>
      <c r="Z14" s="25">
        <f t="shared" si="56"/>
        <v>5928</v>
      </c>
      <c r="AA14" s="47">
        <v>2.7000000000000001E-3</v>
      </c>
      <c r="AB14" s="18">
        <f t="shared" si="57"/>
        <v>40.014000000000003</v>
      </c>
      <c r="AC14" s="27">
        <f>IF(M14&gt;0,(AE14+AN14)/M14,0)</f>
        <v>2.915558367071525E-3</v>
      </c>
      <c r="AD14" s="47">
        <v>5.6999999999999998E-4</v>
      </c>
      <c r="AE14" s="37">
        <f t="shared" si="58"/>
        <v>8.4474</v>
      </c>
      <c r="AF14" s="28">
        <v>0.2029</v>
      </c>
      <c r="AG14" s="41">
        <f t="shared" si="59"/>
        <v>31.699067000000003</v>
      </c>
      <c r="AH14" s="28">
        <f t="shared" si="60"/>
        <v>0.79111133077425755</v>
      </c>
      <c r="AI14" s="29">
        <f t="shared" si="6"/>
        <v>0.80656339203119143</v>
      </c>
      <c r="AJ14" s="43">
        <v>170</v>
      </c>
      <c r="AK14" s="39">
        <v>8.1000000000000003E-2</v>
      </c>
      <c r="AL14" s="28">
        <v>0.2225</v>
      </c>
      <c r="AM14" s="139">
        <v>0.21290000000000001</v>
      </c>
      <c r="AN14" s="41">
        <f>AJ14*(1-AK14)*AL14</f>
        <v>34.761175000000001</v>
      </c>
      <c r="AO14" s="140">
        <f t="shared" si="19"/>
        <v>33.261367000000007</v>
      </c>
      <c r="AP14" s="18">
        <v>1.6</v>
      </c>
      <c r="AQ14" s="18"/>
      <c r="AR14" s="113">
        <f>AR13+AJ14-AQ14</f>
        <v>3041.1000000000013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70"/>
      <c r="B15" s="49" t="s">
        <v>38</v>
      </c>
      <c r="C15" s="50"/>
      <c r="D15" s="51">
        <f t="shared" ref="D15" si="62">SUM(D12:D14)</f>
        <v>47105</v>
      </c>
      <c r="E15" s="51"/>
      <c r="F15" s="51">
        <f t="shared" ref="F15" si="63">SUM(F12:F14)</f>
        <v>50719</v>
      </c>
      <c r="G15" s="52"/>
      <c r="H15" s="52"/>
      <c r="I15" s="51">
        <f t="shared" ref="I15:K15" si="64">SUM(I12:I14)</f>
        <v>53734</v>
      </c>
      <c r="J15" s="52"/>
      <c r="K15" s="51">
        <f t="shared" si="64"/>
        <v>47980</v>
      </c>
      <c r="L15" s="21">
        <f t="shared" ref="L15" si="65">IF(K15&gt;0,(K12*L12+K13*L13+K14*L14)/K15,0)</f>
        <v>7.8683326385994165E-2</v>
      </c>
      <c r="M15" s="52">
        <f t="shared" ref="M15" si="66">M12+M13+M14</f>
        <v>44205</v>
      </c>
      <c r="N15" s="53">
        <f t="shared" ref="N15" si="67">IF(M15&gt;0,O15/M15,0)</f>
        <v>0.30398834973419298</v>
      </c>
      <c r="O15" s="54">
        <f t="shared" ref="O15" si="68">O12+O13+O14</f>
        <v>13437.805</v>
      </c>
      <c r="P15" s="21">
        <f t="shared" ref="P15" si="69">IF(M15&gt;0,Q15/M15,0)</f>
        <v>0.46759567922180745</v>
      </c>
      <c r="Q15" s="54">
        <f t="shared" ref="Q15" si="70">Q12+Q13+Q14</f>
        <v>20670.066999999999</v>
      </c>
      <c r="R15" s="21">
        <f t="shared" ref="R15" si="71">IF(M15&gt;0,T15/M15,0)</f>
        <v>0.22841597104399955</v>
      </c>
      <c r="S15" s="141"/>
      <c r="T15" s="54">
        <f t="shared" ref="T15" si="72">T12+T13+T14</f>
        <v>10097.128000000001</v>
      </c>
      <c r="U15" s="21">
        <f t="shared" ref="U15" si="73">IF(M15&gt;0,V15/M15,0)</f>
        <v>0.24063538061305284</v>
      </c>
      <c r="V15" s="54">
        <f t="shared" ref="V15" si="74">V12+V13+V14</f>
        <v>10637.287</v>
      </c>
      <c r="W15" s="21">
        <f t="shared" ref="W15" si="75">IF(M15&gt;0,X15/M15,0)</f>
        <v>0.50504666892885419</v>
      </c>
      <c r="X15" s="54">
        <f t="shared" ref="X15" si="76">X12+X13+X14</f>
        <v>22325.588</v>
      </c>
      <c r="Y15" s="21">
        <f t="shared" ref="Y15" si="77">IF(M15&gt;0,Z15/M15,0)</f>
        <v>0.39668114466689292</v>
      </c>
      <c r="Z15" s="54">
        <f t="shared" ref="Z15" si="78">Z12+Z13+Z14</f>
        <v>17535.29</v>
      </c>
      <c r="AA15" s="55">
        <f t="shared" ref="AA15" si="79">IF(M15&gt;0,AB15/M15,0)</f>
        <v>2.6934206537721976E-3</v>
      </c>
      <c r="AB15" s="56">
        <f t="shared" ref="AB15" si="80">SUM(AB12:AB14)</f>
        <v>119.06265999999999</v>
      </c>
      <c r="AC15" s="55">
        <f t="shared" ref="AC15" si="81">IF(M15&gt;0,(AC12*M12+AC13*M13+AC14*M14)/M15,0)</f>
        <v>2.9952372582287071E-3</v>
      </c>
      <c r="AD15" s="55">
        <f t="shared" ref="AD15" si="82">IF(K15&gt;0,(K12*AD12+K13*AD13+K14*AD14)/K15,0)</f>
        <v>5.302217590662776E-4</v>
      </c>
      <c r="AE15" s="52">
        <f t="shared" ref="AE15" si="83">SUM(AE12:AE14)</f>
        <v>23.434609999999999</v>
      </c>
      <c r="AF15" s="53">
        <f t="shared" ref="AF15" si="84">IF(K15&gt;0,(K12*AF12+K13*AF13+K14*AF14)/K15,0)</f>
        <v>0.21581079199666528</v>
      </c>
      <c r="AG15" s="58">
        <f t="shared" ref="AG15" si="85">SUM(AG12:AG14)</f>
        <v>101.56942699999999</v>
      </c>
      <c r="AH15" s="53">
        <f t="shared" ref="AH15" si="86">IF(AND(AB15&gt;0),((AB12*AH12+AB13*AH13+AB14*AH14)/AB15),0)</f>
        <v>0.80515947095085627</v>
      </c>
      <c r="AI15" s="57">
        <f t="shared" si="6"/>
        <v>0.82486713245390908</v>
      </c>
      <c r="AJ15" s="51">
        <f t="shared" ref="AJ15" si="87">SUM(AJ12:AJ14)</f>
        <v>514</v>
      </c>
      <c r="AK15" s="21">
        <f t="shared" ref="AK15" si="88">IF(AJ15&gt;0,(AK12*AJ12+AK13*AJ13+AK14*AJ14)/AJ15,0)</f>
        <v>8.4669260700389104E-2</v>
      </c>
      <c r="AL15" s="53">
        <f>IF(K15&gt;0,(AL12*K12+AL13*K13+AL14*K14)/K15,0)</f>
        <v>0.23156127969987494</v>
      </c>
      <c r="AM15" s="141">
        <f>IF(K15&gt;0,(AM12*K12+AM13*K13+AM14*K14)/K15,0)</f>
        <v>0.22106375573155479</v>
      </c>
      <c r="AN15" s="58">
        <f t="shared" ref="AN15" si="89">SUM(AN12:AN14)</f>
        <v>108.969853</v>
      </c>
      <c r="AO15" s="142">
        <f t="shared" si="48"/>
        <v>104.027131</v>
      </c>
      <c r="AP15" s="56"/>
      <c r="AQ15" s="56">
        <f t="shared" ref="AQ15" si="90">SUM(AQ12:AQ14)</f>
        <v>0</v>
      </c>
      <c r="AR15" s="105"/>
      <c r="AS15" s="106">
        <f>AR14</f>
        <v>3041.1000000000013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8">
        <v>4</v>
      </c>
      <c r="B16" s="23">
        <v>1</v>
      </c>
      <c r="C16" s="46" t="s">
        <v>54</v>
      </c>
      <c r="D16" s="12">
        <v>11366</v>
      </c>
      <c r="E16" s="12">
        <v>0</v>
      </c>
      <c r="F16" s="12">
        <v>12475</v>
      </c>
      <c r="G16" s="13">
        <v>0.6</v>
      </c>
      <c r="H16" s="13">
        <v>4.3</v>
      </c>
      <c r="I16" s="12">
        <v>13853</v>
      </c>
      <c r="J16" s="13">
        <v>2</v>
      </c>
      <c r="K16" s="12">
        <v>15930</v>
      </c>
      <c r="L16" s="14">
        <v>7.5999999999999998E-2</v>
      </c>
      <c r="M16" s="24">
        <f>ROUND(K16*(1-L16),0)</f>
        <v>14719</v>
      </c>
      <c r="N16" s="15">
        <v>0.28699999999999998</v>
      </c>
      <c r="O16" s="25">
        <f t="shared" ref="O16:O18" si="92">M16*N16</f>
        <v>4224.3530000000001</v>
      </c>
      <c r="P16" s="14">
        <v>0.379</v>
      </c>
      <c r="Q16" s="25">
        <f t="shared" ref="Q16:Q18" si="93">M16*P16</f>
        <v>5578.5010000000002</v>
      </c>
      <c r="R16" s="16">
        <v>0.33400000000000002</v>
      </c>
      <c r="S16" s="150">
        <v>0.17019999999999999</v>
      </c>
      <c r="T16" s="25">
        <f t="shared" ref="T16:T18" si="94">M16*R16</f>
        <v>4916.1460000000006</v>
      </c>
      <c r="U16" s="26">
        <v>0.25700000000000001</v>
      </c>
      <c r="V16" s="25">
        <f t="shared" ref="V16:V18" si="95">M16*U16</f>
        <v>3782.7829999999999</v>
      </c>
      <c r="W16" s="16">
        <v>0.48799999999999999</v>
      </c>
      <c r="X16" s="25">
        <f t="shared" ref="X16:X18" si="96">M16*W16</f>
        <v>7182.8719999999994</v>
      </c>
      <c r="Y16" s="16">
        <v>0.38</v>
      </c>
      <c r="Z16" s="25">
        <f t="shared" ref="Z16:Z18" si="97">Y16*M16</f>
        <v>5593.22</v>
      </c>
      <c r="AA16" s="17">
        <v>2.5999999999999999E-3</v>
      </c>
      <c r="AB16" s="18">
        <f t="shared" ref="AB16:AB18" si="98">M16*AA16</f>
        <v>38.269399999999997</v>
      </c>
      <c r="AC16" s="27">
        <f>IF(M16&gt;0,(AE16+AN16)/M16,0)</f>
        <v>2.9536416060873703E-3</v>
      </c>
      <c r="AD16" s="17">
        <v>5.2999999999999998E-4</v>
      </c>
      <c r="AE16" s="24">
        <f t="shared" ref="AE16:AE18" si="99">AD16*M16</f>
        <v>7.8010699999999993</v>
      </c>
      <c r="AF16" s="117">
        <v>0.20499999999999999</v>
      </c>
      <c r="AG16" s="30">
        <f t="shared" ref="AG16:AG18" si="100">AJ16*(1-AK16)*AF16</f>
        <v>33.301839999999999</v>
      </c>
      <c r="AH16" s="28">
        <f t="shared" ref="AH16:AH18" si="101">IF(AND(AF16&gt;0,AD16&gt;0,AA16&gt;0),((AA16-AD16)*AF16)/((AF16-AD16)*AA16),0)</f>
        <v>0.79821753050099509</v>
      </c>
      <c r="AI16" s="60">
        <f t="shared" si="6"/>
        <v>0.82254568763755542</v>
      </c>
      <c r="AJ16" s="12">
        <v>176</v>
      </c>
      <c r="AK16" s="14">
        <v>7.6999999999999999E-2</v>
      </c>
      <c r="AL16" s="15">
        <v>0.21959999999999999</v>
      </c>
      <c r="AM16" s="135">
        <v>0.219</v>
      </c>
      <c r="AN16" s="30">
        <f>AJ16*(1-AK16)*AL16</f>
        <v>35.673580800000003</v>
      </c>
      <c r="AO16" s="136">
        <f t="shared" ref="AO16" si="102">AJ16*(1-AK16)*AM16</f>
        <v>35.576112000000002</v>
      </c>
      <c r="AP16" s="19">
        <v>1.58</v>
      </c>
      <c r="AQ16" s="19"/>
      <c r="AR16" s="101">
        <f>AR14+AJ16-AQ16</f>
        <v>3217.1000000000013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9"/>
      <c r="B17" s="33">
        <v>2</v>
      </c>
      <c r="C17" s="11" t="s">
        <v>56</v>
      </c>
      <c r="D17" s="34">
        <v>21800</v>
      </c>
      <c r="E17" s="34">
        <v>2</v>
      </c>
      <c r="F17" s="34">
        <v>19622</v>
      </c>
      <c r="G17" s="35">
        <v>0.8</v>
      </c>
      <c r="H17" s="35">
        <v>4.7</v>
      </c>
      <c r="I17" s="34">
        <v>19884</v>
      </c>
      <c r="J17" s="35">
        <v>1.4</v>
      </c>
      <c r="K17" s="34">
        <v>15973</v>
      </c>
      <c r="L17" s="36">
        <v>7.9000000000000001E-2</v>
      </c>
      <c r="M17" s="37">
        <f>ROUND(K17*(1-L17),0)</f>
        <v>14711</v>
      </c>
      <c r="N17" s="38">
        <v>0.45100000000000001</v>
      </c>
      <c r="O17" s="25">
        <f t="shared" si="92"/>
        <v>6634.6610000000001</v>
      </c>
      <c r="P17" s="36">
        <v>0.40899999999999997</v>
      </c>
      <c r="Q17" s="25">
        <f t="shared" si="93"/>
        <v>6016.799</v>
      </c>
      <c r="R17" s="39">
        <v>0.14000000000000001</v>
      </c>
      <c r="S17" s="139">
        <v>0.1754</v>
      </c>
      <c r="T17" s="25">
        <f t="shared" si="94"/>
        <v>2059.5400000000004</v>
      </c>
      <c r="U17" s="28">
        <v>0.247</v>
      </c>
      <c r="V17" s="25">
        <f t="shared" si="95"/>
        <v>3633.6169999999997</v>
      </c>
      <c r="W17" s="39">
        <v>0.49099999999999999</v>
      </c>
      <c r="X17" s="25">
        <f t="shared" si="96"/>
        <v>7223.1009999999997</v>
      </c>
      <c r="Y17" s="39">
        <v>0.4</v>
      </c>
      <c r="Z17" s="25">
        <f t="shared" si="97"/>
        <v>5884.4000000000005</v>
      </c>
      <c r="AA17" s="40">
        <v>2.6800000000000001E-3</v>
      </c>
      <c r="AB17" s="18">
        <f t="shared" si="98"/>
        <v>39.42548</v>
      </c>
      <c r="AC17" s="27">
        <f>IF(M17&gt;0,(AE17+AN17)/M17,0)</f>
        <v>3.0083977975664468E-3</v>
      </c>
      <c r="AD17" s="40">
        <v>6.2E-4</v>
      </c>
      <c r="AE17" s="37">
        <f t="shared" si="99"/>
        <v>9.1208200000000001</v>
      </c>
      <c r="AF17" s="28">
        <v>0.19370000000000001</v>
      </c>
      <c r="AG17" s="41">
        <f t="shared" si="100"/>
        <v>32.254924000000003</v>
      </c>
      <c r="AH17" s="28">
        <f t="shared" si="101"/>
        <v>0.77112495323259411</v>
      </c>
      <c r="AI17" s="29">
        <f t="shared" si="6"/>
        <v>0.79624992510324877</v>
      </c>
      <c r="AJ17" s="34">
        <v>181</v>
      </c>
      <c r="AK17" s="36">
        <v>0.08</v>
      </c>
      <c r="AL17" s="38">
        <v>0.21099999999999999</v>
      </c>
      <c r="AM17" s="137">
        <v>0.2056</v>
      </c>
      <c r="AN17" s="41">
        <f>AJ17*(1-AK17)*AL17</f>
        <v>35.135719999999999</v>
      </c>
      <c r="AO17" s="138">
        <f t="shared" si="19"/>
        <v>34.236512000000005</v>
      </c>
      <c r="AP17" s="42">
        <v>1.58</v>
      </c>
      <c r="AQ17" s="42"/>
      <c r="AR17" s="113">
        <f>AR16+AJ17-AQ17</f>
        <v>3398.1000000000013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9"/>
      <c r="B18" s="33">
        <v>3</v>
      </c>
      <c r="C18" s="46" t="s">
        <v>58</v>
      </c>
      <c r="D18" s="43">
        <v>16000</v>
      </c>
      <c r="E18" s="43">
        <v>1</v>
      </c>
      <c r="F18" s="43">
        <v>16198</v>
      </c>
      <c r="G18" s="37">
        <v>1</v>
      </c>
      <c r="H18" s="37">
        <v>5.3</v>
      </c>
      <c r="I18" s="43">
        <v>17530</v>
      </c>
      <c r="J18" s="37">
        <v>0.8</v>
      </c>
      <c r="K18" s="43">
        <v>15872</v>
      </c>
      <c r="L18" s="39">
        <v>7.5999999999999998E-2</v>
      </c>
      <c r="M18" s="37">
        <f>ROUND(K18*(1-L18),0)</f>
        <v>14666</v>
      </c>
      <c r="N18" s="28">
        <v>0.34699999999999998</v>
      </c>
      <c r="O18" s="25">
        <f t="shared" si="92"/>
        <v>5089.1019999999999</v>
      </c>
      <c r="P18" s="39">
        <v>0.46700000000000003</v>
      </c>
      <c r="Q18" s="25">
        <f t="shared" si="93"/>
        <v>6849.0219999999999</v>
      </c>
      <c r="R18" s="39">
        <v>0.186</v>
      </c>
      <c r="S18" s="139">
        <v>0.1676</v>
      </c>
      <c r="T18" s="25">
        <f t="shared" si="94"/>
        <v>2727.8760000000002</v>
      </c>
      <c r="U18" s="28">
        <v>0.25800000000000001</v>
      </c>
      <c r="V18" s="25">
        <f t="shared" si="95"/>
        <v>3783.828</v>
      </c>
      <c r="W18" s="39">
        <v>0.49099999999999999</v>
      </c>
      <c r="X18" s="25">
        <f t="shared" si="96"/>
        <v>7201.0060000000003</v>
      </c>
      <c r="Y18" s="39">
        <v>0.4</v>
      </c>
      <c r="Z18" s="25">
        <f t="shared" si="97"/>
        <v>5866.4000000000005</v>
      </c>
      <c r="AA18" s="47">
        <v>2.5999999999999999E-3</v>
      </c>
      <c r="AB18" s="18">
        <f t="shared" si="98"/>
        <v>38.131599999999999</v>
      </c>
      <c r="AC18" s="27">
        <f>IF(M18&gt;0,(AE18+AN18)/M18,0)</f>
        <v>2.9574485340242737E-3</v>
      </c>
      <c r="AD18" s="47">
        <v>5.5000000000000003E-4</v>
      </c>
      <c r="AE18" s="37">
        <f t="shared" si="99"/>
        <v>8.0663</v>
      </c>
      <c r="AF18" s="28">
        <v>0.1792</v>
      </c>
      <c r="AG18" s="41">
        <f t="shared" si="100"/>
        <v>32.513510400000001</v>
      </c>
      <c r="AH18" s="28">
        <f t="shared" si="101"/>
        <v>0.79088893194686638</v>
      </c>
      <c r="AI18" s="29">
        <f t="shared" si="6"/>
        <v>0.8163361046891866</v>
      </c>
      <c r="AJ18" s="43">
        <v>197</v>
      </c>
      <c r="AK18" s="39">
        <v>7.9000000000000001E-2</v>
      </c>
      <c r="AL18" s="28">
        <v>0.1946</v>
      </c>
      <c r="AM18" s="139">
        <v>0.19239999999999999</v>
      </c>
      <c r="AN18" s="41">
        <f>AJ18*(1-AK18)*AL18</f>
        <v>35.307640200000002</v>
      </c>
      <c r="AO18" s="140">
        <f t="shared" si="19"/>
        <v>34.908478799999997</v>
      </c>
      <c r="AP18" s="18">
        <v>1.6</v>
      </c>
      <c r="AQ18" s="18"/>
      <c r="AR18" s="113">
        <f>AR17+AJ18-AQ18</f>
        <v>3595.1000000000013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70"/>
      <c r="B19" s="49" t="s">
        <v>38</v>
      </c>
      <c r="C19" s="50"/>
      <c r="D19" s="51">
        <f t="shared" ref="D19" si="103">SUM(D16:D18)</f>
        <v>49166</v>
      </c>
      <c r="E19" s="51"/>
      <c r="F19" s="51">
        <f t="shared" ref="F19" si="104">SUM(F16:F18)</f>
        <v>48295</v>
      </c>
      <c r="G19" s="52"/>
      <c r="H19" s="52"/>
      <c r="I19" s="51">
        <f t="shared" ref="I19:K19" si="105">SUM(I16:I18)</f>
        <v>51267</v>
      </c>
      <c r="J19" s="52"/>
      <c r="K19" s="51">
        <f t="shared" si="105"/>
        <v>47775</v>
      </c>
      <c r="L19" s="21">
        <f t="shared" ref="L19" si="106">IF(K19&gt;0,(K16*L16+K17*L17+K18*L18)/K19,0)</f>
        <v>7.7003014128728411E-2</v>
      </c>
      <c r="M19" s="52">
        <f t="shared" ref="M19" si="107">M16+M17+M18</f>
        <v>44096</v>
      </c>
      <c r="N19" s="53">
        <f t="shared" ref="N19" si="108">IF(M19&gt;0,O19/M19,0)</f>
        <v>0.36166808780841797</v>
      </c>
      <c r="O19" s="54">
        <f t="shared" ref="O19" si="109">O16+O17+O18</f>
        <v>15948.115999999998</v>
      </c>
      <c r="P19" s="21">
        <f t="shared" ref="P19" si="110">IF(M19&gt;0,Q19/M19,0)</f>
        <v>0.41827653301886791</v>
      </c>
      <c r="Q19" s="54">
        <f t="shared" ref="Q19" si="111">Q16+Q17+Q18</f>
        <v>18444.322</v>
      </c>
      <c r="R19" s="21">
        <f t="shared" ref="R19" si="112">IF(M19&gt;0,T19/M19,0)</f>
        <v>0.22005537917271412</v>
      </c>
      <c r="S19" s="141"/>
      <c r="T19" s="54">
        <f t="shared" ref="T19" si="113">T16+T17+T18</f>
        <v>9703.5620000000017</v>
      </c>
      <c r="U19" s="21">
        <f t="shared" ref="U19" si="114">IF(M19&gt;0,V19/M19,0)</f>
        <v>0.2539964622641509</v>
      </c>
      <c r="V19" s="54">
        <f t="shared" ref="V19" si="115">V16+V17+V18</f>
        <v>11200.227999999999</v>
      </c>
      <c r="W19" s="21">
        <f t="shared" ref="W19" si="116">IF(M19&gt;0,X19/M19,0)</f>
        <v>0.48999861665457184</v>
      </c>
      <c r="X19" s="54">
        <f t="shared" ref="X19" si="117">X16+X17+X18</f>
        <v>21606.978999999999</v>
      </c>
      <c r="Y19" s="21">
        <f t="shared" ref="Y19" si="118">IF(M19&gt;0,Z19/M19,0)</f>
        <v>0.39332411103047898</v>
      </c>
      <c r="Z19" s="54">
        <f t="shared" ref="Z19" si="119">Z16+Z17+Z18</f>
        <v>17344.02</v>
      </c>
      <c r="AA19" s="55">
        <f t="shared" ref="AA19" si="120">IF(M19&gt;0,AB19/M19,0)</f>
        <v>2.6266890420899858E-3</v>
      </c>
      <c r="AB19" s="56">
        <f t="shared" ref="AB19" si="121">SUM(AB16:AB18)</f>
        <v>115.82648</v>
      </c>
      <c r="AC19" s="55">
        <f t="shared" ref="AC19" si="122">IF(M19&gt;0,(AC16*M16+AC17*M17+AC18*M18)/M19,0)</f>
        <v>2.9731751406023221E-3</v>
      </c>
      <c r="AD19" s="55">
        <f t="shared" ref="AD19" si="123">IF(K19&gt;0,(K16*AD16+K17*AD17+K18*AD18)/K19,0)</f>
        <v>5.6673490319204605E-4</v>
      </c>
      <c r="AE19" s="52">
        <f t="shared" ref="AE19" si="124">SUM(AE16:AE18)</f>
        <v>24.988189999999996</v>
      </c>
      <c r="AF19" s="53">
        <f t="shared" ref="AF19" si="125">IF(K19&gt;0,(K16*AF16+K17*AF17+K18*AF18)/K19,0)</f>
        <v>0.1926506017791732</v>
      </c>
      <c r="AG19" s="58">
        <f t="shared" ref="AG19" si="126">SUM(AG16:AG18)</f>
        <v>98.070274400000002</v>
      </c>
      <c r="AH19" s="53">
        <f t="shared" ref="AH19" si="127">IF(AND(AB19&gt;0),((AB16*AH16+AB17*AH17+AB18*AH18)/AB19),0)</f>
        <v>0.78658297981905767</v>
      </c>
      <c r="AI19" s="57">
        <f t="shared" si="6"/>
        <v>0.81159083377954599</v>
      </c>
      <c r="AJ19" s="51">
        <f t="shared" ref="AJ19" si="128">SUM(AJ16:AJ18)</f>
        <v>554</v>
      </c>
      <c r="AK19" s="21">
        <f t="shared" ref="AK19" si="129">IF(AJ19&gt;0,(AK16*AJ16+AK17*AJ17+AK18*AJ18)/AJ19,0)</f>
        <v>7.8691335740072199E-2</v>
      </c>
      <c r="AL19" s="53">
        <f>IF(K19&gt;0,(AL16*K16+AL17*K17+AL18*K18)/K19,0)</f>
        <v>0.20841909366823649</v>
      </c>
      <c r="AM19" s="141">
        <f>IF(K19&gt;0,(AM16*K16+AM17*K17+AM18*K18)/K19,0)</f>
        <v>0.20568271271585559</v>
      </c>
      <c r="AN19" s="58">
        <f t="shared" ref="AN19" si="130">SUM(AN16:AN18)</f>
        <v>106.116941</v>
      </c>
      <c r="AO19" s="142">
        <f t="shared" si="48"/>
        <v>104.7211028</v>
      </c>
      <c r="AP19" s="56"/>
      <c r="AQ19" s="56">
        <f t="shared" ref="AQ19" si="131">SUM(AQ16:AQ18)</f>
        <v>0</v>
      </c>
      <c r="AR19" s="105"/>
      <c r="AS19" s="106">
        <f>AR18</f>
        <v>3595.1000000000013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8">
        <v>5</v>
      </c>
      <c r="B20" s="23">
        <v>1</v>
      </c>
      <c r="C20" s="46" t="s">
        <v>54</v>
      </c>
      <c r="D20" s="12">
        <v>4326</v>
      </c>
      <c r="E20" s="12">
        <v>0</v>
      </c>
      <c r="F20" s="12">
        <v>7675</v>
      </c>
      <c r="G20" s="13">
        <v>0.4</v>
      </c>
      <c r="H20" s="13">
        <v>5.4</v>
      </c>
      <c r="I20" s="12">
        <v>8139</v>
      </c>
      <c r="J20" s="13">
        <v>4.4000000000000004</v>
      </c>
      <c r="K20" s="12">
        <v>15470</v>
      </c>
      <c r="L20" s="14">
        <v>7.4999999999999997E-2</v>
      </c>
      <c r="M20" s="24">
        <f>ROUND(K20*(1-L20),0)</f>
        <v>14310</v>
      </c>
      <c r="N20" s="15">
        <v>0.29599999999999999</v>
      </c>
      <c r="O20" s="25">
        <f t="shared" ref="O20:O22" si="133">M20*N20</f>
        <v>4235.76</v>
      </c>
      <c r="P20" s="14">
        <v>0.36799999999999999</v>
      </c>
      <c r="Q20" s="25">
        <f t="shared" ref="Q20:Q22" si="134">M20*P20</f>
        <v>5266.08</v>
      </c>
      <c r="R20" s="16">
        <v>0.33600000000000002</v>
      </c>
      <c r="S20" s="150">
        <v>0.1734</v>
      </c>
      <c r="T20" s="25">
        <f t="shared" ref="T20:T22" si="135">M20*R20</f>
        <v>4808.16</v>
      </c>
      <c r="U20" s="26">
        <v>0.254</v>
      </c>
      <c r="V20" s="25">
        <f t="shared" ref="V20:V22" si="136">M20*U20</f>
        <v>3634.7400000000002</v>
      </c>
      <c r="W20" s="16">
        <v>0.48699999999999999</v>
      </c>
      <c r="X20" s="25">
        <f t="shared" ref="X20:X22" si="137">M20*W20</f>
        <v>6968.97</v>
      </c>
      <c r="Y20" s="16">
        <v>0.39</v>
      </c>
      <c r="Z20" s="25">
        <f t="shared" ref="Z20:Z22" si="138">Y20*M20</f>
        <v>5580.9000000000005</v>
      </c>
      <c r="AA20" s="17">
        <v>2.5799999999999998E-3</v>
      </c>
      <c r="AB20" s="18">
        <f t="shared" ref="AB20:AB22" si="139">M20*AA20</f>
        <v>36.919799999999995</v>
      </c>
      <c r="AC20" s="27">
        <f>IF(M20&gt;0,(AE20+AN20)/M20,0)</f>
        <v>2.8909549685534591E-3</v>
      </c>
      <c r="AD20" s="17">
        <v>5.5000000000000003E-4</v>
      </c>
      <c r="AE20" s="24">
        <f t="shared" ref="AE20:AE22" si="140">AD20*M20</f>
        <v>7.8705000000000007</v>
      </c>
      <c r="AF20" s="117">
        <v>0.1943</v>
      </c>
      <c r="AG20" s="30">
        <f t="shared" ref="AG20:AG22" si="141">AJ20*(1-AK20)*AF20</f>
        <v>32.675042400000002</v>
      </c>
      <c r="AH20" s="28">
        <f t="shared" ref="AH20:AH22" si="142">IF(AND(AF20&gt;0,AD20&gt;0,AA20&gt;0),((AA20-AD20)*AF20)/((AF20-AD20)*AA20),0)</f>
        <v>0.78905526381595392</v>
      </c>
      <c r="AI20" s="60">
        <f t="shared" si="6"/>
        <v>0.81199339648511903</v>
      </c>
      <c r="AJ20" s="12">
        <v>182</v>
      </c>
      <c r="AK20" s="14">
        <v>7.5999999999999998E-2</v>
      </c>
      <c r="AL20" s="15">
        <v>0.19919999999999999</v>
      </c>
      <c r="AM20" s="135">
        <v>0.1996</v>
      </c>
      <c r="AN20" s="30">
        <f>AJ20*(1-AK20)*AL20</f>
        <v>33.499065600000002</v>
      </c>
      <c r="AO20" s="136">
        <f t="shared" ref="AO20" si="143">AJ20*(1-AK20)*AM20</f>
        <v>33.566332799999998</v>
      </c>
      <c r="AP20" s="19">
        <v>1.6</v>
      </c>
      <c r="AQ20" s="19">
        <v>1007.56</v>
      </c>
      <c r="AR20" s="101">
        <f>AR18+AJ20-AQ20</f>
        <v>2769.5400000000013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9"/>
      <c r="B21" s="33">
        <v>2</v>
      </c>
      <c r="C21" s="46" t="s">
        <v>55</v>
      </c>
      <c r="D21" s="34">
        <v>20700</v>
      </c>
      <c r="E21" s="34">
        <v>1</v>
      </c>
      <c r="F21" s="34">
        <v>15702</v>
      </c>
      <c r="G21" s="35">
        <v>0.6</v>
      </c>
      <c r="H21" s="35">
        <v>4.7</v>
      </c>
      <c r="I21" s="34">
        <v>16452</v>
      </c>
      <c r="J21" s="35">
        <v>4</v>
      </c>
      <c r="K21" s="34">
        <v>15588</v>
      </c>
      <c r="L21" s="36">
        <v>7.5999999999999998E-2</v>
      </c>
      <c r="M21" s="37">
        <f>ROUND(K21*(1-L21),0)</f>
        <v>14403</v>
      </c>
      <c r="N21" s="38">
        <v>0.31900000000000001</v>
      </c>
      <c r="O21" s="25">
        <f t="shared" si="133"/>
        <v>4594.5569999999998</v>
      </c>
      <c r="P21" s="36">
        <v>0.33100000000000002</v>
      </c>
      <c r="Q21" s="25">
        <f t="shared" si="134"/>
        <v>4767.393</v>
      </c>
      <c r="R21" s="39">
        <v>0.35</v>
      </c>
      <c r="S21" s="139">
        <v>0.19170000000000001</v>
      </c>
      <c r="T21" s="25">
        <f t="shared" si="135"/>
        <v>5041.0499999999993</v>
      </c>
      <c r="U21" s="28">
        <v>0.245</v>
      </c>
      <c r="V21" s="25">
        <f t="shared" si="136"/>
        <v>3528.7350000000001</v>
      </c>
      <c r="W21" s="39">
        <v>0.503</v>
      </c>
      <c r="X21" s="25">
        <f t="shared" si="137"/>
        <v>7244.7089999999998</v>
      </c>
      <c r="Y21" s="39">
        <v>0.38</v>
      </c>
      <c r="Z21" s="25">
        <f t="shared" si="138"/>
        <v>5473.14</v>
      </c>
      <c r="AA21" s="40">
        <v>2.5300000000000001E-3</v>
      </c>
      <c r="AB21" s="18">
        <f t="shared" si="139"/>
        <v>36.439590000000003</v>
      </c>
      <c r="AC21" s="27">
        <f>IF(M21&gt;0,(AE21+AN21)/M21,0)</f>
        <v>2.9697493577726863E-3</v>
      </c>
      <c r="AD21" s="40">
        <v>5.0000000000000001E-4</v>
      </c>
      <c r="AE21" s="37">
        <f t="shared" si="140"/>
        <v>7.2015000000000002</v>
      </c>
      <c r="AF21" s="28">
        <v>0.1978</v>
      </c>
      <c r="AG21" s="41">
        <f t="shared" si="141"/>
        <v>34.763350000000003</v>
      </c>
      <c r="AH21" s="28">
        <f t="shared" si="142"/>
        <v>0.80440492097866656</v>
      </c>
      <c r="AI21" s="29">
        <f t="shared" si="6"/>
        <v>0.83369514674128409</v>
      </c>
      <c r="AJ21" s="34">
        <v>190</v>
      </c>
      <c r="AK21" s="36">
        <v>7.4999999999999997E-2</v>
      </c>
      <c r="AL21" s="38">
        <v>0.2024</v>
      </c>
      <c r="AM21" s="137">
        <v>0.20100000000000001</v>
      </c>
      <c r="AN21" s="41">
        <f>AJ21*(1-AK21)*AL21</f>
        <v>35.571799999999996</v>
      </c>
      <c r="AO21" s="138">
        <f t="shared" si="19"/>
        <v>35.325749999999999</v>
      </c>
      <c r="AP21" s="42">
        <v>1.55</v>
      </c>
      <c r="AQ21" s="42"/>
      <c r="AR21" s="121">
        <f>AR20+AJ21-AQ21</f>
        <v>2959.5400000000013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9"/>
      <c r="B22" s="33">
        <v>3</v>
      </c>
      <c r="C22" s="46" t="s">
        <v>58</v>
      </c>
      <c r="D22" s="43">
        <v>17587</v>
      </c>
      <c r="E22" s="43">
        <v>1</v>
      </c>
      <c r="F22" s="43">
        <v>18016</v>
      </c>
      <c r="G22" s="37">
        <v>0.8</v>
      </c>
      <c r="H22" s="37">
        <v>5.2</v>
      </c>
      <c r="I22" s="43">
        <v>18835</v>
      </c>
      <c r="J22" s="37">
        <v>3</v>
      </c>
      <c r="K22" s="43">
        <v>15606</v>
      </c>
      <c r="L22" s="39">
        <v>7.4999999999999997E-2</v>
      </c>
      <c r="M22" s="37">
        <f>ROUND(K22*(1-L22),0)</f>
        <v>14436</v>
      </c>
      <c r="N22" s="28">
        <v>0.377</v>
      </c>
      <c r="O22" s="25">
        <f t="shared" si="133"/>
        <v>5442.3720000000003</v>
      </c>
      <c r="P22" s="39">
        <v>0.317</v>
      </c>
      <c r="Q22" s="25">
        <f t="shared" si="134"/>
        <v>4576.2120000000004</v>
      </c>
      <c r="R22" s="39">
        <v>0.30599999999999999</v>
      </c>
      <c r="S22" s="139">
        <v>0.19409999999999999</v>
      </c>
      <c r="T22" s="25">
        <f t="shared" si="135"/>
        <v>4417.4160000000002</v>
      </c>
      <c r="U22" s="28">
        <v>0.253</v>
      </c>
      <c r="V22" s="25">
        <f t="shared" si="136"/>
        <v>3652.308</v>
      </c>
      <c r="W22" s="39">
        <v>0.48899999999999999</v>
      </c>
      <c r="X22" s="25">
        <f t="shared" si="137"/>
        <v>7059.2039999999997</v>
      </c>
      <c r="Y22" s="39">
        <v>0.4</v>
      </c>
      <c r="Z22" s="25">
        <f t="shared" si="138"/>
        <v>5774.4000000000005</v>
      </c>
      <c r="AA22" s="47">
        <v>2.48E-3</v>
      </c>
      <c r="AB22" s="18">
        <f t="shared" si="139"/>
        <v>35.801279999999998</v>
      </c>
      <c r="AC22" s="27">
        <f>IF(M22&gt;0,(AE22+AN22)/M22,0)</f>
        <v>2.9500034358548072E-3</v>
      </c>
      <c r="AD22" s="47">
        <v>4.8999999999999998E-4</v>
      </c>
      <c r="AE22" s="37">
        <f t="shared" si="140"/>
        <v>7.0736400000000001</v>
      </c>
      <c r="AF22" s="28">
        <v>0.20910000000000001</v>
      </c>
      <c r="AG22" s="41">
        <f t="shared" si="141"/>
        <v>33.388878900000002</v>
      </c>
      <c r="AH22" s="28">
        <f t="shared" si="142"/>
        <v>0.80430414216372259</v>
      </c>
      <c r="AI22" s="29">
        <f t="shared" si="6"/>
        <v>0.8357398318051108</v>
      </c>
      <c r="AJ22" s="43">
        <v>173</v>
      </c>
      <c r="AK22" s="39">
        <v>7.6999999999999999E-2</v>
      </c>
      <c r="AL22" s="28">
        <v>0.22239999999999999</v>
      </c>
      <c r="AM22" s="139">
        <v>0.22900000000000001</v>
      </c>
      <c r="AN22" s="41">
        <f>AJ22*(1-AK22)*AL22</f>
        <v>35.512609599999998</v>
      </c>
      <c r="AO22" s="140">
        <f t="shared" si="19"/>
        <v>36.566490999999999</v>
      </c>
      <c r="AP22" s="18">
        <v>1.6</v>
      </c>
      <c r="AQ22" s="18"/>
      <c r="AR22" s="121">
        <f>AR21+AJ22-AQ22</f>
        <v>3132.5400000000013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70"/>
      <c r="B23" s="49" t="s">
        <v>38</v>
      </c>
      <c r="C23" s="50"/>
      <c r="D23" s="51">
        <f t="shared" ref="D23" si="144">SUM(D20:D22)</f>
        <v>42613</v>
      </c>
      <c r="E23" s="51"/>
      <c r="F23" s="51">
        <f t="shared" ref="F23" si="145">SUM(F20:F22)</f>
        <v>41393</v>
      </c>
      <c r="G23" s="52"/>
      <c r="H23" s="52"/>
      <c r="I23" s="51">
        <f t="shared" ref="I23:K23" si="146">SUM(I20:I22)</f>
        <v>43426</v>
      </c>
      <c r="J23" s="52"/>
      <c r="K23" s="51">
        <f t="shared" si="146"/>
        <v>46664</v>
      </c>
      <c r="L23" s="21">
        <f t="shared" ref="L23" si="147">IF(K23&gt;0,(K20*L20+K21*L21+K22*L22)/K23,0)</f>
        <v>7.5334047659866274E-2</v>
      </c>
      <c r="M23" s="52">
        <f t="shared" ref="M23" si="148">M20+M21+M22</f>
        <v>43149</v>
      </c>
      <c r="N23" s="53">
        <f t="shared" ref="N23" si="149">IF(M23&gt;0,O23/M23,0)</f>
        <v>0.33077681985677532</v>
      </c>
      <c r="O23" s="54">
        <f t="shared" ref="O23" si="150">O20+O21+O22</f>
        <v>14272.688999999998</v>
      </c>
      <c r="P23" s="21">
        <f t="shared" ref="P23" si="151">IF(M23&gt;0,Q23/M23,0)</f>
        <v>0.33858687339219917</v>
      </c>
      <c r="Q23" s="54">
        <f t="shared" ref="Q23" si="152">Q20+Q21+Q22</f>
        <v>14609.685000000001</v>
      </c>
      <c r="R23" s="21">
        <f t="shared" ref="R23" si="153">IF(M23&gt;0,T23/M23,0)</f>
        <v>0.33063630675102551</v>
      </c>
      <c r="S23" s="141"/>
      <c r="T23" s="54">
        <f t="shared" ref="T23" si="154">T20+T21+T22</f>
        <v>14266.626</v>
      </c>
      <c r="U23" s="21">
        <f t="shared" ref="U23" si="155">IF(M23&gt;0,V23/M23,0)</f>
        <v>0.25066126677327399</v>
      </c>
      <c r="V23" s="54">
        <f t="shared" ref="V23" si="156">V20+V21+V22</f>
        <v>10815.782999999999</v>
      </c>
      <c r="W23" s="21">
        <f t="shared" ref="W23" si="157">IF(M23&gt;0,X23/M23,0)</f>
        <v>0.49300987276646047</v>
      </c>
      <c r="X23" s="54">
        <f t="shared" ref="X23" si="158">X20+X21+X22</f>
        <v>21272.883000000002</v>
      </c>
      <c r="Y23" s="21">
        <f t="shared" ref="Y23" si="159">IF(M23&gt;0,Z23/M23,0)</f>
        <v>0.39000764791768067</v>
      </c>
      <c r="Z23" s="54">
        <f t="shared" ref="Z23" si="160">Z20+Z21+Z22</f>
        <v>16828.440000000002</v>
      </c>
      <c r="AA23" s="55">
        <f t="shared" ref="AA23" si="161">IF(M23&gt;0,AB23/M23,0)</f>
        <v>2.5298539942988246E-3</v>
      </c>
      <c r="AB23" s="56">
        <f t="shared" ref="AB23" si="162">SUM(AB20:AB22)</f>
        <v>109.16066999999998</v>
      </c>
      <c r="AC23" s="55">
        <f t="shared" ref="AC23" si="163">IF(M23&gt;0,(AC20*M20+AC21*M21+AC22*M22)/M23,0)</f>
        <v>2.9370116387401795E-3</v>
      </c>
      <c r="AD23" s="55">
        <f t="shared" ref="AD23" si="164">IF(K23&gt;0,(K20*AD20+K21*AD21+K22*AD22)/K23,0)</f>
        <v>5.1323161323504202E-4</v>
      </c>
      <c r="AE23" s="52">
        <f t="shared" ref="AE23" si="165">SUM(AE20:AE22)</f>
        <v>22.14564</v>
      </c>
      <c r="AF23" s="53">
        <f t="shared" ref="AF23" si="166">IF(K23&gt;0,(K20*AF20+K21*AF21+K22*AF22)/K23,0)</f>
        <v>0.20041878107320418</v>
      </c>
      <c r="AG23" s="58">
        <f t="shared" ref="AG23" si="167">SUM(AG20:AG22)</f>
        <v>100.82727130000001</v>
      </c>
      <c r="AH23" s="53">
        <f t="shared" ref="AH23" si="168">IF(AND(AB23&gt;0),((AB20*AH20+AB21*AH21+AB22*AH22)/AB23),0)</f>
        <v>0.79918038101305644</v>
      </c>
      <c r="AI23" s="57">
        <f t="shared" si="6"/>
        <v>0.82729484721475144</v>
      </c>
      <c r="AJ23" s="51">
        <f t="shared" ref="AJ23" si="169">SUM(AJ20:AJ22)</f>
        <v>545</v>
      </c>
      <c r="AK23" s="21">
        <f t="shared" ref="AK23" si="170">IF(AJ23&gt;0,(AK20*AJ20+AK21*AJ21+AK22*AJ22)/AJ23,0)</f>
        <v>7.5968807339449537E-2</v>
      </c>
      <c r="AL23" s="53">
        <f>IF(K23&gt;0,(AL20*K20+AL21*K21+AL22*K22)/K23,0)</f>
        <v>0.20802780730327444</v>
      </c>
      <c r="AM23" s="141">
        <f>IF(K23&gt;0,(AM20*K20+AM21*K21+AM22*K22)/K23,0)</f>
        <v>0.20990000857191843</v>
      </c>
      <c r="AN23" s="58">
        <f t="shared" ref="AN23" si="171">SUM(AN20:AN22)</f>
        <v>104.58347519999998</v>
      </c>
      <c r="AO23" s="142">
        <f t="shared" si="48"/>
        <v>105.4585738</v>
      </c>
      <c r="AP23" s="56"/>
      <c r="AQ23" s="56">
        <f t="shared" ref="AQ23" si="172">SUM(AQ20:AQ22)</f>
        <v>1007.56</v>
      </c>
      <c r="AR23" s="105"/>
      <c r="AS23" s="106">
        <f>AR22</f>
        <v>3132.5400000000013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8">
        <v>6</v>
      </c>
      <c r="B24" s="23">
        <v>1</v>
      </c>
      <c r="C24" s="46" t="s">
        <v>54</v>
      </c>
      <c r="D24" s="12">
        <v>5066</v>
      </c>
      <c r="E24" s="12">
        <v>0</v>
      </c>
      <c r="F24" s="12">
        <v>6907</v>
      </c>
      <c r="G24" s="13">
        <v>0.9</v>
      </c>
      <c r="H24" s="13">
        <v>6.2</v>
      </c>
      <c r="I24" s="12">
        <v>7626</v>
      </c>
      <c r="J24" s="13">
        <v>6.5</v>
      </c>
      <c r="K24" s="12">
        <v>15614</v>
      </c>
      <c r="L24" s="14">
        <v>7.4999999999999997E-2</v>
      </c>
      <c r="M24" s="24">
        <f>ROUND(K24*(1-L24),0)</f>
        <v>14443</v>
      </c>
      <c r="N24" s="15">
        <v>0.374</v>
      </c>
      <c r="O24" s="25">
        <f t="shared" ref="O24:O26" si="174">M24*N24</f>
        <v>5401.6819999999998</v>
      </c>
      <c r="P24" s="14">
        <v>0.31</v>
      </c>
      <c r="Q24" s="25">
        <f t="shared" ref="Q24:Q26" si="175">M24*P24</f>
        <v>4477.33</v>
      </c>
      <c r="R24" s="16">
        <v>0.316</v>
      </c>
      <c r="S24" s="150">
        <v>0.19919999999999999</v>
      </c>
      <c r="T24" s="25">
        <f t="shared" ref="T24:T26" si="176">M24*R24</f>
        <v>4563.9880000000003</v>
      </c>
      <c r="U24" s="26">
        <v>0.249</v>
      </c>
      <c r="V24" s="25">
        <f t="shared" ref="V24:V26" si="177">M24*U24</f>
        <v>3596.3069999999998</v>
      </c>
      <c r="W24" s="16">
        <v>0.49099999999999999</v>
      </c>
      <c r="X24" s="25">
        <f t="shared" ref="X24:X26" si="178">M24*W24</f>
        <v>7091.5129999999999</v>
      </c>
      <c r="Y24" s="16">
        <v>0.38</v>
      </c>
      <c r="Z24" s="25">
        <f t="shared" ref="Z24:Z26" si="179">Y24*M24</f>
        <v>5488.34</v>
      </c>
      <c r="AA24" s="17">
        <v>2.4599999999999999E-3</v>
      </c>
      <c r="AB24" s="18">
        <f t="shared" ref="AB24:AB26" si="180">M24*AA24</f>
        <v>35.529780000000002</v>
      </c>
      <c r="AC24" s="27">
        <f>IF(M24&gt;0,(AE24+AN24)/M24,0)</f>
        <v>3.0801952779893377E-3</v>
      </c>
      <c r="AD24" s="17">
        <v>5.1000000000000004E-4</v>
      </c>
      <c r="AE24" s="24">
        <f t="shared" ref="AE24:AE26" si="181">AD24*M24</f>
        <v>7.3659300000000005</v>
      </c>
      <c r="AF24" s="117">
        <v>0.20469999999999999</v>
      </c>
      <c r="AG24" s="30">
        <f t="shared" ref="AG24:AG26" si="182">AJ24*(1-AK24)*AF24</f>
        <v>33.667418400000003</v>
      </c>
      <c r="AH24" s="28">
        <f t="shared" ref="AH24:AH26" si="183">IF(AND(AF24&gt;0,AD24&gt;0,AA24&gt;0),((AA24-AD24)*AF24)/((AF24-AD24)*AA24),0)</f>
        <v>0.79466279015598829</v>
      </c>
      <c r="AI24" s="60">
        <f t="shared" si="6"/>
        <v>0.83631585210433756</v>
      </c>
      <c r="AJ24" s="12">
        <v>178</v>
      </c>
      <c r="AK24" s="14">
        <v>7.5999999999999998E-2</v>
      </c>
      <c r="AL24" s="15">
        <v>0.22570000000000001</v>
      </c>
      <c r="AM24" s="135">
        <v>0.22450000000000001</v>
      </c>
      <c r="AN24" s="30">
        <f>AJ24*(1-AK24)*AL24</f>
        <v>37.121330400000005</v>
      </c>
      <c r="AO24" s="136">
        <f t="shared" ref="AO24" si="184">AJ24*(1-AK24)*AM24</f>
        <v>36.923964000000005</v>
      </c>
      <c r="AP24" s="19">
        <v>1.58</v>
      </c>
      <c r="AQ24" s="19">
        <v>1003.6</v>
      </c>
      <c r="AR24" s="101">
        <f>AR22+AJ24-AQ24</f>
        <v>2306.9400000000014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9"/>
      <c r="B25" s="33">
        <v>2</v>
      </c>
      <c r="C25" s="11" t="s">
        <v>57</v>
      </c>
      <c r="D25" s="34">
        <v>20820</v>
      </c>
      <c r="E25" s="34">
        <v>0</v>
      </c>
      <c r="F25" s="34">
        <v>17294</v>
      </c>
      <c r="G25" s="35">
        <v>1</v>
      </c>
      <c r="H25" s="35">
        <v>4.7</v>
      </c>
      <c r="I25" s="34">
        <v>18410</v>
      </c>
      <c r="J25" s="35">
        <v>4.8</v>
      </c>
      <c r="K25" s="34">
        <v>15627</v>
      </c>
      <c r="L25" s="36">
        <v>7.4999999999999997E-2</v>
      </c>
      <c r="M25" s="37">
        <f>ROUND(K25*(1-L25),0)</f>
        <v>14455</v>
      </c>
      <c r="N25" s="38">
        <v>0.441</v>
      </c>
      <c r="O25" s="25">
        <f t="shared" si="174"/>
        <v>6374.6549999999997</v>
      </c>
      <c r="P25" s="36">
        <v>0.22600000000000001</v>
      </c>
      <c r="Q25" s="25">
        <f t="shared" si="175"/>
        <v>3266.83</v>
      </c>
      <c r="R25" s="39">
        <v>0.33300000000000002</v>
      </c>
      <c r="S25" s="139">
        <v>0.1908</v>
      </c>
      <c r="T25" s="25">
        <f t="shared" si="176"/>
        <v>4813.5150000000003</v>
      </c>
      <c r="U25" s="28">
        <v>0.24099999999999999</v>
      </c>
      <c r="V25" s="25">
        <f t="shared" si="177"/>
        <v>3483.6549999999997</v>
      </c>
      <c r="W25" s="39">
        <v>0.51900000000000002</v>
      </c>
      <c r="X25" s="25">
        <f t="shared" si="178"/>
        <v>7502.1450000000004</v>
      </c>
      <c r="Y25" s="39">
        <v>0.39</v>
      </c>
      <c r="Z25" s="25">
        <f t="shared" si="179"/>
        <v>5637.45</v>
      </c>
      <c r="AA25" s="40">
        <v>2.47E-3</v>
      </c>
      <c r="AB25" s="18">
        <f t="shared" si="180"/>
        <v>35.703850000000003</v>
      </c>
      <c r="AC25" s="27">
        <f>IF(M25&gt;0,(AE25+AN25)/M25,0)</f>
        <v>2.9130808993427884E-3</v>
      </c>
      <c r="AD25" s="40">
        <v>5.1000000000000004E-4</v>
      </c>
      <c r="AE25" s="37">
        <f t="shared" si="181"/>
        <v>7.3720500000000007</v>
      </c>
      <c r="AF25" s="28">
        <v>0.2102</v>
      </c>
      <c r="AG25" s="41">
        <f t="shared" si="182"/>
        <v>32.365334800000007</v>
      </c>
      <c r="AH25" s="28">
        <f t="shared" si="183"/>
        <v>0.79545224172255058</v>
      </c>
      <c r="AI25" s="29">
        <f t="shared" si="6"/>
        <v>0.82679671042978331</v>
      </c>
      <c r="AJ25" s="34">
        <v>167</v>
      </c>
      <c r="AK25" s="36">
        <v>7.8E-2</v>
      </c>
      <c r="AL25" s="38">
        <v>0.22559999999999999</v>
      </c>
      <c r="AM25" s="137">
        <v>0.22489999999999999</v>
      </c>
      <c r="AN25" s="41">
        <f>AJ25*(1-AK25)*AL25</f>
        <v>34.736534400000004</v>
      </c>
      <c r="AO25" s="138">
        <f t="shared" si="19"/>
        <v>34.628752600000006</v>
      </c>
      <c r="AP25" s="42">
        <v>1.55</v>
      </c>
      <c r="AQ25" s="42"/>
      <c r="AR25" s="121">
        <f>AR24+AJ25-AQ25</f>
        <v>2473.9400000000014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9"/>
      <c r="B26" s="33">
        <v>3</v>
      </c>
      <c r="C26" s="46" t="s">
        <v>55</v>
      </c>
      <c r="D26" s="43">
        <v>16600</v>
      </c>
      <c r="E26" s="43">
        <v>1</v>
      </c>
      <c r="F26" s="43">
        <v>20147</v>
      </c>
      <c r="G26" s="37">
        <v>1</v>
      </c>
      <c r="H26" s="37">
        <v>4.5999999999999996</v>
      </c>
      <c r="I26" s="43">
        <v>21370</v>
      </c>
      <c r="J26" s="37">
        <v>3</v>
      </c>
      <c r="K26" s="43">
        <v>15838</v>
      </c>
      <c r="L26" s="39">
        <v>7.6999999999999999E-2</v>
      </c>
      <c r="M26" s="37">
        <f>ROUND(K26*(1-L26),0)</f>
        <v>14618</v>
      </c>
      <c r="N26" s="28">
        <v>0.26800000000000002</v>
      </c>
      <c r="O26" s="25">
        <f t="shared" si="174"/>
        <v>3917.6240000000003</v>
      </c>
      <c r="P26" s="39">
        <v>0.501</v>
      </c>
      <c r="Q26" s="25">
        <f t="shared" si="175"/>
        <v>7323.6180000000004</v>
      </c>
      <c r="R26" s="39">
        <v>0.23100000000000001</v>
      </c>
      <c r="S26" s="139">
        <v>0.19589999999999999</v>
      </c>
      <c r="T26" s="25">
        <f t="shared" si="176"/>
        <v>3376.7580000000003</v>
      </c>
      <c r="U26" s="28">
        <v>0.23400000000000001</v>
      </c>
      <c r="V26" s="25">
        <f t="shared" si="177"/>
        <v>3420.6120000000001</v>
      </c>
      <c r="W26" s="39">
        <v>0.50800000000000001</v>
      </c>
      <c r="X26" s="25">
        <f t="shared" si="178"/>
        <v>7425.9440000000004</v>
      </c>
      <c r="Y26" s="39">
        <v>0.39</v>
      </c>
      <c r="Z26" s="25">
        <f t="shared" si="179"/>
        <v>5701.02</v>
      </c>
      <c r="AA26" s="47">
        <v>2.47E-3</v>
      </c>
      <c r="AB26" s="18">
        <f t="shared" si="180"/>
        <v>36.106459999999998</v>
      </c>
      <c r="AC26" s="27">
        <f>IF(M26&gt;0,(AE26+AN26)/M26,0)</f>
        <v>2.8811653714598444E-3</v>
      </c>
      <c r="AD26" s="47">
        <v>5.5000000000000003E-4</v>
      </c>
      <c r="AE26" s="37">
        <f t="shared" si="181"/>
        <v>8.0399000000000012</v>
      </c>
      <c r="AF26" s="28">
        <v>0.21290000000000001</v>
      </c>
      <c r="AG26" s="41">
        <f t="shared" si="182"/>
        <v>31.834085400000003</v>
      </c>
      <c r="AH26" s="28">
        <f t="shared" si="183"/>
        <v>0.77934126399296855</v>
      </c>
      <c r="AI26" s="29">
        <f t="shared" si="6"/>
        <v>0.81106239071720165</v>
      </c>
      <c r="AJ26" s="43">
        <v>162</v>
      </c>
      <c r="AK26" s="39">
        <v>7.6999999999999999E-2</v>
      </c>
      <c r="AL26" s="28">
        <v>0.22789999999999999</v>
      </c>
      <c r="AM26" s="139">
        <v>0.2344</v>
      </c>
      <c r="AN26" s="41">
        <f>AJ26*(1-AK26)*AL26</f>
        <v>34.076975400000002</v>
      </c>
      <c r="AO26" s="140">
        <f t="shared" si="19"/>
        <v>35.048894400000002</v>
      </c>
      <c r="AP26" s="18">
        <v>1.6</v>
      </c>
      <c r="AQ26" s="18"/>
      <c r="AR26" s="121">
        <f>AR25+AJ26-AQ26</f>
        <v>2635.9400000000014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70"/>
      <c r="B27" s="49" t="s">
        <v>38</v>
      </c>
      <c r="C27" s="50"/>
      <c r="D27" s="51">
        <f t="shared" ref="D27" si="185">SUM(D24:D26)</f>
        <v>42486</v>
      </c>
      <c r="E27" s="51"/>
      <c r="F27" s="51">
        <f t="shared" ref="F27" si="186">SUM(F24:F26)</f>
        <v>44348</v>
      </c>
      <c r="G27" s="52"/>
      <c r="H27" s="52"/>
      <c r="I27" s="51">
        <f t="shared" ref="I27:K27" si="187">SUM(I24:I26)</f>
        <v>47406</v>
      </c>
      <c r="J27" s="52"/>
      <c r="K27" s="51">
        <f t="shared" si="187"/>
        <v>47079</v>
      </c>
      <c r="L27" s="21">
        <f t="shared" ref="L27" si="188">IF(K27&gt;0,(K24*L24+K25*L25+K26*L26)/K27,0)</f>
        <v>7.5672826525627124E-2</v>
      </c>
      <c r="M27" s="52">
        <f t="shared" ref="M27" si="189">M24+M25+M26</f>
        <v>43516</v>
      </c>
      <c r="N27" s="53">
        <f t="shared" ref="N27" si="190">IF(M27&gt;0,O27/M27,0)</f>
        <v>0.36064806048350029</v>
      </c>
      <c r="O27" s="54">
        <f t="shared" ref="O27" si="191">O24+O25+O26</f>
        <v>15693.960999999999</v>
      </c>
      <c r="P27" s="21">
        <f t="shared" ref="P27" si="192">IF(M27&gt;0,Q27/M27,0)</f>
        <v>0.34625834175935288</v>
      </c>
      <c r="Q27" s="54">
        <f t="shared" ref="Q27" si="193">Q24+Q25+Q26</f>
        <v>15067.778</v>
      </c>
      <c r="R27" s="21">
        <f t="shared" ref="R27" si="194">IF(M27&gt;0,T27/M27,0)</f>
        <v>0.29309359775714683</v>
      </c>
      <c r="S27" s="141"/>
      <c r="T27" s="54">
        <f t="shared" ref="T27" si="195">T24+T25+T26</f>
        <v>12754.261</v>
      </c>
      <c r="U27" s="21">
        <f t="shared" ref="U27" si="196">IF(M27&gt;0,V27/M27,0)</f>
        <v>0.24130375034470081</v>
      </c>
      <c r="V27" s="54">
        <f t="shared" ref="V27" si="197">V24+V25+V26</f>
        <v>10500.574000000001</v>
      </c>
      <c r="W27" s="21">
        <f t="shared" ref="W27" si="198">IF(M27&gt;0,X27/M27,0)</f>
        <v>0.50601162790697674</v>
      </c>
      <c r="X27" s="54">
        <f t="shared" ref="X27" si="199">X24+X25+X26</f>
        <v>22019.601999999999</v>
      </c>
      <c r="Y27" s="21">
        <f t="shared" ref="Y27" si="200">IF(M27&gt;0,Z27/M27,0)</f>
        <v>0.38668099089989894</v>
      </c>
      <c r="Z27" s="54">
        <f t="shared" ref="Z27" si="201">Z24+Z25+Z26</f>
        <v>16826.810000000001</v>
      </c>
      <c r="AA27" s="55">
        <f t="shared" ref="AA27" si="202">IF(M27&gt;0,AB27/M27,0)</f>
        <v>2.4666809908998988E-3</v>
      </c>
      <c r="AB27" s="56">
        <f t="shared" ref="AB27" si="203">SUM(AB24:AB26)</f>
        <v>107.34009</v>
      </c>
      <c r="AC27" s="55">
        <f t="shared" ref="AC27" si="204">IF(M27&gt;0,(AC24*M24+AC25*M25+AC26*M26)/M27,0)</f>
        <v>2.9578251723503999E-3</v>
      </c>
      <c r="AD27" s="55">
        <f t="shared" ref="AD27" si="205">IF(K27&gt;0,(K24*AD24+K25*AD25+K26*AD26)/K27,0)</f>
        <v>5.234565305125428E-4</v>
      </c>
      <c r="AE27" s="52">
        <f t="shared" ref="AE27" si="206">SUM(AE24:AE26)</f>
        <v>22.777880000000003</v>
      </c>
      <c r="AF27" s="53">
        <f t="shared" ref="AF27" si="207">IF(K27&gt;0,(K24*AF24+K25*AF25+K26*AF26)/K27,0)</f>
        <v>0.20928421164425753</v>
      </c>
      <c r="AG27" s="58">
        <f t="shared" ref="AG27" si="208">SUM(AG24:AG26)</f>
        <v>97.866838600000008</v>
      </c>
      <c r="AH27" s="53">
        <f t="shared" ref="AH27" si="209">IF(AND(AB27&gt;0),((AB24*AH24+AB25*AH25+AB26*AH26)/AB27),0)</f>
        <v>0.78977161099609361</v>
      </c>
      <c r="AI27" s="57">
        <f t="shared" si="6"/>
        <v>0.82493380881536515</v>
      </c>
      <c r="AJ27" s="51">
        <f t="shared" ref="AJ27" si="210">SUM(AJ24:AJ26)</f>
        <v>507</v>
      </c>
      <c r="AK27" s="21">
        <f t="shared" ref="AK27" si="211">IF(AJ27&gt;0,(AK24*AJ24+AK25*AJ25+AK26*AJ26)/AJ27,0)</f>
        <v>7.6978303747534532E-2</v>
      </c>
      <c r="AL27" s="53">
        <f>IF(K27&gt;0,(AL24*K24+AL25*K25+AL26*K26)/K27,0)</f>
        <v>0.22640691603475011</v>
      </c>
      <c r="AM27" s="141">
        <f>IF(K27&gt;0,(AM24*K24+AM25*K25+AM26*K26)/K27,0)</f>
        <v>0.22796326387561336</v>
      </c>
      <c r="AN27" s="58">
        <f t="shared" ref="AN27" si="212">SUM(AN24:AN26)</f>
        <v>105.93484020000002</v>
      </c>
      <c r="AO27" s="142">
        <f t="shared" si="48"/>
        <v>106.60161100000002</v>
      </c>
      <c r="AP27" s="56"/>
      <c r="AQ27" s="56">
        <f t="shared" ref="AQ27" si="213">SUM(AQ24:AQ26)</f>
        <v>1003.6</v>
      </c>
      <c r="AR27" s="105"/>
      <c r="AS27" s="106">
        <f>AR26</f>
        <v>2635.9400000000014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8">
        <v>7</v>
      </c>
      <c r="B28" s="23">
        <v>1</v>
      </c>
      <c r="C28" s="11" t="s">
        <v>56</v>
      </c>
      <c r="D28" s="12">
        <v>5438</v>
      </c>
      <c r="E28" s="12">
        <v>0</v>
      </c>
      <c r="F28" s="12">
        <v>12356</v>
      </c>
      <c r="G28" s="13">
        <v>0.5</v>
      </c>
      <c r="H28" s="13">
        <v>3.7</v>
      </c>
      <c r="I28" s="12">
        <v>13964</v>
      </c>
      <c r="J28" s="13">
        <v>4.8</v>
      </c>
      <c r="K28" s="12">
        <v>15872</v>
      </c>
      <c r="L28" s="14">
        <v>7.6999999999999999E-2</v>
      </c>
      <c r="M28" s="24">
        <f>ROUND(K28*(1-L28),0)</f>
        <v>14650</v>
      </c>
      <c r="N28" s="15">
        <v>0.35399999999999998</v>
      </c>
      <c r="O28" s="25">
        <f t="shared" ref="O28:O30" si="215">M28*N28</f>
        <v>5186.0999999999995</v>
      </c>
      <c r="P28" s="14">
        <v>0.39600000000000002</v>
      </c>
      <c r="Q28" s="25">
        <f t="shared" ref="Q28:Q30" si="216">M28*P28</f>
        <v>5801.4000000000005</v>
      </c>
      <c r="R28" s="16">
        <v>0.25</v>
      </c>
      <c r="S28" s="150">
        <v>0.18479999999999999</v>
      </c>
      <c r="T28" s="25">
        <f t="shared" ref="T28:T30" si="217">M28*R28</f>
        <v>3662.5</v>
      </c>
      <c r="U28" s="26">
        <v>0.23899999999999999</v>
      </c>
      <c r="V28" s="25">
        <f t="shared" ref="V28:V30" si="218">M28*U28</f>
        <v>3501.35</v>
      </c>
      <c r="W28" s="16">
        <v>0.496</v>
      </c>
      <c r="X28" s="25">
        <f t="shared" ref="X28:X30" si="219">M28*W28</f>
        <v>7266.4</v>
      </c>
      <c r="Y28" s="16">
        <v>0.39</v>
      </c>
      <c r="Z28" s="25">
        <f t="shared" ref="Z28:Z30" si="220">Y28*M28</f>
        <v>5713.5</v>
      </c>
      <c r="AA28" s="17">
        <v>2.5000000000000001E-3</v>
      </c>
      <c r="AB28" s="18">
        <f t="shared" ref="AB28:AB30" si="221">M28*AA28</f>
        <v>36.625</v>
      </c>
      <c r="AC28" s="27">
        <f>IF(M28&gt;0,(AE28+AN28)/M28,0)</f>
        <v>2.8663286757679182E-3</v>
      </c>
      <c r="AD28" s="17">
        <v>5.2999999999999998E-4</v>
      </c>
      <c r="AE28" s="24">
        <f t="shared" ref="AE28:AE30" si="222">AD28*M28</f>
        <v>7.7645</v>
      </c>
      <c r="AF28" s="117">
        <v>0.2092</v>
      </c>
      <c r="AG28" s="30">
        <f t="shared" ref="AG28:AG30" si="223">AJ28*(1-AK28)*AF28</f>
        <v>32.561770799999998</v>
      </c>
      <c r="AH28" s="28">
        <f t="shared" ref="AH28:AH30" si="224">IF(AND(AF28&gt;0,AD28&gt;0,AA28&gt;0),((AA28-AD28)*AF28)/((AF28-AD28)*AA28),0)</f>
        <v>0.79000143767671438</v>
      </c>
      <c r="AI28" s="60">
        <f t="shared" si="6"/>
        <v>0.81706375399307518</v>
      </c>
      <c r="AJ28" s="12">
        <v>169</v>
      </c>
      <c r="AK28" s="14">
        <v>7.9000000000000001E-2</v>
      </c>
      <c r="AL28" s="15">
        <v>0.21990000000000001</v>
      </c>
      <c r="AM28" s="135">
        <v>0.21809999999999999</v>
      </c>
      <c r="AN28" s="30">
        <f>AJ28*(1-AK28)*AL28</f>
        <v>34.227215100000002</v>
      </c>
      <c r="AO28" s="136">
        <f t="shared" ref="AO28" si="225">AJ28*(1-AK28)*AM28</f>
        <v>33.947046899999997</v>
      </c>
      <c r="AP28" s="19">
        <v>1.56</v>
      </c>
      <c r="AQ28" s="19">
        <v>1003.08</v>
      </c>
      <c r="AR28" s="101">
        <f>AR26+AJ28-AQ28</f>
        <v>1801.8600000000015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9"/>
      <c r="B29" s="33">
        <v>2</v>
      </c>
      <c r="C29" s="11" t="s">
        <v>57</v>
      </c>
      <c r="D29" s="34">
        <v>20040</v>
      </c>
      <c r="E29" s="34">
        <v>6</v>
      </c>
      <c r="F29" s="34">
        <v>17399</v>
      </c>
      <c r="G29" s="35">
        <v>1.2</v>
      </c>
      <c r="H29" s="35">
        <v>5.8</v>
      </c>
      <c r="I29" s="34">
        <v>19623</v>
      </c>
      <c r="J29" s="35">
        <v>3.6</v>
      </c>
      <c r="K29" s="34">
        <v>16183</v>
      </c>
      <c r="L29" s="36">
        <v>7.2999999999999995E-2</v>
      </c>
      <c r="M29" s="37">
        <f>ROUND(K29*(1-L29),0)</f>
        <v>15002</v>
      </c>
      <c r="N29" s="38">
        <v>0.45400000000000001</v>
      </c>
      <c r="O29" s="25">
        <f t="shared" si="215"/>
        <v>6810.9080000000004</v>
      </c>
      <c r="P29" s="36">
        <v>0.22900000000000001</v>
      </c>
      <c r="Q29" s="25">
        <f t="shared" si="216"/>
        <v>3435.4580000000001</v>
      </c>
      <c r="R29" s="39">
        <v>0.317</v>
      </c>
      <c r="S29" s="139">
        <v>0.1928</v>
      </c>
      <c r="T29" s="25">
        <f t="shared" si="217"/>
        <v>4755.634</v>
      </c>
      <c r="U29" s="28">
        <v>0.246</v>
      </c>
      <c r="V29" s="25">
        <f t="shared" si="218"/>
        <v>3690.4919999999997</v>
      </c>
      <c r="W29" s="39">
        <v>0.499</v>
      </c>
      <c r="X29" s="25">
        <f t="shared" si="219"/>
        <v>7485.9979999999996</v>
      </c>
      <c r="Y29" s="39">
        <v>0.39</v>
      </c>
      <c r="Z29" s="25">
        <f t="shared" si="220"/>
        <v>5850.7800000000007</v>
      </c>
      <c r="AA29" s="40">
        <v>2.4499999999999999E-3</v>
      </c>
      <c r="AB29" s="18">
        <f t="shared" si="221"/>
        <v>36.754899999999999</v>
      </c>
      <c r="AC29" s="27">
        <f>IF(M29&gt;0,(AE29+AN29)/M29,0)</f>
        <v>3.0556467937608322E-3</v>
      </c>
      <c r="AD29" s="40">
        <v>5.1000000000000004E-4</v>
      </c>
      <c r="AE29" s="37">
        <f t="shared" si="222"/>
        <v>7.6510200000000008</v>
      </c>
      <c r="AF29" s="28">
        <v>0.1991</v>
      </c>
      <c r="AG29" s="41">
        <f t="shared" si="223"/>
        <v>32.859065800000003</v>
      </c>
      <c r="AH29" s="28">
        <f t="shared" si="224"/>
        <v>0.79387025468327221</v>
      </c>
      <c r="AI29" s="29">
        <f t="shared" si="6"/>
        <v>0.83493607170636364</v>
      </c>
      <c r="AJ29" s="34">
        <v>179</v>
      </c>
      <c r="AK29" s="36">
        <v>7.8E-2</v>
      </c>
      <c r="AL29" s="38">
        <v>0.23139999999999999</v>
      </c>
      <c r="AM29" s="137">
        <v>0.23089999999999999</v>
      </c>
      <c r="AN29" s="41">
        <f>AJ29*(1-AK29)*AL29</f>
        <v>38.189793200000004</v>
      </c>
      <c r="AO29" s="138">
        <f t="shared" si="19"/>
        <v>38.107274199999999</v>
      </c>
      <c r="AP29" s="42">
        <v>1.6</v>
      </c>
      <c r="AQ29" s="42"/>
      <c r="AR29" s="121">
        <f>AR28+AJ29-AQ29</f>
        <v>1980.8600000000015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9"/>
      <c r="B30" s="33">
        <v>3</v>
      </c>
      <c r="C30" s="46" t="s">
        <v>55</v>
      </c>
      <c r="D30" s="43">
        <v>21500</v>
      </c>
      <c r="E30" s="43">
        <v>2</v>
      </c>
      <c r="F30" s="43">
        <v>21289</v>
      </c>
      <c r="G30" s="37">
        <v>1</v>
      </c>
      <c r="H30" s="37">
        <v>4.4000000000000004</v>
      </c>
      <c r="I30" s="43">
        <v>21992</v>
      </c>
      <c r="J30" s="37">
        <v>2</v>
      </c>
      <c r="K30" s="43">
        <v>16326</v>
      </c>
      <c r="L30" s="39">
        <v>8.5000000000000006E-2</v>
      </c>
      <c r="M30" s="37">
        <f>ROUND(K30*(1-L30),0)</f>
        <v>14938</v>
      </c>
      <c r="N30" s="28">
        <v>0.35599999999999998</v>
      </c>
      <c r="O30" s="25">
        <f t="shared" si="215"/>
        <v>5317.9279999999999</v>
      </c>
      <c r="P30" s="39">
        <v>0.378</v>
      </c>
      <c r="Q30" s="25">
        <f t="shared" si="216"/>
        <v>5646.5640000000003</v>
      </c>
      <c r="R30" s="39">
        <v>0.26600000000000001</v>
      </c>
      <c r="S30" s="139">
        <v>0.17710000000000001</v>
      </c>
      <c r="T30" s="25">
        <f t="shared" si="217"/>
        <v>3973.5080000000003</v>
      </c>
      <c r="U30" s="28">
        <v>0.249</v>
      </c>
      <c r="V30" s="25">
        <f t="shared" si="218"/>
        <v>3719.5619999999999</v>
      </c>
      <c r="W30" s="39">
        <v>0.49399999999999999</v>
      </c>
      <c r="X30" s="25">
        <f t="shared" si="219"/>
        <v>7379.3720000000003</v>
      </c>
      <c r="Y30" s="39">
        <v>0.39</v>
      </c>
      <c r="Z30" s="25">
        <f t="shared" si="220"/>
        <v>5825.8200000000006</v>
      </c>
      <c r="AA30" s="47">
        <v>2.5100000000000001E-3</v>
      </c>
      <c r="AB30" s="18">
        <f t="shared" si="221"/>
        <v>37.49438</v>
      </c>
      <c r="AC30" s="27">
        <f>IF(M30&gt;0,(AE30+AN30)/M30,0)</f>
        <v>2.6822594189315845E-3</v>
      </c>
      <c r="AD30" s="47">
        <v>5.1999999999999995E-4</v>
      </c>
      <c r="AE30" s="37">
        <f t="shared" si="222"/>
        <v>7.7677599999999991</v>
      </c>
      <c r="AF30" s="28">
        <v>0.2019</v>
      </c>
      <c r="AG30" s="41">
        <f t="shared" si="223"/>
        <v>31.307421600000005</v>
      </c>
      <c r="AH30" s="28">
        <f t="shared" si="224"/>
        <v>0.7948759139625825</v>
      </c>
      <c r="AI30" s="29">
        <f t="shared" si="6"/>
        <v>0.80815105941878418</v>
      </c>
      <c r="AJ30" s="43">
        <v>168</v>
      </c>
      <c r="AK30" s="39">
        <v>7.6999999999999999E-2</v>
      </c>
      <c r="AL30" s="28">
        <v>0.20830000000000001</v>
      </c>
      <c r="AM30" s="139">
        <v>0.2087</v>
      </c>
      <c r="AN30" s="41">
        <f>AJ30*(1-AK30)*AL30</f>
        <v>32.299831200000007</v>
      </c>
      <c r="AO30" s="140">
        <f t="shared" si="19"/>
        <v>32.361856800000005</v>
      </c>
      <c r="AP30" s="18">
        <v>1.55</v>
      </c>
      <c r="AQ30" s="18"/>
      <c r="AR30" s="121">
        <f>AR29+AJ30-AQ30</f>
        <v>2148.8600000000015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70"/>
      <c r="B31" s="49" t="s">
        <v>38</v>
      </c>
      <c r="C31" s="50"/>
      <c r="D31" s="51">
        <f t="shared" ref="D31" si="226">SUM(D28:D30)</f>
        <v>46978</v>
      </c>
      <c r="E31" s="51"/>
      <c r="F31" s="51">
        <f t="shared" ref="F31" si="227">SUM(F28:F30)</f>
        <v>51044</v>
      </c>
      <c r="G31" s="52"/>
      <c r="H31" s="52"/>
      <c r="I31" s="51">
        <f t="shared" ref="I31:K31" si="228">SUM(I28:I30)</f>
        <v>55579</v>
      </c>
      <c r="J31" s="52"/>
      <c r="K31" s="51">
        <f t="shared" si="228"/>
        <v>48381</v>
      </c>
      <c r="L31" s="21">
        <f t="shared" ref="L31" si="229">IF(K31&gt;0,(K28*L28+K29*L29+K30*L30)/K31,0)</f>
        <v>7.836160889605423E-2</v>
      </c>
      <c r="M31" s="52">
        <f t="shared" ref="M31" si="230">M28+M29+M30</f>
        <v>44590</v>
      </c>
      <c r="N31" s="53">
        <f t="shared" ref="N31" si="231">IF(M31&gt;0,O31/M31,0)</f>
        <v>0.38831433056739184</v>
      </c>
      <c r="O31" s="54">
        <f t="shared" ref="O31" si="232">O28+O29+O30</f>
        <v>17314.936000000002</v>
      </c>
      <c r="P31" s="21">
        <f t="shared" ref="P31" si="233">IF(M31&gt;0,Q31/M31,0)</f>
        <v>0.33378385288181206</v>
      </c>
      <c r="Q31" s="54">
        <f t="shared" ref="Q31" si="234">Q28+Q29+Q30</f>
        <v>14883.422</v>
      </c>
      <c r="R31" s="21">
        <f t="shared" ref="R31" si="235">IF(M31&gt;0,T31/M31,0)</f>
        <v>0.27790181655079615</v>
      </c>
      <c r="S31" s="141"/>
      <c r="T31" s="54">
        <f t="shared" ref="T31" si="236">T28+T29+T30</f>
        <v>12391.642</v>
      </c>
      <c r="U31" s="21">
        <f t="shared" ref="U31" si="237">IF(M31&gt;0,V31/M31,0)</f>
        <v>0.24470518053375193</v>
      </c>
      <c r="V31" s="54">
        <f t="shared" ref="V31" si="238">V28+V29+V30</f>
        <v>10911.403999999999</v>
      </c>
      <c r="W31" s="21">
        <f t="shared" ref="W31" si="239">IF(M31&gt;0,X31/M31,0)</f>
        <v>0.49633931374747703</v>
      </c>
      <c r="X31" s="54">
        <f t="shared" ref="X31" si="240">X28+X29+X30</f>
        <v>22131.77</v>
      </c>
      <c r="Y31" s="21">
        <f t="shared" ref="Y31" si="241">IF(M31&gt;0,Z31/M31,0)</f>
        <v>0.39000000000000007</v>
      </c>
      <c r="Z31" s="54">
        <f t="shared" ref="Z31" si="242">Z28+Z29+Z30</f>
        <v>17390.100000000002</v>
      </c>
      <c r="AA31" s="55">
        <f t="shared" ref="AA31" si="243">IF(M31&gt;0,AB31/M31,0)</f>
        <v>2.4865279210585334E-3</v>
      </c>
      <c r="AB31" s="56">
        <f t="shared" ref="AB31" si="244">SUM(AB28:AB30)</f>
        <v>110.87428</v>
      </c>
      <c r="AC31" s="55">
        <f t="shared" ref="AC31" si="245">IF(M31&gt;0,(AC28*M28+AC29*M29+AC30*M30)/M31,0)</f>
        <v>2.8683588136353445E-3</v>
      </c>
      <c r="AD31" s="55">
        <f t="shared" ref="AD31" si="246">IF(K31&gt;0,(K28*AD28+K29*AD29+K30*AD30)/K31,0)</f>
        <v>5.1993571856720608E-4</v>
      </c>
      <c r="AE31" s="52">
        <f t="shared" ref="AE31" si="247">SUM(AE28:AE30)</f>
        <v>23.18328</v>
      </c>
      <c r="AF31" s="53">
        <f t="shared" ref="AF31" si="248">IF(K31&gt;0,(K28*AF28+K29*AF29+K30*AF30)/K31,0)</f>
        <v>0.20335828321035118</v>
      </c>
      <c r="AG31" s="58">
        <f t="shared" ref="AG31" si="249">SUM(AG28:AG30)</f>
        <v>96.728258199999999</v>
      </c>
      <c r="AH31" s="53">
        <f t="shared" ref="AH31" si="250">IF(AND(AB31&gt;0),((AB28*AH28+AB29*AH29+AB30*AH30)/AB31),0)</f>
        <v>0.79293235590551969</v>
      </c>
      <c r="AI31" s="57">
        <f t="shared" si="6"/>
        <v>0.82067509085495172</v>
      </c>
      <c r="AJ31" s="51">
        <f t="shared" ref="AJ31" si="251">SUM(AJ28:AJ30)</f>
        <v>516</v>
      </c>
      <c r="AK31" s="21">
        <f t="shared" ref="AK31" si="252">IF(AJ31&gt;0,(AK28*AJ28+AK29*AJ29+AK30*AJ30)/AJ31,0)</f>
        <v>7.8001937984496131E-2</v>
      </c>
      <c r="AL31" s="53">
        <f>IF(K31&gt;0,(AL28*K28+AL29*K29+AL30*K30)/K31,0)</f>
        <v>0.21983226473202289</v>
      </c>
      <c r="AM31" s="141">
        <f>IF(L31&gt;0,(AM28*K28+AM29*K29+AM30*K30)/K31,0)</f>
        <v>0.2192094851284595</v>
      </c>
      <c r="AN31" s="58">
        <f t="shared" ref="AN31" si="253">SUM(AN28:AN30)</f>
        <v>104.71683950000002</v>
      </c>
      <c r="AO31" s="142">
        <f t="shared" si="48"/>
        <v>104.41617790000001</v>
      </c>
      <c r="AP31" s="56"/>
      <c r="AQ31" s="56">
        <f t="shared" ref="AQ31" si="254">SUM(AQ28:AQ30)</f>
        <v>1003.08</v>
      </c>
      <c r="AR31" s="105"/>
      <c r="AS31" s="106">
        <f>AR30</f>
        <v>2148.8600000000015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8">
        <v>8</v>
      </c>
      <c r="B32" s="23">
        <v>1</v>
      </c>
      <c r="C32" s="11" t="s">
        <v>56</v>
      </c>
      <c r="D32" s="12">
        <v>9200</v>
      </c>
      <c r="E32" s="12">
        <v>0</v>
      </c>
      <c r="F32" s="12">
        <v>7439</v>
      </c>
      <c r="G32" s="13">
        <v>0.5</v>
      </c>
      <c r="H32" s="13">
        <v>4</v>
      </c>
      <c r="I32" s="12">
        <v>8979</v>
      </c>
      <c r="J32" s="13">
        <v>6.2</v>
      </c>
      <c r="K32" s="12">
        <v>16271</v>
      </c>
      <c r="L32" s="14">
        <v>0.08</v>
      </c>
      <c r="M32" s="24">
        <f>ROUND(K32*(1-L32),0)</f>
        <v>14969</v>
      </c>
      <c r="N32" s="15">
        <v>0.318</v>
      </c>
      <c r="O32" s="25">
        <f t="shared" ref="O32:O34" si="256">M32*N32</f>
        <v>4760.1419999999998</v>
      </c>
      <c r="P32" s="14">
        <v>0.434</v>
      </c>
      <c r="Q32" s="25">
        <f t="shared" ref="Q32:Q34" si="257">M32*P32</f>
        <v>6496.5460000000003</v>
      </c>
      <c r="R32" s="16">
        <v>0.248</v>
      </c>
      <c r="S32" s="150">
        <v>0.1762</v>
      </c>
      <c r="T32" s="25">
        <f t="shared" ref="T32:T34" si="258">M32*R32</f>
        <v>3712.3119999999999</v>
      </c>
      <c r="U32" s="26">
        <v>0.245</v>
      </c>
      <c r="V32" s="25">
        <f t="shared" ref="V32:V34" si="259">M32*U32</f>
        <v>3667.4049999999997</v>
      </c>
      <c r="W32" s="16">
        <v>0.495</v>
      </c>
      <c r="X32" s="25">
        <f t="shared" ref="X32:X34" si="260">M32*W32</f>
        <v>7409.6549999999997</v>
      </c>
      <c r="Y32" s="16">
        <v>0.38</v>
      </c>
      <c r="Z32" s="25">
        <f t="shared" ref="Z32:Z34" si="261">Y32*M32</f>
        <v>5688.22</v>
      </c>
      <c r="AA32" s="17">
        <v>2.5000000000000001E-3</v>
      </c>
      <c r="AB32" s="18">
        <f t="shared" ref="AB32:AB34" si="262">M32*AA32</f>
        <v>37.422499999999999</v>
      </c>
      <c r="AC32" s="27">
        <f>IF(M32&gt;0,(AE32+AN32)/M32,0)</f>
        <v>3.1009331551873874E-3</v>
      </c>
      <c r="AD32" s="17">
        <v>5.1000000000000004E-4</v>
      </c>
      <c r="AE32" s="24">
        <f t="shared" ref="AE32:AE34" si="263">AD32*M32</f>
        <v>7.6341900000000003</v>
      </c>
      <c r="AF32" s="117">
        <v>0.20369999999999999</v>
      </c>
      <c r="AG32" s="30">
        <f t="shared" ref="AG32:AG34" si="264">AJ32*(1-AK32)*AF32</f>
        <v>34.895032200000003</v>
      </c>
      <c r="AH32" s="28">
        <f t="shared" ref="AH32:AH34" si="265">IF(AND(AF32&gt;0,AD32&gt;0,AA32&gt;0),((AA32-AD32)*AF32)/((AF32-AD32)*AA32),0)</f>
        <v>0.79799793296914234</v>
      </c>
      <c r="AI32" s="60">
        <f t="shared" si="6"/>
        <v>0.83741979219159135</v>
      </c>
      <c r="AJ32" s="12">
        <v>186</v>
      </c>
      <c r="AK32" s="14">
        <v>7.9000000000000001E-2</v>
      </c>
      <c r="AL32" s="15">
        <v>0.22639999999999999</v>
      </c>
      <c r="AM32" s="135">
        <v>0.22600000000000001</v>
      </c>
      <c r="AN32" s="30">
        <f>AJ32*(1-AK32)*AL32</f>
        <v>38.783678399999999</v>
      </c>
      <c r="AO32" s="136">
        <f t="shared" ref="AO32" si="266">AJ32*(1-AK32)*AM32</f>
        <v>38.715156</v>
      </c>
      <c r="AP32" s="19">
        <v>1.58</v>
      </c>
      <c r="AQ32" s="19">
        <v>1004.16</v>
      </c>
      <c r="AR32" s="101">
        <f>AR30+AJ32-AQ32</f>
        <v>1330.7000000000016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9"/>
      <c r="B33" s="33">
        <v>2</v>
      </c>
      <c r="C33" s="46" t="s">
        <v>58</v>
      </c>
      <c r="D33" s="34">
        <v>19642</v>
      </c>
      <c r="E33" s="34">
        <v>2</v>
      </c>
      <c r="F33" s="34">
        <v>19072</v>
      </c>
      <c r="G33" s="35">
        <v>1.3</v>
      </c>
      <c r="H33" s="35">
        <v>3.8</v>
      </c>
      <c r="I33" s="34">
        <v>20332</v>
      </c>
      <c r="J33" s="35">
        <v>4.0999999999999996</v>
      </c>
      <c r="K33" s="34">
        <v>16319</v>
      </c>
      <c r="L33" s="36">
        <v>0.08</v>
      </c>
      <c r="M33" s="37">
        <f>ROUND(K33*(1-L33),0)</f>
        <v>15013</v>
      </c>
      <c r="N33" s="38">
        <v>0.34699999999999998</v>
      </c>
      <c r="O33" s="25">
        <f t="shared" si="256"/>
        <v>5209.5109999999995</v>
      </c>
      <c r="P33" s="36">
        <v>0.46700000000000003</v>
      </c>
      <c r="Q33" s="25">
        <f t="shared" si="257"/>
        <v>7011.0710000000008</v>
      </c>
      <c r="R33" s="39">
        <v>0.186</v>
      </c>
      <c r="S33" s="139">
        <v>0.21959999999999999</v>
      </c>
      <c r="T33" s="25">
        <f t="shared" si="258"/>
        <v>2792.4180000000001</v>
      </c>
      <c r="U33" s="28">
        <v>0.253</v>
      </c>
      <c r="V33" s="25">
        <f t="shared" si="259"/>
        <v>3798.2890000000002</v>
      </c>
      <c r="W33" s="39">
        <v>0.495</v>
      </c>
      <c r="X33" s="25">
        <f t="shared" si="260"/>
        <v>7431.4349999999995</v>
      </c>
      <c r="Y33" s="39">
        <v>0.39</v>
      </c>
      <c r="Z33" s="25">
        <f t="shared" si="261"/>
        <v>5855.0700000000006</v>
      </c>
      <c r="AA33" s="40">
        <v>2.5000000000000001E-3</v>
      </c>
      <c r="AB33" s="18">
        <f t="shared" si="262"/>
        <v>37.532499999999999</v>
      </c>
      <c r="AC33" s="27">
        <f>IF(M33&gt;0,(AE33+AN33)/M33,0)</f>
        <v>2.871831998934257E-3</v>
      </c>
      <c r="AD33" s="40">
        <v>5.1000000000000004E-4</v>
      </c>
      <c r="AE33" s="37">
        <f t="shared" si="263"/>
        <v>7.6566300000000007</v>
      </c>
      <c r="AF33" s="28">
        <v>0.20580000000000001</v>
      </c>
      <c r="AG33" s="41">
        <f t="shared" si="264"/>
        <v>32.446839600000004</v>
      </c>
      <c r="AH33" s="28">
        <f t="shared" si="265"/>
        <v>0.79797749525062123</v>
      </c>
      <c r="AI33" s="29">
        <f t="shared" si="6"/>
        <v>0.82428221394139412</v>
      </c>
      <c r="AJ33" s="34">
        <v>171</v>
      </c>
      <c r="AK33" s="36">
        <v>7.8E-2</v>
      </c>
      <c r="AL33" s="38">
        <v>0.22489999999999999</v>
      </c>
      <c r="AM33" s="137">
        <v>0.2258</v>
      </c>
      <c r="AN33" s="41">
        <f>AJ33*(1-AK33)*AL33</f>
        <v>35.4581838</v>
      </c>
      <c r="AO33" s="138">
        <f t="shared" si="19"/>
        <v>35.600079600000001</v>
      </c>
      <c r="AP33" s="42">
        <v>1.6</v>
      </c>
      <c r="AQ33" s="42"/>
      <c r="AR33" s="121">
        <f>AR32+AJ33-AQ33</f>
        <v>1501.7000000000016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9"/>
      <c r="B34" s="33">
        <v>3</v>
      </c>
      <c r="C34" s="11" t="s">
        <v>57</v>
      </c>
      <c r="D34" s="43">
        <v>18215</v>
      </c>
      <c r="E34" s="43">
        <v>1</v>
      </c>
      <c r="F34" s="43">
        <v>18462</v>
      </c>
      <c r="G34" s="37">
        <v>1</v>
      </c>
      <c r="H34" s="37">
        <v>2.8</v>
      </c>
      <c r="I34" s="43">
        <v>19804</v>
      </c>
      <c r="J34" s="37">
        <v>3.6</v>
      </c>
      <c r="K34" s="43">
        <v>16376</v>
      </c>
      <c r="L34" s="39">
        <v>8.5999999999999993E-2</v>
      </c>
      <c r="M34" s="37">
        <f>ROUND(K34*(1-L34),0)</f>
        <v>14968</v>
      </c>
      <c r="N34" s="28">
        <v>0.32300000000000001</v>
      </c>
      <c r="O34" s="25">
        <f t="shared" si="256"/>
        <v>4834.6639999999998</v>
      </c>
      <c r="P34" s="39">
        <v>0.432</v>
      </c>
      <c r="Q34" s="25">
        <f t="shared" si="257"/>
        <v>6466.1759999999995</v>
      </c>
      <c r="R34" s="39">
        <v>0.245</v>
      </c>
      <c r="S34" s="139">
        <v>0.21540000000000001</v>
      </c>
      <c r="T34" s="25">
        <f t="shared" si="258"/>
        <v>3667.16</v>
      </c>
      <c r="U34" s="28">
        <v>0.253</v>
      </c>
      <c r="V34" s="25">
        <f t="shared" si="259"/>
        <v>3786.904</v>
      </c>
      <c r="W34" s="39">
        <v>0.48699999999999999</v>
      </c>
      <c r="X34" s="25">
        <f t="shared" si="260"/>
        <v>7289.4160000000002</v>
      </c>
      <c r="Y34" s="39">
        <v>0.39</v>
      </c>
      <c r="Z34" s="25">
        <f t="shared" si="261"/>
        <v>5837.52</v>
      </c>
      <c r="AA34" s="47">
        <v>2.5500000000000002E-3</v>
      </c>
      <c r="AB34" s="18">
        <f t="shared" si="262"/>
        <v>38.168400000000005</v>
      </c>
      <c r="AC34" s="27">
        <f>IF(M34&gt;0,(AE34+AN34)/M34,0)</f>
        <v>2.7360612640299304E-3</v>
      </c>
      <c r="AD34" s="47">
        <v>5.2999999999999998E-4</v>
      </c>
      <c r="AE34" s="37">
        <f t="shared" si="263"/>
        <v>7.9330400000000001</v>
      </c>
      <c r="AF34" s="28">
        <v>0.1988</v>
      </c>
      <c r="AG34" s="41">
        <f t="shared" si="264"/>
        <v>29.175291600000001</v>
      </c>
      <c r="AH34" s="28">
        <f t="shared" si="265"/>
        <v>0.79427439508612241</v>
      </c>
      <c r="AI34" s="29">
        <f t="shared" si="6"/>
        <v>0.80819463456935547</v>
      </c>
      <c r="AJ34" s="43">
        <v>159</v>
      </c>
      <c r="AK34" s="39">
        <v>7.6999999999999999E-2</v>
      </c>
      <c r="AL34" s="28">
        <v>0.22500000000000001</v>
      </c>
      <c r="AM34" s="139">
        <v>0.2258</v>
      </c>
      <c r="AN34" s="41">
        <f>AJ34*(1-AK34)*AL34</f>
        <v>33.020325</v>
      </c>
      <c r="AO34" s="140">
        <f t="shared" si="19"/>
        <v>33.137730600000005</v>
      </c>
      <c r="AP34" s="18">
        <v>1.52</v>
      </c>
      <c r="AQ34" s="18"/>
      <c r="AR34" s="121">
        <f>AR33+AJ34-AQ34</f>
        <v>1660.7000000000016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70"/>
      <c r="B35" s="49" t="s">
        <v>38</v>
      </c>
      <c r="C35" s="50"/>
      <c r="D35" s="51">
        <f t="shared" ref="D35" si="267">SUM(D32:D34)</f>
        <v>47057</v>
      </c>
      <c r="E35" s="51"/>
      <c r="F35" s="51">
        <f t="shared" ref="F35" si="268">SUM(F32:F34)</f>
        <v>44973</v>
      </c>
      <c r="G35" s="52"/>
      <c r="H35" s="52"/>
      <c r="I35" s="51">
        <f t="shared" ref="I35:K35" si="269">SUM(I32:I34)</f>
        <v>49115</v>
      </c>
      <c r="J35" s="52"/>
      <c r="K35" s="51">
        <f t="shared" si="269"/>
        <v>48966</v>
      </c>
      <c r="L35" s="21">
        <f t="shared" ref="L35" si="270">IF(K35&gt;0,(K32*L32+K33*L33+K34*L34)/K35,0)</f>
        <v>8.2006616836172025E-2</v>
      </c>
      <c r="M35" s="52">
        <f t="shared" ref="M35" si="271">M32+M33+M34</f>
        <v>44950</v>
      </c>
      <c r="N35" s="53">
        <f t="shared" ref="N35" si="272">IF(M35&gt;0,O35/M35,0)</f>
        <v>0.32935076751946607</v>
      </c>
      <c r="O35" s="54">
        <f t="shared" ref="O35" si="273">O32+O33+O34</f>
        <v>14804.316999999999</v>
      </c>
      <c r="P35" s="21">
        <f t="shared" ref="P35" si="274">IF(M35&gt;0,Q35/M35,0)</f>
        <v>0.4443557953281424</v>
      </c>
      <c r="Q35" s="54">
        <f t="shared" ref="Q35" si="275">Q32+Q33+Q34</f>
        <v>19973.793000000001</v>
      </c>
      <c r="R35" s="21">
        <f t="shared" ref="R35" si="276">IF(M35&gt;0,T35/M35,0)</f>
        <v>0.22629343715239153</v>
      </c>
      <c r="S35" s="141"/>
      <c r="T35" s="54">
        <f t="shared" ref="T35" si="277">T32+T33+T34</f>
        <v>10171.89</v>
      </c>
      <c r="U35" s="21">
        <f t="shared" ref="U35" si="278">IF(M35&gt;0,V35/M35,0)</f>
        <v>0.25033588431590659</v>
      </c>
      <c r="V35" s="54">
        <f t="shared" ref="V35" si="279">V32+V33+V34</f>
        <v>11252.598</v>
      </c>
      <c r="W35" s="21">
        <f t="shared" ref="W35" si="280">IF(M35&gt;0,X35/M35,0)</f>
        <v>0.49233606229143495</v>
      </c>
      <c r="X35" s="54">
        <f t="shared" ref="X35" si="281">X32+X33+X34</f>
        <v>22130.506000000001</v>
      </c>
      <c r="Y35" s="21">
        <f t="shared" ref="Y35" si="282">IF(M35&gt;0,Z35/M35,0)</f>
        <v>0.38666985539488324</v>
      </c>
      <c r="Z35" s="54">
        <f t="shared" ref="Z35" si="283">Z32+Z33+Z34</f>
        <v>17380.810000000001</v>
      </c>
      <c r="AA35" s="55">
        <f t="shared" ref="AA35" si="284">IF(M35&gt;0,AB35/M35,0)</f>
        <v>2.5166496106785318E-3</v>
      </c>
      <c r="AB35" s="56">
        <f t="shared" ref="AB35" si="285">SUM(AB32:AB34)</f>
        <v>113.1234</v>
      </c>
      <c r="AC35" s="55">
        <f t="shared" ref="AC35" si="286">IF(M35&gt;0,(AC32*M32+AC33*M33+AC34*M34)/M35,0)</f>
        <v>2.902915399332592E-3</v>
      </c>
      <c r="AD35" s="55">
        <f t="shared" ref="AD35" si="287">IF(K35&gt;0,(K32*AD32+K33*AD33+K34*AD34)/K35,0)</f>
        <v>5.1668872278724017E-4</v>
      </c>
      <c r="AE35" s="52">
        <f t="shared" ref="AE35" si="288">SUM(AE32:AE34)</f>
        <v>23.223860000000002</v>
      </c>
      <c r="AF35" s="53">
        <f t="shared" ref="AF35" si="289">IF(K35&gt;0,(K32*AF32+K33*AF33+K34*AF34)/K35,0)</f>
        <v>0.20276113425642284</v>
      </c>
      <c r="AG35" s="58">
        <f t="shared" ref="AG35" si="290">SUM(AG32:AG34)</f>
        <v>96.517163400000015</v>
      </c>
      <c r="AH35" s="53">
        <f t="shared" ref="AH35" si="291">IF(AND(AB35&gt;0),((AB32*AH32+AB33*AH33+AB34*AH34)/AB35),0)</f>
        <v>0.79673481179346473</v>
      </c>
      <c r="AI35" s="57">
        <f t="shared" si="6"/>
        <v>0.82389878144360373</v>
      </c>
      <c r="AJ35" s="51">
        <f t="shared" ref="AJ35" si="292">SUM(AJ32:AJ34)</f>
        <v>516</v>
      </c>
      <c r="AK35" s="21">
        <f t="shared" ref="AK35" si="293">IF(AJ35&gt;0,(AK32*AJ32+AK33*AJ33+AK34*AJ34)/AJ35,0)</f>
        <v>7.805232558139534E-2</v>
      </c>
      <c r="AL35" s="53">
        <f>IF(K35&gt;0,(AL32*K32+AL33*K33+AL34*K34)/K35,0)</f>
        <v>0.22543188130539557</v>
      </c>
      <c r="AM35" s="141">
        <f>IF(L35&gt;0,(AM32*K32+AM33*K33+AM34*K34)/K35,0)</f>
        <v>0.22586645835886124</v>
      </c>
      <c r="AN35" s="58">
        <f t="shared" ref="AN35" si="294">SUM(AN32:AN34)</f>
        <v>107.2621872</v>
      </c>
      <c r="AO35" s="142">
        <f t="shared" si="48"/>
        <v>107.45296619999999</v>
      </c>
      <c r="AP35" s="56"/>
      <c r="AQ35" s="56">
        <f t="shared" ref="AQ35" si="295">SUM(AQ32:AQ34)</f>
        <v>1004.16</v>
      </c>
      <c r="AR35" s="105"/>
      <c r="AS35" s="106">
        <f>AR34</f>
        <v>1660.7000000000016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8">
        <v>9</v>
      </c>
      <c r="B36" s="23">
        <v>1</v>
      </c>
      <c r="C36" s="11" t="s">
        <v>56</v>
      </c>
      <c r="D36" s="12">
        <v>11500</v>
      </c>
      <c r="E36" s="12">
        <v>0</v>
      </c>
      <c r="F36" s="12">
        <v>14782</v>
      </c>
      <c r="G36" s="13">
        <v>0.7</v>
      </c>
      <c r="H36" s="13">
        <v>3.6</v>
      </c>
      <c r="I36" s="12">
        <v>16582</v>
      </c>
      <c r="J36" s="13">
        <v>3.5</v>
      </c>
      <c r="K36" s="12">
        <v>16049</v>
      </c>
      <c r="L36" s="14">
        <v>8.3000000000000004E-2</v>
      </c>
      <c r="M36" s="24">
        <f>ROUND(K36*(1-L36),0)</f>
        <v>14717</v>
      </c>
      <c r="N36" s="15">
        <v>0.39200000000000002</v>
      </c>
      <c r="O36" s="25">
        <f t="shared" ref="O36:O38" si="297">M36*N36</f>
        <v>5769.0640000000003</v>
      </c>
      <c r="P36" s="14">
        <v>0.38200000000000001</v>
      </c>
      <c r="Q36" s="25">
        <f t="shared" ref="Q36:Q38" si="298">M36*P36</f>
        <v>5621.8940000000002</v>
      </c>
      <c r="R36" s="16">
        <v>0.22600000000000001</v>
      </c>
      <c r="S36" s="150">
        <v>0.20780000000000001</v>
      </c>
      <c r="T36" s="25">
        <f t="shared" ref="T36:T38" si="299">M36*R36</f>
        <v>3326.0419999999999</v>
      </c>
      <c r="U36" s="26">
        <v>0.25700000000000001</v>
      </c>
      <c r="V36" s="25">
        <f t="shared" ref="V36:V38" si="300">M36*U36</f>
        <v>3782.2690000000002</v>
      </c>
      <c r="W36" s="16">
        <v>0.48499999999999999</v>
      </c>
      <c r="X36" s="25">
        <f t="shared" ref="X36:X38" si="301">M36*W36</f>
        <v>7137.7449999999999</v>
      </c>
      <c r="Y36" s="16">
        <v>0.39</v>
      </c>
      <c r="Z36" s="25">
        <f t="shared" ref="Z36:Z38" si="302">Y36*M36</f>
        <v>5739.63</v>
      </c>
      <c r="AA36" s="17">
        <v>2.47E-3</v>
      </c>
      <c r="AB36" s="18">
        <f t="shared" ref="AB36:AB38" si="303">M36*AA36</f>
        <v>36.350990000000003</v>
      </c>
      <c r="AC36" s="27">
        <f>IF(M36&gt;0,(AE36+AN36)/M36,0)</f>
        <v>2.7919149283141941E-3</v>
      </c>
      <c r="AD36" s="17">
        <v>5.0000000000000001E-4</v>
      </c>
      <c r="AE36" s="24">
        <f t="shared" ref="AE36:AE38" si="304">AD36*M36</f>
        <v>7.3585000000000003</v>
      </c>
      <c r="AF36" s="117">
        <v>0.20080000000000001</v>
      </c>
      <c r="AG36" s="30">
        <f t="shared" ref="AG36:AG38" si="305">AJ36*(1-AK36)*AF36</f>
        <v>29.654144000000002</v>
      </c>
      <c r="AH36" s="28">
        <f t="shared" ref="AH36:AH38" si="306">IF(AND(AF36&gt;0,AD36&gt;0,AA36&gt;0),((AA36-AD36)*AF36)/((AF36-AD36)*AA36),0)</f>
        <v>0.79956179091686352</v>
      </c>
      <c r="AI36" s="60">
        <f t="shared" si="6"/>
        <v>0.82271248298379074</v>
      </c>
      <c r="AJ36" s="12">
        <v>160</v>
      </c>
      <c r="AK36" s="14">
        <v>7.6999999999999999E-2</v>
      </c>
      <c r="AL36" s="15">
        <v>0.22839999999999999</v>
      </c>
      <c r="AM36" s="135">
        <v>0.23069999999999999</v>
      </c>
      <c r="AN36" s="30">
        <f>AJ36*(1-AK36)*AL36</f>
        <v>33.730111999999998</v>
      </c>
      <c r="AO36" s="136">
        <f t="shared" ref="AO36" si="307">AJ36*(1-AK36)*AM36</f>
        <v>34.069775999999997</v>
      </c>
      <c r="AP36" s="19">
        <v>1.58</v>
      </c>
      <c r="AQ36" s="19"/>
      <c r="AR36" s="101">
        <f>AR34+AJ36-AQ36</f>
        <v>1820.7000000000016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9"/>
      <c r="B37" s="33">
        <v>2</v>
      </c>
      <c r="C37" s="46" t="s">
        <v>58</v>
      </c>
      <c r="D37" s="34">
        <v>20200</v>
      </c>
      <c r="E37" s="34">
        <v>3</v>
      </c>
      <c r="F37" s="34">
        <v>18389</v>
      </c>
      <c r="G37" s="35">
        <v>0.6</v>
      </c>
      <c r="H37" s="35">
        <v>4.4000000000000004</v>
      </c>
      <c r="I37" s="34">
        <v>20258</v>
      </c>
      <c r="J37" s="35">
        <v>3.3</v>
      </c>
      <c r="K37" s="34">
        <v>16212</v>
      </c>
      <c r="L37" s="36">
        <v>7.8E-2</v>
      </c>
      <c r="M37" s="37">
        <f>ROUND(K37*(1-L37),0)</f>
        <v>14947</v>
      </c>
      <c r="N37" s="38">
        <v>0.48</v>
      </c>
      <c r="O37" s="25">
        <f t="shared" si="297"/>
        <v>7174.5599999999995</v>
      </c>
      <c r="P37" s="36">
        <v>0.39900000000000002</v>
      </c>
      <c r="Q37" s="25">
        <f t="shared" si="298"/>
        <v>5963.8530000000001</v>
      </c>
      <c r="R37" s="39">
        <v>0.121</v>
      </c>
      <c r="S37" s="139">
        <v>0.20369999999999999</v>
      </c>
      <c r="T37" s="25">
        <f t="shared" si="299"/>
        <v>1808.587</v>
      </c>
      <c r="U37" s="28">
        <v>0.26</v>
      </c>
      <c r="V37" s="25">
        <f t="shared" si="300"/>
        <v>3886.2200000000003</v>
      </c>
      <c r="W37" s="39">
        <v>0.48399999999999999</v>
      </c>
      <c r="X37" s="25">
        <f t="shared" si="301"/>
        <v>7234.348</v>
      </c>
      <c r="Y37" s="39">
        <v>0.4</v>
      </c>
      <c r="Z37" s="25">
        <f t="shared" si="302"/>
        <v>5978.8</v>
      </c>
      <c r="AA37" s="40">
        <v>2.6099999999999999E-3</v>
      </c>
      <c r="AB37" s="18">
        <f t="shared" si="303"/>
        <v>39.011669999999995</v>
      </c>
      <c r="AC37" s="27">
        <f>IF(M37&gt;0,(AE37+AN37)/M37,0)</f>
        <v>3.3695419549073392E-3</v>
      </c>
      <c r="AD37" s="40">
        <v>4.8000000000000001E-4</v>
      </c>
      <c r="AE37" s="37">
        <f t="shared" si="304"/>
        <v>7.1745600000000005</v>
      </c>
      <c r="AF37" s="28">
        <v>0.2036</v>
      </c>
      <c r="AG37" s="41">
        <f t="shared" si="305"/>
        <v>37.919278400000003</v>
      </c>
      <c r="AH37" s="28">
        <f t="shared" si="306"/>
        <v>0.8180204895582931</v>
      </c>
      <c r="AI37" s="29">
        <f t="shared" si="6"/>
        <v>0.85932608636041352</v>
      </c>
      <c r="AJ37" s="34">
        <v>202</v>
      </c>
      <c r="AK37" s="36">
        <v>7.8E-2</v>
      </c>
      <c r="AL37" s="38">
        <v>0.2319</v>
      </c>
      <c r="AM37" s="137">
        <v>0.2268</v>
      </c>
      <c r="AN37" s="41">
        <f>AJ37*(1-AK37)*AL37</f>
        <v>43.189983599999998</v>
      </c>
      <c r="AO37" s="138">
        <f t="shared" si="19"/>
        <v>42.240139200000002</v>
      </c>
      <c r="AP37" s="42">
        <v>1.65</v>
      </c>
      <c r="AQ37" s="42"/>
      <c r="AR37" s="121">
        <f>AR36+AJ37-AQ37</f>
        <v>2022.7000000000016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9"/>
      <c r="B38" s="33">
        <v>3</v>
      </c>
      <c r="C38" s="46" t="s">
        <v>54</v>
      </c>
      <c r="D38" s="43">
        <v>17300</v>
      </c>
      <c r="E38" s="43">
        <v>3</v>
      </c>
      <c r="F38" s="43">
        <v>18518</v>
      </c>
      <c r="G38" s="37">
        <v>0.7</v>
      </c>
      <c r="H38" s="37">
        <v>4.8</v>
      </c>
      <c r="I38" s="43">
        <v>20199</v>
      </c>
      <c r="J38" s="37">
        <v>2.2000000000000002</v>
      </c>
      <c r="K38" s="43">
        <v>16485</v>
      </c>
      <c r="L38" s="39">
        <v>7.3999999999999996E-2</v>
      </c>
      <c r="M38" s="37">
        <f>ROUND(K38*(1-L38),0)</f>
        <v>15265</v>
      </c>
      <c r="N38" s="28">
        <v>0.442</v>
      </c>
      <c r="O38" s="25">
        <f t="shared" si="297"/>
        <v>6747.13</v>
      </c>
      <c r="P38" s="39">
        <v>0.373</v>
      </c>
      <c r="Q38" s="25">
        <f t="shared" si="298"/>
        <v>5693.8450000000003</v>
      </c>
      <c r="R38" s="39">
        <v>0.185</v>
      </c>
      <c r="S38" s="139">
        <v>0.23760000000000001</v>
      </c>
      <c r="T38" s="25">
        <f t="shared" si="299"/>
        <v>2824.0250000000001</v>
      </c>
      <c r="U38" s="28">
        <v>0.254</v>
      </c>
      <c r="V38" s="25">
        <f t="shared" si="300"/>
        <v>3877.31</v>
      </c>
      <c r="W38" s="39">
        <v>0.48</v>
      </c>
      <c r="X38" s="25">
        <f t="shared" si="301"/>
        <v>7327.2</v>
      </c>
      <c r="Y38" s="39">
        <v>0.39</v>
      </c>
      <c r="Z38" s="25">
        <f t="shared" si="302"/>
        <v>5953.35</v>
      </c>
      <c r="AA38" s="47">
        <v>2.7899999999999999E-3</v>
      </c>
      <c r="AB38" s="18">
        <f t="shared" si="303"/>
        <v>42.589349999999996</v>
      </c>
      <c r="AC38" s="27">
        <f>IF(M38&gt;0,(AE38+AN38)/M38,0)</f>
        <v>2.7034046380609239E-3</v>
      </c>
      <c r="AD38" s="47">
        <v>4.8999999999999998E-4</v>
      </c>
      <c r="AE38" s="37">
        <f t="shared" si="304"/>
        <v>7.4798499999999999</v>
      </c>
      <c r="AF38" s="28">
        <v>0.19969999999999999</v>
      </c>
      <c r="AG38" s="41">
        <f t="shared" si="305"/>
        <v>32.738418600000003</v>
      </c>
      <c r="AH38" s="28">
        <f t="shared" si="306"/>
        <v>0.82640048262320753</v>
      </c>
      <c r="AI38" s="29">
        <f t="shared" si="6"/>
        <v>0.82069827349443736</v>
      </c>
      <c r="AJ38" s="43">
        <v>178</v>
      </c>
      <c r="AK38" s="39">
        <v>7.9000000000000001E-2</v>
      </c>
      <c r="AL38" s="28">
        <v>0.20610000000000001</v>
      </c>
      <c r="AM38" s="139">
        <v>0.20180000000000001</v>
      </c>
      <c r="AN38" s="41">
        <f>AJ38*(1-AK38)*AL38</f>
        <v>33.787621800000004</v>
      </c>
      <c r="AO38" s="140">
        <f t="shared" si="19"/>
        <v>33.082688400000002</v>
      </c>
      <c r="AP38" s="18">
        <v>1.58</v>
      </c>
      <c r="AQ38" s="18"/>
      <c r="AR38" s="121">
        <f>AR37+AJ38-AQ38</f>
        <v>2200.7000000000016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70"/>
      <c r="B39" s="49" t="s">
        <v>38</v>
      </c>
      <c r="C39" s="50"/>
      <c r="D39" s="51">
        <f t="shared" ref="D39" si="308">SUM(D36:D38)</f>
        <v>49000</v>
      </c>
      <c r="E39" s="51"/>
      <c r="F39" s="51">
        <f t="shared" ref="F39" si="309">SUM(F36:F38)</f>
        <v>51689</v>
      </c>
      <c r="G39" s="52"/>
      <c r="H39" s="52"/>
      <c r="I39" s="51">
        <f t="shared" ref="I39:K39" si="310">SUM(I36:I38)</f>
        <v>57039</v>
      </c>
      <c r="J39" s="52"/>
      <c r="K39" s="51">
        <f t="shared" si="310"/>
        <v>48746</v>
      </c>
      <c r="L39" s="21">
        <f t="shared" ref="L39" si="311">IF(K39&gt;0,(K36*L36+K37*L37+K38*L38)/K39,0)</f>
        <v>7.829345997620317E-2</v>
      </c>
      <c r="M39" s="52">
        <f t="shared" ref="M39" si="312">M36+M37+M38</f>
        <v>44929</v>
      </c>
      <c r="N39" s="53">
        <f t="shared" ref="N39" si="313">IF(M39&gt;0,O39/M39,0)</f>
        <v>0.43826379398606691</v>
      </c>
      <c r="O39" s="54">
        <f t="shared" ref="O39" si="314">O36+O37+O38</f>
        <v>19690.754000000001</v>
      </c>
      <c r="P39" s="21">
        <f t="shared" ref="P39" si="315">IF(M39&gt;0,Q39/M39,0)</f>
        <v>0.38459774310578915</v>
      </c>
      <c r="Q39" s="54">
        <f t="shared" ref="Q39" si="316">Q36+Q37+Q38</f>
        <v>17279.592000000001</v>
      </c>
      <c r="R39" s="21">
        <f t="shared" ref="R39" si="317">IF(M39&gt;0,T39/M39,0)</f>
        <v>0.17713846290814397</v>
      </c>
      <c r="S39" s="141"/>
      <c r="T39" s="54">
        <f t="shared" ref="T39" si="318">T36+T37+T38</f>
        <v>7958.6540000000005</v>
      </c>
      <c r="U39" s="21">
        <f t="shared" ref="U39" si="319">IF(M39&gt;0,V39/M39,0)</f>
        <v>0.2569787664982528</v>
      </c>
      <c r="V39" s="54">
        <f t="shared" ref="V39" si="320">V36+V37+V38</f>
        <v>11545.799000000001</v>
      </c>
      <c r="W39" s="21">
        <f t="shared" ref="W39" si="321">IF(M39&gt;0,X39/M39,0)</f>
        <v>0.4829685281221483</v>
      </c>
      <c r="X39" s="54">
        <f t="shared" ref="X39" si="322">X36+X37+X38</f>
        <v>21699.293000000001</v>
      </c>
      <c r="Y39" s="21">
        <f t="shared" ref="Y39" si="323">IF(M39&gt;0,Z39/M39,0)</f>
        <v>0.39332680451378838</v>
      </c>
      <c r="Z39" s="54">
        <f t="shared" ref="Z39" si="324">Z36+Z37+Z38</f>
        <v>17671.78</v>
      </c>
      <c r="AA39" s="55">
        <f t="shared" ref="AA39" si="325">IF(M39&gt;0,AB39/M39,0)</f>
        <v>2.6252979144873023E-3</v>
      </c>
      <c r="AB39" s="56">
        <f t="shared" ref="AB39" si="326">SUM(AB36:AB38)</f>
        <v>117.95201</v>
      </c>
      <c r="AC39" s="55">
        <f t="shared" ref="AC39" si="327">IF(M39&gt;0,(AC36*M36+AC37*M37+AC38*M38)/M39,0)</f>
        <v>2.954008043802444E-3</v>
      </c>
      <c r="AD39" s="55">
        <f t="shared" ref="AD39" si="328">IF(K39&gt;0,(K36*AD36+K37*AD37+K38*AD38)/K39,0)</f>
        <v>4.899665613588807E-4</v>
      </c>
      <c r="AE39" s="52">
        <f t="shared" ref="AE39" si="329">SUM(AE36:AE38)</f>
        <v>22.012910000000002</v>
      </c>
      <c r="AF39" s="53">
        <f t="shared" ref="AF39" si="330">IF(K39&gt;0,(K36*AF36+K37*AF37+K38*AF38)/K39,0)</f>
        <v>0.20135922742378859</v>
      </c>
      <c r="AG39" s="58">
        <f t="shared" ref="AG39" si="331">SUM(AG36:AG38)</f>
        <v>100.311841</v>
      </c>
      <c r="AH39" s="53">
        <f t="shared" ref="AH39" si="332">IF(AND(AB39&gt;0),((AB36*AH36+AB37*AH37+AB38*AH38)/AB39),0)</f>
        <v>0.81535759714901224</v>
      </c>
      <c r="AI39" s="57">
        <f t="shared" si="6"/>
        <v>0.83597986136105729</v>
      </c>
      <c r="AJ39" s="51">
        <f t="shared" ref="AJ39" si="333">SUM(AJ36:AJ38)</f>
        <v>540</v>
      </c>
      <c r="AK39" s="21">
        <f t="shared" ref="AK39" si="334">IF(AJ39&gt;0,(AK36*AJ36+AK37*AJ37+AK38*AJ38)/AJ39,0)</f>
        <v>7.803333333333333E-2</v>
      </c>
      <c r="AL39" s="53">
        <f>IF(K39&gt;0,(AL36*K36+AL37*K37+AL38*K38)/K39,0)</f>
        <v>0.22202258441718292</v>
      </c>
      <c r="AM39" s="141">
        <f>IF(L39&gt;0,(AM36*K36+AM37*K37+AM38*K38)/K39,0)</f>
        <v>0.21962948549624584</v>
      </c>
      <c r="AN39" s="58">
        <f t="shared" ref="AN39" si="335">SUM(AN36:AN38)</f>
        <v>110.70771740000001</v>
      </c>
      <c r="AO39" s="142">
        <f t="shared" si="48"/>
        <v>109.3926036</v>
      </c>
      <c r="AP39" s="56"/>
      <c r="AQ39" s="56">
        <f t="shared" ref="AQ39" si="336">SUM(AQ36:AQ38)</f>
        <v>0</v>
      </c>
      <c r="AR39" s="105"/>
      <c r="AS39" s="106">
        <f>AR38</f>
        <v>2200.7000000000016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8">
        <v>10</v>
      </c>
      <c r="B40" s="23">
        <v>1</v>
      </c>
      <c r="C40" s="46" t="s">
        <v>55</v>
      </c>
      <c r="D40" s="12">
        <v>14110</v>
      </c>
      <c r="E40" s="12">
        <v>0</v>
      </c>
      <c r="F40" s="12">
        <v>14657</v>
      </c>
      <c r="G40" s="13">
        <v>0.8</v>
      </c>
      <c r="H40" s="13">
        <v>4.7</v>
      </c>
      <c r="I40" s="12">
        <v>16227</v>
      </c>
      <c r="J40" s="13">
        <v>3.1</v>
      </c>
      <c r="K40" s="12">
        <v>16619</v>
      </c>
      <c r="L40" s="14">
        <v>7.8E-2</v>
      </c>
      <c r="M40" s="24">
        <f>ROUND(K40*(1-L40),0)</f>
        <v>15323</v>
      </c>
      <c r="N40" s="15">
        <v>0.501</v>
      </c>
      <c r="O40" s="25">
        <f t="shared" ref="O40:O42" si="338">M40*N40</f>
        <v>7676.8230000000003</v>
      </c>
      <c r="P40" s="14">
        <v>0.316</v>
      </c>
      <c r="Q40" s="25">
        <f t="shared" ref="Q40:Q42" si="339">M40*P40</f>
        <v>4842.0680000000002</v>
      </c>
      <c r="R40" s="16">
        <v>0.183</v>
      </c>
      <c r="S40" s="150">
        <v>0.22670000000000001</v>
      </c>
      <c r="T40" s="25">
        <f t="shared" ref="T40:T42" si="340">M40*R40</f>
        <v>2804.1089999999999</v>
      </c>
      <c r="U40" s="26">
        <v>0.248</v>
      </c>
      <c r="V40" s="25">
        <f t="shared" ref="V40:V42" si="341">M40*U40</f>
        <v>3800.1039999999998</v>
      </c>
      <c r="W40" s="16">
        <v>0.49099999999999999</v>
      </c>
      <c r="X40" s="25">
        <f t="shared" ref="X40:X42" si="342">M40*W40</f>
        <v>7523.5929999999998</v>
      </c>
      <c r="Y40" s="16">
        <v>0.39</v>
      </c>
      <c r="Z40" s="25">
        <f t="shared" ref="Z40:Z42" si="343">Y40*M40</f>
        <v>5975.97</v>
      </c>
      <c r="AA40" s="17">
        <v>2.8600000000000001E-3</v>
      </c>
      <c r="AB40" s="18">
        <f t="shared" ref="AB40:AB42" si="344">M40*AA40</f>
        <v>43.823779999999999</v>
      </c>
      <c r="AC40" s="27">
        <f>IF(M40&gt;0,(AE40+AN40)/M40,0)</f>
        <v>3.3270182470795536E-3</v>
      </c>
      <c r="AD40" s="17">
        <v>5.4000000000000001E-4</v>
      </c>
      <c r="AE40" s="24">
        <f t="shared" ref="AE40:AE42" si="345">AD40*M40</f>
        <v>8.2744199999999992</v>
      </c>
      <c r="AF40" s="117">
        <v>0.1905</v>
      </c>
      <c r="AG40" s="30">
        <f t="shared" ref="AG40:AG42" si="346">AJ40*(1-AK40)*AF40</f>
        <v>38.248209000000003</v>
      </c>
      <c r="AH40" s="28">
        <f t="shared" ref="AH40:AH42" si="347">IF(AND(AF40&gt;0,AD40&gt;0,AA40&gt;0),((AA40-AD40)*AF40)/((AF40-AD40)*AA40),0)</f>
        <v>0.81349478064575986</v>
      </c>
      <c r="AI40" s="60">
        <f t="shared" si="6"/>
        <v>0.83982464014823488</v>
      </c>
      <c r="AJ40" s="12">
        <v>218</v>
      </c>
      <c r="AK40" s="14">
        <v>7.9000000000000001E-2</v>
      </c>
      <c r="AL40" s="15">
        <v>0.2127</v>
      </c>
      <c r="AM40" s="135">
        <v>0.2132</v>
      </c>
      <c r="AN40" s="30">
        <f>AJ40*(1-AK40)*AL40</f>
        <v>42.705480600000001</v>
      </c>
      <c r="AO40" s="136">
        <f t="shared" ref="AO40" si="348">AJ40*(1-AK40)*AM40</f>
        <v>42.805869600000001</v>
      </c>
      <c r="AP40" s="19">
        <v>1.62</v>
      </c>
      <c r="AQ40" s="19"/>
      <c r="AR40" s="101">
        <f>AR38+AJ40-AQ40</f>
        <v>2418.7000000000016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9"/>
      <c r="B41" s="33">
        <v>2</v>
      </c>
      <c r="C41" s="46" t="s">
        <v>58</v>
      </c>
      <c r="D41" s="34">
        <v>19500</v>
      </c>
      <c r="E41" s="34">
        <v>3</v>
      </c>
      <c r="F41" s="34">
        <v>16933</v>
      </c>
      <c r="G41" s="35">
        <v>0.6</v>
      </c>
      <c r="H41" s="35">
        <v>5</v>
      </c>
      <c r="I41" s="34">
        <v>18573</v>
      </c>
      <c r="J41" s="35">
        <v>2.7</v>
      </c>
      <c r="K41" s="34">
        <v>16638</v>
      </c>
      <c r="L41" s="36">
        <v>0.08</v>
      </c>
      <c r="M41" s="37">
        <f>ROUND(K41*(1-L41),0)</f>
        <v>15307</v>
      </c>
      <c r="N41" s="38">
        <v>0.51300000000000001</v>
      </c>
      <c r="O41" s="25">
        <f t="shared" si="338"/>
        <v>7852.491</v>
      </c>
      <c r="P41" s="36">
        <v>0.39</v>
      </c>
      <c r="Q41" s="25">
        <f t="shared" si="339"/>
        <v>5969.7300000000005</v>
      </c>
      <c r="R41" s="39">
        <v>9.7000000000000003E-2</v>
      </c>
      <c r="S41" s="139">
        <v>0.22020000000000001</v>
      </c>
      <c r="T41" s="25">
        <f t="shared" si="340"/>
        <v>1484.779</v>
      </c>
      <c r="U41" s="28">
        <v>0.255</v>
      </c>
      <c r="V41" s="25">
        <f t="shared" si="341"/>
        <v>3903.2849999999999</v>
      </c>
      <c r="W41" s="39">
        <v>0.48399999999999999</v>
      </c>
      <c r="X41" s="25">
        <f t="shared" si="342"/>
        <v>7408.5879999999997</v>
      </c>
      <c r="Y41" s="39">
        <v>0.39</v>
      </c>
      <c r="Z41" s="25">
        <f t="shared" si="343"/>
        <v>5969.7300000000005</v>
      </c>
      <c r="AA41" s="40">
        <v>2.82E-3</v>
      </c>
      <c r="AB41" s="18">
        <f t="shared" si="344"/>
        <v>43.16574</v>
      </c>
      <c r="AC41" s="27">
        <f>IF(M41&gt;0,(AE41+AN41)/M41,0)</f>
        <v>3.1031377801006075E-3</v>
      </c>
      <c r="AD41" s="40">
        <v>5.5000000000000003E-4</v>
      </c>
      <c r="AE41" s="37">
        <f t="shared" si="345"/>
        <v>8.4188500000000008</v>
      </c>
      <c r="AF41" s="28">
        <v>0.1968</v>
      </c>
      <c r="AG41" s="41">
        <f t="shared" si="346"/>
        <v>39.320640000000004</v>
      </c>
      <c r="AH41" s="28">
        <f t="shared" si="347"/>
        <v>0.80722049058137946</v>
      </c>
      <c r="AI41" s="29">
        <f t="shared" si="6"/>
        <v>0.8250800555434914</v>
      </c>
      <c r="AJ41" s="34">
        <v>216</v>
      </c>
      <c r="AK41" s="36">
        <v>7.4999999999999997E-2</v>
      </c>
      <c r="AL41" s="38">
        <v>0.1956</v>
      </c>
      <c r="AM41" s="137">
        <v>0.18779999999999999</v>
      </c>
      <c r="AN41" s="41">
        <f>AJ41*(1-AK41)*AL41</f>
        <v>39.080880000000001</v>
      </c>
      <c r="AO41" s="138">
        <f t="shared" si="19"/>
        <v>37.522440000000003</v>
      </c>
      <c r="AP41" s="42">
        <v>1.65</v>
      </c>
      <c r="AQ41" s="42"/>
      <c r="AR41" s="121">
        <f>AR40+AJ41-AQ41</f>
        <v>2634.7000000000016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9"/>
      <c r="B42" s="33">
        <v>3</v>
      </c>
      <c r="C42" s="46" t="s">
        <v>54</v>
      </c>
      <c r="D42" s="43">
        <v>17440</v>
      </c>
      <c r="E42" s="43">
        <v>1</v>
      </c>
      <c r="F42" s="43">
        <v>17777</v>
      </c>
      <c r="G42" s="37">
        <v>0.9</v>
      </c>
      <c r="H42" s="37">
        <v>5.3</v>
      </c>
      <c r="I42" s="43">
        <v>19419</v>
      </c>
      <c r="J42" s="37">
        <v>2.5</v>
      </c>
      <c r="K42" s="43">
        <v>16658</v>
      </c>
      <c r="L42" s="39">
        <v>7.8E-2</v>
      </c>
      <c r="M42" s="37">
        <f>ROUND(K42*(1-L42),0)</f>
        <v>15359</v>
      </c>
      <c r="N42" s="28">
        <v>0.35799999999999998</v>
      </c>
      <c r="O42" s="25">
        <f t="shared" si="338"/>
        <v>5498.5219999999999</v>
      </c>
      <c r="P42" s="39">
        <v>0.41199999999999998</v>
      </c>
      <c r="Q42" s="25">
        <f t="shared" si="339"/>
        <v>6327.9079999999994</v>
      </c>
      <c r="R42" s="39">
        <v>0.23</v>
      </c>
      <c r="S42" s="139">
        <v>0.2228</v>
      </c>
      <c r="T42" s="25">
        <f t="shared" si="340"/>
        <v>3532.57</v>
      </c>
      <c r="U42" s="28">
        <v>0.26400000000000001</v>
      </c>
      <c r="V42" s="25">
        <f t="shared" si="341"/>
        <v>4054.7760000000003</v>
      </c>
      <c r="W42" s="39">
        <v>0.48</v>
      </c>
      <c r="X42" s="25">
        <f t="shared" si="342"/>
        <v>7372.32</v>
      </c>
      <c r="Y42" s="39">
        <v>0.39</v>
      </c>
      <c r="Z42" s="25">
        <f t="shared" si="343"/>
        <v>5990.01</v>
      </c>
      <c r="AA42" s="47">
        <v>2.8700000000000002E-3</v>
      </c>
      <c r="AB42" s="18">
        <f t="shared" si="344"/>
        <v>44.080330000000004</v>
      </c>
      <c r="AC42" s="27">
        <f>IF(M42&gt;0,(AE42+AN42)/M42,0)</f>
        <v>3.3048088026564229E-3</v>
      </c>
      <c r="AD42" s="47">
        <v>5.5000000000000003E-4</v>
      </c>
      <c r="AE42" s="37">
        <f t="shared" si="345"/>
        <v>8.4474499999999999</v>
      </c>
      <c r="AF42" s="28">
        <v>0.20899999999999999</v>
      </c>
      <c r="AG42" s="41">
        <f t="shared" si="346"/>
        <v>40.807668</v>
      </c>
      <c r="AH42" s="28">
        <f t="shared" si="347"/>
        <v>0.81049525157897639</v>
      </c>
      <c r="AI42" s="29">
        <f t="shared" si="6"/>
        <v>0.8356969068970862</v>
      </c>
      <c r="AJ42" s="43">
        <v>212</v>
      </c>
      <c r="AK42" s="39">
        <v>7.9000000000000001E-2</v>
      </c>
      <c r="AL42" s="28">
        <v>0.2167</v>
      </c>
      <c r="AM42" s="139">
        <v>0.20610000000000001</v>
      </c>
      <c r="AN42" s="41">
        <f>AJ42*(1-AK42)*AL42</f>
        <v>42.311108400000002</v>
      </c>
      <c r="AO42" s="140">
        <f t="shared" si="19"/>
        <v>40.2414372</v>
      </c>
      <c r="AP42" s="18">
        <v>1.58</v>
      </c>
      <c r="AQ42" s="18"/>
      <c r="AR42" s="121">
        <f>AR41+AJ42-AQ42</f>
        <v>2846.7000000000016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70"/>
      <c r="B43" s="49" t="s">
        <v>38</v>
      </c>
      <c r="C43" s="50"/>
      <c r="D43" s="51">
        <f t="shared" ref="D43" si="349">SUM(D40:D42)</f>
        <v>51050</v>
      </c>
      <c r="E43" s="51"/>
      <c r="F43" s="51">
        <f t="shared" ref="F43" si="350">SUM(F40:F42)</f>
        <v>49367</v>
      </c>
      <c r="G43" s="52"/>
      <c r="H43" s="52"/>
      <c r="I43" s="51">
        <f t="shared" ref="I43:K43" si="351">SUM(I40:I42)</f>
        <v>54219</v>
      </c>
      <c r="J43" s="52"/>
      <c r="K43" s="51">
        <f t="shared" si="351"/>
        <v>49915</v>
      </c>
      <c r="L43" s="21">
        <f t="shared" ref="L43" si="352">IF(K43&gt;0,(K40*L40+K41*L41+K42*L42)/K43,0)</f>
        <v>7.8666653310628068E-2</v>
      </c>
      <c r="M43" s="52">
        <f t="shared" ref="M43" si="353">M40+M41+M42</f>
        <v>45989</v>
      </c>
      <c r="N43" s="53">
        <f t="shared" ref="N43" si="354">IF(M43&gt;0,O43/M43,0)</f>
        <v>0.45723620865859227</v>
      </c>
      <c r="O43" s="54">
        <f t="shared" ref="O43" si="355">O40+O41+O42</f>
        <v>21027.835999999999</v>
      </c>
      <c r="P43" s="21">
        <f t="shared" ref="P43" si="356">IF(M43&gt;0,Q43/M43,0)</f>
        <v>0.37269142621061557</v>
      </c>
      <c r="Q43" s="54">
        <f t="shared" ref="Q43" si="357">Q40+Q41+Q42</f>
        <v>17139.705999999998</v>
      </c>
      <c r="R43" s="21">
        <f t="shared" ref="R43" si="358">IF(M43&gt;0,T43/M43,0)</f>
        <v>0.17007236513079216</v>
      </c>
      <c r="S43" s="141"/>
      <c r="T43" s="54">
        <f t="shared" ref="T43" si="359">T40+T41+T42</f>
        <v>7821.4580000000005</v>
      </c>
      <c r="U43" s="21">
        <f t="shared" ref="U43" si="360">IF(M43&gt;0,V43/M43,0)</f>
        <v>0.25567342190523817</v>
      </c>
      <c r="V43" s="54">
        <f t="shared" ref="V43" si="361">V40+V41+V42</f>
        <v>11758.164999999999</v>
      </c>
      <c r="W43" s="21">
        <f t="shared" ref="W43" si="362">IF(M43&gt;0,X43/M43,0)</f>
        <v>0.48499643392985281</v>
      </c>
      <c r="X43" s="54">
        <f t="shared" ref="X43" si="363">X40+X41+X42</f>
        <v>22304.501</v>
      </c>
      <c r="Y43" s="21">
        <f t="shared" ref="Y43" si="364">IF(M43&gt;0,Z43/M43,0)</f>
        <v>0.38999999999999996</v>
      </c>
      <c r="Z43" s="54">
        <f t="shared" ref="Z43" si="365">Z40+Z41+Z42</f>
        <v>17935.71</v>
      </c>
      <c r="AA43" s="55">
        <f t="shared" ref="AA43" si="366">IF(M43&gt;0,AB43/M43,0)</f>
        <v>2.8500260931961993E-3</v>
      </c>
      <c r="AB43" s="56">
        <f t="shared" ref="AB43" si="367">SUM(AB40:AB42)</f>
        <v>131.06985</v>
      </c>
      <c r="AC43" s="55">
        <f t="shared" ref="AC43" si="368">IF(M43&gt;0,(AC40*M40+AC41*M41+AC42*M42)/M43,0)</f>
        <v>3.2450844549783645E-3</v>
      </c>
      <c r="AD43" s="55">
        <f t="shared" ref="AD43" si="369">IF(K43&gt;0,(K40*AD40+K41*AD41+K42*AD42)/K43,0)</f>
        <v>5.4667053991786039E-4</v>
      </c>
      <c r="AE43" s="52">
        <f t="shared" ref="AE43" si="370">SUM(AE40:AE42)</f>
        <v>25.140719999999998</v>
      </c>
      <c r="AF43" s="53">
        <f t="shared" ref="AF43" si="371">IF(K43&gt;0,(K40*AF40+K41*AF41+K42*AF42)/K43,0)</f>
        <v>0.19877391365321045</v>
      </c>
      <c r="AG43" s="58">
        <f t="shared" ref="AG43" si="372">SUM(AG40:AG42)</f>
        <v>118.37651700000001</v>
      </c>
      <c r="AH43" s="53">
        <f t="shared" ref="AH43" si="373">IF(AND(AB43&gt;0),((AB40*AH40+AB41*AH41+AB42*AH42)/AB43),0)</f>
        <v>0.81041966760708595</v>
      </c>
      <c r="AI43" s="57">
        <f t="shared" si="6"/>
        <v>0.83372658304253389</v>
      </c>
      <c r="AJ43" s="51">
        <f t="shared" ref="AJ43" si="374">SUM(AJ40:AJ42)</f>
        <v>646</v>
      </c>
      <c r="AK43" s="21">
        <f t="shared" ref="AK43" si="375">IF(AJ43&gt;0,(AK40*AJ40+AK41*AJ41+AK42*AJ42)/AJ43,0)</f>
        <v>7.7662538699690406E-2</v>
      </c>
      <c r="AL43" s="53">
        <f>IF(K43&gt;0,(AL40*K40+AL41*K41+AL42*K42)/K43,0)</f>
        <v>0.20833502354001804</v>
      </c>
      <c r="AM43" s="141">
        <f>IF(L43&gt;0,(AM40*K40+AM41*K41+AM42*K42)/K43,0)</f>
        <v>0.20236403886607232</v>
      </c>
      <c r="AN43" s="58">
        <f t="shared" ref="AN43" si="376">SUM(AN40:AN42)</f>
        <v>124.09746899999999</v>
      </c>
      <c r="AO43" s="142">
        <f t="shared" si="48"/>
        <v>120.56974680000002</v>
      </c>
      <c r="AP43" s="56"/>
      <c r="AQ43" s="56">
        <f t="shared" ref="AQ43" si="377">SUM(AQ40:AQ42)</f>
        <v>0</v>
      </c>
      <c r="AR43" s="105"/>
      <c r="AS43" s="106">
        <f>AR42</f>
        <v>2846.7000000000016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8">
        <v>11</v>
      </c>
      <c r="B44" s="23">
        <v>1</v>
      </c>
      <c r="C44" s="46" t="s">
        <v>55</v>
      </c>
      <c r="D44" s="12">
        <v>5441</v>
      </c>
      <c r="E44" s="12">
        <v>0</v>
      </c>
      <c r="F44" s="12">
        <v>7117</v>
      </c>
      <c r="G44" s="13">
        <v>0.9</v>
      </c>
      <c r="H44" s="13">
        <v>5.0999999999999996</v>
      </c>
      <c r="I44" s="12">
        <v>8161</v>
      </c>
      <c r="J44" s="13">
        <v>7.1</v>
      </c>
      <c r="K44" s="12">
        <v>16519</v>
      </c>
      <c r="L44" s="14">
        <v>7.8E-2</v>
      </c>
      <c r="M44" s="24">
        <f>ROUND(K44*(1-L44),0)</f>
        <v>15231</v>
      </c>
      <c r="N44" s="15">
        <v>0.505</v>
      </c>
      <c r="O44" s="25">
        <f t="shared" ref="O44:O46" si="379">M44*N44</f>
        <v>7691.6549999999997</v>
      </c>
      <c r="P44" s="14">
        <v>0.32</v>
      </c>
      <c r="Q44" s="25">
        <f t="shared" ref="Q44:Q46" si="380">M44*P44</f>
        <v>4873.92</v>
      </c>
      <c r="R44" s="16">
        <v>0.17499999999999999</v>
      </c>
      <c r="S44" s="150">
        <v>0.22689999999999999</v>
      </c>
      <c r="T44" s="25">
        <f t="shared" ref="T44:T46" si="381">M44*R44</f>
        <v>2665.4249999999997</v>
      </c>
      <c r="U44" s="26">
        <v>0.27700000000000002</v>
      </c>
      <c r="V44" s="25">
        <f t="shared" ref="V44:V46" si="382">M44*U44</f>
        <v>4218.9870000000001</v>
      </c>
      <c r="W44" s="16">
        <v>0.48599999999999999</v>
      </c>
      <c r="X44" s="25">
        <f t="shared" ref="X44:X46" si="383">M44*W44</f>
        <v>7402.2659999999996</v>
      </c>
      <c r="Y44" s="16">
        <v>0.39</v>
      </c>
      <c r="Z44" s="25">
        <f t="shared" ref="Z44:Z46" si="384">Y44*M44</f>
        <v>5940.09</v>
      </c>
      <c r="AA44" s="17">
        <v>2.8800000000000002E-3</v>
      </c>
      <c r="AB44" s="18">
        <f t="shared" ref="AB44:AB46" si="385">M44*AA44</f>
        <v>43.865280000000006</v>
      </c>
      <c r="AC44" s="27">
        <f>IF(M44&gt;0,(AE44+AN44)/M44,0)</f>
        <v>3.1916890683474498E-3</v>
      </c>
      <c r="AD44" s="17">
        <v>5.4000000000000001E-4</v>
      </c>
      <c r="AE44" s="24">
        <f t="shared" ref="AE44:AE46" si="386">AD44*M44</f>
        <v>8.2247400000000006</v>
      </c>
      <c r="AF44" s="117">
        <v>0.20730000000000001</v>
      </c>
      <c r="AG44" s="30">
        <f t="shared" ref="AG44:AG46" si="387">AJ44*(1-AK44)*AF44</f>
        <v>37.611890100000004</v>
      </c>
      <c r="AH44" s="28">
        <f t="shared" ref="AH44:AH46" si="388">IF(AND(AF44&gt;0,AD44&gt;0,AA44&gt;0),((AA44-AD44)*AF44)/((AF44-AD44)*AA44),0)</f>
        <v>0.81462202553685437</v>
      </c>
      <c r="AI44" s="60">
        <f t="shared" si="6"/>
        <v>0.83283093156294596</v>
      </c>
      <c r="AJ44" s="12">
        <v>197</v>
      </c>
      <c r="AK44" s="14">
        <v>7.9000000000000001E-2</v>
      </c>
      <c r="AL44" s="15">
        <v>0.22259999999999999</v>
      </c>
      <c r="AM44" s="135">
        <v>0.2145</v>
      </c>
      <c r="AN44" s="30">
        <f>AJ44*(1-AK44)*AL44</f>
        <v>40.387876200000001</v>
      </c>
      <c r="AO44" s="136">
        <f t="shared" ref="AO44" si="389">AJ44*(1-AK44)*AM44</f>
        <v>38.918236499999999</v>
      </c>
      <c r="AP44" s="19">
        <v>1.55</v>
      </c>
      <c r="AQ44" s="19">
        <v>1019.96</v>
      </c>
      <c r="AR44" s="101">
        <f>AR42+AJ44-AQ44</f>
        <v>2023.7400000000016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9"/>
      <c r="B45" s="33">
        <v>2</v>
      </c>
      <c r="C45" s="11" t="s">
        <v>57</v>
      </c>
      <c r="D45" s="34">
        <v>20200</v>
      </c>
      <c r="E45" s="34">
        <v>1</v>
      </c>
      <c r="F45" s="34">
        <v>17931</v>
      </c>
      <c r="G45" s="35">
        <v>0.8</v>
      </c>
      <c r="H45" s="35">
        <v>4.3</v>
      </c>
      <c r="I45" s="34">
        <v>19346</v>
      </c>
      <c r="J45" s="35">
        <v>4.5999999999999996</v>
      </c>
      <c r="K45" s="34">
        <v>16359</v>
      </c>
      <c r="L45" s="36">
        <v>8.2000000000000003E-2</v>
      </c>
      <c r="M45" s="37">
        <f>ROUND(K45*(1-L45),0)</f>
        <v>15018</v>
      </c>
      <c r="N45" s="38">
        <v>0.501</v>
      </c>
      <c r="O45" s="25">
        <f t="shared" si="379"/>
        <v>7524.018</v>
      </c>
      <c r="P45" s="36">
        <v>0.35299999999999998</v>
      </c>
      <c r="Q45" s="25">
        <f t="shared" si="380"/>
        <v>5301.3539999999994</v>
      </c>
      <c r="R45" s="39">
        <v>0.14599999999999999</v>
      </c>
      <c r="S45" s="139">
        <v>0.22170000000000001</v>
      </c>
      <c r="T45" s="25">
        <f t="shared" si="381"/>
        <v>2192.6279999999997</v>
      </c>
      <c r="U45" s="28">
        <v>0.26300000000000001</v>
      </c>
      <c r="V45" s="25">
        <f t="shared" si="382"/>
        <v>3949.7340000000004</v>
      </c>
      <c r="W45" s="39">
        <v>0.48099999999999998</v>
      </c>
      <c r="X45" s="25">
        <f t="shared" si="383"/>
        <v>7223.6579999999994</v>
      </c>
      <c r="Y45" s="39">
        <v>0.4</v>
      </c>
      <c r="Z45" s="25">
        <f t="shared" si="384"/>
        <v>6007.2000000000007</v>
      </c>
      <c r="AA45" s="40">
        <v>2.97E-3</v>
      </c>
      <c r="AB45" s="18">
        <f t="shared" si="385"/>
        <v>44.603459999999998</v>
      </c>
      <c r="AC45" s="27">
        <f>IF(M45&gt;0,(AE45+AN45)/M45,0)</f>
        <v>2.8403148222133443E-3</v>
      </c>
      <c r="AD45" s="40">
        <v>5.5000000000000003E-4</v>
      </c>
      <c r="AE45" s="37">
        <f t="shared" si="386"/>
        <v>8.2599</v>
      </c>
      <c r="AF45" s="28">
        <v>0.19889999999999999</v>
      </c>
      <c r="AG45" s="41">
        <f t="shared" si="387"/>
        <v>33.486803999999999</v>
      </c>
      <c r="AH45" s="28">
        <f t="shared" si="388"/>
        <v>0.81707419544576076</v>
      </c>
      <c r="AI45" s="29">
        <f t="shared" si="6"/>
        <v>0.80853616971326914</v>
      </c>
      <c r="AJ45" s="34">
        <v>183</v>
      </c>
      <c r="AK45" s="36">
        <v>0.08</v>
      </c>
      <c r="AL45" s="38">
        <v>0.20430000000000001</v>
      </c>
      <c r="AM45" s="137">
        <v>0.20300000000000001</v>
      </c>
      <c r="AN45" s="41">
        <f>AJ45*(1-AK45)*AL45</f>
        <v>34.395948000000004</v>
      </c>
      <c r="AO45" s="138">
        <f t="shared" si="19"/>
        <v>34.177080000000004</v>
      </c>
      <c r="AP45" s="42">
        <v>1.55</v>
      </c>
      <c r="AQ45" s="42"/>
      <c r="AR45" s="121">
        <f>AR44+AJ45-AQ45</f>
        <v>2206.7400000000016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9"/>
      <c r="B46" s="33">
        <v>3</v>
      </c>
      <c r="C46" s="46" t="s">
        <v>54</v>
      </c>
      <c r="D46" s="43">
        <v>17909</v>
      </c>
      <c r="E46" s="43">
        <v>1</v>
      </c>
      <c r="F46" s="43">
        <v>19270</v>
      </c>
      <c r="G46" s="37">
        <v>0.9</v>
      </c>
      <c r="H46" s="37">
        <v>4.9000000000000004</v>
      </c>
      <c r="I46" s="43">
        <v>20514</v>
      </c>
      <c r="J46" s="37">
        <v>3.6</v>
      </c>
      <c r="K46" s="43">
        <v>16472</v>
      </c>
      <c r="L46" s="39">
        <v>8.2000000000000003E-2</v>
      </c>
      <c r="M46" s="37">
        <f>ROUND(K46*(1-L46),0)</f>
        <v>15121</v>
      </c>
      <c r="N46" s="28">
        <v>0.52300000000000002</v>
      </c>
      <c r="O46" s="25">
        <f t="shared" si="379"/>
        <v>7908.2830000000004</v>
      </c>
      <c r="P46" s="39">
        <v>0.315</v>
      </c>
      <c r="Q46" s="25">
        <f t="shared" si="380"/>
        <v>4763.1149999999998</v>
      </c>
      <c r="R46" s="39">
        <v>0.16200000000000001</v>
      </c>
      <c r="S46" s="139">
        <v>0.2203</v>
      </c>
      <c r="T46" s="25">
        <f t="shared" si="381"/>
        <v>2449.6019999999999</v>
      </c>
      <c r="U46" s="28">
        <v>0.27800000000000002</v>
      </c>
      <c r="V46" s="25">
        <f t="shared" si="382"/>
        <v>4203.6380000000008</v>
      </c>
      <c r="W46" s="39">
        <v>0.46600000000000003</v>
      </c>
      <c r="X46" s="25">
        <f t="shared" si="383"/>
        <v>7046.3860000000004</v>
      </c>
      <c r="Y46" s="39">
        <v>0.39</v>
      </c>
      <c r="Z46" s="25">
        <f t="shared" si="384"/>
        <v>5897.1900000000005</v>
      </c>
      <c r="AA46" s="47">
        <v>3.0100000000000001E-3</v>
      </c>
      <c r="AB46" s="18">
        <f t="shared" si="385"/>
        <v>45.514209999999999</v>
      </c>
      <c r="AC46" s="27">
        <f>IF(M46&gt;0,(AE46+AN46)/M46,0)</f>
        <v>3.0627877785860723E-3</v>
      </c>
      <c r="AD46" s="47">
        <v>6.0999999999999997E-4</v>
      </c>
      <c r="AE46" s="37">
        <f t="shared" si="386"/>
        <v>9.2238100000000003</v>
      </c>
      <c r="AF46" s="28">
        <v>0.20180000000000001</v>
      </c>
      <c r="AG46" s="41">
        <f t="shared" si="387"/>
        <v>35.088984000000004</v>
      </c>
      <c r="AH46" s="28">
        <f t="shared" si="388"/>
        <v>0.79975970219717596</v>
      </c>
      <c r="AI46" s="29">
        <f t="shared" si="6"/>
        <v>0.80313185579390778</v>
      </c>
      <c r="AJ46" s="43">
        <v>189</v>
      </c>
      <c r="AK46" s="39">
        <v>0.08</v>
      </c>
      <c r="AL46" s="28">
        <v>0.21329999999999999</v>
      </c>
      <c r="AM46" s="139">
        <v>0.2147</v>
      </c>
      <c r="AN46" s="41">
        <f>AJ46*(1-AK46)*AL46</f>
        <v>37.088603999999997</v>
      </c>
      <c r="AO46" s="140">
        <f t="shared" si="19"/>
        <v>37.332036000000002</v>
      </c>
      <c r="AP46" s="18">
        <v>1.55</v>
      </c>
      <c r="AQ46" s="18"/>
      <c r="AR46" s="121">
        <f>AR45+AJ46-AQ46</f>
        <v>2395.7400000000016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70"/>
      <c r="B47" s="49" t="s">
        <v>38</v>
      </c>
      <c r="C47" s="50"/>
      <c r="D47" s="51">
        <f t="shared" ref="D47" si="390">SUM(D44:D46)</f>
        <v>43550</v>
      </c>
      <c r="E47" s="51"/>
      <c r="F47" s="51">
        <f t="shared" ref="F47" si="391">SUM(F44:F46)</f>
        <v>44318</v>
      </c>
      <c r="G47" s="52"/>
      <c r="H47" s="52"/>
      <c r="I47" s="51">
        <f t="shared" ref="I47:K47" si="392">SUM(I44:I46)</f>
        <v>48021</v>
      </c>
      <c r="J47" s="52"/>
      <c r="K47" s="51">
        <f t="shared" si="392"/>
        <v>49350</v>
      </c>
      <c r="L47" s="21">
        <f t="shared" ref="L47" si="393">IF(K47&gt;0,(K44*L44+K45*L45+K46*L46)/K47,0)</f>
        <v>8.0661073961499491E-2</v>
      </c>
      <c r="M47" s="52">
        <f t="shared" ref="M47" si="394">M44+M45+M46</f>
        <v>45370</v>
      </c>
      <c r="N47" s="53">
        <f t="shared" ref="N47" si="395">IF(M47&gt;0,O47/M47,0)</f>
        <v>0.50967502755124527</v>
      </c>
      <c r="O47" s="54">
        <f t="shared" ref="O47" si="396">O44+O45+O46</f>
        <v>23123.955999999998</v>
      </c>
      <c r="P47" s="21">
        <f t="shared" ref="P47" si="397">IF(M47&gt;0,Q47/M47,0)</f>
        <v>0.32925697597531406</v>
      </c>
      <c r="Q47" s="54">
        <f t="shared" ref="Q47" si="398">Q44+Q45+Q46</f>
        <v>14938.388999999999</v>
      </c>
      <c r="R47" s="21">
        <f t="shared" ref="R47" si="399">IF(M47&gt;0,T47/M47,0)</f>
        <v>0.16106799647344058</v>
      </c>
      <c r="S47" s="141"/>
      <c r="T47" s="54">
        <f t="shared" ref="T47" si="400">T44+T45+T46</f>
        <v>7307.6549999999997</v>
      </c>
      <c r="U47" s="21">
        <f t="shared" ref="U47" si="401">IF(M47&gt;0,V47/M47,0)</f>
        <v>0.27269911836014987</v>
      </c>
      <c r="V47" s="54">
        <f t="shared" ref="V47" si="402">V44+V45+V46</f>
        <v>12372.359</v>
      </c>
      <c r="W47" s="21">
        <f t="shared" ref="W47" si="403">IF(M47&gt;0,X47/M47,0)</f>
        <v>0.47767930350451837</v>
      </c>
      <c r="X47" s="54">
        <f t="shared" ref="X47" si="404">X44+X45+X46</f>
        <v>21672.309999999998</v>
      </c>
      <c r="Y47" s="21">
        <f t="shared" ref="Y47" si="405">IF(M47&gt;0,Z47/M47,0)</f>
        <v>0.39331011681728023</v>
      </c>
      <c r="Z47" s="54">
        <f t="shared" ref="Z47" si="406">Z44+Z45+Z46</f>
        <v>17844.480000000003</v>
      </c>
      <c r="AA47" s="55">
        <f t="shared" ref="AA47" si="407">IF(M47&gt;0,AB47/M47,0)</f>
        <v>2.9531176989199908E-3</v>
      </c>
      <c r="AB47" s="56">
        <f t="shared" ref="AB47" si="408">SUM(AB44:AB46)</f>
        <v>133.98294999999999</v>
      </c>
      <c r="AC47" s="55">
        <f t="shared" ref="AC47" si="409">IF(M47&gt;0,(AC44*M44+AC45*M45+AC46*M46)/M47,0)</f>
        <v>3.0324196208948643E-3</v>
      </c>
      <c r="AD47" s="55">
        <f t="shared" ref="AD47" si="410">IF(K47&gt;0,(K44*AD44+K45*AD45+K46*AD46)/K47,0)</f>
        <v>5.6667943262411345E-4</v>
      </c>
      <c r="AE47" s="52">
        <f t="shared" ref="AE47" si="411">SUM(AE44:AE46)</f>
        <v>25.708449999999999</v>
      </c>
      <c r="AF47" s="53">
        <f t="shared" ref="AF47" si="412">IF(K47&gt;0,(K44*AF44+K45*AF45+K46*AF46)/K47,0)</f>
        <v>0.20267970415400202</v>
      </c>
      <c r="AG47" s="58">
        <f t="shared" ref="AG47" si="413">SUM(AG44:AG46)</f>
        <v>106.1876781</v>
      </c>
      <c r="AH47" s="53">
        <f t="shared" ref="AH47" si="414">IF(AND(AB47&gt;0),((AB44*AH44+AB45*AH45+AB46*AH46)/AB47),0)</f>
        <v>0.81038960907546953</v>
      </c>
      <c r="AI47" s="57">
        <f t="shared" si="6"/>
        <v>0.81529100252180331</v>
      </c>
      <c r="AJ47" s="51">
        <f t="shared" ref="AJ47" si="415">SUM(AJ44:AJ46)</f>
        <v>569</v>
      </c>
      <c r="AK47" s="21">
        <f t="shared" ref="AK47" si="416">IF(AJ47&gt;0,(AK44*AJ44+AK45*AJ45+AK46*AJ46)/AJ47,0)</f>
        <v>7.9653778558875232E-2</v>
      </c>
      <c r="AL47" s="53">
        <f>IF(K47&gt;0,(AL44*K44+AL45*K45+AL46*K46)/K47,0)</f>
        <v>0.21342959878419454</v>
      </c>
      <c r="AM47" s="141">
        <f>IF(L47&gt;0,(AM44*K44+AM45*K45+AM46*K46)/K47,0)</f>
        <v>0.21075462816616009</v>
      </c>
      <c r="AN47" s="58">
        <f t="shared" ref="AN47" si="417">SUM(AN44:AN46)</f>
        <v>111.8724282</v>
      </c>
      <c r="AO47" s="142">
        <f t="shared" si="48"/>
        <v>110.4273525</v>
      </c>
      <c r="AP47" s="56"/>
      <c r="AQ47" s="56">
        <f t="shared" ref="AQ47" si="418">SUM(AQ44:AQ46)</f>
        <v>1019.96</v>
      </c>
      <c r="AR47" s="105"/>
      <c r="AS47" s="106">
        <f>AR46</f>
        <v>2395.7400000000016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8">
        <v>12</v>
      </c>
      <c r="B48" s="23">
        <v>1</v>
      </c>
      <c r="C48" s="46" t="s">
        <v>55</v>
      </c>
      <c r="D48" s="12">
        <v>6520</v>
      </c>
      <c r="E48" s="12">
        <v>0</v>
      </c>
      <c r="F48" s="12">
        <v>12873</v>
      </c>
      <c r="G48" s="13">
        <v>0.8</v>
      </c>
      <c r="H48" s="13">
        <v>4.5</v>
      </c>
      <c r="I48" s="12">
        <v>13744</v>
      </c>
      <c r="J48" s="13">
        <v>5</v>
      </c>
      <c r="K48" s="12">
        <v>15732</v>
      </c>
      <c r="L48" s="14">
        <v>7.5999999999999998E-2</v>
      </c>
      <c r="M48" s="24">
        <f>ROUND(K48*(1-L48),0)</f>
        <v>14536</v>
      </c>
      <c r="N48" s="15">
        <v>0.52500000000000002</v>
      </c>
      <c r="O48" s="25">
        <f t="shared" ref="O48:O50" si="420">M48*N48</f>
        <v>7631.4000000000005</v>
      </c>
      <c r="P48" s="14">
        <v>0.253</v>
      </c>
      <c r="Q48" s="25">
        <f t="shared" ref="Q48:Q50" si="421">M48*P48</f>
        <v>3677.6080000000002</v>
      </c>
      <c r="R48" s="16">
        <v>0.222</v>
      </c>
      <c r="S48" s="150"/>
      <c r="T48" s="25">
        <f t="shared" ref="T48:T50" si="422">M48*R48</f>
        <v>3226.9920000000002</v>
      </c>
      <c r="U48" s="26">
        <v>0.26400000000000001</v>
      </c>
      <c r="V48" s="25">
        <f t="shared" ref="V48:V50" si="423">M48*U48</f>
        <v>3837.5040000000004</v>
      </c>
      <c r="W48" s="16">
        <v>0.505</v>
      </c>
      <c r="X48" s="25">
        <f t="shared" ref="X48:X50" si="424">M48*W48</f>
        <v>7340.68</v>
      </c>
      <c r="Y48" s="16">
        <v>0.39</v>
      </c>
      <c r="Z48" s="25">
        <f t="shared" ref="Z48:Z50" si="425">Y48*M48</f>
        <v>5669.04</v>
      </c>
      <c r="AA48" s="17">
        <v>2.7699999999999999E-3</v>
      </c>
      <c r="AB48" s="18">
        <f t="shared" ref="AB48:AB50" si="426">M48*AA48</f>
        <v>40.264719999999997</v>
      </c>
      <c r="AC48" s="27">
        <f>IF(M48&gt;0,(AE48+AN48)/M48,0)</f>
        <v>3.442608392955421E-3</v>
      </c>
      <c r="AD48" s="17">
        <v>5.1000000000000004E-4</v>
      </c>
      <c r="AE48" s="24">
        <f t="shared" ref="AE48:AE50" si="427">AD48*M48</f>
        <v>7.4133600000000008</v>
      </c>
      <c r="AF48" s="117">
        <v>0.19370000000000001</v>
      </c>
      <c r="AG48" s="30">
        <f t="shared" ref="AG48:AG50" si="428">AJ48*(1-AK48)*AF48</f>
        <v>39.432283800000008</v>
      </c>
      <c r="AH48" s="28">
        <f t="shared" ref="AH48:AH50" si="429">IF(AND(AF48&gt;0,AD48&gt;0,AA48&gt;0),((AA48-AD48)*AF48)/((AF48-AD48)*AA48),0)</f>
        <v>0.8180383203307271</v>
      </c>
      <c r="AI48" s="60">
        <f t="shared" si="6"/>
        <v>0.85393630396066511</v>
      </c>
      <c r="AJ48" s="12">
        <v>222</v>
      </c>
      <c r="AK48" s="14">
        <v>8.3000000000000004E-2</v>
      </c>
      <c r="AL48" s="15">
        <v>0.2094</v>
      </c>
      <c r="AM48" s="135">
        <v>0.2089</v>
      </c>
      <c r="AN48" s="30">
        <f>AJ48*(1-AK48)*AL48</f>
        <v>42.628395600000005</v>
      </c>
      <c r="AO48" s="136">
        <f t="shared" ref="AO48" si="430">AJ48*(1-AK48)*AM48</f>
        <v>42.526608600000003</v>
      </c>
      <c r="AP48" s="19">
        <v>1.62</v>
      </c>
      <c r="AQ48" s="19">
        <v>1002.22</v>
      </c>
      <c r="AR48" s="101">
        <f>AR46+AJ48-AQ48</f>
        <v>1615.5200000000016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9"/>
      <c r="B49" s="33">
        <v>2</v>
      </c>
      <c r="C49" s="11" t="s">
        <v>57</v>
      </c>
      <c r="D49" s="34">
        <v>19400</v>
      </c>
      <c r="E49" s="34">
        <v>5</v>
      </c>
      <c r="F49" s="34">
        <v>17488</v>
      </c>
      <c r="G49" s="35">
        <v>1.1000000000000001</v>
      </c>
      <c r="H49" s="35">
        <v>4.9000000000000004</v>
      </c>
      <c r="I49" s="34">
        <v>18518</v>
      </c>
      <c r="J49" s="35">
        <v>4.2</v>
      </c>
      <c r="K49" s="34">
        <v>16010</v>
      </c>
      <c r="L49" s="36">
        <v>7.9000000000000001E-2</v>
      </c>
      <c r="M49" s="37">
        <f>ROUND(K49*(1-L49),0)</f>
        <v>14745</v>
      </c>
      <c r="N49" s="38">
        <v>0.42899999999999999</v>
      </c>
      <c r="O49" s="25">
        <f t="shared" si="420"/>
        <v>6325.6049999999996</v>
      </c>
      <c r="P49" s="36">
        <v>0.36699999999999999</v>
      </c>
      <c r="Q49" s="25">
        <f t="shared" si="421"/>
        <v>5411.415</v>
      </c>
      <c r="R49" s="39">
        <v>0.20399999999999999</v>
      </c>
      <c r="S49" s="139"/>
      <c r="T49" s="25">
        <f t="shared" si="422"/>
        <v>3007.98</v>
      </c>
      <c r="U49" s="28">
        <v>0.24199999999999999</v>
      </c>
      <c r="V49" s="25">
        <f t="shared" si="423"/>
        <v>3568.29</v>
      </c>
      <c r="W49" s="39">
        <v>0.502</v>
      </c>
      <c r="X49" s="25">
        <f t="shared" si="424"/>
        <v>7401.99</v>
      </c>
      <c r="Y49" s="39">
        <v>0.39</v>
      </c>
      <c r="Z49" s="25">
        <f t="shared" si="425"/>
        <v>5750.55</v>
      </c>
      <c r="AA49" s="40">
        <v>2.7100000000000002E-3</v>
      </c>
      <c r="AB49" s="18">
        <f t="shared" si="426"/>
        <v>39.958950000000002</v>
      </c>
      <c r="AC49" s="27">
        <f>IF(M49&gt;0,(AE49+AN49)/M49,0)</f>
        <v>2.7868450050864703E-3</v>
      </c>
      <c r="AD49" s="40">
        <v>4.6000000000000001E-4</v>
      </c>
      <c r="AE49" s="37">
        <f t="shared" si="427"/>
        <v>6.7827000000000002</v>
      </c>
      <c r="AF49" s="28">
        <v>0.1988</v>
      </c>
      <c r="AG49" s="41">
        <f t="shared" si="428"/>
        <v>33.142345600000006</v>
      </c>
      <c r="AH49" s="28">
        <f t="shared" si="429"/>
        <v>0.83218387896292001</v>
      </c>
      <c r="AI49" s="29">
        <f t="shared" si="6"/>
        <v>0.83680921212968995</v>
      </c>
      <c r="AJ49" s="34">
        <v>182</v>
      </c>
      <c r="AK49" s="36">
        <v>8.4000000000000005E-2</v>
      </c>
      <c r="AL49" s="38">
        <v>0.20580000000000001</v>
      </c>
      <c r="AM49" s="137">
        <v>0.1958</v>
      </c>
      <c r="AN49" s="41">
        <f>AJ49*(1-AK49)*AL49</f>
        <v>34.309329600000005</v>
      </c>
      <c r="AO49" s="138">
        <f t="shared" si="19"/>
        <v>32.642209600000001</v>
      </c>
      <c r="AP49" s="42">
        <v>1.55</v>
      </c>
      <c r="AQ49" s="42"/>
      <c r="AR49" s="121">
        <f>AR48+AJ49-AQ49</f>
        <v>1797.5200000000016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9"/>
      <c r="B50" s="33">
        <v>3</v>
      </c>
      <c r="C50" s="11" t="s">
        <v>56</v>
      </c>
      <c r="D50" s="43">
        <v>18900</v>
      </c>
      <c r="E50" s="43">
        <v>1</v>
      </c>
      <c r="F50" s="43">
        <v>16503</v>
      </c>
      <c r="G50" s="37">
        <v>0.4</v>
      </c>
      <c r="H50" s="37">
        <v>3.8</v>
      </c>
      <c r="I50" s="43">
        <v>17662</v>
      </c>
      <c r="J50" s="37">
        <v>3.8</v>
      </c>
      <c r="K50" s="43">
        <v>15883</v>
      </c>
      <c r="L50" s="39">
        <v>7.5999999999999998E-2</v>
      </c>
      <c r="M50" s="37">
        <f>ROUND(K50*(1-L50),0)</f>
        <v>14676</v>
      </c>
      <c r="N50" s="28">
        <v>0.36699999999999999</v>
      </c>
      <c r="O50" s="25">
        <f t="shared" si="420"/>
        <v>5386.0919999999996</v>
      </c>
      <c r="P50" s="39">
        <v>0.45700000000000002</v>
      </c>
      <c r="Q50" s="25">
        <f t="shared" si="421"/>
        <v>6706.9320000000007</v>
      </c>
      <c r="R50" s="39">
        <v>0.17599999999999999</v>
      </c>
      <c r="S50" s="139"/>
      <c r="T50" s="25">
        <f t="shared" si="422"/>
        <v>2582.9759999999997</v>
      </c>
      <c r="U50" s="28">
        <v>0.253</v>
      </c>
      <c r="V50" s="25">
        <f t="shared" si="423"/>
        <v>3713.0280000000002</v>
      </c>
      <c r="W50" s="39">
        <v>0.495</v>
      </c>
      <c r="X50" s="25">
        <f t="shared" si="424"/>
        <v>7264.62</v>
      </c>
      <c r="Y50" s="39">
        <v>0.39</v>
      </c>
      <c r="Z50" s="25">
        <f t="shared" si="425"/>
        <v>5723.64</v>
      </c>
      <c r="AA50" s="47">
        <v>2.7000000000000001E-3</v>
      </c>
      <c r="AB50" s="18">
        <f t="shared" si="426"/>
        <v>39.6252</v>
      </c>
      <c r="AC50" s="27">
        <f>IF(M50&gt;0,(AE50+AN50)/M50,0)</f>
        <v>3.178521122921777E-3</v>
      </c>
      <c r="AD50" s="47">
        <v>4.6999999999999999E-4</v>
      </c>
      <c r="AE50" s="37">
        <f t="shared" si="427"/>
        <v>6.8977199999999996</v>
      </c>
      <c r="AF50" s="28">
        <v>0.21590000000000001</v>
      </c>
      <c r="AG50" s="41">
        <f t="shared" si="428"/>
        <v>36.150296000000004</v>
      </c>
      <c r="AH50" s="28">
        <f t="shared" si="429"/>
        <v>0.82772783459781563</v>
      </c>
      <c r="AI50" s="29">
        <f t="shared" si="6"/>
        <v>0.85382287350458352</v>
      </c>
      <c r="AJ50" s="43">
        <v>182</v>
      </c>
      <c r="AK50" s="39">
        <v>0.08</v>
      </c>
      <c r="AL50" s="28">
        <v>0.2374</v>
      </c>
      <c r="AM50" s="139">
        <v>0.23580000000000001</v>
      </c>
      <c r="AN50" s="41">
        <f>AJ50*(1-AK50)*AL50</f>
        <v>39.750256</v>
      </c>
      <c r="AO50" s="140">
        <f t="shared" si="19"/>
        <v>39.482351999999999</v>
      </c>
      <c r="AP50" s="18">
        <v>1.6</v>
      </c>
      <c r="AQ50" s="18"/>
      <c r="AR50" s="121">
        <f>AR49+AJ50-AQ50</f>
        <v>1979.5200000000016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70"/>
      <c r="B51" s="49" t="s">
        <v>38</v>
      </c>
      <c r="C51" s="50"/>
      <c r="D51" s="51">
        <f t="shared" ref="D51" si="431">SUM(D48:D50)</f>
        <v>44820</v>
      </c>
      <c r="E51" s="51"/>
      <c r="F51" s="51">
        <f t="shared" ref="F51" si="432">SUM(F48:F50)</f>
        <v>46864</v>
      </c>
      <c r="G51" s="52"/>
      <c r="H51" s="52"/>
      <c r="I51" s="51">
        <f t="shared" ref="I51:K51" si="433">SUM(I48:I50)</f>
        <v>49924</v>
      </c>
      <c r="J51" s="52"/>
      <c r="K51" s="51">
        <f t="shared" si="433"/>
        <v>47625</v>
      </c>
      <c r="L51" s="21">
        <f t="shared" ref="L51" si="434">IF(K51&gt;0,(K48*L48+K49*L49+K50*L50)/K51,0)</f>
        <v>7.7008503937007866E-2</v>
      </c>
      <c r="M51" s="52">
        <f t="shared" ref="M51" si="435">M48+M49+M50</f>
        <v>43957</v>
      </c>
      <c r="N51" s="53">
        <f t="shared" ref="N51" si="436">IF(M51&gt;0,O51/M51,0)</f>
        <v>0.44004588575198494</v>
      </c>
      <c r="O51" s="54">
        <f t="shared" ref="O51" si="437">O48+O49+O50</f>
        <v>19343.097000000002</v>
      </c>
      <c r="P51" s="21">
        <f t="shared" ref="P51" si="438">IF(M51&gt;0,Q51/M51,0)</f>
        <v>0.35935016038401169</v>
      </c>
      <c r="Q51" s="54">
        <f t="shared" ref="Q51" si="439">Q48+Q49+Q50</f>
        <v>15795.955000000002</v>
      </c>
      <c r="R51" s="21">
        <f t="shared" ref="R51" si="440">IF(M51&gt;0,T51/M51,0)</f>
        <v>0.20060395386400345</v>
      </c>
      <c r="S51" s="141"/>
      <c r="T51" s="54">
        <f t="shared" ref="T51" si="441">T48+T49+T50</f>
        <v>8817.9480000000003</v>
      </c>
      <c r="U51" s="21">
        <f t="shared" ref="U51" si="442">IF(M51&gt;0,V51/M51,0)</f>
        <v>0.2529476988875492</v>
      </c>
      <c r="V51" s="54">
        <f t="shared" ref="V51" si="443">V48+V49+V50</f>
        <v>11118.822</v>
      </c>
      <c r="W51" s="21">
        <f t="shared" ref="W51" si="444">IF(M51&gt;0,X51/M51,0)</f>
        <v>0.500654958254658</v>
      </c>
      <c r="X51" s="54">
        <f t="shared" ref="X51" si="445">X48+X49+X50</f>
        <v>22007.29</v>
      </c>
      <c r="Y51" s="21">
        <f t="shared" ref="Y51" si="446">IF(M51&gt;0,Z51/M51,0)</f>
        <v>0.39</v>
      </c>
      <c r="Z51" s="54">
        <f t="shared" ref="Z51" si="447">Z48+Z49+Z50</f>
        <v>17143.23</v>
      </c>
      <c r="AA51" s="55">
        <f t="shared" ref="AA51" si="448">IF(M51&gt;0,AB51/M51,0)</f>
        <v>2.7265024910708194E-3</v>
      </c>
      <c r="AB51" s="56">
        <f t="shared" ref="AB51" si="449">SUM(AB48:AB50)</f>
        <v>119.84887000000001</v>
      </c>
      <c r="AC51" s="55">
        <f t="shared" ref="AC51" si="450">IF(M51&gt;0,(AC48*M48+AC49*M49+AC50*M50)/M51,0)</f>
        <v>3.1344668926450853E-3</v>
      </c>
      <c r="AD51" s="55">
        <f t="shared" ref="AD51" si="451">IF(K51&gt;0,(K48*AD48+K49*AD49+K50*AD50)/K51,0)</f>
        <v>4.7985154855643047E-4</v>
      </c>
      <c r="AE51" s="52">
        <f t="shared" ref="AE51" si="452">SUM(AE48:AE50)</f>
        <v>21.093780000000002</v>
      </c>
      <c r="AF51" s="53">
        <f t="shared" ref="AF51" si="453">IF(K51&gt;0,(K48*AF48+K49*AF49+K50*AF50)/K51,0)</f>
        <v>0.20281818582677164</v>
      </c>
      <c r="AG51" s="58">
        <f t="shared" ref="AG51" si="454">SUM(AG48:AG50)</f>
        <v>108.72492540000002</v>
      </c>
      <c r="AH51" s="53">
        <f t="shared" ref="AH51" si="455">IF(AND(AB51&gt;0),((AB48*AH48+AB49*AH49+AB50*AH50)/AB51),0)</f>
        <v>0.82595821653702517</v>
      </c>
      <c r="AI51" s="57">
        <f t="shared" si="6"/>
        <v>0.84878363106846677</v>
      </c>
      <c r="AJ51" s="51">
        <f t="shared" ref="AJ51" si="456">SUM(AJ48:AJ50)</f>
        <v>586</v>
      </c>
      <c r="AK51" s="21">
        <f t="shared" ref="AK51" si="457">IF(AJ51&gt;0,(AK48*AJ48+AK49*AJ49+AK50*AJ50)/AJ51,0)</f>
        <v>8.2378839590443689E-2</v>
      </c>
      <c r="AL51" s="53">
        <f>IF(K51&gt;0,(AL48*K48+AL49*K49+AL50*K50)/K51,0)</f>
        <v>0.2175278320209974</v>
      </c>
      <c r="AM51" s="141">
        <f>IF(L51&gt;0,(AM48*K48+AM49*K49+AM50*K50)/K51,0)</f>
        <v>0.21346738477690289</v>
      </c>
      <c r="AN51" s="58">
        <f t="shared" ref="AN51" si="458">SUM(AN48:AN50)</f>
        <v>116.68798120000002</v>
      </c>
      <c r="AO51" s="142">
        <f t="shared" si="48"/>
        <v>114.6511702</v>
      </c>
      <c r="AP51" s="56"/>
      <c r="AQ51" s="56">
        <f t="shared" ref="AQ51" si="459">SUM(AQ48:AQ50)</f>
        <v>1002.22</v>
      </c>
      <c r="AR51" s="105"/>
      <c r="AS51" s="106">
        <f>AR50</f>
        <v>1979.5200000000016</v>
      </c>
      <c r="AT51" s="51">
        <f t="shared" ref="AT51" si="460">SUM(AT48:AT50)</f>
        <v>0</v>
      </c>
      <c r="AU51" s="59"/>
      <c r="AV51" s="58"/>
      <c r="AW51" s="58"/>
      <c r="AX51" s="58"/>
      <c r="AY51" s="58"/>
    </row>
    <row r="52" spans="1:51" x14ac:dyDescent="0.2">
      <c r="A52" s="168">
        <v>13</v>
      </c>
      <c r="B52" s="23">
        <v>1</v>
      </c>
      <c r="C52" s="46" t="s">
        <v>58</v>
      </c>
      <c r="D52" s="12">
        <v>5269</v>
      </c>
      <c r="E52" s="12">
        <v>0</v>
      </c>
      <c r="F52" s="12">
        <v>12315</v>
      </c>
      <c r="G52" s="13">
        <v>0.7</v>
      </c>
      <c r="H52" s="13">
        <v>4.2</v>
      </c>
      <c r="I52" s="12">
        <v>13731</v>
      </c>
      <c r="J52" s="13">
        <v>4.5999999999999996</v>
      </c>
      <c r="K52" s="12">
        <v>15803</v>
      </c>
      <c r="L52" s="14">
        <v>8.1000000000000003E-2</v>
      </c>
      <c r="M52" s="24">
        <f>ROUND(K52*(1-L52),0)</f>
        <v>14523</v>
      </c>
      <c r="N52" s="15">
        <v>0.42899999999999999</v>
      </c>
      <c r="O52" s="25">
        <f t="shared" ref="O52:O54" si="461">M52*N52</f>
        <v>6230.3670000000002</v>
      </c>
      <c r="P52" s="14">
        <v>0.378</v>
      </c>
      <c r="Q52" s="25">
        <f t="shared" ref="Q52:Q54" si="462">M52*P52</f>
        <v>5489.6940000000004</v>
      </c>
      <c r="R52" s="16">
        <v>0.193</v>
      </c>
      <c r="S52" s="150"/>
      <c r="T52" s="25">
        <f t="shared" ref="T52:T54" si="463">M52*R52</f>
        <v>2802.9389999999999</v>
      </c>
      <c r="U52" s="26">
        <v>0.251</v>
      </c>
      <c r="V52" s="25">
        <f t="shared" ref="V52:V54" si="464">M52*U52</f>
        <v>3645.2730000000001</v>
      </c>
      <c r="W52" s="16">
        <v>0.49099999999999999</v>
      </c>
      <c r="X52" s="25">
        <f t="shared" ref="X52:X54" si="465">M52*W52</f>
        <v>7130.7929999999997</v>
      </c>
      <c r="Y52" s="16">
        <v>0.4</v>
      </c>
      <c r="Z52" s="25">
        <f t="shared" ref="Z52:Z54" si="466">Y52*M52</f>
        <v>5809.2000000000007</v>
      </c>
      <c r="AA52" s="17">
        <v>2.5899999999999999E-3</v>
      </c>
      <c r="AB52" s="18">
        <f t="shared" ref="AB52:AB54" si="467">M52*AA52</f>
        <v>37.614570000000001</v>
      </c>
      <c r="AC52" s="27">
        <f>IF(M52&gt;0,(AE52+AN52)/M52,0)</f>
        <v>3.0885384837843421E-3</v>
      </c>
      <c r="AD52" s="17">
        <v>4.4999999999999999E-4</v>
      </c>
      <c r="AE52" s="24">
        <f t="shared" ref="AE52:AE54" si="468">AD52*M52</f>
        <v>6.5353500000000002</v>
      </c>
      <c r="AF52" s="117">
        <v>0.20100000000000001</v>
      </c>
      <c r="AG52" s="30">
        <f t="shared" ref="AG52:AG54" si="469">AJ52*(1-AK52)*AF52</f>
        <v>35.543232000000003</v>
      </c>
      <c r="AH52" s="28">
        <f t="shared" ref="AH52:AH54" si="470">IF(AND(AF52&gt;0,AD52&gt;0,AA52&gt;0),((AA52-AD52)*AF52)/((AF52-AD52)*AA52),0)</f>
        <v>0.82810880118284769</v>
      </c>
      <c r="AI52" s="60">
        <f t="shared" si="6"/>
        <v>0.85607775262613151</v>
      </c>
      <c r="AJ52" s="12">
        <v>192</v>
      </c>
      <c r="AK52" s="14">
        <v>7.9000000000000001E-2</v>
      </c>
      <c r="AL52" s="15">
        <v>0.2167</v>
      </c>
      <c r="AM52" s="135">
        <v>0.2099</v>
      </c>
      <c r="AN52" s="30">
        <f>AJ52*(1-AK52)*AL52</f>
        <v>38.319494399999996</v>
      </c>
      <c r="AO52" s="136">
        <f t="shared" ref="AO52" si="471">AJ52*(1-AK52)*AM52</f>
        <v>37.117036800000001</v>
      </c>
      <c r="AP52" s="19">
        <v>1.6</v>
      </c>
      <c r="AQ52" s="19">
        <v>1005.04</v>
      </c>
      <c r="AR52" s="101">
        <f>AR50+AJ52-AQ52</f>
        <v>1166.4800000000014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9"/>
      <c r="B53" s="33">
        <v>2</v>
      </c>
      <c r="C53" s="11" t="s">
        <v>53</v>
      </c>
      <c r="D53" s="34">
        <v>19661</v>
      </c>
      <c r="E53" s="34">
        <v>4</v>
      </c>
      <c r="F53" s="34">
        <v>17038</v>
      </c>
      <c r="G53" s="35">
        <v>1.6</v>
      </c>
      <c r="H53" s="35">
        <v>6.3</v>
      </c>
      <c r="I53" s="34">
        <v>18166</v>
      </c>
      <c r="J53" s="35">
        <v>4.2</v>
      </c>
      <c r="K53" s="34">
        <v>15728</v>
      </c>
      <c r="L53" s="36">
        <v>7.5999999999999998E-2</v>
      </c>
      <c r="M53" s="37">
        <f>ROUND(K53*(1-L53),0)</f>
        <v>14533</v>
      </c>
      <c r="N53" s="38">
        <v>0.40200000000000002</v>
      </c>
      <c r="O53" s="25">
        <f t="shared" si="461"/>
        <v>5842.2660000000005</v>
      </c>
      <c r="P53" s="36">
        <v>0.39700000000000002</v>
      </c>
      <c r="Q53" s="25">
        <f t="shared" si="462"/>
        <v>5769.6010000000006</v>
      </c>
      <c r="R53" s="39">
        <v>0.20100000000000001</v>
      </c>
      <c r="S53" s="139"/>
      <c r="T53" s="25">
        <f t="shared" si="463"/>
        <v>2921.1330000000003</v>
      </c>
      <c r="U53" s="28">
        <v>0.251</v>
      </c>
      <c r="V53" s="25">
        <f t="shared" si="464"/>
        <v>3647.7829999999999</v>
      </c>
      <c r="W53" s="39">
        <v>0.496</v>
      </c>
      <c r="X53" s="25">
        <f t="shared" si="465"/>
        <v>7208.3680000000004</v>
      </c>
      <c r="Y53" s="39">
        <v>0.39</v>
      </c>
      <c r="Z53" s="25">
        <f t="shared" si="466"/>
        <v>5667.87</v>
      </c>
      <c r="AA53" s="40">
        <v>2.5699999999999998E-3</v>
      </c>
      <c r="AB53" s="18">
        <f t="shared" si="467"/>
        <v>37.349809999999998</v>
      </c>
      <c r="AC53" s="27">
        <f>IF(M53&gt;0,(AE53+AN53)/M53,0)</f>
        <v>3.0063852267253844E-3</v>
      </c>
      <c r="AD53" s="40">
        <v>4.4000000000000002E-4</v>
      </c>
      <c r="AE53" s="37">
        <f t="shared" si="468"/>
        <v>6.39452</v>
      </c>
      <c r="AF53" s="28">
        <v>0.21160000000000001</v>
      </c>
      <c r="AG53" s="41">
        <f t="shared" si="469"/>
        <v>36.053466000000007</v>
      </c>
      <c r="AH53" s="28">
        <f t="shared" si="470"/>
        <v>0.83052075509525669</v>
      </c>
      <c r="AI53" s="29">
        <f t="shared" si="6"/>
        <v>0.85536416191470621</v>
      </c>
      <c r="AJ53" s="34">
        <v>185</v>
      </c>
      <c r="AK53" s="36">
        <v>7.9000000000000001E-2</v>
      </c>
      <c r="AL53" s="38">
        <v>0.21890000000000001</v>
      </c>
      <c r="AM53" s="137">
        <v>0.20399999999999999</v>
      </c>
      <c r="AN53" s="41">
        <f>AJ53*(1-AK53)*AL53</f>
        <v>37.297276500000009</v>
      </c>
      <c r="AO53" s="138">
        <f t="shared" si="19"/>
        <v>34.758540000000004</v>
      </c>
      <c r="AP53" s="42">
        <v>1.6</v>
      </c>
      <c r="AQ53" s="42"/>
      <c r="AR53" s="121">
        <f>AR52+AJ53-AQ53</f>
        <v>1351.4800000000014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9"/>
      <c r="B54" s="33">
        <v>3</v>
      </c>
      <c r="C54" s="11" t="s">
        <v>56</v>
      </c>
      <c r="D54" s="43">
        <v>21200</v>
      </c>
      <c r="E54" s="43">
        <v>1</v>
      </c>
      <c r="F54" s="43">
        <v>16583</v>
      </c>
      <c r="G54" s="37">
        <v>0.6</v>
      </c>
      <c r="H54" s="37">
        <v>4.2</v>
      </c>
      <c r="I54" s="43">
        <v>18164</v>
      </c>
      <c r="J54" s="37">
        <v>3.8</v>
      </c>
      <c r="K54" s="43">
        <v>15818</v>
      </c>
      <c r="L54" s="39">
        <v>7.9000000000000001E-2</v>
      </c>
      <c r="M54" s="37">
        <f>ROUND(K54*(1-L54),0)</f>
        <v>14568</v>
      </c>
      <c r="N54" s="28">
        <v>0.41199999999999998</v>
      </c>
      <c r="O54" s="25">
        <f t="shared" si="461"/>
        <v>6002.0159999999996</v>
      </c>
      <c r="P54" s="39">
        <v>0.379</v>
      </c>
      <c r="Q54" s="25">
        <f t="shared" si="462"/>
        <v>5521.2719999999999</v>
      </c>
      <c r="R54" s="39">
        <v>0.20899999999999999</v>
      </c>
      <c r="S54" s="139"/>
      <c r="T54" s="25">
        <f t="shared" si="463"/>
        <v>3044.712</v>
      </c>
      <c r="U54" s="28">
        <v>0.24</v>
      </c>
      <c r="V54" s="25">
        <f t="shared" si="464"/>
        <v>3496.3199999999997</v>
      </c>
      <c r="W54" s="39">
        <v>0.52</v>
      </c>
      <c r="X54" s="25">
        <f t="shared" si="465"/>
        <v>7575.3600000000006</v>
      </c>
      <c r="Y54" s="39">
        <v>0.39</v>
      </c>
      <c r="Z54" s="25">
        <f t="shared" si="466"/>
        <v>5681.52</v>
      </c>
      <c r="AA54" s="47">
        <v>2.5999999999999999E-3</v>
      </c>
      <c r="AB54" s="18">
        <f t="shared" si="467"/>
        <v>37.876799999999996</v>
      </c>
      <c r="AC54" s="27">
        <f>IF(M54&gt;0,(AE54+AN54)/M54,0)</f>
        <v>3.015027457440967E-3</v>
      </c>
      <c r="AD54" s="47">
        <v>4.4000000000000002E-4</v>
      </c>
      <c r="AE54" s="37">
        <f t="shared" si="468"/>
        <v>6.4099200000000005</v>
      </c>
      <c r="AF54" s="28">
        <v>0.21460000000000001</v>
      </c>
      <c r="AG54" s="41">
        <f t="shared" si="469"/>
        <v>34.550600000000003</v>
      </c>
      <c r="AH54" s="28">
        <f t="shared" si="470"/>
        <v>0.83247607827361281</v>
      </c>
      <c r="AI54" s="29">
        <f t="shared" si="6"/>
        <v>0.85568022408819311</v>
      </c>
      <c r="AJ54" s="43">
        <v>175</v>
      </c>
      <c r="AK54" s="39">
        <v>0.08</v>
      </c>
      <c r="AL54" s="28">
        <v>0.23300000000000001</v>
      </c>
      <c r="AM54" s="139">
        <v>0.22259999999999999</v>
      </c>
      <c r="AN54" s="41">
        <f>AJ54*(1-AK54)*AL54</f>
        <v>37.513000000000005</v>
      </c>
      <c r="AO54" s="140">
        <f t="shared" si="19"/>
        <v>35.8386</v>
      </c>
      <c r="AP54" s="18">
        <v>1.6</v>
      </c>
      <c r="AQ54" s="18"/>
      <c r="AR54" s="121">
        <f>AR53+AJ54-AQ54</f>
        <v>1526.4800000000014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70"/>
      <c r="B55" s="49" t="s">
        <v>38</v>
      </c>
      <c r="C55" s="50"/>
      <c r="D55" s="51">
        <f t="shared" ref="D55" si="472">SUM(D52:D54)</f>
        <v>46130</v>
      </c>
      <c r="E55" s="51"/>
      <c r="F55" s="51">
        <f t="shared" ref="F55" si="473">SUM(F52:F54)</f>
        <v>45936</v>
      </c>
      <c r="G55" s="52"/>
      <c r="H55" s="52"/>
      <c r="I55" s="51">
        <f t="shared" ref="I55:K55" si="474">SUM(I52:I54)</f>
        <v>50061</v>
      </c>
      <c r="J55" s="52"/>
      <c r="K55" s="51">
        <f t="shared" si="474"/>
        <v>47349</v>
      </c>
      <c r="L55" s="21">
        <f t="shared" ref="L55" si="475">IF(K55&gt;0,(K52*L52+K53*L53+K54*L54)/K55,0)</f>
        <v>7.867099621956114E-2</v>
      </c>
      <c r="M55" s="52">
        <f t="shared" ref="M55" si="476">M52+M53+M54</f>
        <v>43624</v>
      </c>
      <c r="N55" s="53">
        <f t="shared" ref="N55" si="477">IF(M55&gt;0,O55/M55,0)</f>
        <v>0.41432809921144326</v>
      </c>
      <c r="O55" s="54">
        <f t="shared" ref="O55" si="478">O52+O53+O54</f>
        <v>18074.649000000001</v>
      </c>
      <c r="P55" s="21">
        <f t="shared" ref="P55" si="479">IF(M55&gt;0,Q55/M55,0)</f>
        <v>0.38466364845039436</v>
      </c>
      <c r="Q55" s="54">
        <f t="shared" ref="Q55" si="480">Q52+Q53+Q54</f>
        <v>16780.567000000003</v>
      </c>
      <c r="R55" s="21">
        <f t="shared" ref="R55" si="481">IF(M55&gt;0,T55/M55,0)</f>
        <v>0.20100825233816247</v>
      </c>
      <c r="S55" s="141"/>
      <c r="T55" s="54">
        <f t="shared" ref="T55" si="482">T52+T53+T54</f>
        <v>8768.7839999999997</v>
      </c>
      <c r="U55" s="21">
        <f t="shared" ref="U55" si="483">IF(M55&gt;0,V55/M55,0)</f>
        <v>0.24732660920594168</v>
      </c>
      <c r="V55" s="54">
        <f t="shared" ref="V55" si="484">V52+V53+V54</f>
        <v>10789.376</v>
      </c>
      <c r="W55" s="21">
        <f t="shared" ref="W55" si="485">IF(M55&gt;0,X55/M55,0)</f>
        <v>0.50235010544654324</v>
      </c>
      <c r="X55" s="54">
        <f t="shared" ref="X55" si="486">X52+X53+X54</f>
        <v>21914.521000000001</v>
      </c>
      <c r="Y55" s="21">
        <f t="shared" ref="Y55" si="487">IF(M55&gt;0,Z55/M55,0)</f>
        <v>0.39332913075371356</v>
      </c>
      <c r="Z55" s="54">
        <f t="shared" ref="Z55" si="488">Z52+Z53+Z54</f>
        <v>17158.59</v>
      </c>
      <c r="AA55" s="55">
        <f t="shared" ref="AA55" si="489">IF(M55&gt;0,AB55/M55,0)</f>
        <v>2.5866766000366775E-3</v>
      </c>
      <c r="AB55" s="56">
        <f t="shared" ref="AB55" si="490">SUM(AB52:AB54)</f>
        <v>112.84118000000001</v>
      </c>
      <c r="AC55" s="55">
        <f t="shared" ref="AC55" si="491">IF(M55&gt;0,(AC52*M52+AC53*M53+AC54*M54)/M55,0)</f>
        <v>3.0366211466165416E-3</v>
      </c>
      <c r="AD55" s="55">
        <f t="shared" ref="AD55" si="492">IF(K55&gt;0,(K52*AD52+K53*AD53+K54*AD54)/K55,0)</f>
        <v>4.4333755728737676E-4</v>
      </c>
      <c r="AE55" s="52">
        <f t="shared" ref="AE55" si="493">SUM(AE52:AE54)</f>
        <v>19.339790000000001</v>
      </c>
      <c r="AF55" s="53">
        <f t="shared" ref="AF55" si="494">IF(K55&gt;0,(K52*AF52+K53*AF53+K54*AF54)/K55,0)</f>
        <v>0.20906440685125349</v>
      </c>
      <c r="AG55" s="58">
        <f t="shared" ref="AG55" si="495">SUM(AG52:AG54)</f>
        <v>106.14729800000001</v>
      </c>
      <c r="AH55" s="53">
        <f t="shared" ref="AH55" si="496">IF(AND(AB55&gt;0),((AB52*AH52+AB53*AH53+AB54*AH54)/AB55),0)</f>
        <v>0.83037308538537657</v>
      </c>
      <c r="AI55" s="57">
        <f t="shared" si="6"/>
        <v>0.85570514578237666</v>
      </c>
      <c r="AJ55" s="51">
        <f t="shared" ref="AJ55" si="497">SUM(AJ52:AJ54)</f>
        <v>552</v>
      </c>
      <c r="AK55" s="21">
        <f t="shared" ref="AK55" si="498">IF(AJ55&gt;0,(AK52*AJ52+AK53*AJ53+AK54*AJ54)/AJ55,0)</f>
        <v>7.9317028985507243E-2</v>
      </c>
      <c r="AL55" s="53">
        <f>IF(K55&gt;0,(AL52*K52+AL53*K53+AL54*K54)/K55,0)</f>
        <v>0.22287616000337915</v>
      </c>
      <c r="AM55" s="141">
        <f>IF(L55&gt;0,(AM52*K52+AM53*K53+AM54*K54)/K55,0)</f>
        <v>0.21218290776996346</v>
      </c>
      <c r="AN55" s="58">
        <f t="shared" ref="AN55" si="499">SUM(AN52:AN54)</f>
        <v>113.12977090000001</v>
      </c>
      <c r="AO55" s="142">
        <f t="shared" si="48"/>
        <v>107.7141768</v>
      </c>
      <c r="AP55" s="56"/>
      <c r="AQ55" s="56">
        <f t="shared" ref="AQ55" si="500">SUM(AQ52:AQ54)</f>
        <v>1005.04</v>
      </c>
      <c r="AR55" s="105"/>
      <c r="AS55" s="106">
        <f>AR54</f>
        <v>1526.4800000000014</v>
      </c>
      <c r="AT55" s="51">
        <f t="shared" ref="AT55" si="501">SUM(AT52:AT54)</f>
        <v>0</v>
      </c>
      <c r="AU55" s="59"/>
      <c r="AV55" s="58"/>
      <c r="AW55" s="58"/>
      <c r="AX55" s="58"/>
      <c r="AY55" s="58"/>
    </row>
    <row r="56" spans="1:51" x14ac:dyDescent="0.2">
      <c r="A56" s="168">
        <v>14</v>
      </c>
      <c r="B56" s="23">
        <v>1</v>
      </c>
      <c r="C56" s="46" t="s">
        <v>58</v>
      </c>
      <c r="D56" s="12">
        <v>4197</v>
      </c>
      <c r="E56" s="12">
        <v>0</v>
      </c>
      <c r="F56" s="12">
        <v>12687</v>
      </c>
      <c r="G56" s="13">
        <v>1.4</v>
      </c>
      <c r="H56" s="13">
        <v>4.0999999999999996</v>
      </c>
      <c r="I56" s="12">
        <v>13250</v>
      </c>
      <c r="J56" s="13">
        <v>4.9000000000000004</v>
      </c>
      <c r="K56" s="12">
        <v>15925</v>
      </c>
      <c r="L56" s="14">
        <v>0.08</v>
      </c>
      <c r="M56" s="24">
        <f>ROUND(K56*(1-L56),0)</f>
        <v>14651</v>
      </c>
      <c r="N56" s="15">
        <v>0.48</v>
      </c>
      <c r="O56" s="25">
        <f t="shared" ref="O56:O58" si="502">M56*N56</f>
        <v>7032.48</v>
      </c>
      <c r="P56" s="14">
        <v>0.41</v>
      </c>
      <c r="Q56" s="25">
        <f t="shared" ref="Q56:Q58" si="503">M56*P56</f>
        <v>6006.91</v>
      </c>
      <c r="R56" s="16">
        <v>0.11</v>
      </c>
      <c r="S56" s="150"/>
      <c r="T56" s="25">
        <f t="shared" ref="T56:T58" si="504">M56*R56</f>
        <v>1611.61</v>
      </c>
      <c r="U56" s="26">
        <v>0.245</v>
      </c>
      <c r="V56" s="25">
        <f t="shared" ref="V56:V58" si="505">M56*U56</f>
        <v>3589.4949999999999</v>
      </c>
      <c r="W56" s="16">
        <v>0.50800000000000001</v>
      </c>
      <c r="X56" s="25">
        <f t="shared" ref="X56:X58" si="506">M56*W56</f>
        <v>7442.7080000000005</v>
      </c>
      <c r="Y56" s="16">
        <v>0.39</v>
      </c>
      <c r="Z56" s="25">
        <f t="shared" ref="Z56:Z58" si="507">Y56*M56</f>
        <v>5713.89</v>
      </c>
      <c r="AA56" s="17">
        <v>2.64E-3</v>
      </c>
      <c r="AB56" s="18">
        <f t="shared" ref="AB56:AB58" si="508">M56*AA56</f>
        <v>38.678640000000001</v>
      </c>
      <c r="AC56" s="27">
        <f>IF(M56&gt;0,(AE56+AN56)/M56,0)</f>
        <v>3.4919262166405026E-3</v>
      </c>
      <c r="AD56" s="17">
        <v>4.6000000000000001E-4</v>
      </c>
      <c r="AE56" s="24">
        <f t="shared" ref="AE56:AE58" si="509">AD56*M56</f>
        <v>6.7394600000000002</v>
      </c>
      <c r="AF56" s="117">
        <v>0.17349999999999999</v>
      </c>
      <c r="AG56" s="30">
        <f t="shared" ref="AG56:AG58" si="510">AJ56*(1-AK56)*AF56</f>
        <v>36.752504999999999</v>
      </c>
      <c r="AH56" s="28">
        <f t="shared" ref="AH56:AH58" si="511">IF(AND(AF56&gt;0,AD56&gt;0,AA56&gt;0),((AA56-AD56)*AF56)/((AF56-AD56)*AA56),0)</f>
        <v>0.82795272419058819</v>
      </c>
      <c r="AI56" s="60">
        <f t="shared" si="6"/>
        <v>0.87017637630955802</v>
      </c>
      <c r="AJ56" s="12">
        <v>230</v>
      </c>
      <c r="AK56" s="14">
        <v>7.9000000000000001E-2</v>
      </c>
      <c r="AL56" s="15">
        <v>0.2097</v>
      </c>
      <c r="AM56" s="135">
        <v>0.2</v>
      </c>
      <c r="AN56" s="30">
        <f>AJ56*(1-AK56)*AL56</f>
        <v>44.420751000000003</v>
      </c>
      <c r="AO56" s="136">
        <f t="shared" ref="AO56" si="512">AJ56*(1-AK56)*AM56</f>
        <v>42.366000000000007</v>
      </c>
      <c r="AP56" s="19">
        <v>1.69</v>
      </c>
      <c r="AQ56" s="19">
        <v>1007.24</v>
      </c>
      <c r="AR56" s="101">
        <f>AR54+AJ56-AQ56+AS56</f>
        <v>720.24000000000137</v>
      </c>
      <c r="AS56" s="151">
        <v>-29</v>
      </c>
      <c r="AT56" s="12"/>
      <c r="AU56" s="31"/>
      <c r="AV56" s="20"/>
      <c r="AW56" s="20"/>
      <c r="AX56" s="20"/>
      <c r="AY56" s="20"/>
    </row>
    <row r="57" spans="1:51" x14ac:dyDescent="0.2">
      <c r="A57" s="169"/>
      <c r="B57" s="33">
        <v>2</v>
      </c>
      <c r="C57" s="46" t="s">
        <v>54</v>
      </c>
      <c r="D57" s="34">
        <v>18303</v>
      </c>
      <c r="E57" s="34">
        <v>4</v>
      </c>
      <c r="F57" s="34">
        <v>15660</v>
      </c>
      <c r="G57" s="35">
        <v>0.9</v>
      </c>
      <c r="H57" s="35">
        <v>4.8</v>
      </c>
      <c r="I57" s="34">
        <v>17261</v>
      </c>
      <c r="J57" s="35">
        <v>4.7</v>
      </c>
      <c r="K57" s="34">
        <v>16022</v>
      </c>
      <c r="L57" s="36">
        <v>8.6999999999999994E-2</v>
      </c>
      <c r="M57" s="37">
        <f>ROUND(K57*(1-L57),0)</f>
        <v>14628</v>
      </c>
      <c r="N57" s="38">
        <v>0.42899999999999999</v>
      </c>
      <c r="O57" s="25">
        <f t="shared" si="502"/>
        <v>6275.4120000000003</v>
      </c>
      <c r="P57" s="36">
        <v>0.40899999999999997</v>
      </c>
      <c r="Q57" s="25">
        <f t="shared" si="503"/>
        <v>5982.8519999999999</v>
      </c>
      <c r="R57" s="39">
        <v>0.16200000000000001</v>
      </c>
      <c r="S57" s="139"/>
      <c r="T57" s="25">
        <f t="shared" si="504"/>
        <v>2369.7359999999999</v>
      </c>
      <c r="U57" s="28">
        <v>0.246</v>
      </c>
      <c r="V57" s="25">
        <f t="shared" si="505"/>
        <v>3598.4879999999998</v>
      </c>
      <c r="W57" s="39">
        <v>0.5</v>
      </c>
      <c r="X57" s="25">
        <f t="shared" si="506"/>
        <v>7314</v>
      </c>
      <c r="Y57" s="39">
        <v>0.39</v>
      </c>
      <c r="Z57" s="25">
        <f t="shared" si="507"/>
        <v>5704.92</v>
      </c>
      <c r="AA57" s="40">
        <v>2.6700000000000001E-3</v>
      </c>
      <c r="AB57" s="18">
        <f t="shared" si="508"/>
        <v>39.056760000000004</v>
      </c>
      <c r="AC57" s="27">
        <f>IF(M57&gt;0,(AE57+AN57)/M57,0)</f>
        <v>2.6535899371069181E-3</v>
      </c>
      <c r="AD57" s="40">
        <v>4.4999999999999999E-4</v>
      </c>
      <c r="AE57" s="37">
        <f t="shared" si="509"/>
        <v>6.5826000000000002</v>
      </c>
      <c r="AF57" s="28">
        <v>0.20830000000000001</v>
      </c>
      <c r="AG57" s="41">
        <f t="shared" si="510"/>
        <v>35.376005599999999</v>
      </c>
      <c r="AH57" s="28">
        <f t="shared" si="511"/>
        <v>0.83326080551824055</v>
      </c>
      <c r="AI57" s="29">
        <f t="shared" si="6"/>
        <v>0.83239194228209346</v>
      </c>
      <c r="AJ57" s="34">
        <v>184</v>
      </c>
      <c r="AK57" s="36">
        <v>7.6999999999999999E-2</v>
      </c>
      <c r="AL57" s="38">
        <v>0.1898</v>
      </c>
      <c r="AM57" s="137">
        <v>0.184</v>
      </c>
      <c r="AN57" s="41">
        <f>AJ57*(1-AK57)*AL57</f>
        <v>32.234113600000001</v>
      </c>
      <c r="AO57" s="138">
        <f t="shared" si="19"/>
        <v>31.249087999999997</v>
      </c>
      <c r="AP57" s="42">
        <v>1.58</v>
      </c>
      <c r="AQ57" s="42"/>
      <c r="AR57" s="121">
        <f>AR56+AJ57-AQ57</f>
        <v>904.24000000000137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9"/>
      <c r="B58" s="33">
        <v>3</v>
      </c>
      <c r="C58" s="11" t="s">
        <v>56</v>
      </c>
      <c r="D58" s="43">
        <v>20600</v>
      </c>
      <c r="E58" s="43">
        <v>1</v>
      </c>
      <c r="F58" s="43">
        <v>17016</v>
      </c>
      <c r="G58" s="37">
        <v>1.3</v>
      </c>
      <c r="H58" s="37">
        <v>4.9000000000000004</v>
      </c>
      <c r="I58" s="43">
        <v>17221</v>
      </c>
      <c r="J58" s="37">
        <v>4.5999999999999996</v>
      </c>
      <c r="K58" s="43">
        <v>16195</v>
      </c>
      <c r="L58" s="39">
        <v>8.4000000000000005E-2</v>
      </c>
      <c r="M58" s="37">
        <f>ROUND(K58*(1-L58),0)</f>
        <v>14835</v>
      </c>
      <c r="N58" s="28">
        <v>0.36499999999999999</v>
      </c>
      <c r="O58" s="25">
        <f t="shared" si="502"/>
        <v>5414.7749999999996</v>
      </c>
      <c r="P58" s="39">
        <v>0.42599999999999999</v>
      </c>
      <c r="Q58" s="25">
        <f t="shared" si="503"/>
        <v>6319.71</v>
      </c>
      <c r="R58" s="39">
        <v>0.20899999999999999</v>
      </c>
      <c r="S58" s="139"/>
      <c r="T58" s="25">
        <f t="shared" si="504"/>
        <v>3100.5149999999999</v>
      </c>
      <c r="U58" s="28">
        <v>0.24399999999999999</v>
      </c>
      <c r="V58" s="25">
        <f t="shared" si="505"/>
        <v>3619.74</v>
      </c>
      <c r="W58" s="39">
        <v>0.499</v>
      </c>
      <c r="X58" s="25">
        <f t="shared" si="506"/>
        <v>7402.665</v>
      </c>
      <c r="Y58" s="39">
        <v>0.4</v>
      </c>
      <c r="Z58" s="25">
        <f t="shared" si="507"/>
        <v>5934</v>
      </c>
      <c r="AA58" s="47">
        <v>2.63E-3</v>
      </c>
      <c r="AB58" s="18">
        <f t="shared" si="508"/>
        <v>39.01605</v>
      </c>
      <c r="AC58" s="27">
        <f>IF(M58&gt;0,(AE58+AN58)/M58,0)</f>
        <v>2.9939522548028314E-3</v>
      </c>
      <c r="AD58" s="47">
        <v>4.4999999999999999E-4</v>
      </c>
      <c r="AE58" s="37">
        <f t="shared" si="509"/>
        <v>6.6757499999999999</v>
      </c>
      <c r="AF58" s="28">
        <v>0.2114</v>
      </c>
      <c r="AG58" s="41">
        <f t="shared" si="510"/>
        <v>35.317118200000003</v>
      </c>
      <c r="AH58" s="28">
        <f t="shared" si="511"/>
        <v>0.83066554794218095</v>
      </c>
      <c r="AI58" s="29">
        <f t="shared" si="6"/>
        <v>0.85139300392159456</v>
      </c>
      <c r="AJ58" s="43">
        <v>181</v>
      </c>
      <c r="AK58" s="39">
        <v>7.6999999999999999E-2</v>
      </c>
      <c r="AL58" s="28">
        <v>0.22589999999999999</v>
      </c>
      <c r="AM58" s="139">
        <v>0.22070000000000001</v>
      </c>
      <c r="AN58" s="41">
        <f>AJ58*(1-AK58)*AL58</f>
        <v>37.739531700000001</v>
      </c>
      <c r="AO58" s="140">
        <f t="shared" si="19"/>
        <v>36.870804100000008</v>
      </c>
      <c r="AP58" s="18">
        <v>1.63</v>
      </c>
      <c r="AQ58" s="18"/>
      <c r="AR58" s="121">
        <f>AR57+AJ58-AQ58</f>
        <v>1085.2400000000014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70"/>
      <c r="B59" s="49" t="s">
        <v>38</v>
      </c>
      <c r="C59" s="50"/>
      <c r="D59" s="51">
        <f t="shared" ref="D59" si="513">SUM(D56:D58)</f>
        <v>43100</v>
      </c>
      <c r="E59" s="51"/>
      <c r="F59" s="51">
        <f t="shared" ref="F59" si="514">SUM(F56:F58)</f>
        <v>45363</v>
      </c>
      <c r="G59" s="52"/>
      <c r="H59" s="52"/>
      <c r="I59" s="51">
        <f t="shared" ref="I59:K59" si="515">SUM(I56:I58)</f>
        <v>47732</v>
      </c>
      <c r="J59" s="52"/>
      <c r="K59" s="51">
        <f t="shared" si="515"/>
        <v>48142</v>
      </c>
      <c r="L59" s="21">
        <f t="shared" ref="L59" si="516">IF(K59&gt;0,(K56*L56+K57*L57+K58*L58)/K59,0)</f>
        <v>8.3675252378380624E-2</v>
      </c>
      <c r="M59" s="52">
        <f t="shared" ref="M59" si="517">M56+M57+M58</f>
        <v>44114</v>
      </c>
      <c r="N59" s="53">
        <f t="shared" ref="N59" si="518">IF(M59&gt;0,O59/M59,0)</f>
        <v>0.42441553701772683</v>
      </c>
      <c r="O59" s="54">
        <f t="shared" ref="O59" si="519">O56+O57+O58</f>
        <v>18722.667000000001</v>
      </c>
      <c r="P59" s="21">
        <f t="shared" ref="P59" si="520">IF(M59&gt;0,Q59/M59,0)</f>
        <v>0.41504900938477574</v>
      </c>
      <c r="Q59" s="54">
        <f t="shared" ref="Q59" si="521">Q56+Q57+Q58</f>
        <v>18309.471999999998</v>
      </c>
      <c r="R59" s="21">
        <f t="shared" ref="R59" si="522">IF(M59&gt;0,T59/M59,0)</f>
        <v>0.16053545359749738</v>
      </c>
      <c r="S59" s="141"/>
      <c r="T59" s="54">
        <f t="shared" ref="T59" si="523">T56+T57+T58</f>
        <v>7081.860999999999</v>
      </c>
      <c r="U59" s="21">
        <f t="shared" ref="U59" si="524">IF(M59&gt;0,V59/M59,0)</f>
        <v>0.24499530761209592</v>
      </c>
      <c r="V59" s="54">
        <f t="shared" ref="V59" si="525">V56+V57+V58</f>
        <v>10807.723</v>
      </c>
      <c r="W59" s="21">
        <f t="shared" ref="W59" si="526">IF(M59&gt;0,X59/M59,0)</f>
        <v>0.50232064650677788</v>
      </c>
      <c r="X59" s="54">
        <f t="shared" ref="X59" si="527">X56+X57+X58</f>
        <v>22159.373</v>
      </c>
      <c r="Y59" s="21">
        <f t="shared" ref="Y59" si="528">IF(M59&gt;0,Z59/M59,0)</f>
        <v>0.39336287799791453</v>
      </c>
      <c r="Z59" s="54">
        <f t="shared" ref="Z59" si="529">Z56+Z57+Z58</f>
        <v>17352.810000000001</v>
      </c>
      <c r="AA59" s="55">
        <f t="shared" ref="AA59" si="530">IF(M59&gt;0,AB59/M59,0)</f>
        <v>2.646584984358707E-3</v>
      </c>
      <c r="AB59" s="56">
        <f t="shared" ref="AB59" si="531">SUM(AB56:AB58)</f>
        <v>116.75145000000001</v>
      </c>
      <c r="AC59" s="55">
        <f t="shared" ref="AC59" si="532">IF(M59&gt;0,(AC56*M56+AC57*M57+AC58*M58)/M59,0)</f>
        <v>3.046475184748606E-3</v>
      </c>
      <c r="AD59" s="55">
        <f t="shared" ref="AD59" si="533">IF(K59&gt;0,(K56*AD56+K57*AD57+K58*AD58)/K59,0)</f>
        <v>4.5330792239624442E-4</v>
      </c>
      <c r="AE59" s="52">
        <f t="shared" ref="AE59" si="534">SUM(AE56:AE58)</f>
        <v>19.997810000000001</v>
      </c>
      <c r="AF59" s="53">
        <f t="shared" ref="AF59" si="535">IF(K59&gt;0,(K56*AF56+K57*AF57+K58*AF58)/K59,0)</f>
        <v>0.19783127207012588</v>
      </c>
      <c r="AG59" s="58">
        <f t="shared" ref="AG59" si="536">SUM(AG56:AG58)</f>
        <v>107.44562880000001</v>
      </c>
      <c r="AH59" s="53">
        <f t="shared" ref="AH59" si="537">IF(AND(AB59&gt;0),((AB56*AH56+AB57*AH57+AB58*AH58)/AB59),0)</f>
        <v>0.83063500458717376</v>
      </c>
      <c r="AI59" s="57">
        <f t="shared" si="6"/>
        <v>0.85305691524019189</v>
      </c>
      <c r="AJ59" s="51">
        <f t="shared" ref="AJ59" si="538">SUM(AJ56:AJ58)</f>
        <v>595</v>
      </c>
      <c r="AK59" s="21">
        <f t="shared" ref="AK59" si="539">IF(AJ59&gt;0,(AK56*AJ56+AK57*AJ57+AK58*AJ58)/AJ59,0)</f>
        <v>7.7773109243697472E-2</v>
      </c>
      <c r="AL59" s="53">
        <f>IF(K59&gt;0,(AL56*K56+AL57*K57+AL58*K58)/K59,0)</f>
        <v>0.2085268289643139</v>
      </c>
      <c r="AM59" s="141">
        <f>IF(L59&gt;0,(AM56*K56+AM57*K57+AM58*K58)/K59,0)</f>
        <v>0.20163857961862822</v>
      </c>
      <c r="AN59" s="58">
        <f t="shared" ref="AN59" si="540">SUM(AN56:AN58)</f>
        <v>114.3943963</v>
      </c>
      <c r="AO59" s="142">
        <f t="shared" si="48"/>
        <v>110.4858921</v>
      </c>
      <c r="AP59" s="56"/>
      <c r="AQ59" s="56">
        <f t="shared" ref="AQ59" si="541">SUM(AQ56:AQ58)</f>
        <v>1007.24</v>
      </c>
      <c r="AR59" s="105"/>
      <c r="AS59" s="106">
        <f>AR58</f>
        <v>1085.2400000000014</v>
      </c>
      <c r="AT59" s="51">
        <f t="shared" ref="AT59" si="542">SUM(AT56:AT58)</f>
        <v>0</v>
      </c>
      <c r="AU59" s="59"/>
      <c r="AV59" s="58"/>
      <c r="AW59" s="58"/>
      <c r="AX59" s="58"/>
      <c r="AY59" s="58"/>
    </row>
    <row r="60" spans="1:51" x14ac:dyDescent="0.2">
      <c r="A60" s="168">
        <v>15</v>
      </c>
      <c r="B60" s="23">
        <v>1</v>
      </c>
      <c r="C60" s="46" t="s">
        <v>58</v>
      </c>
      <c r="D60" s="12">
        <v>4926</v>
      </c>
      <c r="E60" s="12">
        <v>0</v>
      </c>
      <c r="F60" s="12">
        <v>7734</v>
      </c>
      <c r="G60" s="13">
        <v>0.8</v>
      </c>
      <c r="H60" s="13">
        <v>4.4000000000000004</v>
      </c>
      <c r="I60" s="12">
        <v>7754</v>
      </c>
      <c r="J60" s="13">
        <v>7.5</v>
      </c>
      <c r="K60" s="12">
        <v>15969</v>
      </c>
      <c r="L60" s="14">
        <v>8.3000000000000004E-2</v>
      </c>
      <c r="M60" s="24">
        <f>ROUND(K60*(1-L60),0)</f>
        <v>14644</v>
      </c>
      <c r="N60" s="15">
        <v>0.54800000000000004</v>
      </c>
      <c r="O60" s="25">
        <f t="shared" ref="O60:O62" si="543">M60*N60</f>
        <v>8024.9120000000003</v>
      </c>
      <c r="P60" s="14">
        <v>0.36099999999999999</v>
      </c>
      <c r="Q60" s="25">
        <f t="shared" ref="Q60:Q62" si="544">M60*P60</f>
        <v>5286.4839999999995</v>
      </c>
      <c r="R60" s="16">
        <v>9.0999999999999998E-2</v>
      </c>
      <c r="S60" s="150"/>
      <c r="T60" s="25">
        <f t="shared" ref="T60:T62" si="545">M60*R60</f>
        <v>1332.604</v>
      </c>
      <c r="U60" s="26">
        <v>0.24199999999999999</v>
      </c>
      <c r="V60" s="25">
        <f t="shared" ref="V60:V62" si="546">M60*U60</f>
        <v>3543.848</v>
      </c>
      <c r="W60" s="16">
        <v>0.50900000000000001</v>
      </c>
      <c r="X60" s="25">
        <f t="shared" ref="X60:X62" si="547">M60*W60</f>
        <v>7453.7960000000003</v>
      </c>
      <c r="Y60" s="16">
        <v>0.39</v>
      </c>
      <c r="Z60" s="25">
        <f t="shared" ref="Z60:Z62" si="548">Y60*M60</f>
        <v>5711.16</v>
      </c>
      <c r="AA60" s="17">
        <v>2.6099999999999999E-3</v>
      </c>
      <c r="AB60" s="18">
        <f t="shared" ref="AB60:AB62" si="549">M60*AA60</f>
        <v>38.220839999999995</v>
      </c>
      <c r="AC60" s="27">
        <f>IF(M60&gt;0,(AE60+AN60)/M60,0)</f>
        <v>2.95597017208413E-3</v>
      </c>
      <c r="AD60" s="17">
        <v>4.2999999999999999E-4</v>
      </c>
      <c r="AE60" s="24">
        <f t="shared" ref="AE60:AE62" si="550">AD60*M60</f>
        <v>6.2969200000000001</v>
      </c>
      <c r="AF60" s="117">
        <v>0.21129999999999999</v>
      </c>
      <c r="AG60" s="30">
        <f t="shared" ref="AG60:AG62" si="551">AJ60*(1-AK60)*AF60</f>
        <v>34.250884800000001</v>
      </c>
      <c r="AH60" s="28">
        <f t="shared" ref="AH60:AH62" si="552">IF(AND(AF60&gt;0,AD60&gt;0,AA60&gt;0),((AA60-AD60)*AF60)/((AF60-AD60)*AA60),0)</f>
        <v>0.8369522578145967</v>
      </c>
      <c r="AI60" s="60">
        <f t="shared" si="6"/>
        <v>0.85614492921158059</v>
      </c>
      <c r="AJ60" s="12">
        <v>176</v>
      </c>
      <c r="AK60" s="14">
        <v>7.9000000000000001E-2</v>
      </c>
      <c r="AL60" s="15">
        <v>0.22819999999999999</v>
      </c>
      <c r="AM60" s="135">
        <v>0.22639999999999999</v>
      </c>
      <c r="AN60" s="30">
        <f>AJ60*(1-AK60)*AL60</f>
        <v>36.990307199999997</v>
      </c>
      <c r="AO60" s="136">
        <f t="shared" ref="AO60" si="553">AJ60*(1-AK60)*AM60</f>
        <v>36.6985344</v>
      </c>
      <c r="AP60" s="19">
        <v>1.6</v>
      </c>
      <c r="AQ60" s="19">
        <v>1025.5</v>
      </c>
      <c r="AR60" s="101">
        <f>AR58+AJ60-AQ60+AS60</f>
        <v>220.74000000000137</v>
      </c>
      <c r="AS60" s="151">
        <v>-15</v>
      </c>
      <c r="AT60" s="12"/>
      <c r="AU60" s="31"/>
      <c r="AV60" s="20"/>
      <c r="AW60" s="20"/>
      <c r="AX60" s="20"/>
      <c r="AY60" s="20"/>
    </row>
    <row r="61" spans="1:51" x14ac:dyDescent="0.2">
      <c r="A61" s="169"/>
      <c r="B61" s="33">
        <v>2</v>
      </c>
      <c r="C61" s="46" t="s">
        <v>54</v>
      </c>
      <c r="D61" s="34">
        <v>18824</v>
      </c>
      <c r="E61" s="34">
        <v>2</v>
      </c>
      <c r="F61" s="34">
        <v>16442</v>
      </c>
      <c r="G61" s="35">
        <v>1</v>
      </c>
      <c r="H61" s="35">
        <v>5.4</v>
      </c>
      <c r="I61" s="34">
        <v>16870</v>
      </c>
      <c r="J61" s="35">
        <v>7.6</v>
      </c>
      <c r="K61" s="34">
        <v>16413</v>
      </c>
      <c r="L61" s="36">
        <v>9.5000000000000001E-2</v>
      </c>
      <c r="M61" s="37">
        <f>ROUND(K61*(1-L61),0)</f>
        <v>14854</v>
      </c>
      <c r="N61" s="38">
        <v>0.45300000000000001</v>
      </c>
      <c r="O61" s="25">
        <f t="shared" si="543"/>
        <v>6728.8620000000001</v>
      </c>
      <c r="P61" s="36">
        <v>0.38700000000000001</v>
      </c>
      <c r="Q61" s="25">
        <f t="shared" si="544"/>
        <v>5748.4980000000005</v>
      </c>
      <c r="R61" s="39">
        <v>0.16</v>
      </c>
      <c r="S61" s="139"/>
      <c r="T61" s="25">
        <f t="shared" si="545"/>
        <v>2376.64</v>
      </c>
      <c r="U61" s="28">
        <v>0.248</v>
      </c>
      <c r="V61" s="25">
        <f t="shared" si="546"/>
        <v>3683.7919999999999</v>
      </c>
      <c r="W61" s="39">
        <v>0.498</v>
      </c>
      <c r="X61" s="25">
        <f t="shared" si="547"/>
        <v>7397.2920000000004</v>
      </c>
      <c r="Y61" s="39">
        <v>0.39</v>
      </c>
      <c r="Z61" s="25">
        <f t="shared" si="548"/>
        <v>5793.06</v>
      </c>
      <c r="AA61" s="40">
        <v>2.7200000000000002E-3</v>
      </c>
      <c r="AB61" s="18">
        <f t="shared" si="549"/>
        <v>40.402880000000003</v>
      </c>
      <c r="AC61" s="27">
        <f>IF(M61&gt;0,(AE61+AN61)/M61,0)</f>
        <v>2.9510138413895246E-3</v>
      </c>
      <c r="AD61" s="40">
        <v>4.6000000000000001E-4</v>
      </c>
      <c r="AE61" s="37">
        <f t="shared" si="550"/>
        <v>6.83284</v>
      </c>
      <c r="AF61" s="28">
        <v>0.21199999999999999</v>
      </c>
      <c r="AG61" s="41">
        <f t="shared" si="551"/>
        <v>34.988056</v>
      </c>
      <c r="AH61" s="28">
        <f t="shared" si="552"/>
        <v>0.8326891312448208</v>
      </c>
      <c r="AI61" s="29">
        <f t="shared" si="6"/>
        <v>0.84585684612433076</v>
      </c>
      <c r="AJ61" s="34">
        <v>179</v>
      </c>
      <c r="AK61" s="36">
        <v>7.8E-2</v>
      </c>
      <c r="AL61" s="38">
        <v>0.22420000000000001</v>
      </c>
      <c r="AM61" s="137">
        <v>0.22409999999999999</v>
      </c>
      <c r="AN61" s="41">
        <f>AJ61*(1-AK61)*AL61</f>
        <v>37.001519600000002</v>
      </c>
      <c r="AO61" s="138">
        <f t="shared" si="19"/>
        <v>36.985015799999999</v>
      </c>
      <c r="AP61" s="42">
        <v>1.6</v>
      </c>
      <c r="AQ61" s="42"/>
      <c r="AR61" s="121">
        <f>AR60+AJ61-AQ61</f>
        <v>399.74000000000137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9"/>
      <c r="B62" s="33">
        <v>3</v>
      </c>
      <c r="C62" s="11" t="s">
        <v>57</v>
      </c>
      <c r="D62" s="43">
        <v>16100</v>
      </c>
      <c r="E62" s="43">
        <v>2</v>
      </c>
      <c r="F62" s="43">
        <v>17500</v>
      </c>
      <c r="G62" s="37">
        <v>1.1000000000000001</v>
      </c>
      <c r="H62" s="37">
        <v>3.8</v>
      </c>
      <c r="I62" s="43">
        <v>17699</v>
      </c>
      <c r="J62" s="37">
        <v>7</v>
      </c>
      <c r="K62" s="43">
        <v>16644</v>
      </c>
      <c r="L62" s="39">
        <v>8.3000000000000004E-2</v>
      </c>
      <c r="M62" s="37">
        <f>ROUND(K62*(1-L62),0)</f>
        <v>15263</v>
      </c>
      <c r="N62" s="28">
        <v>0.498</v>
      </c>
      <c r="O62" s="25">
        <f t="shared" si="543"/>
        <v>7600.9740000000002</v>
      </c>
      <c r="P62" s="39">
        <v>0.253</v>
      </c>
      <c r="Q62" s="25">
        <f t="shared" si="544"/>
        <v>3861.5390000000002</v>
      </c>
      <c r="R62" s="39">
        <v>0.249</v>
      </c>
      <c r="S62" s="139"/>
      <c r="T62" s="25">
        <f t="shared" si="545"/>
        <v>3800.4870000000001</v>
      </c>
      <c r="U62" s="28">
        <v>0.248</v>
      </c>
      <c r="V62" s="25">
        <f t="shared" si="546"/>
        <v>3785.2240000000002</v>
      </c>
      <c r="W62" s="39">
        <v>0.503</v>
      </c>
      <c r="X62" s="25">
        <f t="shared" si="547"/>
        <v>7677.2889999999998</v>
      </c>
      <c r="Y62" s="39">
        <v>0.4</v>
      </c>
      <c r="Z62" s="25">
        <f t="shared" si="548"/>
        <v>6105.2000000000007</v>
      </c>
      <c r="AA62" s="47">
        <v>2.6900000000000001E-3</v>
      </c>
      <c r="AB62" s="18">
        <f t="shared" si="549"/>
        <v>41.057470000000002</v>
      </c>
      <c r="AC62" s="27">
        <f>IF(M62&gt;0,(AE62+AN62)/M62,0)</f>
        <v>3.0191325689576101E-3</v>
      </c>
      <c r="AD62" s="47">
        <v>4.6999999999999999E-4</v>
      </c>
      <c r="AE62" s="37">
        <f t="shared" si="550"/>
        <v>7.17361</v>
      </c>
      <c r="AF62" s="28">
        <v>0.1953</v>
      </c>
      <c r="AG62" s="41">
        <f t="shared" si="551"/>
        <v>34.602082199999998</v>
      </c>
      <c r="AH62" s="28">
        <f t="shared" si="552"/>
        <v>0.82726967958149389</v>
      </c>
      <c r="AI62" s="29">
        <f t="shared" si="6"/>
        <v>0.84613709606796672</v>
      </c>
      <c r="AJ62" s="43">
        <v>193</v>
      </c>
      <c r="AK62" s="39">
        <v>8.2000000000000003E-2</v>
      </c>
      <c r="AL62" s="28">
        <v>0.21959999999999999</v>
      </c>
      <c r="AM62" s="139">
        <v>0.2175</v>
      </c>
      <c r="AN62" s="41">
        <f>AJ62*(1-AK62)*AL62</f>
        <v>38.907410399999996</v>
      </c>
      <c r="AO62" s="140">
        <f t="shared" si="19"/>
        <v>38.535345</v>
      </c>
      <c r="AP62" s="18">
        <v>1.6</v>
      </c>
      <c r="AQ62" s="18"/>
      <c r="AR62" s="121">
        <f>AR61+AJ62-AQ62</f>
        <v>592.74000000000137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70"/>
      <c r="B63" s="49" t="s">
        <v>38</v>
      </c>
      <c r="C63" s="50"/>
      <c r="D63" s="51">
        <f t="shared" ref="D63" si="554">SUM(D60:D62)</f>
        <v>39850</v>
      </c>
      <c r="E63" s="51"/>
      <c r="F63" s="51">
        <f t="shared" ref="F63" si="555">SUM(F60:F62)</f>
        <v>41676</v>
      </c>
      <c r="G63" s="52"/>
      <c r="H63" s="52"/>
      <c r="I63" s="51">
        <f t="shared" ref="I63:K63" si="556">SUM(I60:I62)</f>
        <v>42323</v>
      </c>
      <c r="J63" s="52"/>
      <c r="K63" s="51">
        <f t="shared" si="556"/>
        <v>49026</v>
      </c>
      <c r="L63" s="21">
        <f t="shared" ref="L63" si="557">IF(K63&gt;0,(K60*L60+K61*L61+K62*L62)/K63,0)</f>
        <v>8.7017378533839201E-2</v>
      </c>
      <c r="M63" s="52">
        <f t="shared" ref="M63" si="558">M60+M61+M62</f>
        <v>44761</v>
      </c>
      <c r="N63" s="53">
        <f t="shared" ref="N63" si="559">IF(M63&gt;0,O63/M63,0)</f>
        <v>0.49942467773284777</v>
      </c>
      <c r="O63" s="54">
        <f t="shared" ref="O63" si="560">O60+O61+O62</f>
        <v>22354.748</v>
      </c>
      <c r="P63" s="21">
        <f t="shared" ref="P63" si="561">IF(M63&gt;0,Q63/M63,0)</f>
        <v>0.3328013449208016</v>
      </c>
      <c r="Q63" s="54">
        <f t="shared" ref="Q63" si="562">Q60+Q61+Q62</f>
        <v>14896.521000000001</v>
      </c>
      <c r="R63" s="21">
        <f t="shared" ref="R63" si="563">IF(M63&gt;0,T63/M63,0)</f>
        <v>0.16777397734635061</v>
      </c>
      <c r="S63" s="141"/>
      <c r="T63" s="54">
        <f t="shared" ref="T63" si="564">T60+T61+T62</f>
        <v>7509.7309999999998</v>
      </c>
      <c r="U63" s="21">
        <f t="shared" ref="U63" si="565">IF(M63&gt;0,V63/M63,0)</f>
        <v>0.2460370411742365</v>
      </c>
      <c r="V63" s="54">
        <f t="shared" ref="V63" si="566">V60+V61+V62</f>
        <v>11012.864</v>
      </c>
      <c r="W63" s="21">
        <f t="shared" ref="W63" si="567">IF(M63&gt;0,X63/M63,0)</f>
        <v>0.50330370188333595</v>
      </c>
      <c r="X63" s="54">
        <f t="shared" ref="X63" si="568">X60+X61+X62</f>
        <v>22528.377</v>
      </c>
      <c r="Y63" s="21">
        <f t="shared" ref="Y63" si="569">IF(M63&gt;0,Z63/M63,0)</f>
        <v>0.39340988807220578</v>
      </c>
      <c r="Z63" s="54">
        <f t="shared" ref="Z63" si="570">Z60+Z61+Z62</f>
        <v>17609.420000000002</v>
      </c>
      <c r="AA63" s="55">
        <f t="shared" ref="AA63" si="571">IF(M63&gt;0,AB63/M63,0)</f>
        <v>2.6737827573110515E-3</v>
      </c>
      <c r="AB63" s="56">
        <f t="shared" ref="AB63" si="572">SUM(AB60:AB62)</f>
        <v>119.68118999999999</v>
      </c>
      <c r="AC63" s="55">
        <f t="shared" ref="AC63" si="573">IF(M63&gt;0,(AC60*M60+AC61*M61+AC62*M62)/M63,0)</f>
        <v>2.9758630772324119E-3</v>
      </c>
      <c r="AD63" s="55">
        <f t="shared" ref="AD63" si="574">IF(K63&gt;0,(K60*AD60+K61*AD61+K62*AD62)/K63,0)</f>
        <v>4.5362317953738838E-4</v>
      </c>
      <c r="AE63" s="52">
        <f t="shared" ref="AE63" si="575">SUM(AE60:AE62)</f>
        <v>20.303370000000001</v>
      </c>
      <c r="AF63" s="53">
        <f t="shared" ref="AF63" si="576">IF(K63&gt;0,(K60*AF60+K61*AF61+K62*AF62)/K63,0)</f>
        <v>0.20610245380002448</v>
      </c>
      <c r="AG63" s="58">
        <f t="shared" ref="AG63" si="577">SUM(AG60:AG62)</f>
        <v>103.84102299999999</v>
      </c>
      <c r="AH63" s="53">
        <f t="shared" ref="AH63" si="578">IF(AND(AB63&gt;0),((AB60*AH60+AB61*AH61+AB62*AH62)/AB63),0)</f>
        <v>0.83219140310926054</v>
      </c>
      <c r="AI63" s="57">
        <f t="shared" si="6"/>
        <v>0.84928618675908751</v>
      </c>
      <c r="AJ63" s="51">
        <f t="shared" ref="AJ63" si="579">SUM(AJ60:AJ62)</f>
        <v>548</v>
      </c>
      <c r="AK63" s="21">
        <f t="shared" ref="AK63" si="580">IF(AJ63&gt;0,(AK60*AJ60+AK61*AJ61+AK62*AJ62)/AJ63,0)</f>
        <v>7.9729927007299264E-2</v>
      </c>
      <c r="AL63" s="53">
        <f>IF(K63&gt;0,(AL60*K60+AL61*K61+AL62*K62)/K63,0)</f>
        <v>0.22394123118345369</v>
      </c>
      <c r="AM63" s="141">
        <f>IF(L63&gt;0,(AM60*K60+AM61*K61+AM62*K62)/K63,0)</f>
        <v>0.22260851181005997</v>
      </c>
      <c r="AN63" s="58">
        <f t="shared" ref="AN63" si="581">SUM(AN60:AN62)</f>
        <v>112.89923719999999</v>
      </c>
      <c r="AO63" s="142">
        <f t="shared" si="48"/>
        <v>112.21889519999999</v>
      </c>
      <c r="AP63" s="56"/>
      <c r="AQ63" s="56">
        <f t="shared" ref="AQ63" si="582">SUM(AQ60:AQ62)</f>
        <v>1025.5</v>
      </c>
      <c r="AR63" s="105"/>
      <c r="AS63" s="106">
        <f>AR62</f>
        <v>592.74000000000137</v>
      </c>
      <c r="AT63" s="51">
        <f t="shared" ref="AT63" si="583">SUM(AT60:AT62)</f>
        <v>0</v>
      </c>
      <c r="AU63" s="59"/>
      <c r="AV63" s="58"/>
      <c r="AW63" s="58"/>
      <c r="AX63" s="58"/>
      <c r="AY63" s="58"/>
    </row>
    <row r="64" spans="1:51" x14ac:dyDescent="0.2">
      <c r="A64" s="168">
        <v>16</v>
      </c>
      <c r="B64" s="23">
        <v>1</v>
      </c>
      <c r="C64" s="11" t="s">
        <v>53</v>
      </c>
      <c r="D64" s="12">
        <v>11700</v>
      </c>
      <c r="E64" s="12">
        <v>0</v>
      </c>
      <c r="F64" s="12">
        <v>14923</v>
      </c>
      <c r="G64" s="13">
        <v>1.3</v>
      </c>
      <c r="H64" s="13">
        <v>4.7</v>
      </c>
      <c r="I64" s="12">
        <v>16462</v>
      </c>
      <c r="J64" s="13">
        <v>7.1</v>
      </c>
      <c r="K64" s="12">
        <v>16519</v>
      </c>
      <c r="L64" s="14">
        <v>8.5000000000000006E-2</v>
      </c>
      <c r="M64" s="24">
        <f>ROUND(K64*(1-L64),0)</f>
        <v>15115</v>
      </c>
      <c r="N64" s="15">
        <v>0.60299999999999998</v>
      </c>
      <c r="O64" s="25">
        <f t="shared" ref="O64:O66" si="584">M64*N64</f>
        <v>9114.3449999999993</v>
      </c>
      <c r="P64" s="14">
        <v>0.26500000000000001</v>
      </c>
      <c r="Q64" s="25">
        <f t="shared" ref="Q64:Q66" si="585">M64*P64</f>
        <v>4005.4750000000004</v>
      </c>
      <c r="R64" s="16">
        <v>0.13200000000000001</v>
      </c>
      <c r="S64" s="150"/>
      <c r="T64" s="25">
        <f t="shared" ref="T64:T66" si="586">M64*R64</f>
        <v>1995.18</v>
      </c>
      <c r="U64" s="26">
        <v>0.24099999999999999</v>
      </c>
      <c r="V64" s="25">
        <f t="shared" ref="V64:V66" si="587">M64*U64</f>
        <v>3642.7149999999997</v>
      </c>
      <c r="W64" s="16">
        <v>0.50800000000000001</v>
      </c>
      <c r="X64" s="25">
        <f t="shared" ref="X64:X66" si="588">M64*W64</f>
        <v>7678.42</v>
      </c>
      <c r="Y64" s="16">
        <v>0.4</v>
      </c>
      <c r="Z64" s="25">
        <f t="shared" ref="Z64:Z66" si="589">Y64*M64</f>
        <v>6046</v>
      </c>
      <c r="AA64" s="17">
        <v>2.6199999999999999E-3</v>
      </c>
      <c r="AB64" s="18">
        <f t="shared" ref="AB64:AB66" si="590">M64*AA64</f>
        <v>39.601300000000002</v>
      </c>
      <c r="AC64" s="27">
        <f>IF(M64&gt;0,(AE64+AN64)/M64,0)</f>
        <v>2.8011706252067483E-3</v>
      </c>
      <c r="AD64" s="17">
        <v>4.4999999999999999E-4</v>
      </c>
      <c r="AE64" s="24">
        <f t="shared" ref="AE64:AE66" si="591">AD64*M64</f>
        <v>6.8017500000000002</v>
      </c>
      <c r="AF64" s="117">
        <v>0.20799999999999999</v>
      </c>
      <c r="AG64" s="30">
        <f t="shared" ref="AG64:AG66" si="592">AJ64*(1-AK64)*AF64</f>
        <v>34.253439999999998</v>
      </c>
      <c r="AH64" s="28">
        <f t="shared" ref="AH64:AH66" si="593">IF(AND(AF64&gt;0,AD64&gt;0,AA64&gt;0),((AA64-AD64)*AF64)/((AF64-AD64)*AA64),0)</f>
        <v>0.83004003449918273</v>
      </c>
      <c r="AI64" s="60">
        <f t="shared" si="6"/>
        <v>0.84110680756205547</v>
      </c>
      <c r="AJ64" s="12">
        <v>179</v>
      </c>
      <c r="AK64" s="14">
        <v>0.08</v>
      </c>
      <c r="AL64" s="15">
        <v>0.21579999999999999</v>
      </c>
      <c r="AM64" s="135">
        <v>0.21609999999999999</v>
      </c>
      <c r="AN64" s="30">
        <f>AJ64*(1-AK64)*AL64</f>
        <v>35.537944000000003</v>
      </c>
      <c r="AO64" s="136">
        <f t="shared" ref="AO64" si="594">AJ64*(1-AK64)*AM64</f>
        <v>35.587347999999999</v>
      </c>
      <c r="AP64" s="19">
        <v>1.55</v>
      </c>
      <c r="AQ64" s="19"/>
      <c r="AR64" s="101">
        <f>AR62+AJ64-AQ64</f>
        <v>771.74000000000137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9"/>
      <c r="B65" s="33">
        <v>2</v>
      </c>
      <c r="C65" s="46" t="s">
        <v>54</v>
      </c>
      <c r="D65" s="34">
        <v>18400</v>
      </c>
      <c r="E65" s="34">
        <v>1</v>
      </c>
      <c r="F65" s="34">
        <v>11853</v>
      </c>
      <c r="G65" s="35">
        <v>0.7</v>
      </c>
      <c r="H65" s="35">
        <v>4.9000000000000004</v>
      </c>
      <c r="I65" s="34">
        <v>12827</v>
      </c>
      <c r="J65" s="35">
        <v>9.1</v>
      </c>
      <c r="K65" s="34">
        <v>16478</v>
      </c>
      <c r="L65" s="36">
        <v>7.6999999999999999E-2</v>
      </c>
      <c r="M65" s="37">
        <f>ROUND(K65*(1-L65),0)</f>
        <v>15209</v>
      </c>
      <c r="N65" s="38">
        <v>0.55900000000000005</v>
      </c>
      <c r="O65" s="25">
        <f t="shared" si="584"/>
        <v>8501.8310000000001</v>
      </c>
      <c r="P65" s="36">
        <v>0.28199999999999997</v>
      </c>
      <c r="Q65" s="25">
        <f t="shared" si="585"/>
        <v>4288.9379999999992</v>
      </c>
      <c r="R65" s="39">
        <v>0.159</v>
      </c>
      <c r="S65" s="139"/>
      <c r="T65" s="25">
        <f t="shared" si="586"/>
        <v>2418.2310000000002</v>
      </c>
      <c r="U65" s="28">
        <v>0.25</v>
      </c>
      <c r="V65" s="25">
        <f t="shared" si="587"/>
        <v>3802.25</v>
      </c>
      <c r="W65" s="39">
        <v>0.49299999999999999</v>
      </c>
      <c r="X65" s="25">
        <f t="shared" si="588"/>
        <v>7498.0370000000003</v>
      </c>
      <c r="Y65" s="39">
        <v>0.39</v>
      </c>
      <c r="Z65" s="25">
        <f t="shared" si="589"/>
        <v>5931.51</v>
      </c>
      <c r="AA65" s="40">
        <v>2.66E-3</v>
      </c>
      <c r="AB65" s="18">
        <f t="shared" si="590"/>
        <v>40.455939999999998</v>
      </c>
      <c r="AC65" s="27">
        <f>IF(M65&gt;0,(AE65+AN65)/M65,0)</f>
        <v>2.7615791307778288E-3</v>
      </c>
      <c r="AD65" s="40">
        <v>4.6000000000000001E-4</v>
      </c>
      <c r="AE65" s="37">
        <f t="shared" si="591"/>
        <v>6.9961400000000005</v>
      </c>
      <c r="AF65" s="28">
        <v>0.2135</v>
      </c>
      <c r="AG65" s="41">
        <f t="shared" si="592"/>
        <v>32.338844999999999</v>
      </c>
      <c r="AH65" s="28">
        <f t="shared" si="593"/>
        <v>0.82885348933731262</v>
      </c>
      <c r="AI65" s="29">
        <f t="shared" si="6"/>
        <v>0.83509086887709927</v>
      </c>
      <c r="AJ65" s="34">
        <v>165</v>
      </c>
      <c r="AK65" s="36">
        <v>8.2000000000000003E-2</v>
      </c>
      <c r="AL65" s="38">
        <v>0.2311</v>
      </c>
      <c r="AM65" s="137">
        <v>0.23119999999999999</v>
      </c>
      <c r="AN65" s="41">
        <f>AJ65*(1-AK65)*AL65</f>
        <v>35.004716999999999</v>
      </c>
      <c r="AO65" s="138">
        <f t="shared" si="19"/>
        <v>35.019863999999998</v>
      </c>
      <c r="AP65" s="42">
        <v>1.55</v>
      </c>
      <c r="AQ65" s="42"/>
      <c r="AR65" s="121">
        <f>AR64+AJ65-AQ65</f>
        <v>936.74000000000137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9"/>
      <c r="B66" s="33">
        <v>3</v>
      </c>
      <c r="C66" s="11" t="s">
        <v>57</v>
      </c>
      <c r="D66" s="43">
        <v>14540</v>
      </c>
      <c r="E66" s="43">
        <v>1</v>
      </c>
      <c r="F66" s="43">
        <v>17501</v>
      </c>
      <c r="G66" s="37">
        <v>1.2</v>
      </c>
      <c r="H66" s="37">
        <v>4.9000000000000004</v>
      </c>
      <c r="I66" s="43">
        <v>17366</v>
      </c>
      <c r="J66" s="37">
        <v>8.5</v>
      </c>
      <c r="K66" s="43">
        <v>16343</v>
      </c>
      <c r="L66" s="39">
        <v>0.08</v>
      </c>
      <c r="M66" s="37">
        <f>ROUND(K66*(1-L66),0)</f>
        <v>15036</v>
      </c>
      <c r="N66" s="28">
        <v>0.55300000000000005</v>
      </c>
      <c r="O66" s="25">
        <f t="shared" si="584"/>
        <v>8314.9080000000013</v>
      </c>
      <c r="P66" s="39">
        <v>0.22500000000000001</v>
      </c>
      <c r="Q66" s="25">
        <f t="shared" si="585"/>
        <v>3383.1</v>
      </c>
      <c r="R66" s="39">
        <v>0.222</v>
      </c>
      <c r="S66" s="139"/>
      <c r="T66" s="25">
        <f t="shared" si="586"/>
        <v>3337.9920000000002</v>
      </c>
      <c r="U66" s="28">
        <v>0.23899999999999999</v>
      </c>
      <c r="V66" s="25">
        <f t="shared" si="587"/>
        <v>3593.6039999999998</v>
      </c>
      <c r="W66" s="39">
        <v>0.5</v>
      </c>
      <c r="X66" s="25">
        <f t="shared" si="588"/>
        <v>7518</v>
      </c>
      <c r="Y66" s="39">
        <v>0.41</v>
      </c>
      <c r="Z66" s="25">
        <f t="shared" si="589"/>
        <v>6164.7599999999993</v>
      </c>
      <c r="AA66" s="47">
        <v>2.5999999999999999E-3</v>
      </c>
      <c r="AB66" s="18">
        <f t="shared" si="590"/>
        <v>39.093599999999995</v>
      </c>
      <c r="AC66" s="27">
        <f>IF(M66&gt;0,(AE66+AN66)/M66,0)</f>
        <v>3.0269038707102952E-3</v>
      </c>
      <c r="AD66" s="47">
        <v>4.4999999999999999E-4</v>
      </c>
      <c r="AE66" s="37">
        <f t="shared" si="591"/>
        <v>6.7661999999999995</v>
      </c>
      <c r="AF66" s="28">
        <v>0.21809999999999999</v>
      </c>
      <c r="AG66" s="41">
        <f t="shared" si="592"/>
        <v>35.476800300000001</v>
      </c>
      <c r="AH66" s="28">
        <f t="shared" si="593"/>
        <v>0.82863277315379325</v>
      </c>
      <c r="AI66" s="29">
        <f t="shared" si="6"/>
        <v>0.85294459340723283</v>
      </c>
      <c r="AJ66" s="43">
        <v>177</v>
      </c>
      <c r="AK66" s="39">
        <v>8.1000000000000003E-2</v>
      </c>
      <c r="AL66" s="28">
        <v>0.2382</v>
      </c>
      <c r="AM66" s="139">
        <v>0.23799999999999999</v>
      </c>
      <c r="AN66" s="41">
        <f>AJ66*(1-AK66)*AL66</f>
        <v>38.746326600000003</v>
      </c>
      <c r="AO66" s="140">
        <f t="shared" si="19"/>
        <v>38.713794</v>
      </c>
      <c r="AP66" s="18">
        <v>1.55</v>
      </c>
      <c r="AQ66" s="18"/>
      <c r="AR66" s="121">
        <f>AR65+AJ66-AQ66</f>
        <v>1113.7400000000014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70"/>
      <c r="B67" s="49" t="s">
        <v>38</v>
      </c>
      <c r="C67" s="50"/>
      <c r="D67" s="51">
        <f t="shared" ref="D67" si="595">SUM(D64:D66)</f>
        <v>44640</v>
      </c>
      <c r="E67" s="51"/>
      <c r="F67" s="51">
        <f t="shared" ref="F67" si="596">SUM(F64:F66)</f>
        <v>44277</v>
      </c>
      <c r="G67" s="52"/>
      <c r="H67" s="52"/>
      <c r="I67" s="51">
        <f t="shared" ref="I67:K67" si="597">SUM(I64:I66)</f>
        <v>46655</v>
      </c>
      <c r="J67" s="52"/>
      <c r="K67" s="51">
        <f t="shared" si="597"/>
        <v>49340</v>
      </c>
      <c r="L67" s="21">
        <f t="shared" ref="L67" si="598">IF(K67&gt;0,(K64*L64+K65*L65+K66*L66)/K67,0)</f>
        <v>8.0672091609242005E-2</v>
      </c>
      <c r="M67" s="52">
        <f t="shared" ref="M67" si="599">M64+M65+M66</f>
        <v>45360</v>
      </c>
      <c r="N67" s="53">
        <f t="shared" ref="N67" si="600">IF(M67&gt;0,O67/M67,0)</f>
        <v>0.57167292768959443</v>
      </c>
      <c r="O67" s="54">
        <f t="shared" ref="O67" si="601">O64+O65+O66</f>
        <v>25931.084000000003</v>
      </c>
      <c r="P67" s="21">
        <f t="shared" ref="P67" si="602">IF(M67&gt;0,Q67/M67,0)</f>
        <v>0.25744076278659611</v>
      </c>
      <c r="Q67" s="54">
        <f t="shared" ref="Q67" si="603">Q64+Q65+Q66</f>
        <v>11677.513000000001</v>
      </c>
      <c r="R67" s="21">
        <f t="shared" ref="R67" si="604">IF(M67&gt;0,T67/M67,0)</f>
        <v>0.17088630952380954</v>
      </c>
      <c r="S67" s="141"/>
      <c r="T67" s="54">
        <f t="shared" ref="T67" si="605">T64+T65+T66</f>
        <v>7751.4030000000002</v>
      </c>
      <c r="U67" s="21">
        <f t="shared" ref="U67" si="606">IF(M67&gt;0,V67/M67,0)</f>
        <v>0.24335469576719576</v>
      </c>
      <c r="V67" s="54">
        <f t="shared" ref="V67" si="607">V64+V65+V66</f>
        <v>11038.569</v>
      </c>
      <c r="W67" s="21">
        <f t="shared" ref="W67" si="608">IF(M67&gt;0,X67/M67,0)</f>
        <v>0.50031871693121699</v>
      </c>
      <c r="X67" s="54">
        <f t="shared" ref="X67" si="609">X64+X65+X66</f>
        <v>22694.457000000002</v>
      </c>
      <c r="Y67" s="21">
        <f t="shared" ref="Y67" si="610">IF(M67&gt;0,Z67/M67,0)</f>
        <v>0.39996186067019401</v>
      </c>
      <c r="Z67" s="54">
        <f t="shared" ref="Z67" si="611">Z64+Z65+Z66</f>
        <v>18142.27</v>
      </c>
      <c r="AA67" s="55">
        <f t="shared" ref="AA67" si="612">IF(M67&gt;0,AB67/M67,0)</f>
        <v>2.6267821869488538E-3</v>
      </c>
      <c r="AB67" s="56">
        <f t="shared" ref="AB67" si="613">SUM(AB64:AB66)</f>
        <v>119.15084</v>
      </c>
      <c r="AC67" s="55">
        <f t="shared" ref="AC67" si="614">IF(M67&gt;0,(AC64*M64+AC65*M65+AC66*M66)/M67,0)</f>
        <v>2.8627221693121696E-3</v>
      </c>
      <c r="AD67" s="55">
        <f t="shared" ref="AD67" si="615">IF(K67&gt;0,(K64*AD64+K65*AD65+K66*AD66)/K67,0)</f>
        <v>4.5333968382650993E-4</v>
      </c>
      <c r="AE67" s="52">
        <f t="shared" ref="AE67" si="616">SUM(AE64:AE66)</f>
        <v>20.56409</v>
      </c>
      <c r="AF67" s="53">
        <f t="shared" ref="AF67" si="617">IF(K67&gt;0,(K64*AF64+K65*AF65+K66*AF66)/K67,0)</f>
        <v>0.21318227199027154</v>
      </c>
      <c r="AG67" s="58">
        <f t="shared" ref="AG67" si="618">SUM(AG64:AG66)</f>
        <v>102.06908530000001</v>
      </c>
      <c r="AH67" s="53">
        <f t="shared" ref="AH67" si="619">IF(AND(AB67&gt;0),((AB64*AH64+AB65*AH65+AB66*AH66)/AB67),0)</f>
        <v>0.82917543537417426</v>
      </c>
      <c r="AI67" s="57">
        <f t="shared" si="6"/>
        <v>0.84331472010370534</v>
      </c>
      <c r="AJ67" s="51">
        <f t="shared" ref="AJ67" si="620">SUM(AJ64:AJ66)</f>
        <v>521</v>
      </c>
      <c r="AK67" s="21">
        <f t="shared" ref="AK67" si="621">IF(AJ67&gt;0,(AK64*AJ64+AK65*AJ65+AK66*AJ66)/AJ67,0)</f>
        <v>8.0973128598848365E-2</v>
      </c>
      <c r="AL67" s="53">
        <f>IF(K67&gt;0,(AL64*K64+AL65*K65+AL66*K66)/K67,0)</f>
        <v>0.22832931901094444</v>
      </c>
      <c r="AM67" s="141">
        <f>IF(L67&gt;0,(AM64*K64+AM65*K65+AM66*K66)/K67,0)</f>
        <v>0.22839690920145925</v>
      </c>
      <c r="AN67" s="58">
        <f t="shared" ref="AN67" si="622">SUM(AN64:AN66)</f>
        <v>109.28898760000001</v>
      </c>
      <c r="AO67" s="142">
        <f t="shared" si="48"/>
        <v>109.32100600000001</v>
      </c>
      <c r="AP67" s="56"/>
      <c r="AQ67" s="56">
        <f t="shared" ref="AQ67" si="623">SUM(AQ64:AQ66)</f>
        <v>0</v>
      </c>
      <c r="AR67" s="105"/>
      <c r="AS67" s="106">
        <f>AR66</f>
        <v>1113.7400000000014</v>
      </c>
      <c r="AT67" s="51">
        <f t="shared" ref="AT67" si="624">SUM(AT64:AT66)</f>
        <v>0</v>
      </c>
      <c r="AU67" s="59"/>
      <c r="AV67" s="58"/>
      <c r="AW67" s="58"/>
      <c r="AX67" s="58"/>
      <c r="AY67" s="58"/>
    </row>
    <row r="68" spans="1:51" x14ac:dyDescent="0.2">
      <c r="A68" s="168">
        <v>17</v>
      </c>
      <c r="B68" s="23">
        <v>1</v>
      </c>
      <c r="C68" s="11" t="s">
        <v>53</v>
      </c>
      <c r="D68" s="12">
        <v>12600</v>
      </c>
      <c r="E68" s="12">
        <v>0</v>
      </c>
      <c r="F68" s="12">
        <v>16575</v>
      </c>
      <c r="G68" s="13">
        <v>1.2</v>
      </c>
      <c r="H68" s="13">
        <v>5.0999999999999996</v>
      </c>
      <c r="I68" s="12">
        <v>17848</v>
      </c>
      <c r="J68" s="13">
        <v>7.9</v>
      </c>
      <c r="K68" s="12">
        <v>15513</v>
      </c>
      <c r="L68" s="14">
        <v>7.9000000000000001E-2</v>
      </c>
      <c r="M68" s="24">
        <f>ROUND(K68*(1-L68),0)</f>
        <v>14287</v>
      </c>
      <c r="N68" s="15">
        <v>0.51900000000000002</v>
      </c>
      <c r="O68" s="25">
        <f t="shared" ref="O68:O70" si="625">M68*N68</f>
        <v>7414.9530000000004</v>
      </c>
      <c r="P68" s="14">
        <v>0.33800000000000002</v>
      </c>
      <c r="Q68" s="25">
        <f t="shared" ref="Q68:Q70" si="626">M68*P68</f>
        <v>4829.0060000000003</v>
      </c>
      <c r="R68" s="16">
        <v>0.14299999999999999</v>
      </c>
      <c r="S68" s="150"/>
      <c r="T68" s="25">
        <f t="shared" ref="T68:T70" si="627">M68*R68</f>
        <v>2043.0409999999999</v>
      </c>
      <c r="U68" s="26">
        <v>0.25700000000000001</v>
      </c>
      <c r="V68" s="25">
        <f t="shared" ref="V68:V70" si="628">M68*U68</f>
        <v>3671.759</v>
      </c>
      <c r="W68" s="16">
        <v>0.498</v>
      </c>
      <c r="X68" s="25">
        <f t="shared" ref="X68:X70" si="629">M68*W68</f>
        <v>7114.9260000000004</v>
      </c>
      <c r="Y68" s="16">
        <v>0.39</v>
      </c>
      <c r="Z68" s="25">
        <f t="shared" ref="Z68:Z70" si="630">Y68*M68</f>
        <v>5571.93</v>
      </c>
      <c r="AA68" s="17">
        <v>2.7100000000000002E-3</v>
      </c>
      <c r="AB68" s="18">
        <f t="shared" ref="AB68:AB70" si="631">M68*AA68</f>
        <v>38.717770000000002</v>
      </c>
      <c r="AC68" s="27">
        <f>IF(M68&gt;0,(AE68+AN68)/M68,0)</f>
        <v>3.0538853503184714E-3</v>
      </c>
      <c r="AD68" s="17">
        <v>4.4000000000000002E-4</v>
      </c>
      <c r="AE68" s="24">
        <f t="shared" ref="AE68:AE70" si="632">AD68*M68</f>
        <v>6.2862800000000005</v>
      </c>
      <c r="AF68" s="117">
        <v>0.20030000000000001</v>
      </c>
      <c r="AG68" s="30">
        <f t="shared" ref="AG68:AG70" si="633">AJ68*(1-AK68)*AF68</f>
        <v>32.353457500000005</v>
      </c>
      <c r="AH68" s="28">
        <f t="shared" ref="AH68:AH70" si="634">IF(AND(AF68&gt;0,AD68&gt;0,AA68&gt;0),((AA68-AD68)*AF68)/((AF68-AD68)*AA68),0)</f>
        <v>0.83948247167851453</v>
      </c>
      <c r="AI68" s="60">
        <f t="shared" ref="AI68:AI127" si="635">IF(AND(AC68&gt;0,AL68&gt;0,AD68&gt;0),((AL68*(AC68-AD68))/(AC68*(AL68-AD68))),0)</f>
        <v>0.85755326652115571</v>
      </c>
      <c r="AJ68" s="12">
        <v>175</v>
      </c>
      <c r="AK68" s="14">
        <v>7.6999999999999999E-2</v>
      </c>
      <c r="AL68" s="15">
        <v>0.23119999999999999</v>
      </c>
      <c r="AM68" s="135">
        <v>0.23250000000000001</v>
      </c>
      <c r="AN68" s="30">
        <f>AJ68*(1-AK68)*AL68</f>
        <v>37.344580000000001</v>
      </c>
      <c r="AO68" s="136">
        <f t="shared" ref="AO68" si="636">AJ68*(1-AK68)*AM68</f>
        <v>37.554562500000003</v>
      </c>
      <c r="AP68" s="19">
        <v>1.55</v>
      </c>
      <c r="AQ68" s="19"/>
      <c r="AR68" s="101">
        <f>AR66+AJ68-AQ68</f>
        <v>1288.7400000000014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9"/>
      <c r="B69" s="33">
        <v>2</v>
      </c>
      <c r="C69" s="11" t="s">
        <v>56</v>
      </c>
      <c r="D69" s="34">
        <v>19700</v>
      </c>
      <c r="E69" s="34">
        <v>2</v>
      </c>
      <c r="F69" s="34">
        <v>16602</v>
      </c>
      <c r="G69" s="35">
        <v>1.1000000000000001</v>
      </c>
      <c r="H69" s="35">
        <v>4.7</v>
      </c>
      <c r="I69" s="34">
        <v>17343</v>
      </c>
      <c r="J69" s="35">
        <v>7.2</v>
      </c>
      <c r="K69" s="34">
        <v>15439</v>
      </c>
      <c r="L69" s="36">
        <v>7.9000000000000001E-2</v>
      </c>
      <c r="M69" s="37">
        <f>ROUND(K69*(1-L69),0)</f>
        <v>14219</v>
      </c>
      <c r="N69" s="38">
        <v>0.45100000000000001</v>
      </c>
      <c r="O69" s="25">
        <f t="shared" si="625"/>
        <v>6412.7690000000002</v>
      </c>
      <c r="P69" s="36">
        <v>0.34300000000000003</v>
      </c>
      <c r="Q69" s="25">
        <f t="shared" si="626"/>
        <v>4877.1170000000002</v>
      </c>
      <c r="R69" s="39">
        <v>0.20599999999999999</v>
      </c>
      <c r="S69" s="139"/>
      <c r="T69" s="25">
        <f t="shared" si="627"/>
        <v>2929.114</v>
      </c>
      <c r="U69" s="28">
        <v>0.26100000000000001</v>
      </c>
      <c r="V69" s="25">
        <f t="shared" si="628"/>
        <v>3711.1590000000001</v>
      </c>
      <c r="W69" s="39">
        <v>0.496</v>
      </c>
      <c r="X69" s="25">
        <f t="shared" si="629"/>
        <v>7052.6239999999998</v>
      </c>
      <c r="Y69" s="39">
        <v>0.4</v>
      </c>
      <c r="Z69" s="25">
        <f t="shared" si="630"/>
        <v>5687.6</v>
      </c>
      <c r="AA69" s="40">
        <v>2.7299999999999998E-3</v>
      </c>
      <c r="AB69" s="18">
        <f t="shared" si="631"/>
        <v>38.817869999999999</v>
      </c>
      <c r="AC69" s="27">
        <f>IF(M69&gt;0,(AE69+AN69)/M69,0)</f>
        <v>2.511443610661791E-3</v>
      </c>
      <c r="AD69" s="40">
        <v>4.6000000000000001E-4</v>
      </c>
      <c r="AE69" s="37">
        <f t="shared" si="632"/>
        <v>6.5407400000000004</v>
      </c>
      <c r="AF69" s="28">
        <v>0.1983</v>
      </c>
      <c r="AG69" s="41">
        <f t="shared" si="633"/>
        <v>27.271604100000005</v>
      </c>
      <c r="AH69" s="28">
        <f t="shared" si="634"/>
        <v>0.83343516572388388</v>
      </c>
      <c r="AI69" s="29">
        <f t="shared" si="635"/>
        <v>0.81861381202448358</v>
      </c>
      <c r="AJ69" s="34">
        <v>149</v>
      </c>
      <c r="AK69" s="36">
        <v>7.6999999999999999E-2</v>
      </c>
      <c r="AL69" s="38">
        <v>0.21210000000000001</v>
      </c>
      <c r="AM69" s="137">
        <v>0.2135</v>
      </c>
      <c r="AN69" s="41">
        <f>AJ69*(1-AK69)*AL69</f>
        <v>29.169476700000004</v>
      </c>
      <c r="AO69" s="138">
        <f t="shared" si="19"/>
        <v>29.362014500000004</v>
      </c>
      <c r="AP69" s="42">
        <v>1.6</v>
      </c>
      <c r="AQ69" s="42"/>
      <c r="AR69" s="121">
        <f>AR68+AJ69-AQ69</f>
        <v>1437.7400000000014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9"/>
      <c r="B70" s="33">
        <v>3</v>
      </c>
      <c r="C70" s="11" t="s">
        <v>57</v>
      </c>
      <c r="D70" s="43">
        <v>16320</v>
      </c>
      <c r="E70" s="43">
        <v>1</v>
      </c>
      <c r="F70" s="43">
        <v>17095</v>
      </c>
      <c r="G70" s="37">
        <v>0.9</v>
      </c>
      <c r="H70" s="37">
        <v>3.8</v>
      </c>
      <c r="I70" s="43">
        <v>17262</v>
      </c>
      <c r="J70" s="37">
        <v>6.7</v>
      </c>
      <c r="K70" s="43">
        <v>15188</v>
      </c>
      <c r="L70" s="39">
        <v>8.4000000000000005E-2</v>
      </c>
      <c r="M70" s="37">
        <f>ROUND(K70*(1-L70),0)</f>
        <v>13912</v>
      </c>
      <c r="N70" s="28">
        <v>0.57299999999999995</v>
      </c>
      <c r="O70" s="25">
        <f t="shared" si="625"/>
        <v>7971.5759999999991</v>
      </c>
      <c r="P70" s="39">
        <v>0.28299999999999997</v>
      </c>
      <c r="Q70" s="25">
        <f t="shared" si="626"/>
        <v>3937.0959999999995</v>
      </c>
      <c r="R70" s="39">
        <v>0.14399999999999999</v>
      </c>
      <c r="S70" s="139"/>
      <c r="T70" s="25">
        <f t="shared" si="627"/>
        <v>2003.3279999999997</v>
      </c>
      <c r="U70" s="28">
        <v>0.25700000000000001</v>
      </c>
      <c r="V70" s="25">
        <f t="shared" si="628"/>
        <v>3575.384</v>
      </c>
      <c r="W70" s="39">
        <v>0.498</v>
      </c>
      <c r="X70" s="25">
        <f t="shared" si="629"/>
        <v>6928.1760000000004</v>
      </c>
      <c r="Y70" s="39">
        <v>0.41</v>
      </c>
      <c r="Z70" s="25">
        <f t="shared" si="630"/>
        <v>5703.92</v>
      </c>
      <c r="AA70" s="47">
        <v>2.6199999999999999E-3</v>
      </c>
      <c r="AB70" s="18">
        <f t="shared" si="631"/>
        <v>36.449439999999996</v>
      </c>
      <c r="AC70" s="27">
        <f>IF(M70&gt;0,(AE70+AN70)/M70,0)</f>
        <v>2.8384834675100634E-3</v>
      </c>
      <c r="AD70" s="47">
        <v>4.2999999999999999E-4</v>
      </c>
      <c r="AE70" s="37">
        <f t="shared" si="632"/>
        <v>5.9821599999999995</v>
      </c>
      <c r="AF70" s="28">
        <v>0.2286</v>
      </c>
      <c r="AG70" s="41">
        <f t="shared" si="633"/>
        <v>31.2002424</v>
      </c>
      <c r="AH70" s="28">
        <f t="shared" si="634"/>
        <v>0.83745312437793318</v>
      </c>
      <c r="AI70" s="29">
        <f t="shared" si="635"/>
        <v>0.84999945286556089</v>
      </c>
      <c r="AJ70" s="43">
        <v>149</v>
      </c>
      <c r="AK70" s="39">
        <v>8.4000000000000005E-2</v>
      </c>
      <c r="AL70" s="28">
        <v>0.2455</v>
      </c>
      <c r="AM70" s="139">
        <v>0.2535</v>
      </c>
      <c r="AN70" s="41">
        <f>AJ70*(1-AK70)*AL70</f>
        <v>33.506822</v>
      </c>
      <c r="AO70" s="140">
        <f t="shared" si="19"/>
        <v>34.598694000000002</v>
      </c>
      <c r="AP70" s="18">
        <v>1.55</v>
      </c>
      <c r="AQ70" s="18"/>
      <c r="AR70" s="121">
        <f>AR69+AJ70-AQ70</f>
        <v>1586.7400000000014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70"/>
      <c r="B71" s="49" t="s">
        <v>38</v>
      </c>
      <c r="C71" s="50"/>
      <c r="D71" s="51">
        <f t="shared" ref="D71" si="637">SUM(D68:D70)</f>
        <v>48620</v>
      </c>
      <c r="E71" s="51"/>
      <c r="F71" s="51">
        <f t="shared" ref="F71" si="638">SUM(F68:F70)</f>
        <v>50272</v>
      </c>
      <c r="G71" s="52"/>
      <c r="H71" s="52"/>
      <c r="I71" s="51">
        <f t="shared" ref="I71:K71" si="639">SUM(I68:I70)</f>
        <v>52453</v>
      </c>
      <c r="J71" s="52"/>
      <c r="K71" s="51">
        <f t="shared" si="639"/>
        <v>46140</v>
      </c>
      <c r="L71" s="21">
        <f t="shared" ref="L71" si="640">IF(K71&gt;0,(K68*L68+K69*L69+K70*L70)/K71,0)</f>
        <v>8.0645860424794102E-2</v>
      </c>
      <c r="M71" s="52">
        <f t="shared" ref="M71" si="641">M68+M69+M70</f>
        <v>42418</v>
      </c>
      <c r="N71" s="53">
        <f t="shared" ref="N71" si="642">IF(M71&gt;0,O71/M71,0)</f>
        <v>0.51391621481446559</v>
      </c>
      <c r="O71" s="54">
        <f t="shared" ref="O71" si="643">O68+O69+O70</f>
        <v>21799.298000000003</v>
      </c>
      <c r="P71" s="21">
        <f t="shared" ref="P71" si="644">IF(M71&gt;0,Q71/M71,0)</f>
        <v>0.32163748880192367</v>
      </c>
      <c r="Q71" s="54">
        <f t="shared" ref="Q71" si="645">Q68+Q69+Q70</f>
        <v>13643.218999999999</v>
      </c>
      <c r="R71" s="21">
        <f t="shared" ref="R71" si="646">IF(M71&gt;0,T71/M71,0)</f>
        <v>0.16444629638361072</v>
      </c>
      <c r="S71" s="141"/>
      <c r="T71" s="54">
        <f t="shared" ref="T71" si="647">T68+T69+T70</f>
        <v>6975.4829999999993</v>
      </c>
      <c r="U71" s="21">
        <f t="shared" ref="U71" si="648">IF(M71&gt;0,V71/M71,0)</f>
        <v>0.25834084586732048</v>
      </c>
      <c r="V71" s="54">
        <f t="shared" ref="V71" si="649">V68+V69+V70</f>
        <v>10958.302</v>
      </c>
      <c r="W71" s="21">
        <f t="shared" ref="W71" si="650">IF(M71&gt;0,X71/M71,0)</f>
        <v>0.49732957706633973</v>
      </c>
      <c r="X71" s="54">
        <f t="shared" ref="X71" si="651">X68+X69+X70</f>
        <v>21095.725999999999</v>
      </c>
      <c r="Y71" s="21">
        <f t="shared" ref="Y71" si="652">IF(M71&gt;0,Z71/M71,0)</f>
        <v>0.39991159413456551</v>
      </c>
      <c r="Z71" s="54">
        <f t="shared" ref="Z71" si="653">Z68+Z69+Z70</f>
        <v>16963.45</v>
      </c>
      <c r="AA71" s="55">
        <f t="shared" ref="AA71" si="654">IF(M71&gt;0,AB71/M71,0)</f>
        <v>2.687186571738413E-3</v>
      </c>
      <c r="AB71" s="56">
        <f t="shared" ref="AB71" si="655">SUM(AB68:AB70)</f>
        <v>113.98508</v>
      </c>
      <c r="AC71" s="55">
        <f t="shared" ref="AC71" si="656">IF(M71&gt;0,(AC68*M68+AC69*M69+AC70*M70)/M71,0)</f>
        <v>2.8014064477344522E-3</v>
      </c>
      <c r="AD71" s="55">
        <f t="shared" ref="AD71" si="657">IF(K71&gt;0,(K68*AD68+K69*AD69+K70*AD70)/K71,0)</f>
        <v>4.4340052015604681E-4</v>
      </c>
      <c r="AE71" s="52">
        <f t="shared" ref="AE71" si="658">SUM(AE68:AE70)</f>
        <v>18.809180000000001</v>
      </c>
      <c r="AF71" s="53">
        <f t="shared" ref="AF71" si="659">IF(K71&gt;0,(K68*AF68+K69*AF69+K70*AF70)/K71,0)</f>
        <v>0.20894634590377115</v>
      </c>
      <c r="AG71" s="58">
        <f t="shared" ref="AG71" si="660">SUM(AG68:AG70)</f>
        <v>90.825304000000017</v>
      </c>
      <c r="AH71" s="53">
        <f t="shared" ref="AH71" si="661">IF(AND(AB71&gt;0),((AB68*AH68+AB69*AH69+AB70*AH70)/AB71),0)</f>
        <v>0.83677411625981601</v>
      </c>
      <c r="AI71" s="57">
        <f t="shared" si="635"/>
        <v>0.84335143961416004</v>
      </c>
      <c r="AJ71" s="51">
        <f t="shared" ref="AJ71" si="662">SUM(AJ68:AJ70)</f>
        <v>473</v>
      </c>
      <c r="AK71" s="21">
        <f t="shared" ref="AK71" si="663">IF(AJ71&gt;0,(AK68*AJ68+AK69*AJ69+AK70*AJ70)/AJ71,0)</f>
        <v>7.920507399577166E-2</v>
      </c>
      <c r="AL71" s="53">
        <f>IF(K71&gt;0,(AL68*K68+AL69*K69+AL70*K70)/K71,0)</f>
        <v>0.22951607065452972</v>
      </c>
      <c r="AM71" s="141">
        <f>IF(L71&gt;0,(AM68*K68+AM69*K69+AM70*K70)/K71,0)</f>
        <v>0.23305498482878195</v>
      </c>
      <c r="AN71" s="58">
        <f t="shared" ref="AN71" si="664">SUM(AN68:AN70)</f>
        <v>100.0208787</v>
      </c>
      <c r="AO71" s="142">
        <f t="shared" si="48"/>
        <v>101.51527100000001</v>
      </c>
      <c r="AP71" s="56"/>
      <c r="AQ71" s="56">
        <f t="shared" ref="AQ71" si="665">SUM(AQ68:AQ70)</f>
        <v>0</v>
      </c>
      <c r="AR71" s="105"/>
      <c r="AS71" s="106">
        <f>AR70</f>
        <v>1586.7400000000014</v>
      </c>
      <c r="AT71" s="51">
        <f t="shared" ref="AT71" si="666">SUM(AT68:AT70)</f>
        <v>0</v>
      </c>
      <c r="AU71" s="59"/>
      <c r="AV71" s="58"/>
      <c r="AW71" s="58"/>
      <c r="AX71" s="58"/>
      <c r="AY71" s="58"/>
    </row>
    <row r="72" spans="1:51" x14ac:dyDescent="0.2">
      <c r="A72" s="168">
        <v>18</v>
      </c>
      <c r="B72" s="23">
        <v>1</v>
      </c>
      <c r="C72" s="11" t="s">
        <v>53</v>
      </c>
      <c r="D72" s="12">
        <v>5765</v>
      </c>
      <c r="E72" s="12">
        <v>0</v>
      </c>
      <c r="F72" s="12">
        <v>12282</v>
      </c>
      <c r="G72" s="13">
        <v>1.1000000000000001</v>
      </c>
      <c r="H72" s="13">
        <v>5.7</v>
      </c>
      <c r="I72" s="12">
        <v>14108</v>
      </c>
      <c r="J72" s="125">
        <v>7.5</v>
      </c>
      <c r="K72" s="12">
        <v>14886</v>
      </c>
      <c r="L72" s="14">
        <v>8.2000000000000003E-2</v>
      </c>
      <c r="M72" s="24">
        <f>ROUND(K72*(1-L72),0)</f>
        <v>13665</v>
      </c>
      <c r="N72" s="15">
        <v>0.43099999999999999</v>
      </c>
      <c r="O72" s="25">
        <f t="shared" ref="O72:O74" si="667">M72*N72</f>
        <v>5889.6149999999998</v>
      </c>
      <c r="P72" s="14">
        <v>0.36499999999999999</v>
      </c>
      <c r="Q72" s="25">
        <f t="shared" ref="Q72:Q74" si="668">M72*P72</f>
        <v>4987.7249999999995</v>
      </c>
      <c r="R72" s="16">
        <v>0.20399999999999999</v>
      </c>
      <c r="S72" s="150"/>
      <c r="T72" s="25">
        <f t="shared" ref="T72:T74" si="669">M72*R72</f>
        <v>2787.66</v>
      </c>
      <c r="U72" s="26">
        <v>0.252</v>
      </c>
      <c r="V72" s="25">
        <f t="shared" ref="V72:V74" si="670">M72*U72</f>
        <v>3443.58</v>
      </c>
      <c r="W72" s="16">
        <v>0.496</v>
      </c>
      <c r="X72" s="25">
        <f t="shared" ref="X72:X74" si="671">M72*W72</f>
        <v>6777.84</v>
      </c>
      <c r="Y72" s="16">
        <v>0.41</v>
      </c>
      <c r="Z72" s="25">
        <f t="shared" ref="Z72:Z74" si="672">Y72*M72</f>
        <v>5602.65</v>
      </c>
      <c r="AA72" s="17">
        <v>2.66E-3</v>
      </c>
      <c r="AB72" s="18">
        <f t="shared" ref="AB72:AB74" si="673">M72*AA72</f>
        <v>36.3489</v>
      </c>
      <c r="AC72" s="27">
        <f>IF(M72&gt;0,(AE72+AN72)/M72,0)</f>
        <v>3.1663873984632278E-3</v>
      </c>
      <c r="AD72" s="17">
        <v>4.4000000000000002E-4</v>
      </c>
      <c r="AE72" s="24">
        <f t="shared" ref="AE72:AE74" si="674">AD72*M72</f>
        <v>6.0125999999999999</v>
      </c>
      <c r="AF72" s="117">
        <v>0.2074</v>
      </c>
      <c r="AG72" s="30">
        <f t="shared" ref="AG72:AG74" si="675">AJ72*(1-AK72)*AF72</f>
        <v>32.316653200000005</v>
      </c>
      <c r="AH72" s="28">
        <f t="shared" ref="AH72:AH74" si="676">IF(AND(AF72&gt;0,AD72&gt;0,AA72&gt;0),((AA72-AD72)*AF72)/((AF72-AD72)*AA72),0)</f>
        <v>0.83636080925157885</v>
      </c>
      <c r="AI72" s="60">
        <f t="shared" si="635"/>
        <v>0.86262781395060451</v>
      </c>
      <c r="AJ72" s="12">
        <v>169</v>
      </c>
      <c r="AK72" s="14">
        <v>7.8E-2</v>
      </c>
      <c r="AL72" s="15">
        <v>0.23910000000000001</v>
      </c>
      <c r="AM72" s="135">
        <v>0.23669999999999999</v>
      </c>
      <c r="AN72" s="30">
        <f>AJ72*(1-AK72)*AL72</f>
        <v>37.256083800000006</v>
      </c>
      <c r="AO72" s="136">
        <f t="shared" ref="AO72:AO126" si="677">AJ72*(1-AK72)*AM72</f>
        <v>36.8821206</v>
      </c>
      <c r="AP72" s="19">
        <v>1.55</v>
      </c>
      <c r="AQ72" s="19">
        <v>943.2</v>
      </c>
      <c r="AR72" s="101">
        <f>AR70+AJ72-AQ72+AS72</f>
        <v>782.54000000000133</v>
      </c>
      <c r="AS72" s="151">
        <v>-30</v>
      </c>
      <c r="AT72" s="12"/>
      <c r="AU72" s="31"/>
      <c r="AV72" s="20"/>
      <c r="AW72" s="20"/>
      <c r="AX72" s="20"/>
      <c r="AY72" s="20"/>
    </row>
    <row r="73" spans="1:51" x14ac:dyDescent="0.2">
      <c r="A73" s="169"/>
      <c r="B73" s="33">
        <v>2</v>
      </c>
      <c r="C73" s="11" t="s">
        <v>56</v>
      </c>
      <c r="D73" s="34">
        <v>19900</v>
      </c>
      <c r="E73" s="34">
        <v>3</v>
      </c>
      <c r="F73" s="34">
        <v>15942</v>
      </c>
      <c r="G73" s="35">
        <v>3</v>
      </c>
      <c r="H73" s="35">
        <v>5.5</v>
      </c>
      <c r="I73" s="34">
        <v>16655</v>
      </c>
      <c r="J73" s="126">
        <v>6.4</v>
      </c>
      <c r="K73" s="34">
        <v>14494</v>
      </c>
      <c r="L73" s="36">
        <v>7.6999999999999999E-2</v>
      </c>
      <c r="M73" s="37">
        <f>ROUND(K73*(1-L73),0)</f>
        <v>13378</v>
      </c>
      <c r="N73" s="38">
        <v>0.41499999999999998</v>
      </c>
      <c r="O73" s="25">
        <f t="shared" si="667"/>
        <v>5551.87</v>
      </c>
      <c r="P73" s="36">
        <v>0.46400000000000002</v>
      </c>
      <c r="Q73" s="25">
        <f t="shared" si="668"/>
        <v>6207.3920000000007</v>
      </c>
      <c r="R73" s="39">
        <v>0.121</v>
      </c>
      <c r="S73" s="139">
        <v>0.21110000000000001</v>
      </c>
      <c r="T73" s="25">
        <f t="shared" si="669"/>
        <v>1618.7380000000001</v>
      </c>
      <c r="U73" s="28">
        <v>0.26100000000000001</v>
      </c>
      <c r="V73" s="25">
        <f t="shared" si="670"/>
        <v>3491.6580000000004</v>
      </c>
      <c r="W73" s="39">
        <v>0.48099999999999998</v>
      </c>
      <c r="X73" s="25">
        <f t="shared" si="671"/>
        <v>6434.8180000000002</v>
      </c>
      <c r="Y73" s="39">
        <v>0.41</v>
      </c>
      <c r="Z73" s="25">
        <f t="shared" si="672"/>
        <v>5484.98</v>
      </c>
      <c r="AA73" s="40">
        <v>2.65E-3</v>
      </c>
      <c r="AB73" s="18">
        <f t="shared" si="673"/>
        <v>35.451700000000002</v>
      </c>
      <c r="AC73" s="27">
        <f>IF(M73&gt;0,(AE73+AN73)/M73,0)</f>
        <v>3.0993728210494845E-3</v>
      </c>
      <c r="AD73" s="40">
        <v>4.2999999999999999E-4</v>
      </c>
      <c r="AE73" s="37">
        <f t="shared" si="674"/>
        <v>5.7525399999999998</v>
      </c>
      <c r="AF73" s="28">
        <v>0.21859999999999999</v>
      </c>
      <c r="AG73" s="41">
        <f t="shared" si="675"/>
        <v>33.7500912</v>
      </c>
      <c r="AH73" s="28">
        <f t="shared" si="676"/>
        <v>0.83938697622850822</v>
      </c>
      <c r="AI73" s="29">
        <f t="shared" si="635"/>
        <v>0.86286637194503557</v>
      </c>
      <c r="AJ73" s="34">
        <v>168</v>
      </c>
      <c r="AK73" s="36">
        <v>8.1000000000000003E-2</v>
      </c>
      <c r="AL73" s="38">
        <v>0.23130000000000001</v>
      </c>
      <c r="AM73" s="137">
        <v>0.2273</v>
      </c>
      <c r="AN73" s="41">
        <f>AJ73*(1-AK73)*AL73</f>
        <v>35.710869600000002</v>
      </c>
      <c r="AO73" s="138">
        <f t="shared" si="677"/>
        <v>35.093301599999997</v>
      </c>
      <c r="AP73" s="42">
        <v>1.6</v>
      </c>
      <c r="AQ73" s="42"/>
      <c r="AR73" s="121">
        <f>AR72+AJ73-AQ73</f>
        <v>950.54000000000133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9"/>
      <c r="B74" s="33">
        <v>3</v>
      </c>
      <c r="C74" s="46" t="s">
        <v>58</v>
      </c>
      <c r="D74" s="43">
        <v>17853</v>
      </c>
      <c r="E74" s="43">
        <v>1</v>
      </c>
      <c r="F74" s="43">
        <v>16326</v>
      </c>
      <c r="G74" s="37">
        <v>1.1000000000000001</v>
      </c>
      <c r="H74" s="37">
        <v>4.3</v>
      </c>
      <c r="I74" s="43">
        <v>17110</v>
      </c>
      <c r="J74" s="37">
        <v>6</v>
      </c>
      <c r="K74" s="43">
        <v>15738</v>
      </c>
      <c r="L74" s="39">
        <v>7.6999999999999999E-2</v>
      </c>
      <c r="M74" s="37">
        <f>ROUND(K74*(1-L74),0)</f>
        <v>14526</v>
      </c>
      <c r="N74" s="28">
        <v>0.36199999999999999</v>
      </c>
      <c r="O74" s="25">
        <f t="shared" si="667"/>
        <v>5258.4120000000003</v>
      </c>
      <c r="P74" s="39">
        <v>0.45600000000000002</v>
      </c>
      <c r="Q74" s="25">
        <f t="shared" si="668"/>
        <v>6623.8560000000007</v>
      </c>
      <c r="R74" s="39">
        <v>0.182</v>
      </c>
      <c r="S74" s="139">
        <v>0.188</v>
      </c>
      <c r="T74" s="25">
        <f t="shared" si="669"/>
        <v>2643.732</v>
      </c>
      <c r="U74" s="28">
        <v>0.26400000000000001</v>
      </c>
      <c r="V74" s="25">
        <f t="shared" si="670"/>
        <v>3834.864</v>
      </c>
      <c r="W74" s="39">
        <v>0.48299999999999998</v>
      </c>
      <c r="X74" s="25">
        <f t="shared" si="671"/>
        <v>7016.058</v>
      </c>
      <c r="Y74" s="39">
        <v>0.4</v>
      </c>
      <c r="Z74" s="25">
        <f t="shared" si="672"/>
        <v>5810.4000000000005</v>
      </c>
      <c r="AA74" s="47">
        <v>2.7000000000000001E-3</v>
      </c>
      <c r="AB74" s="18">
        <f t="shared" si="673"/>
        <v>39.220200000000006</v>
      </c>
      <c r="AC74" s="27">
        <f>IF(M74&gt;0,(AE74+AN74)/M74,0)</f>
        <v>3.0865359768690627E-3</v>
      </c>
      <c r="AD74" s="47">
        <v>4.4999999999999999E-4</v>
      </c>
      <c r="AE74" s="37">
        <f t="shared" si="674"/>
        <v>6.5366999999999997</v>
      </c>
      <c r="AF74" s="28">
        <v>0.21379999999999999</v>
      </c>
      <c r="AG74" s="41">
        <f t="shared" si="675"/>
        <v>34.5056096</v>
      </c>
      <c r="AH74" s="28">
        <f t="shared" si="676"/>
        <v>0.83509100851495988</v>
      </c>
      <c r="AI74" s="29">
        <f t="shared" si="635"/>
        <v>0.85582842644510926</v>
      </c>
      <c r="AJ74" s="43">
        <v>176</v>
      </c>
      <c r="AK74" s="39">
        <v>8.3000000000000004E-2</v>
      </c>
      <c r="AL74" s="28">
        <v>0.23730000000000001</v>
      </c>
      <c r="AM74" s="139">
        <v>0.23319999999999999</v>
      </c>
      <c r="AN74" s="41">
        <f>AJ74*(1-AK74)*AL74</f>
        <v>38.298321600000001</v>
      </c>
      <c r="AO74" s="140">
        <f t="shared" si="677"/>
        <v>37.636614399999999</v>
      </c>
      <c r="AP74" s="18">
        <v>1.6</v>
      </c>
      <c r="AQ74" s="18"/>
      <c r="AR74" s="121">
        <f>AR73+AJ74-AQ74</f>
        <v>1126.5400000000013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70"/>
      <c r="B75" s="49" t="s">
        <v>38</v>
      </c>
      <c r="C75" s="50"/>
      <c r="D75" s="51">
        <f t="shared" ref="D75" si="678">SUM(D72:D74)</f>
        <v>43518</v>
      </c>
      <c r="E75" s="51"/>
      <c r="F75" s="51">
        <f t="shared" ref="F75" si="679">SUM(F72:F74)</f>
        <v>44550</v>
      </c>
      <c r="G75" s="52"/>
      <c r="H75" s="52"/>
      <c r="I75" s="51">
        <f t="shared" ref="I75:K75" si="680">SUM(I72:I74)</f>
        <v>47873</v>
      </c>
      <c r="J75" s="52"/>
      <c r="K75" s="51">
        <f t="shared" si="680"/>
        <v>45118</v>
      </c>
      <c r="L75" s="21">
        <f t="shared" ref="L75" si="681">IF(K75&gt;0,(K72*L72+K73*L73+K74*L74)/K75,0)</f>
        <v>7.864967418768562E-2</v>
      </c>
      <c r="M75" s="52">
        <f t="shared" ref="M75" si="682">M72+M73+M74</f>
        <v>41569</v>
      </c>
      <c r="N75" s="53">
        <f t="shared" ref="N75" si="683">IF(M75&gt;0,O75/M75,0)</f>
        <v>0.40173920469580698</v>
      </c>
      <c r="O75" s="54">
        <f t="shared" ref="O75" si="684">O72+O73+O74</f>
        <v>16699.897000000001</v>
      </c>
      <c r="P75" s="21">
        <f t="shared" ref="P75" si="685">IF(M75&gt;0,Q75/M75,0)</f>
        <v>0.42866013134787945</v>
      </c>
      <c r="Q75" s="54">
        <f t="shared" ref="Q75" si="686">Q72+Q73+Q74</f>
        <v>17818.973000000002</v>
      </c>
      <c r="R75" s="21">
        <f t="shared" ref="R75" si="687">IF(M75&gt;0,T75/M75,0)</f>
        <v>0.1696006639563136</v>
      </c>
      <c r="S75" s="141"/>
      <c r="T75" s="54">
        <f t="shared" ref="T75" si="688">T72+T73+T74</f>
        <v>7050.13</v>
      </c>
      <c r="U75" s="21">
        <f t="shared" ref="U75" si="689">IF(M75&gt;0,V75/M75,0)</f>
        <v>0.25908975438427678</v>
      </c>
      <c r="V75" s="54">
        <f t="shared" ref="V75" si="690">V72+V73+V74</f>
        <v>10770.102000000001</v>
      </c>
      <c r="W75" s="21">
        <f t="shared" ref="W75" si="691">IF(M75&gt;0,X75/M75,0)</f>
        <v>0.48662984435516854</v>
      </c>
      <c r="X75" s="54">
        <f t="shared" ref="X75" si="692">X72+X73+X74</f>
        <v>20228.716</v>
      </c>
      <c r="Y75" s="21">
        <f t="shared" ref="Y75" si="693">IF(M75&gt;0,Z75/M75,0)</f>
        <v>0.4065055690538622</v>
      </c>
      <c r="Z75" s="54">
        <f t="shared" ref="Z75" si="694">Z72+Z73+Z74</f>
        <v>16898.03</v>
      </c>
      <c r="AA75" s="55">
        <f t="shared" ref="AA75" si="695">IF(M75&gt;0,AB75/M75,0)</f>
        <v>2.6707594601746497E-3</v>
      </c>
      <c r="AB75" s="56">
        <f t="shared" ref="AB75" si="696">SUM(AB72:AB74)</f>
        <v>111.02080000000001</v>
      </c>
      <c r="AC75" s="55">
        <f t="shared" ref="AC75" si="697">IF(M75&gt;0,(AC72*M72+AC73*M73+AC74*M74)/M75,0)</f>
        <v>3.1169168130096947E-3</v>
      </c>
      <c r="AD75" s="55">
        <f t="shared" ref="AD75" si="698">IF(K75&gt;0,(K72*AD72+K73*AD73+K74*AD74)/K75,0)</f>
        <v>4.4027572144155332E-4</v>
      </c>
      <c r="AE75" s="52">
        <f t="shared" ref="AE75" si="699">SUM(AE72:AE74)</f>
        <v>18.301839999999999</v>
      </c>
      <c r="AF75" s="53">
        <f t="shared" ref="AF75" si="700">IF(K75&gt;0,(K72*AF72+K73*AF73+K74*AF74)/K75,0)</f>
        <v>0.21323040028370055</v>
      </c>
      <c r="AG75" s="58">
        <f t="shared" ref="AG75" si="701">SUM(AG72:AG74)</f>
        <v>100.572354</v>
      </c>
      <c r="AH75" s="53">
        <f t="shared" ref="AH75" si="702">IF(AND(AB75&gt;0),((AB72*AH72+AB73*AH73+AB74*AH74)/AB75),0)</f>
        <v>0.83687855840277992</v>
      </c>
      <c r="AI75" s="57">
        <f t="shared" si="635"/>
        <v>0.8603516789593445</v>
      </c>
      <c r="AJ75" s="51">
        <f t="shared" ref="AJ75" si="703">SUM(AJ72:AJ74)</f>
        <v>513</v>
      </c>
      <c r="AK75" s="21">
        <f t="shared" ref="AK75" si="704">IF(AJ75&gt;0,(AK72*AJ72+AK73*AJ73+AK74*AJ74)/AJ75,0)</f>
        <v>8.0697855750487324E-2</v>
      </c>
      <c r="AL75" s="53">
        <f>IF(K75&gt;0,(AL72*K72+AL73*K73+AL74*K74)/K75,0)</f>
        <v>0.23596640365264421</v>
      </c>
      <c r="AM75" s="141">
        <f>IF(L75&gt;0,(AM72*K72+AM73*K73+AM74*K74)/K75,0)</f>
        <v>0.23245941752737265</v>
      </c>
      <c r="AN75" s="58">
        <f t="shared" ref="AN75" si="705">SUM(AN72:AN74)</f>
        <v>111.265275</v>
      </c>
      <c r="AO75" s="142">
        <f t="shared" ref="AO75:AO123" si="706">SUM(AO72:AO74)</f>
        <v>109.6120366</v>
      </c>
      <c r="AP75" s="56"/>
      <c r="AQ75" s="56">
        <f t="shared" ref="AQ75" si="707">SUM(AQ72:AQ74)</f>
        <v>943.2</v>
      </c>
      <c r="AR75" s="105"/>
      <c r="AS75" s="106">
        <f>AR74</f>
        <v>1126.5400000000013</v>
      </c>
      <c r="AT75" s="51">
        <f t="shared" ref="AT75" si="708">SUM(AT72:AT74)</f>
        <v>0</v>
      </c>
      <c r="AU75" s="59"/>
      <c r="AV75" s="58"/>
      <c r="AW75" s="58"/>
      <c r="AX75" s="58"/>
      <c r="AY75" s="58"/>
    </row>
    <row r="76" spans="1:51" x14ac:dyDescent="0.2">
      <c r="A76" s="168">
        <v>19</v>
      </c>
      <c r="B76" s="23">
        <v>1</v>
      </c>
      <c r="C76" s="46" t="s">
        <v>54</v>
      </c>
      <c r="D76" s="12">
        <v>5572</v>
      </c>
      <c r="E76" s="12">
        <v>0</v>
      </c>
      <c r="F76" s="12">
        <v>14452</v>
      </c>
      <c r="G76" s="13">
        <v>0.4</v>
      </c>
      <c r="H76" s="13">
        <v>3.9</v>
      </c>
      <c r="I76" s="12">
        <v>16040</v>
      </c>
      <c r="J76" s="13">
        <v>6.4</v>
      </c>
      <c r="K76" s="12">
        <v>16308</v>
      </c>
      <c r="L76" s="14">
        <v>8.7999999999999995E-2</v>
      </c>
      <c r="M76" s="24">
        <f>ROUND(K76*(1-L76),0)</f>
        <v>14873</v>
      </c>
      <c r="N76" s="15">
        <v>0.45</v>
      </c>
      <c r="O76" s="25">
        <f t="shared" ref="O76:O78" si="709">M76*N76</f>
        <v>6692.85</v>
      </c>
      <c r="P76" s="14">
        <v>0.34100000000000003</v>
      </c>
      <c r="Q76" s="25">
        <f t="shared" ref="Q76:Q78" si="710">M76*P76</f>
        <v>5071.6930000000002</v>
      </c>
      <c r="R76" s="16">
        <v>0.20899999999999999</v>
      </c>
      <c r="S76" s="150">
        <v>0.19409999999999999</v>
      </c>
      <c r="T76" s="25">
        <f t="shared" ref="T76:T78" si="711">M76*R76</f>
        <v>3108.4569999999999</v>
      </c>
      <c r="U76" s="26">
        <v>0.26500000000000001</v>
      </c>
      <c r="V76" s="25">
        <f t="shared" ref="V76:V78" si="712">M76*U76</f>
        <v>3941.3450000000003</v>
      </c>
      <c r="W76" s="16">
        <v>0.48099999999999998</v>
      </c>
      <c r="X76" s="25">
        <f t="shared" ref="X76:X78" si="713">M76*W76</f>
        <v>7153.9129999999996</v>
      </c>
      <c r="Y76" s="16">
        <v>0.4</v>
      </c>
      <c r="Z76" s="25">
        <f t="shared" ref="Z76:Z78" si="714">Y76*M76</f>
        <v>5949.2000000000007</v>
      </c>
      <c r="AA76" s="17">
        <v>2.7899999999999999E-3</v>
      </c>
      <c r="AB76" s="18">
        <f t="shared" ref="AB76:AB78" si="715">M76*AA76</f>
        <v>41.495669999999997</v>
      </c>
      <c r="AC76" s="27">
        <f>IF(M76&gt;0,(AE76+AN76)/M76,0)</f>
        <v>3.0682155852887784E-3</v>
      </c>
      <c r="AD76" s="17">
        <v>4.4000000000000002E-4</v>
      </c>
      <c r="AE76" s="24">
        <f t="shared" ref="AE76:AE78" si="716">AD76*M76</f>
        <v>6.5441200000000004</v>
      </c>
      <c r="AF76" s="117">
        <v>0.21929999999999999</v>
      </c>
      <c r="AG76" s="30">
        <f t="shared" ref="AG76:AG78" si="717">AJ76*(1-AK76)*AF76</f>
        <v>36.7595046</v>
      </c>
      <c r="AH76" s="28">
        <f t="shared" ref="AH76:AH78" si="718">IF(AND(AF76&gt;0,AD76&gt;0,AA76&gt;0),((AA76-AD76)*AF76)/((AF76-AD76)*AA76),0)</f>
        <v>0.84398726932029999</v>
      </c>
      <c r="AI76" s="60">
        <f t="shared" si="635"/>
        <v>0.85821344150062784</v>
      </c>
      <c r="AJ76" s="12">
        <v>182</v>
      </c>
      <c r="AK76" s="14">
        <v>7.9000000000000001E-2</v>
      </c>
      <c r="AL76" s="15">
        <v>0.23319999999999999</v>
      </c>
      <c r="AM76" s="135">
        <v>0.2316</v>
      </c>
      <c r="AN76" s="30">
        <f>AJ76*(1-AK76)*AL76</f>
        <v>39.089450400000004</v>
      </c>
      <c r="AO76" s="136">
        <f t="shared" ref="AO76" si="719">AJ76*(1-AK76)*AM76</f>
        <v>38.821255200000003</v>
      </c>
      <c r="AP76" s="19">
        <v>1.6</v>
      </c>
      <c r="AQ76" s="19">
        <v>944</v>
      </c>
      <c r="AR76" s="101">
        <f>AR74+AJ76-AQ76+AS76</f>
        <v>374.72000000000133</v>
      </c>
      <c r="AS76" s="102">
        <v>10.18</v>
      </c>
      <c r="AT76" s="12"/>
      <c r="AU76" s="31"/>
      <c r="AV76" s="20"/>
      <c r="AW76" s="20"/>
      <c r="AX76" s="20"/>
      <c r="AY76" s="20"/>
    </row>
    <row r="77" spans="1:51" x14ac:dyDescent="0.2">
      <c r="A77" s="169"/>
      <c r="B77" s="33">
        <v>2</v>
      </c>
      <c r="C77" s="11" t="s">
        <v>56</v>
      </c>
      <c r="D77" s="34">
        <v>19400</v>
      </c>
      <c r="E77" s="34">
        <v>5</v>
      </c>
      <c r="F77" s="34">
        <v>17848</v>
      </c>
      <c r="G77" s="35">
        <v>1</v>
      </c>
      <c r="H77" s="35">
        <v>5</v>
      </c>
      <c r="I77" s="34">
        <v>18322</v>
      </c>
      <c r="J77" s="35">
        <v>5.8</v>
      </c>
      <c r="K77" s="34">
        <v>16118</v>
      </c>
      <c r="L77" s="36">
        <v>8.3000000000000004E-2</v>
      </c>
      <c r="M77" s="37">
        <f>ROUND(K77*(1-L77),0)</f>
        <v>14780</v>
      </c>
      <c r="N77" s="38">
        <v>0.42599999999999999</v>
      </c>
      <c r="O77" s="25">
        <f t="shared" si="709"/>
        <v>6296.28</v>
      </c>
      <c r="P77" s="36">
        <v>0.45</v>
      </c>
      <c r="Q77" s="25">
        <f t="shared" si="710"/>
        <v>6651</v>
      </c>
      <c r="R77" s="39">
        <v>0.124</v>
      </c>
      <c r="S77" s="139">
        <v>0.19259999999999999</v>
      </c>
      <c r="T77" s="25">
        <f t="shared" si="711"/>
        <v>1832.72</v>
      </c>
      <c r="U77" s="28">
        <v>0.27300000000000002</v>
      </c>
      <c r="V77" s="25">
        <f t="shared" si="712"/>
        <v>4034.9400000000005</v>
      </c>
      <c r="W77" s="39">
        <v>0.49099999999999999</v>
      </c>
      <c r="X77" s="25">
        <f t="shared" si="713"/>
        <v>7256.98</v>
      </c>
      <c r="Y77" s="39">
        <v>0.4</v>
      </c>
      <c r="Z77" s="25">
        <f t="shared" si="714"/>
        <v>5912</v>
      </c>
      <c r="AA77" s="40">
        <v>2.81E-3</v>
      </c>
      <c r="AB77" s="18">
        <f t="shared" si="715"/>
        <v>41.531799999999997</v>
      </c>
      <c r="AC77" s="27">
        <f>IF(M77&gt;0,(AE77+AN77)/M77,0)</f>
        <v>2.9150298511502032E-3</v>
      </c>
      <c r="AD77" s="40">
        <v>4.0999999999999999E-4</v>
      </c>
      <c r="AE77" s="37">
        <f t="shared" si="716"/>
        <v>6.0598000000000001</v>
      </c>
      <c r="AF77" s="28">
        <v>0.19900000000000001</v>
      </c>
      <c r="AG77" s="41">
        <f t="shared" si="717"/>
        <v>35.610652000000002</v>
      </c>
      <c r="AH77" s="28">
        <f t="shared" si="718"/>
        <v>0.85585584778381552</v>
      </c>
      <c r="AI77" s="29">
        <f t="shared" si="635"/>
        <v>0.86105593671496539</v>
      </c>
      <c r="AJ77" s="34">
        <v>196</v>
      </c>
      <c r="AK77" s="36">
        <v>8.6999999999999994E-2</v>
      </c>
      <c r="AL77" s="38">
        <v>0.2069</v>
      </c>
      <c r="AM77" s="137">
        <v>0.20480000000000001</v>
      </c>
      <c r="AN77" s="41">
        <f>AJ77*(1-AK77)*AL77</f>
        <v>37.024341200000002</v>
      </c>
      <c r="AO77" s="138">
        <f t="shared" si="677"/>
        <v>36.648550400000005</v>
      </c>
      <c r="AP77" s="42">
        <v>1.6</v>
      </c>
      <c r="AQ77" s="42"/>
      <c r="AR77" s="121">
        <f>AR76+AJ77-AQ77</f>
        <v>570.72000000000139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9"/>
      <c r="B78" s="33">
        <v>3</v>
      </c>
      <c r="C78" s="46" t="s">
        <v>58</v>
      </c>
      <c r="D78" s="43">
        <v>20435</v>
      </c>
      <c r="E78" s="43">
        <v>1</v>
      </c>
      <c r="F78" s="43">
        <v>18807</v>
      </c>
      <c r="G78" s="37">
        <v>1.2</v>
      </c>
      <c r="H78" s="37">
        <v>5.6</v>
      </c>
      <c r="I78" s="43">
        <v>19787</v>
      </c>
      <c r="J78" s="127">
        <v>4.7</v>
      </c>
      <c r="K78" s="43">
        <v>16272</v>
      </c>
      <c r="L78" s="39">
        <v>7.1999999999999995E-2</v>
      </c>
      <c r="M78" s="37">
        <f>ROUND(K78*(1-L78),0)</f>
        <v>15100</v>
      </c>
      <c r="N78" s="28">
        <v>0.45300000000000001</v>
      </c>
      <c r="O78" s="25">
        <f t="shared" si="709"/>
        <v>6840.3</v>
      </c>
      <c r="P78" s="39">
        <v>0.442</v>
      </c>
      <c r="Q78" s="25">
        <f t="shared" si="710"/>
        <v>6674.2</v>
      </c>
      <c r="R78" s="39">
        <v>0.105</v>
      </c>
      <c r="S78" s="139">
        <v>0.1893</v>
      </c>
      <c r="T78" s="25">
        <f t="shared" si="711"/>
        <v>1585.5</v>
      </c>
      <c r="U78" s="28">
        <v>0.26200000000000001</v>
      </c>
      <c r="V78" s="25">
        <f t="shared" si="712"/>
        <v>3956.2000000000003</v>
      </c>
      <c r="W78" s="39">
        <v>0.48399999999999999</v>
      </c>
      <c r="X78" s="25">
        <f t="shared" si="713"/>
        <v>7308.4</v>
      </c>
      <c r="Y78" s="39">
        <v>0.4</v>
      </c>
      <c r="Z78" s="25">
        <f t="shared" si="714"/>
        <v>6040</v>
      </c>
      <c r="AA78" s="47">
        <v>2.82E-3</v>
      </c>
      <c r="AB78" s="18">
        <f t="shared" si="715"/>
        <v>42.582000000000001</v>
      </c>
      <c r="AC78" s="27">
        <f>IF(M78&gt;0,(AE78+AN78)/M78,0)</f>
        <v>3.1251536754966884E-3</v>
      </c>
      <c r="AD78" s="47">
        <v>4.4000000000000002E-4</v>
      </c>
      <c r="AE78" s="37">
        <f t="shared" si="716"/>
        <v>6.6440000000000001</v>
      </c>
      <c r="AF78" s="28">
        <v>0.2001</v>
      </c>
      <c r="AG78" s="41">
        <f t="shared" si="717"/>
        <v>36.962271899999998</v>
      </c>
      <c r="AH78" s="28">
        <f t="shared" si="718"/>
        <v>0.84583153062333638</v>
      </c>
      <c r="AI78" s="29">
        <f t="shared" si="635"/>
        <v>0.86093271133005833</v>
      </c>
      <c r="AJ78" s="43">
        <v>201</v>
      </c>
      <c r="AK78" s="39">
        <v>8.1000000000000003E-2</v>
      </c>
      <c r="AL78" s="28">
        <v>0.2195</v>
      </c>
      <c r="AM78" s="139">
        <v>0.2157</v>
      </c>
      <c r="AN78" s="41">
        <f>AJ78*(1-AK78)*AL78</f>
        <v>40.545820499999998</v>
      </c>
      <c r="AO78" s="140">
        <f t="shared" si="677"/>
        <v>39.843888299999996</v>
      </c>
      <c r="AP78" s="18">
        <v>1.6</v>
      </c>
      <c r="AQ78" s="18"/>
      <c r="AR78" s="121">
        <f>AR77+AJ78-AQ78</f>
        <v>771.72000000000139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70"/>
      <c r="B79" s="49" t="s">
        <v>38</v>
      </c>
      <c r="C79" s="50"/>
      <c r="D79" s="51">
        <f t="shared" ref="D79" si="720">SUM(D76:D78)</f>
        <v>45407</v>
      </c>
      <c r="E79" s="51"/>
      <c r="F79" s="51">
        <f t="shared" ref="F79" si="721">SUM(F76:F78)</f>
        <v>51107</v>
      </c>
      <c r="G79" s="52"/>
      <c r="H79" s="52"/>
      <c r="I79" s="51">
        <f t="shared" ref="I79:K79" si="722">SUM(I76:I78)</f>
        <v>54149</v>
      </c>
      <c r="J79" s="52"/>
      <c r="K79" s="51">
        <f t="shared" si="722"/>
        <v>48698</v>
      </c>
      <c r="L79" s="21">
        <f t="shared" ref="L79" si="723">IF(K79&gt;0,(K76*L76+K77*L77+K78*L78)/K79,0)</f>
        <v>8.0998850055443758E-2</v>
      </c>
      <c r="M79" s="52">
        <f t="shared" ref="M79" si="724">M76+M77+M78</f>
        <v>44753</v>
      </c>
      <c r="N79" s="53">
        <f t="shared" ref="N79" si="725">IF(M79&gt;0,O79/M79,0)</f>
        <v>0.4430860500972002</v>
      </c>
      <c r="O79" s="54">
        <f t="shared" ref="O79" si="726">O76+O77+O78</f>
        <v>19829.43</v>
      </c>
      <c r="P79" s="21">
        <f t="shared" ref="P79" si="727">IF(M79&gt;0,Q79/M79,0)</f>
        <v>0.41107619600920609</v>
      </c>
      <c r="Q79" s="54">
        <f t="shared" ref="Q79" si="728">Q76+Q77+Q78</f>
        <v>18396.893</v>
      </c>
      <c r="R79" s="21">
        <f t="shared" ref="R79" si="729">IF(M79&gt;0,T79/M79,0)</f>
        <v>0.14583775389359371</v>
      </c>
      <c r="S79" s="141"/>
      <c r="T79" s="54">
        <f t="shared" ref="T79" si="730">T76+T77+T78</f>
        <v>6526.6769999999997</v>
      </c>
      <c r="U79" s="21">
        <f t="shared" ref="U79" si="731">IF(M79&gt;0,V79/M79,0)</f>
        <v>0.26662983487140529</v>
      </c>
      <c r="V79" s="54">
        <f t="shared" ref="V79" si="732">V76+V77+V78</f>
        <v>11932.485000000001</v>
      </c>
      <c r="W79" s="21">
        <f t="shared" ref="W79" si="733">IF(M79&gt;0,X79/M79,0)</f>
        <v>0.48531479453891352</v>
      </c>
      <c r="X79" s="54">
        <f t="shared" ref="X79" si="734">X76+X77+X78</f>
        <v>21719.292999999998</v>
      </c>
      <c r="Y79" s="21">
        <f t="shared" ref="Y79" si="735">IF(M79&gt;0,Z79/M79,0)</f>
        <v>0.4</v>
      </c>
      <c r="Z79" s="54">
        <f t="shared" ref="Z79" si="736">Z76+Z77+Z78</f>
        <v>17901.2</v>
      </c>
      <c r="AA79" s="55">
        <f t="shared" ref="AA79" si="737">IF(M79&gt;0,AB79/M79,0)</f>
        <v>2.8067273702321628E-3</v>
      </c>
      <c r="AB79" s="56">
        <f t="shared" ref="AB79" si="738">SUM(AB76:AB78)</f>
        <v>125.60946999999999</v>
      </c>
      <c r="AC79" s="55">
        <f t="shared" ref="AC79" si="739">IF(M79&gt;0,(AC76*M76+AC77*M77+AC78*M78)/M79,0)</f>
        <v>3.0368362366768706E-3</v>
      </c>
      <c r="AD79" s="55">
        <f t="shared" ref="AD79" si="740">IF(K79&gt;0,(K76*AD76+K77*AD77+K78*AD78)/K79,0)</f>
        <v>4.3007063945131211E-4</v>
      </c>
      <c r="AE79" s="52">
        <f t="shared" ref="AE79" si="741">SUM(AE76:AE78)</f>
        <v>19.247920000000001</v>
      </c>
      <c r="AF79" s="53">
        <f t="shared" ref="AF79" si="742">IF(K79&gt;0,(K76*AF76+K77*AF77+K78*AF78)/K79,0)</f>
        <v>0.20616562487165799</v>
      </c>
      <c r="AG79" s="58">
        <f t="shared" ref="AG79" si="743">SUM(AG76:AG78)</f>
        <v>109.33242849999999</v>
      </c>
      <c r="AH79" s="53">
        <f t="shared" ref="AH79" si="744">IF(AND(AB79&gt;0),((AB76*AH76+AB77*AH77+AB78*AH78)/AB79),0)</f>
        <v>0.84853673332040236</v>
      </c>
      <c r="AI79" s="57">
        <f t="shared" si="635"/>
        <v>0.86006395218638987</v>
      </c>
      <c r="AJ79" s="51">
        <f t="shared" ref="AJ79" si="745">SUM(AJ76:AJ78)</f>
        <v>579</v>
      </c>
      <c r="AK79" s="21">
        <f t="shared" ref="AK79" si="746">IF(AJ79&gt;0,(AK76*AJ76+AK77*AJ77+AK78*AJ78)/AJ79,0)</f>
        <v>8.2402417962003455E-2</v>
      </c>
      <c r="AL79" s="53">
        <f>IF(K79&gt;0,(AL76*K76+AL77*K77+AL78*K78)/K79,0)</f>
        <v>0.21991752844059304</v>
      </c>
      <c r="AM79" s="141">
        <f>IF(L79&gt;0,(AM76*K76+AM77*K77+AM78*K78)/K79,0)</f>
        <v>0.21741692882664584</v>
      </c>
      <c r="AN79" s="58">
        <f t="shared" ref="AN79" si="747">SUM(AN76:AN78)</f>
        <v>116.6596121</v>
      </c>
      <c r="AO79" s="142">
        <f t="shared" si="706"/>
        <v>115.3136939</v>
      </c>
      <c r="AP79" s="56"/>
      <c r="AQ79" s="56">
        <f t="shared" ref="AQ79" si="748">SUM(AQ76:AQ78)</f>
        <v>944</v>
      </c>
      <c r="AR79" s="105"/>
      <c r="AS79" s="106">
        <f>AR78</f>
        <v>771.72000000000139</v>
      </c>
      <c r="AT79" s="51">
        <f t="shared" ref="AT79" si="749">SUM(AT76:AT78)</f>
        <v>0</v>
      </c>
      <c r="AU79" s="59"/>
      <c r="AV79" s="58"/>
      <c r="AW79" s="58"/>
      <c r="AX79" s="58"/>
      <c r="AY79" s="58"/>
    </row>
    <row r="80" spans="1:51" x14ac:dyDescent="0.2">
      <c r="A80" s="168">
        <v>20</v>
      </c>
      <c r="B80" s="23">
        <v>1</v>
      </c>
      <c r="C80" s="11" t="s">
        <v>59</v>
      </c>
      <c r="D80" s="12">
        <v>6837</v>
      </c>
      <c r="E80" s="12">
        <v>1</v>
      </c>
      <c r="F80" s="12">
        <v>15835</v>
      </c>
      <c r="G80" s="13">
        <v>2</v>
      </c>
      <c r="H80" s="13">
        <v>6.2</v>
      </c>
      <c r="I80" s="12">
        <v>16945</v>
      </c>
      <c r="J80" s="125">
        <v>4.8</v>
      </c>
      <c r="K80" s="12">
        <v>15926</v>
      </c>
      <c r="L80" s="14">
        <v>8.1000000000000003E-2</v>
      </c>
      <c r="M80" s="24">
        <f>ROUND(K80*(1-L80),0)</f>
        <v>14636</v>
      </c>
      <c r="N80" s="15">
        <v>0.47399999999999998</v>
      </c>
      <c r="O80" s="25">
        <f t="shared" ref="O80:O82" si="750">M80*N80</f>
        <v>6937.4639999999999</v>
      </c>
      <c r="P80" s="14">
        <v>0.312</v>
      </c>
      <c r="Q80" s="25">
        <f t="shared" ref="Q80:Q82" si="751">M80*P80</f>
        <v>4566.4319999999998</v>
      </c>
      <c r="R80" s="16">
        <v>0.214</v>
      </c>
      <c r="S80" s="150">
        <v>0.21360000000000001</v>
      </c>
      <c r="T80" s="25">
        <f t="shared" ref="T80:T82" si="752">M80*R80</f>
        <v>3132.1039999999998</v>
      </c>
      <c r="U80" s="26">
        <v>0.26300000000000001</v>
      </c>
      <c r="V80" s="25">
        <f t="shared" ref="V80:V82" si="753">M80*U80</f>
        <v>3849.268</v>
      </c>
      <c r="W80" s="16">
        <v>0.47799999999999998</v>
      </c>
      <c r="X80" s="25">
        <f t="shared" ref="X80:X82" si="754">M80*W80</f>
        <v>6996.0079999999998</v>
      </c>
      <c r="Y80" s="16">
        <v>0.39</v>
      </c>
      <c r="Z80" s="25">
        <f t="shared" ref="Z80:Z82" si="755">Y80*M80</f>
        <v>5708.04</v>
      </c>
      <c r="AA80" s="17">
        <v>2.65E-3</v>
      </c>
      <c r="AB80" s="18">
        <f t="shared" ref="AB80:AB82" si="756">M80*AA80</f>
        <v>38.785400000000003</v>
      </c>
      <c r="AC80" s="27">
        <f>IF(M80&gt;0,(AE80+AN80)/M80,0)</f>
        <v>2.7557955862257447E-3</v>
      </c>
      <c r="AD80" s="17">
        <v>4.2999999999999999E-4</v>
      </c>
      <c r="AE80" s="24">
        <f t="shared" ref="AE80:AE82" si="757">AD80*M80</f>
        <v>6.2934799999999997</v>
      </c>
      <c r="AF80" s="117">
        <v>0.20669999999999999</v>
      </c>
      <c r="AG80" s="30">
        <f t="shared" ref="AG80:AG82" si="758">AJ80*(1-AK80)*AF80</f>
        <v>34.457096700000001</v>
      </c>
      <c r="AH80" s="28">
        <f t="shared" ref="AH80:AH82" si="759">IF(AND(AF80&gt;0,AD80&gt;0,AA80&gt;0),((AA80-AD80)*AF80)/((AF80-AD80)*AA80),0)</f>
        <v>0.83948223202598549</v>
      </c>
      <c r="AI80" s="60">
        <f t="shared" si="635"/>
        <v>0.84574615897078165</v>
      </c>
      <c r="AJ80" s="12">
        <v>181</v>
      </c>
      <c r="AK80" s="14">
        <v>7.9000000000000001E-2</v>
      </c>
      <c r="AL80" s="15">
        <v>0.20419999999999999</v>
      </c>
      <c r="AM80" s="135">
        <v>0.20830000000000001</v>
      </c>
      <c r="AN80" s="30">
        <f>AJ80*(1-AK80)*AL80</f>
        <v>34.0403442</v>
      </c>
      <c r="AO80" s="136">
        <f t="shared" ref="AO80" si="760">AJ80*(1-AK80)*AM80</f>
        <v>34.723818299999998</v>
      </c>
      <c r="AP80" s="19">
        <v>1.6</v>
      </c>
      <c r="AQ80" s="19">
        <v>952.72</v>
      </c>
      <c r="AR80" s="101">
        <f>AR78+AJ80-AQ80</f>
        <v>1.3642420526593924E-12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9"/>
      <c r="B81" s="33">
        <v>2</v>
      </c>
      <c r="C81" s="11" t="s">
        <v>57</v>
      </c>
      <c r="D81" s="34">
        <v>25900</v>
      </c>
      <c r="E81" s="34">
        <v>5</v>
      </c>
      <c r="F81" s="34">
        <v>20111</v>
      </c>
      <c r="G81" s="35">
        <v>2.2000000000000002</v>
      </c>
      <c r="H81" s="35">
        <v>5.0999999999999996</v>
      </c>
      <c r="I81" s="34">
        <v>20399</v>
      </c>
      <c r="J81" s="35">
        <v>3.5</v>
      </c>
      <c r="K81" s="34">
        <v>16237</v>
      </c>
      <c r="L81" s="36">
        <v>7.3999999999999996E-2</v>
      </c>
      <c r="M81" s="37">
        <f>ROUND(K81*(1-L81),0)</f>
        <v>15035</v>
      </c>
      <c r="N81" s="38">
        <v>0.44400000000000001</v>
      </c>
      <c r="O81" s="25">
        <f t="shared" si="750"/>
        <v>6675.54</v>
      </c>
      <c r="P81" s="36">
        <v>0.39500000000000002</v>
      </c>
      <c r="Q81" s="25">
        <f t="shared" si="751"/>
        <v>5938.8249999999998</v>
      </c>
      <c r="R81" s="39">
        <v>0.161</v>
      </c>
      <c r="S81" s="139">
        <v>0.2258</v>
      </c>
      <c r="T81" s="25">
        <f t="shared" si="752"/>
        <v>2420.6350000000002</v>
      </c>
      <c r="U81" s="28">
        <v>0.249</v>
      </c>
      <c r="V81" s="25">
        <f t="shared" si="753"/>
        <v>3743.7150000000001</v>
      </c>
      <c r="W81" s="39">
        <v>0.495</v>
      </c>
      <c r="X81" s="25">
        <f t="shared" si="754"/>
        <v>7442.3249999999998</v>
      </c>
      <c r="Y81" s="39">
        <v>0.4</v>
      </c>
      <c r="Z81" s="25">
        <f t="shared" si="755"/>
        <v>6014</v>
      </c>
      <c r="AA81" s="40">
        <v>2.7299999999999998E-3</v>
      </c>
      <c r="AB81" s="18">
        <f t="shared" si="756"/>
        <v>41.045549999999999</v>
      </c>
      <c r="AC81" s="27">
        <f>IF(M81&gt;0,(AE81+AN81)/M81,0)</f>
        <v>3.2283688593282346E-3</v>
      </c>
      <c r="AD81" s="40">
        <v>4.4000000000000002E-4</v>
      </c>
      <c r="AE81" s="37">
        <f t="shared" si="757"/>
        <v>6.6154000000000002</v>
      </c>
      <c r="AF81" s="28">
        <v>0.20069999999999999</v>
      </c>
      <c r="AG81" s="41">
        <f t="shared" si="758"/>
        <v>38.917536300000002</v>
      </c>
      <c r="AH81" s="28">
        <f t="shared" si="759"/>
        <v>0.84067086414035375</v>
      </c>
      <c r="AI81" s="29">
        <f t="shared" si="635"/>
        <v>0.86546962564001795</v>
      </c>
      <c r="AJ81" s="34">
        <v>211</v>
      </c>
      <c r="AK81" s="36">
        <v>8.1000000000000003E-2</v>
      </c>
      <c r="AL81" s="38">
        <v>0.2162</v>
      </c>
      <c r="AM81" s="137">
        <v>0.21229999999999999</v>
      </c>
      <c r="AN81" s="41">
        <f>AJ81*(1-AK81)*AL81</f>
        <v>41.923125800000008</v>
      </c>
      <c r="AO81" s="138">
        <f t="shared" si="677"/>
        <v>41.1668807</v>
      </c>
      <c r="AP81" s="42">
        <v>1.6</v>
      </c>
      <c r="AQ81" s="42"/>
      <c r="AR81" s="121">
        <f>AR80+AJ81-AQ81</f>
        <v>211.00000000000136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9"/>
      <c r="B82" s="33">
        <v>3</v>
      </c>
      <c r="C82" s="46" t="s">
        <v>58</v>
      </c>
      <c r="D82" s="43">
        <v>21200</v>
      </c>
      <c r="E82" s="43">
        <v>3</v>
      </c>
      <c r="F82" s="43">
        <v>18106</v>
      </c>
      <c r="G82" s="37">
        <v>2.4</v>
      </c>
      <c r="H82" s="37">
        <v>4.8</v>
      </c>
      <c r="I82" s="43">
        <v>19397</v>
      </c>
      <c r="J82" s="37">
        <v>3.4</v>
      </c>
      <c r="K82" s="43">
        <v>16415</v>
      </c>
      <c r="L82" s="39">
        <v>7.9000000000000001E-2</v>
      </c>
      <c r="M82" s="37">
        <f>ROUND(K82*(1-L82),0)</f>
        <v>15118</v>
      </c>
      <c r="N82" s="28">
        <v>0.53600000000000003</v>
      </c>
      <c r="O82" s="25">
        <f t="shared" si="750"/>
        <v>8103.2480000000005</v>
      </c>
      <c r="P82" s="39">
        <v>0.375</v>
      </c>
      <c r="Q82" s="25">
        <f t="shared" si="751"/>
        <v>5669.25</v>
      </c>
      <c r="R82" s="39">
        <v>8.8999999999999996E-2</v>
      </c>
      <c r="S82" s="139">
        <v>0.22409999999999999</v>
      </c>
      <c r="T82" s="25">
        <f t="shared" si="752"/>
        <v>1345.502</v>
      </c>
      <c r="U82" s="28">
        <v>0.25600000000000001</v>
      </c>
      <c r="V82" s="25">
        <f t="shared" si="753"/>
        <v>3870.2080000000001</v>
      </c>
      <c r="W82" s="39">
        <v>0.48499999999999999</v>
      </c>
      <c r="X82" s="25">
        <f t="shared" si="754"/>
        <v>7332.23</v>
      </c>
      <c r="Y82" s="39">
        <v>0.4</v>
      </c>
      <c r="Z82" s="25">
        <f t="shared" si="755"/>
        <v>6047.2000000000007</v>
      </c>
      <c r="AA82" s="47">
        <v>2.7799999999999999E-3</v>
      </c>
      <c r="AB82" s="18">
        <f t="shared" si="756"/>
        <v>42.028039999999997</v>
      </c>
      <c r="AC82" s="27">
        <f>IF(M82&gt;0,(AE82+AN82)/M82,0)</f>
        <v>3.0750411430083345E-3</v>
      </c>
      <c r="AD82" s="47">
        <v>4.4000000000000002E-4</v>
      </c>
      <c r="AE82" s="37">
        <f t="shared" si="757"/>
        <v>6.6519200000000005</v>
      </c>
      <c r="AF82" s="28">
        <v>0.20430000000000001</v>
      </c>
      <c r="AG82" s="41">
        <f t="shared" si="758"/>
        <v>37.027332000000001</v>
      </c>
      <c r="AH82" s="28">
        <f t="shared" si="759"/>
        <v>0.84354335426978733</v>
      </c>
      <c r="AI82" s="29">
        <f t="shared" si="635"/>
        <v>0.85863130877969229</v>
      </c>
      <c r="AJ82" s="43">
        <v>197</v>
      </c>
      <c r="AK82" s="39">
        <v>0.08</v>
      </c>
      <c r="AL82" s="28">
        <v>0.2198</v>
      </c>
      <c r="AM82" s="139">
        <v>0.2155</v>
      </c>
      <c r="AN82" s="41">
        <f>AJ82*(1-AK82)*AL82</f>
        <v>39.836552000000005</v>
      </c>
      <c r="AO82" s="140">
        <f t="shared" si="677"/>
        <v>39.057220000000001</v>
      </c>
      <c r="AP82" s="18">
        <v>1.6</v>
      </c>
      <c r="AQ82" s="18"/>
      <c r="AR82" s="121">
        <f>AR81+AJ82-AQ82</f>
        <v>408.00000000000136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70"/>
      <c r="B83" s="49" t="s">
        <v>38</v>
      </c>
      <c r="C83" s="50"/>
      <c r="D83" s="51">
        <f t="shared" ref="D83" si="761">SUM(D80:D82)</f>
        <v>53937</v>
      </c>
      <c r="E83" s="51"/>
      <c r="F83" s="51">
        <f t="shared" ref="F83" si="762">SUM(F80:F82)</f>
        <v>54052</v>
      </c>
      <c r="G83" s="52"/>
      <c r="H83" s="52"/>
      <c r="I83" s="51">
        <f t="shared" ref="I83:K83" si="763">SUM(I80:I82)</f>
        <v>56741</v>
      </c>
      <c r="J83" s="52"/>
      <c r="K83" s="51">
        <f t="shared" si="763"/>
        <v>48578</v>
      </c>
      <c r="L83" s="21">
        <f t="shared" ref="L83" si="764">IF(K83&gt;0,(K80*L80+K81*L81+K82*L82)/K83,0)</f>
        <v>7.7984457985096123E-2</v>
      </c>
      <c r="M83" s="52">
        <f t="shared" ref="M83" si="765">M80+M81+M82</f>
        <v>44789</v>
      </c>
      <c r="N83" s="53">
        <f t="shared" ref="N83" si="766">IF(M83&gt;0,O83/M83,0)</f>
        <v>0.48485681752215948</v>
      </c>
      <c r="O83" s="54">
        <f t="shared" ref="O83" si="767">O80+O81+O82</f>
        <v>21716.252</v>
      </c>
      <c r="P83" s="21">
        <f t="shared" ref="P83" si="768">IF(M83&gt;0,Q83/M83,0)</f>
        <v>0.3611267721985309</v>
      </c>
      <c r="Q83" s="54">
        <f t="shared" ref="Q83" si="769">Q80+Q81+Q82</f>
        <v>16174.507</v>
      </c>
      <c r="R83" s="21">
        <f t="shared" ref="R83" si="770">IF(M83&gt;0,T83/M83,0)</f>
        <v>0.15401641027930965</v>
      </c>
      <c r="S83" s="141"/>
      <c r="T83" s="54">
        <f t="shared" ref="T83" si="771">T80+T81+T82</f>
        <v>6898.241</v>
      </c>
      <c r="U83" s="21">
        <f t="shared" ref="U83" si="772">IF(M83&gt;0,V83/M83,0)</f>
        <v>0.25593764093862331</v>
      </c>
      <c r="V83" s="54">
        <f t="shared" ref="V83" si="773">V80+V81+V82</f>
        <v>11463.191000000001</v>
      </c>
      <c r="W83" s="21">
        <f t="shared" ref="W83" si="774">IF(M83&gt;0,X83/M83,0)</f>
        <v>0.48606941436513423</v>
      </c>
      <c r="X83" s="54">
        <f t="shared" ref="X83" si="775">X80+X81+X82</f>
        <v>21770.562999999998</v>
      </c>
      <c r="Y83" s="21">
        <f t="shared" ref="Y83" si="776">IF(M83&gt;0,Z83/M83,0)</f>
        <v>0.39673223336086988</v>
      </c>
      <c r="Z83" s="54">
        <f t="shared" ref="Z83" si="777">Z80+Z81+Z82</f>
        <v>17769.240000000002</v>
      </c>
      <c r="AA83" s="55">
        <f t="shared" ref="AA83" si="778">IF(M83&gt;0,AB83/M83,0)</f>
        <v>2.7207347786286813E-3</v>
      </c>
      <c r="AB83" s="56">
        <f t="shared" ref="AB83" si="779">SUM(AB80:AB82)</f>
        <v>121.85899000000001</v>
      </c>
      <c r="AC83" s="55">
        <f t="shared" ref="AC83" si="780">IF(M83&gt;0,(AC80*M80+AC81*M81+AC82*M82)/M83,0)</f>
        <v>3.0221889749715335E-3</v>
      </c>
      <c r="AD83" s="55">
        <f t="shared" ref="AD83" si="781">IF(K83&gt;0,(K80*AD80+K81*AD81+K82*AD82)/K83,0)</f>
        <v>4.367215612005435E-4</v>
      </c>
      <c r="AE83" s="52">
        <f t="shared" ref="AE83" si="782">SUM(AE80:AE82)</f>
        <v>19.5608</v>
      </c>
      <c r="AF83" s="53">
        <f t="shared" ref="AF83" si="783">IF(K83&gt;0,(K80*AF80+K81*AF81+K82*AF82)/K83,0)</f>
        <v>0.20388353987401706</v>
      </c>
      <c r="AG83" s="58">
        <f t="shared" ref="AG83" si="784">SUM(AG80:AG82)</f>
        <v>110.401965</v>
      </c>
      <c r="AH83" s="53">
        <f t="shared" ref="AH83" si="785">IF(AND(AB83&gt;0),((AB80*AH80+AB81*AH81+AB82*AH82)/AB83),0)</f>
        <v>0.84128324044554725</v>
      </c>
      <c r="AI83" s="57">
        <f t="shared" si="635"/>
        <v>0.85724862896248366</v>
      </c>
      <c r="AJ83" s="51">
        <f t="shared" ref="AJ83" si="786">SUM(AJ80:AJ82)</f>
        <v>589</v>
      </c>
      <c r="AK83" s="21">
        <f t="shared" ref="AK83" si="787">IF(AJ83&gt;0,(AK80*AJ80+AK81*AJ81+AK82*AJ82)/AJ83,0)</f>
        <v>8.0050933786078096E-2</v>
      </c>
      <c r="AL83" s="53">
        <f>IF(K83&gt;0,(AL80*K80+AL81*K81+AL82*K82)/K83,0)</f>
        <v>0.21348235003499524</v>
      </c>
      <c r="AM83" s="141">
        <f>IF(L83&gt;0,(AM80*K80+AM81*K81+AM82*K82)/K83,0)</f>
        <v>0.21206993700852236</v>
      </c>
      <c r="AN83" s="58">
        <f t="shared" ref="AN83" si="788">SUM(AN80:AN82)</f>
        <v>115.80002200000001</v>
      </c>
      <c r="AO83" s="142">
        <f t="shared" si="706"/>
        <v>114.947919</v>
      </c>
      <c r="AP83" s="56"/>
      <c r="AQ83" s="56">
        <f t="shared" ref="AQ83" si="789">SUM(AQ80:AQ82)</f>
        <v>952.72</v>
      </c>
      <c r="AR83" s="105"/>
      <c r="AS83" s="106">
        <f>AR82</f>
        <v>408.00000000000136</v>
      </c>
      <c r="AT83" s="51">
        <f t="shared" ref="AT83" si="790">SUM(AT80:AT82)</f>
        <v>0</v>
      </c>
      <c r="AU83" s="59"/>
      <c r="AV83" s="58"/>
      <c r="AW83" s="58"/>
      <c r="AX83" s="58"/>
      <c r="AY83" s="58"/>
    </row>
    <row r="84" spans="1:51" x14ac:dyDescent="0.2">
      <c r="A84" s="168">
        <v>21</v>
      </c>
      <c r="B84" s="23">
        <v>1</v>
      </c>
      <c r="C84" s="11" t="s">
        <v>56</v>
      </c>
      <c r="D84" s="12">
        <v>9169</v>
      </c>
      <c r="E84" s="12">
        <v>0</v>
      </c>
      <c r="F84" s="12">
        <v>18622</v>
      </c>
      <c r="G84" s="13">
        <v>2.2000000000000002</v>
      </c>
      <c r="H84" s="13">
        <v>7.4</v>
      </c>
      <c r="I84" s="12">
        <v>19061</v>
      </c>
      <c r="J84" s="13">
        <v>2.1</v>
      </c>
      <c r="K84" s="12">
        <v>16302</v>
      </c>
      <c r="L84" s="14">
        <v>7.1999999999999995E-2</v>
      </c>
      <c r="M84" s="24">
        <f>ROUND(K84*(1-L84),0)</f>
        <v>15128</v>
      </c>
      <c r="N84" s="15">
        <v>0.437</v>
      </c>
      <c r="O84" s="25">
        <f t="shared" ref="O84:O86" si="791">M84*N84</f>
        <v>6610.9359999999997</v>
      </c>
      <c r="P84" s="14">
        <v>0.46300000000000002</v>
      </c>
      <c r="Q84" s="25">
        <f t="shared" ref="Q84:Q86" si="792">M84*P84</f>
        <v>7004.2640000000001</v>
      </c>
      <c r="R84" s="16">
        <v>0.1</v>
      </c>
      <c r="S84" s="150">
        <v>0.22059999999999999</v>
      </c>
      <c r="T84" s="25">
        <f t="shared" ref="T84:T86" si="793">M84*R84</f>
        <v>1512.8000000000002</v>
      </c>
      <c r="U84" s="26">
        <v>0.26300000000000001</v>
      </c>
      <c r="V84" s="25">
        <f t="shared" ref="V84:V86" si="794">M84*U84</f>
        <v>3978.6640000000002</v>
      </c>
      <c r="W84" s="16">
        <v>0.47799999999999998</v>
      </c>
      <c r="X84" s="25">
        <f t="shared" ref="X84:X86" si="795">M84*W84</f>
        <v>7231.1839999999993</v>
      </c>
      <c r="Y84" s="16">
        <v>0.39</v>
      </c>
      <c r="Z84" s="25">
        <f t="shared" ref="Z84:Z86" si="796">Y84*M84</f>
        <v>5899.92</v>
      </c>
      <c r="AA84" s="17">
        <v>2.66E-3</v>
      </c>
      <c r="AB84" s="18">
        <f t="shared" ref="AB84:AB86" si="797">M84*AA84</f>
        <v>40.240479999999998</v>
      </c>
      <c r="AC84" s="27">
        <f>IF(M84&gt;0,(AE84+AN84)/M84,0)</f>
        <v>2.9752343204653624E-3</v>
      </c>
      <c r="AD84" s="17">
        <v>4.2000000000000002E-4</v>
      </c>
      <c r="AE84" s="24">
        <f t="shared" ref="AE84:AE86" si="798">AD84*M84</f>
        <v>6.3537600000000003</v>
      </c>
      <c r="AF84" s="117">
        <v>0.21579999999999999</v>
      </c>
      <c r="AG84" s="30">
        <f t="shared" ref="AG84:AG86" si="799">AJ84*(1-AK84)*AF84</f>
        <v>36.411502400000003</v>
      </c>
      <c r="AH84" s="28">
        <f t="shared" ref="AH84:AH86" si="800">IF(AND(AF84&gt;0,AD84&gt;0,AA84&gt;0),((AA84-AD84)*AF84)/((AF84-AD84)*AA84),0)</f>
        <v>0.84374740360977651</v>
      </c>
      <c r="AI84" s="60">
        <f t="shared" si="635"/>
        <v>0.86041200746407775</v>
      </c>
      <c r="AJ84" s="12">
        <v>184</v>
      </c>
      <c r="AK84" s="14">
        <v>8.3000000000000004E-2</v>
      </c>
      <c r="AL84" s="15">
        <v>0.2291</v>
      </c>
      <c r="AM84" s="135">
        <v>0.22789999999999999</v>
      </c>
      <c r="AN84" s="30">
        <f>AJ84*(1-AK84)*AL84</f>
        <v>38.6555848</v>
      </c>
      <c r="AO84" s="136">
        <f t="shared" ref="AO84" si="801">AJ84*(1-AK84)*AM84</f>
        <v>38.453111200000002</v>
      </c>
      <c r="AP84" s="19">
        <v>1.55</v>
      </c>
      <c r="AQ84" s="19">
        <v>592.96</v>
      </c>
      <c r="AR84" s="101">
        <f>AR82+AJ84-AQ84+AS84</f>
        <v>1.3278267374516872E-12</v>
      </c>
      <c r="AS84" s="102">
        <v>0.96</v>
      </c>
      <c r="AT84" s="12"/>
      <c r="AU84" s="31"/>
      <c r="AV84" s="20"/>
      <c r="AW84" s="20"/>
      <c r="AX84" s="20"/>
      <c r="AY84" s="20"/>
    </row>
    <row r="85" spans="1:51" x14ac:dyDescent="0.2">
      <c r="A85" s="169"/>
      <c r="B85" s="33">
        <v>2</v>
      </c>
      <c r="C85" s="11" t="s">
        <v>57</v>
      </c>
      <c r="D85" s="34">
        <v>17387</v>
      </c>
      <c r="E85" s="34">
        <v>9</v>
      </c>
      <c r="F85" s="34">
        <v>17651</v>
      </c>
      <c r="G85" s="35">
        <v>1.6</v>
      </c>
      <c r="H85" s="35">
        <v>5.0999999999999996</v>
      </c>
      <c r="I85" s="34">
        <v>18261</v>
      </c>
      <c r="J85" s="35">
        <v>2</v>
      </c>
      <c r="K85" s="34">
        <v>16532</v>
      </c>
      <c r="L85" s="36">
        <v>7.3999999999999996E-2</v>
      </c>
      <c r="M85" s="37">
        <f>ROUND(K85*(1-L85),0)</f>
        <v>15309</v>
      </c>
      <c r="N85" s="38">
        <v>0.438</v>
      </c>
      <c r="O85" s="25">
        <f t="shared" si="791"/>
        <v>6705.3419999999996</v>
      </c>
      <c r="P85" s="36">
        <v>0.41599999999999998</v>
      </c>
      <c r="Q85" s="25">
        <f t="shared" si="792"/>
        <v>6368.5439999999999</v>
      </c>
      <c r="R85" s="39">
        <v>0.14599999999999999</v>
      </c>
      <c r="S85" s="139">
        <v>0.2248</v>
      </c>
      <c r="T85" s="25">
        <f t="shared" si="793"/>
        <v>2235.114</v>
      </c>
      <c r="U85" s="28">
        <v>0.26800000000000002</v>
      </c>
      <c r="V85" s="25">
        <f t="shared" si="794"/>
        <v>4102.8119999999999</v>
      </c>
      <c r="W85" s="39">
        <v>0.47</v>
      </c>
      <c r="X85" s="25">
        <f t="shared" si="795"/>
        <v>7195.23</v>
      </c>
      <c r="Y85" s="39">
        <v>0.4</v>
      </c>
      <c r="Z85" s="25">
        <f t="shared" si="796"/>
        <v>6123.6</v>
      </c>
      <c r="AA85" s="40">
        <v>2.7399999999999998E-3</v>
      </c>
      <c r="AB85" s="18">
        <f t="shared" si="797"/>
        <v>41.946659999999994</v>
      </c>
      <c r="AC85" s="27">
        <f>IF(M85&gt;0,(AE85+AN85)/M85,0)</f>
        <v>2.7519833431314915E-3</v>
      </c>
      <c r="AD85" s="40">
        <v>4.4999999999999999E-4</v>
      </c>
      <c r="AE85" s="37">
        <f t="shared" si="798"/>
        <v>6.8890500000000001</v>
      </c>
      <c r="AF85" s="28">
        <v>0.2152</v>
      </c>
      <c r="AG85" s="41">
        <f t="shared" si="799"/>
        <v>32.773884000000002</v>
      </c>
      <c r="AH85" s="28">
        <f t="shared" si="800"/>
        <v>0.83751773833094001</v>
      </c>
      <c r="AI85" s="29">
        <f t="shared" si="635"/>
        <v>0.83811143075407057</v>
      </c>
      <c r="AJ85" s="34">
        <v>165</v>
      </c>
      <c r="AK85" s="36">
        <v>7.6999999999999999E-2</v>
      </c>
      <c r="AL85" s="38">
        <v>0.23139999999999999</v>
      </c>
      <c r="AM85" s="137">
        <v>0.2296</v>
      </c>
      <c r="AN85" s="41">
        <f>AJ85*(1-AK85)*AL85</f>
        <v>35.241063000000004</v>
      </c>
      <c r="AO85" s="138">
        <f t="shared" si="677"/>
        <v>34.966932</v>
      </c>
      <c r="AP85" s="42">
        <v>1.55</v>
      </c>
      <c r="AQ85" s="42"/>
      <c r="AR85" s="121">
        <f>AR84+AJ85-AQ85</f>
        <v>165.00000000000134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9"/>
      <c r="B86" s="33">
        <v>3</v>
      </c>
      <c r="C86" s="11" t="s">
        <v>53</v>
      </c>
      <c r="D86" s="43">
        <v>18700</v>
      </c>
      <c r="E86" s="43">
        <v>6</v>
      </c>
      <c r="F86" s="43">
        <v>19439</v>
      </c>
      <c r="G86" s="37">
        <v>1.8</v>
      </c>
      <c r="H86" s="37">
        <v>6.2</v>
      </c>
      <c r="I86" s="43">
        <v>19748</v>
      </c>
      <c r="J86" s="127">
        <v>1.8</v>
      </c>
      <c r="K86" s="43">
        <v>16706</v>
      </c>
      <c r="L86" s="39">
        <v>8.3000000000000004E-2</v>
      </c>
      <c r="M86" s="37">
        <f>ROUND(K86*(1-L86),0)</f>
        <v>15319</v>
      </c>
      <c r="N86" s="28">
        <v>0.48299999999999998</v>
      </c>
      <c r="O86" s="25">
        <f t="shared" si="791"/>
        <v>7399.0769999999993</v>
      </c>
      <c r="P86" s="39">
        <v>0.35799999999999998</v>
      </c>
      <c r="Q86" s="25">
        <f t="shared" si="792"/>
        <v>5484.2019999999993</v>
      </c>
      <c r="R86" s="39">
        <v>0.159</v>
      </c>
      <c r="S86" s="139">
        <v>0.2283</v>
      </c>
      <c r="T86" s="25">
        <f t="shared" si="793"/>
        <v>2435.721</v>
      </c>
      <c r="U86" s="28">
        <v>0.26100000000000001</v>
      </c>
      <c r="V86" s="25">
        <f t="shared" si="794"/>
        <v>3998.259</v>
      </c>
      <c r="W86" s="39">
        <v>0.48299999999999998</v>
      </c>
      <c r="X86" s="25">
        <f t="shared" si="795"/>
        <v>7399.0769999999993</v>
      </c>
      <c r="Y86" s="39">
        <v>0.39</v>
      </c>
      <c r="Z86" s="25">
        <f t="shared" si="796"/>
        <v>5974.41</v>
      </c>
      <c r="AA86" s="47">
        <v>2.8700000000000002E-3</v>
      </c>
      <c r="AB86" s="18">
        <f t="shared" si="797"/>
        <v>43.965530000000001</v>
      </c>
      <c r="AC86" s="27">
        <f>IF(M86&gt;0,(AE86+AN86)/M86,0)</f>
        <v>3.0238856844441546E-3</v>
      </c>
      <c r="AD86" s="47">
        <v>4.6999999999999999E-4</v>
      </c>
      <c r="AE86" s="37">
        <f t="shared" si="798"/>
        <v>7.1999300000000002</v>
      </c>
      <c r="AF86" s="28">
        <v>0.2112</v>
      </c>
      <c r="AG86" s="41">
        <f t="shared" si="799"/>
        <v>35.4017664</v>
      </c>
      <c r="AH86" s="28">
        <f t="shared" si="800"/>
        <v>0.83810202827370794</v>
      </c>
      <c r="AI86" s="29">
        <f t="shared" si="635"/>
        <v>0.84627499666049066</v>
      </c>
      <c r="AJ86" s="43">
        <v>182</v>
      </c>
      <c r="AK86" s="39">
        <v>7.9000000000000001E-2</v>
      </c>
      <c r="AL86" s="28">
        <v>0.2334</v>
      </c>
      <c r="AM86" s="139">
        <v>0.2389</v>
      </c>
      <c r="AN86" s="41">
        <f>AJ86*(1-AK86)*AL86</f>
        <v>39.122974800000001</v>
      </c>
      <c r="AO86" s="140">
        <f t="shared" si="677"/>
        <v>40.044895800000006</v>
      </c>
      <c r="AP86" s="18">
        <v>1.55</v>
      </c>
      <c r="AQ86" s="18"/>
      <c r="AR86" s="121">
        <f>AR85+AJ86-AQ86</f>
        <v>347.00000000000136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70"/>
      <c r="B87" s="49" t="s">
        <v>38</v>
      </c>
      <c r="C87" s="50"/>
      <c r="D87" s="51">
        <f t="shared" ref="D87" si="802">SUM(D84:D86)</f>
        <v>45256</v>
      </c>
      <c r="E87" s="51"/>
      <c r="F87" s="51">
        <f t="shared" ref="F87" si="803">SUM(F84:F86)</f>
        <v>55712</v>
      </c>
      <c r="G87" s="52"/>
      <c r="H87" s="52"/>
      <c r="I87" s="51">
        <f t="shared" ref="I87:K87" si="804">SUM(I84:I86)</f>
        <v>57070</v>
      </c>
      <c r="J87" s="52"/>
      <c r="K87" s="51">
        <f t="shared" si="804"/>
        <v>49540</v>
      </c>
      <c r="L87" s="21">
        <f t="shared" ref="L87" si="805">IF(K87&gt;0,(K84*L84+K85*L85+K86*L86)/K87,0)</f>
        <v>7.6376867178037947E-2</v>
      </c>
      <c r="M87" s="52">
        <f t="shared" ref="M87" si="806">M84+M85+M86</f>
        <v>45756</v>
      </c>
      <c r="N87" s="53">
        <f t="shared" ref="N87" si="807">IF(M87&gt;0,O87/M87,0)</f>
        <v>0.45273526969140648</v>
      </c>
      <c r="O87" s="54">
        <f t="shared" ref="O87" si="808">O84+O85+O86</f>
        <v>20715.354999999996</v>
      </c>
      <c r="P87" s="21">
        <f t="shared" ref="P87" si="809">IF(M87&gt;0,Q87/M87,0)</f>
        <v>0.41212103330710731</v>
      </c>
      <c r="Q87" s="54">
        <f t="shared" ref="Q87" si="810">Q84+Q85+Q86</f>
        <v>18857.010000000002</v>
      </c>
      <c r="R87" s="21">
        <f t="shared" ref="R87" si="811">IF(M87&gt;0,T87/M87,0)</f>
        <v>0.13514369700148615</v>
      </c>
      <c r="S87" s="141"/>
      <c r="T87" s="54">
        <f t="shared" ref="T87" si="812">T84+T85+T86</f>
        <v>6183.6350000000002</v>
      </c>
      <c r="U87" s="21">
        <f t="shared" ref="U87" si="813">IF(M87&gt;0,V87/M87,0)</f>
        <v>0.26400330011364631</v>
      </c>
      <c r="V87" s="54">
        <f t="shared" ref="V87" si="814">V84+V85+V86</f>
        <v>12079.735000000001</v>
      </c>
      <c r="W87" s="21">
        <f t="shared" ref="W87" si="815">IF(M87&gt;0,X87/M87,0)</f>
        <v>0.47699735553807149</v>
      </c>
      <c r="X87" s="54">
        <f t="shared" ref="X87" si="816">X84+X85+X86</f>
        <v>21825.490999999998</v>
      </c>
      <c r="Y87" s="21">
        <f t="shared" ref="Y87" si="817">IF(M87&gt;0,Z87/M87,0)</f>
        <v>0.3933457907159717</v>
      </c>
      <c r="Z87" s="54">
        <f t="shared" ref="Z87" si="818">Z84+Z85+Z86</f>
        <v>17997.93</v>
      </c>
      <c r="AA87" s="55">
        <f t="shared" ref="AA87" si="819">IF(M87&gt;0,AB87/M87,0)</f>
        <v>2.7570738263834253E-3</v>
      </c>
      <c r="AB87" s="56">
        <f t="shared" ref="AB87" si="820">SUM(AB84:AB86)</f>
        <v>126.15267</v>
      </c>
      <c r="AC87" s="55">
        <f t="shared" ref="AC87" si="821">IF(M87&gt;0,(AC84*M84+AC85*M85+AC86*M86)/M87,0)</f>
        <v>2.9168275767112511E-3</v>
      </c>
      <c r="AD87" s="55">
        <f t="shared" ref="AD87" si="822">IF(K87&gt;0,(K84*AD84+K85*AD85+K86*AD86)/K87,0)</f>
        <v>4.4687242632216389E-4</v>
      </c>
      <c r="AE87" s="52">
        <f t="shared" ref="AE87" si="823">SUM(AE84:AE86)</f>
        <v>20.442740000000001</v>
      </c>
      <c r="AF87" s="53">
        <f t="shared" ref="AF87" si="824">IF(K87&gt;0,(K84*AF84+K85*AF85+K86*AF86)/K87,0)</f>
        <v>0.21404855066612835</v>
      </c>
      <c r="AG87" s="58">
        <f t="shared" ref="AG87" si="825">SUM(AG84:AG86)</f>
        <v>104.5871528</v>
      </c>
      <c r="AH87" s="53">
        <f t="shared" ref="AH87" si="826">IF(AND(AB87&gt;0),((AB84*AH84+AB85*AH85+AB86*AH86)/AB87),0)</f>
        <v>0.83970852302116639</v>
      </c>
      <c r="AI87" s="57">
        <f t="shared" si="635"/>
        <v>0.84843410194755553</v>
      </c>
      <c r="AJ87" s="51">
        <f t="shared" ref="AJ87" si="827">SUM(AJ84:AJ86)</f>
        <v>531</v>
      </c>
      <c r="AK87" s="21">
        <f t="shared" ref="AK87" si="828">IF(AJ87&gt;0,(AK84*AJ84+AK85*AJ85+AK86*AJ86)/AJ87,0)</f>
        <v>7.9764595103578168E-2</v>
      </c>
      <c r="AL87" s="53">
        <f>IF(K87&gt;0,(AL84*K84+AL85*K85+AL86*K86)/K87,0)</f>
        <v>0.23131758982640288</v>
      </c>
      <c r="AM87" s="141">
        <f>IF(L87&gt;0,(AM84*K84+AM85*K85+AM86*K86)/K87,0)</f>
        <v>0.23217675413807026</v>
      </c>
      <c r="AN87" s="58">
        <f t="shared" ref="AN87" si="829">SUM(AN84:AN86)</f>
        <v>113.01962260000002</v>
      </c>
      <c r="AO87" s="142">
        <f t="shared" si="706"/>
        <v>113.46493900000002</v>
      </c>
      <c r="AP87" s="56"/>
      <c r="AQ87" s="56">
        <f t="shared" ref="AQ87" si="830">SUM(AQ84:AQ86)</f>
        <v>592.96</v>
      </c>
      <c r="AR87" s="105"/>
      <c r="AS87" s="106">
        <f>AR86</f>
        <v>347.00000000000136</v>
      </c>
      <c r="AT87" s="51">
        <f t="shared" ref="AT87" si="831">SUM(AT84:AT86)</f>
        <v>0</v>
      </c>
      <c r="AU87" s="59"/>
      <c r="AV87" s="58"/>
      <c r="AW87" s="58"/>
      <c r="AX87" s="58"/>
      <c r="AY87" s="58"/>
    </row>
    <row r="88" spans="1:51" x14ac:dyDescent="0.2">
      <c r="A88" s="168">
        <v>22</v>
      </c>
      <c r="B88" s="23">
        <v>1</v>
      </c>
      <c r="C88" s="11" t="s">
        <v>56</v>
      </c>
      <c r="D88" s="12">
        <v>8638</v>
      </c>
      <c r="E88" s="12">
        <v>4</v>
      </c>
      <c r="F88" s="12">
        <v>5461</v>
      </c>
      <c r="G88" s="13">
        <v>1.3</v>
      </c>
      <c r="H88" s="13">
        <v>4.7</v>
      </c>
      <c r="I88" s="12">
        <v>5908</v>
      </c>
      <c r="J88" s="125">
        <v>6.7</v>
      </c>
      <c r="K88" s="12">
        <v>16181</v>
      </c>
      <c r="L88" s="14">
        <v>7.9000000000000001E-2</v>
      </c>
      <c r="M88" s="24">
        <f>ROUND(K88*(1-L88),0)</f>
        <v>14903</v>
      </c>
      <c r="N88" s="15">
        <v>0.42699999999999999</v>
      </c>
      <c r="O88" s="25">
        <f t="shared" ref="O88:O90" si="832">M88*N88</f>
        <v>6363.5810000000001</v>
      </c>
      <c r="P88" s="14">
        <v>0.432</v>
      </c>
      <c r="Q88" s="25">
        <f t="shared" ref="Q88:Q90" si="833">M88*P88</f>
        <v>6438.0959999999995</v>
      </c>
      <c r="R88" s="16">
        <v>0.14099999999999999</v>
      </c>
      <c r="S88" s="150">
        <v>0.23810000000000001</v>
      </c>
      <c r="T88" s="25">
        <f t="shared" ref="T88:T90" si="834">M88*R88</f>
        <v>2101.3229999999999</v>
      </c>
      <c r="U88" s="26">
        <v>0.25900000000000001</v>
      </c>
      <c r="V88" s="25">
        <f t="shared" ref="V88:V90" si="835">M88*U88</f>
        <v>3859.877</v>
      </c>
      <c r="W88" s="16">
        <v>0.47399999999999998</v>
      </c>
      <c r="X88" s="25">
        <f t="shared" ref="X88:X90" si="836">M88*W88</f>
        <v>7064.0219999999999</v>
      </c>
      <c r="Y88" s="16">
        <v>0.4</v>
      </c>
      <c r="Z88" s="25">
        <f t="shared" ref="Z88:Z90" si="837">Y88*M88</f>
        <v>5961.2000000000007</v>
      </c>
      <c r="AA88" s="17">
        <v>2.7799999999999999E-3</v>
      </c>
      <c r="AB88" s="18">
        <f t="shared" ref="AB88:AB90" si="838">M88*AA88</f>
        <v>41.430340000000001</v>
      </c>
      <c r="AC88" s="27">
        <f>IF(M88&gt;0,(AE88+AN88)/M88,0)</f>
        <v>3.0614895524391063E-3</v>
      </c>
      <c r="AD88" s="17">
        <v>4.2000000000000002E-4</v>
      </c>
      <c r="AE88" s="24">
        <f t="shared" ref="AE88:AE90" si="839">AD88*M88</f>
        <v>6.2592600000000003</v>
      </c>
      <c r="AF88" s="117">
        <v>0.20619999999999999</v>
      </c>
      <c r="AG88" s="30">
        <f t="shared" ref="AG88:AG90" si="840">AJ88*(1-AK88)*AF88</f>
        <v>35.323297199999999</v>
      </c>
      <c r="AH88" s="28">
        <f t="shared" ref="AH88:AH90" si="841">IF(AND(AF88&gt;0,AD88&gt;0,AA88&gt;0),((AA88-AD88)*AF88)/((AF88-AD88)*AA88),0)</f>
        <v>0.85065352325001709</v>
      </c>
      <c r="AI88" s="60">
        <f t="shared" si="635"/>
        <v>0.86439170691066025</v>
      </c>
      <c r="AJ88" s="12">
        <v>186</v>
      </c>
      <c r="AK88" s="14">
        <v>7.9000000000000001E-2</v>
      </c>
      <c r="AL88" s="15">
        <v>0.2298</v>
      </c>
      <c r="AM88" s="135">
        <v>0.2341</v>
      </c>
      <c r="AN88" s="30">
        <f>AJ88*(1-AK88)*AL88</f>
        <v>39.366118800000002</v>
      </c>
      <c r="AO88" s="136">
        <f t="shared" ref="AO88" si="842">AJ88*(1-AK88)*AM88</f>
        <v>40.102734600000005</v>
      </c>
      <c r="AP88" s="19">
        <v>1.62</v>
      </c>
      <c r="AQ88" s="19">
        <v>547.66</v>
      </c>
      <c r="AR88" s="101">
        <f>AR86+AJ88-AQ88+AS88</f>
        <v>1.3962164757685969E-12</v>
      </c>
      <c r="AS88" s="102">
        <v>14.66</v>
      </c>
      <c r="AT88" s="12"/>
      <c r="AU88" s="31"/>
      <c r="AV88" s="20"/>
      <c r="AW88" s="20"/>
      <c r="AX88" s="20"/>
      <c r="AY88" s="20"/>
    </row>
    <row r="89" spans="1:51" x14ac:dyDescent="0.2">
      <c r="A89" s="169"/>
      <c r="B89" s="33">
        <v>2</v>
      </c>
      <c r="C89" s="11" t="s">
        <v>57</v>
      </c>
      <c r="D89" s="34">
        <v>16426</v>
      </c>
      <c r="E89" s="34">
        <v>0</v>
      </c>
      <c r="F89" s="34">
        <v>2424</v>
      </c>
      <c r="G89" s="35">
        <v>1.5</v>
      </c>
      <c r="H89" s="35">
        <v>5.3</v>
      </c>
      <c r="I89" s="34">
        <v>2629</v>
      </c>
      <c r="J89" s="35">
        <v>10.6</v>
      </c>
      <c r="K89" s="34">
        <v>15562</v>
      </c>
      <c r="L89" s="36">
        <v>7.2999999999999995E-2</v>
      </c>
      <c r="M89" s="37">
        <f>ROUND(K89*(1-L89),0)</f>
        <v>14426</v>
      </c>
      <c r="N89" s="38">
        <v>0.626</v>
      </c>
      <c r="O89" s="25">
        <f t="shared" si="832"/>
        <v>9030.6759999999995</v>
      </c>
      <c r="P89" s="36">
        <v>0.254</v>
      </c>
      <c r="Q89" s="25">
        <f t="shared" si="833"/>
        <v>3664.2040000000002</v>
      </c>
      <c r="R89" s="39">
        <v>0.12</v>
      </c>
      <c r="S89" s="139">
        <v>0.19670000000000001</v>
      </c>
      <c r="T89" s="25">
        <f t="shared" si="834"/>
        <v>1731.12</v>
      </c>
      <c r="U89" s="28">
        <v>0.24399999999999999</v>
      </c>
      <c r="V89" s="25">
        <f t="shared" si="835"/>
        <v>3519.944</v>
      </c>
      <c r="W89" s="39">
        <v>0.48799999999999999</v>
      </c>
      <c r="X89" s="25">
        <f t="shared" si="836"/>
        <v>7039.8879999999999</v>
      </c>
      <c r="Y89" s="39">
        <v>0.39</v>
      </c>
      <c r="Z89" s="25">
        <f t="shared" si="837"/>
        <v>5626.14</v>
      </c>
      <c r="AA89" s="40">
        <v>2.8E-3</v>
      </c>
      <c r="AB89" s="18">
        <f t="shared" si="838"/>
        <v>40.392800000000001</v>
      </c>
      <c r="AC89" s="27">
        <f>IF(M89&gt;0,(AE89+AN89)/M89,0)</f>
        <v>2.8489931789823929E-3</v>
      </c>
      <c r="AD89" s="40">
        <v>4.8999999999999998E-4</v>
      </c>
      <c r="AE89" s="37">
        <f t="shared" si="839"/>
        <v>7.06874</v>
      </c>
      <c r="AF89" s="28">
        <v>0.19889999999999999</v>
      </c>
      <c r="AG89" s="41">
        <f t="shared" si="840"/>
        <v>32.826058199999999</v>
      </c>
      <c r="AH89" s="28">
        <f t="shared" si="841"/>
        <v>0.82703744770928889</v>
      </c>
      <c r="AI89" s="29">
        <f t="shared" si="635"/>
        <v>0.82998172975229534</v>
      </c>
      <c r="AJ89" s="34">
        <v>179</v>
      </c>
      <c r="AK89" s="36">
        <v>7.8E-2</v>
      </c>
      <c r="AL89" s="38">
        <v>0.20619999999999999</v>
      </c>
      <c r="AM89" s="137">
        <v>0.2135</v>
      </c>
      <c r="AN89" s="41">
        <f>AJ89*(1-AK89)*AL89</f>
        <v>34.030835600000003</v>
      </c>
      <c r="AO89" s="138">
        <f t="shared" si="677"/>
        <v>35.235613000000001</v>
      </c>
      <c r="AP89" s="42">
        <v>1.6</v>
      </c>
      <c r="AQ89" s="42"/>
      <c r="AR89" s="121">
        <f>AR88+AJ89-AQ89</f>
        <v>179.00000000000139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9"/>
      <c r="B90" s="33">
        <v>3</v>
      </c>
      <c r="C90" s="11" t="s">
        <v>53</v>
      </c>
      <c r="D90" s="43">
        <v>6300</v>
      </c>
      <c r="E90" s="43">
        <v>1</v>
      </c>
      <c r="F90" s="43">
        <v>9133</v>
      </c>
      <c r="G90" s="37">
        <v>1.9</v>
      </c>
      <c r="H90" s="37">
        <v>5.7</v>
      </c>
      <c r="I90" s="43">
        <v>9065</v>
      </c>
      <c r="J90" s="127">
        <v>9.1</v>
      </c>
      <c r="K90" s="43">
        <v>14800</v>
      </c>
      <c r="L90" s="39">
        <v>6.6000000000000003E-2</v>
      </c>
      <c r="M90" s="37">
        <f>ROUND(K90*(1-L90),0)</f>
        <v>13823</v>
      </c>
      <c r="N90" s="28">
        <v>0.47</v>
      </c>
      <c r="O90" s="25">
        <f t="shared" si="832"/>
        <v>6496.8099999999995</v>
      </c>
      <c r="P90" s="39">
        <v>0.41099999999999998</v>
      </c>
      <c r="Q90" s="25">
        <f t="shared" si="833"/>
        <v>5681.2529999999997</v>
      </c>
      <c r="R90" s="39">
        <v>0.11899999999999999</v>
      </c>
      <c r="S90" s="139">
        <v>0.19359999999999999</v>
      </c>
      <c r="T90" s="25">
        <f t="shared" si="834"/>
        <v>1644.9369999999999</v>
      </c>
      <c r="U90" s="28">
        <v>0.221</v>
      </c>
      <c r="V90" s="25">
        <f t="shared" si="835"/>
        <v>3054.8829999999998</v>
      </c>
      <c r="W90" s="39">
        <v>0.504</v>
      </c>
      <c r="X90" s="25">
        <f t="shared" si="836"/>
        <v>6966.7920000000004</v>
      </c>
      <c r="Y90" s="39">
        <v>0.39</v>
      </c>
      <c r="Z90" s="25">
        <f t="shared" si="837"/>
        <v>5390.97</v>
      </c>
      <c r="AA90" s="47">
        <v>2.8600000000000001E-3</v>
      </c>
      <c r="AB90" s="18">
        <f t="shared" si="838"/>
        <v>39.53378</v>
      </c>
      <c r="AC90" s="27">
        <f>IF(M90&gt;0,(AE90+AN90)/M90,0)</f>
        <v>2.9393468132822105E-3</v>
      </c>
      <c r="AD90" s="47">
        <v>5.5000000000000003E-4</v>
      </c>
      <c r="AE90" s="37">
        <f t="shared" si="839"/>
        <v>7.6026500000000006</v>
      </c>
      <c r="AF90" s="28">
        <v>0.20080000000000001</v>
      </c>
      <c r="AG90" s="41">
        <f t="shared" si="840"/>
        <v>30.6328432</v>
      </c>
      <c r="AH90" s="28">
        <f t="shared" si="841"/>
        <v>0.80991068856237391</v>
      </c>
      <c r="AI90" s="29">
        <f t="shared" si="635"/>
        <v>0.81495391971269737</v>
      </c>
      <c r="AJ90" s="43">
        <v>166</v>
      </c>
      <c r="AK90" s="39">
        <v>8.1000000000000003E-2</v>
      </c>
      <c r="AL90" s="28">
        <v>0.2165</v>
      </c>
      <c r="AM90" s="139">
        <v>0.21659999999999999</v>
      </c>
      <c r="AN90" s="41">
        <f>AJ90*(1-AK90)*AL90</f>
        <v>33.027940999999998</v>
      </c>
      <c r="AO90" s="140">
        <f t="shared" si="677"/>
        <v>33.043196399999999</v>
      </c>
      <c r="AP90" s="18">
        <v>1.6</v>
      </c>
      <c r="AQ90" s="18"/>
      <c r="AR90" s="121">
        <f>AR89+AJ90-AQ90</f>
        <v>345.00000000000136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70"/>
      <c r="B91" s="49" t="s">
        <v>38</v>
      </c>
      <c r="C91" s="50"/>
      <c r="D91" s="51">
        <f t="shared" ref="D91" si="843">SUM(D88:D90)</f>
        <v>31364</v>
      </c>
      <c r="E91" s="51"/>
      <c r="F91" s="51">
        <f t="shared" ref="F91" si="844">SUM(F88:F90)</f>
        <v>17018</v>
      </c>
      <c r="G91" s="52"/>
      <c r="H91" s="52"/>
      <c r="I91" s="51">
        <f t="shared" ref="I91:K91" si="845">SUM(I88:I90)</f>
        <v>17602</v>
      </c>
      <c r="J91" s="52"/>
      <c r="K91" s="51">
        <f t="shared" si="845"/>
        <v>46543</v>
      </c>
      <c r="L91" s="21">
        <f t="shared" ref="L91" si="846">IF(K91&gt;0,(K88*L88+K89*L89+K90*L90)/K91,0)</f>
        <v>7.2860043400726215E-2</v>
      </c>
      <c r="M91" s="52">
        <f t="shared" ref="M91" si="847">M88+M89+M90</f>
        <v>43152</v>
      </c>
      <c r="N91" s="53">
        <f t="shared" ref="N91" si="848">IF(M91&gt;0,O91/M91,0)</f>
        <v>0.50730133018168333</v>
      </c>
      <c r="O91" s="54">
        <f t="shared" ref="O91" si="849">O88+O89+O90</f>
        <v>21891.066999999999</v>
      </c>
      <c r="P91" s="21">
        <f t="shared" ref="P91" si="850">IF(M91&gt;0,Q91/M91,0)</f>
        <v>0.36576643029291805</v>
      </c>
      <c r="Q91" s="54">
        <f t="shared" ref="Q91" si="851">Q88+Q89+Q90</f>
        <v>15783.553</v>
      </c>
      <c r="R91" s="21">
        <f t="shared" ref="R91" si="852">IF(M91&gt;0,T91/M91,0)</f>
        <v>0.12693223952539856</v>
      </c>
      <c r="S91" s="141"/>
      <c r="T91" s="54">
        <f t="shared" ref="T91" si="853">T88+T89+T90</f>
        <v>5477.3799999999992</v>
      </c>
      <c r="U91" s="21">
        <f t="shared" ref="U91" si="854">IF(M91&gt;0,V91/M91,0)</f>
        <v>0.24181275491286613</v>
      </c>
      <c r="V91" s="54">
        <f t="shared" ref="V91" si="855">V88+V89+V90</f>
        <v>10434.704</v>
      </c>
      <c r="W91" s="21">
        <f t="shared" ref="W91" si="856">IF(M91&gt;0,X91/M91,0)</f>
        <v>0.48829027623285132</v>
      </c>
      <c r="X91" s="54">
        <f t="shared" ref="X91" si="857">X88+X89+X90</f>
        <v>21070.702000000001</v>
      </c>
      <c r="Y91" s="21">
        <f t="shared" ref="Y91" si="858">IF(M91&gt;0,Z91/M91,0)</f>
        <v>0.3934536058583612</v>
      </c>
      <c r="Z91" s="54">
        <f t="shared" ref="Z91" si="859">Z88+Z89+Z90</f>
        <v>16978.310000000001</v>
      </c>
      <c r="AA91" s="55">
        <f t="shared" ref="AA91" si="860">IF(M91&gt;0,AB91/M91,0)</f>
        <v>2.8123127549128661E-3</v>
      </c>
      <c r="AB91" s="56">
        <f t="shared" ref="AB91" si="861">SUM(AB88:AB90)</f>
        <v>121.35692</v>
      </c>
      <c r="AC91" s="55">
        <f t="shared" ref="AC91" si="862">IF(M91&gt;0,(AC88*M88+AC89*M89+AC90*M90)/M91,0)</f>
        <v>2.9513242816091951E-3</v>
      </c>
      <c r="AD91" s="55">
        <f t="shared" ref="AD91" si="863">IF(K91&gt;0,(K88*AD88+K89*AD89+K90*AD90)/K91,0)</f>
        <v>4.8474314075156306E-4</v>
      </c>
      <c r="AE91" s="52">
        <f t="shared" ref="AE91" si="864">SUM(AE88:AE90)</f>
        <v>20.93065</v>
      </c>
      <c r="AF91" s="53">
        <f t="shared" ref="AF91" si="865">IF(K91&gt;0,(K88*AF88+K89*AF89+K90*AF90)/K91,0)</f>
        <v>0.20204206862471263</v>
      </c>
      <c r="AG91" s="58">
        <f t="shared" ref="AG91" si="866">SUM(AG88:AG90)</f>
        <v>98.782198599999987</v>
      </c>
      <c r="AH91" s="53">
        <f t="shared" ref="AH91" si="867">IF(AND(AB91&gt;0),((AB88*AH88+AB89*AH89+AB90*AH90)/AB91),0)</f>
        <v>0.8295205076855221</v>
      </c>
      <c r="AI91" s="57">
        <f t="shared" si="635"/>
        <v>0.83761928501282923</v>
      </c>
      <c r="AJ91" s="51">
        <f t="shared" ref="AJ91" si="868">SUM(AJ88:AJ90)</f>
        <v>531</v>
      </c>
      <c r="AK91" s="21">
        <f t="shared" ref="AK91" si="869">IF(AJ91&gt;0,(AK88*AJ88+AK89*AJ89+AK90*AJ90)/AJ91,0)</f>
        <v>7.928813559322033E-2</v>
      </c>
      <c r="AL91" s="53">
        <f>IF(K91&gt;0,(AL88*K88+AL89*K89+AL90*K90)/K91,0)</f>
        <v>0.21767995616956365</v>
      </c>
      <c r="AM91" s="141">
        <f>IF(L91&gt;0,(AM88*K88+AM89*K89+AM90*K90)/K91,0)</f>
        <v>0.2216474894183873</v>
      </c>
      <c r="AN91" s="58">
        <f t="shared" ref="AN91" si="870">SUM(AN88:AN90)</f>
        <v>106.4248954</v>
      </c>
      <c r="AO91" s="142">
        <f t="shared" si="706"/>
        <v>108.38154400000001</v>
      </c>
      <c r="AP91" s="56"/>
      <c r="AQ91" s="56">
        <f t="shared" ref="AQ91" si="871">SUM(AQ88:AQ90)</f>
        <v>547.66</v>
      </c>
      <c r="AR91" s="105"/>
      <c r="AS91" s="106">
        <f>AR90</f>
        <v>345.00000000000136</v>
      </c>
      <c r="AT91" s="51">
        <f t="shared" ref="AT91" si="872">SUM(AT88:AT90)</f>
        <v>0</v>
      </c>
      <c r="AU91" s="59"/>
      <c r="AV91" s="58"/>
      <c r="AW91" s="58"/>
      <c r="AX91" s="58"/>
      <c r="AY91" s="58"/>
    </row>
    <row r="92" spans="1:51" x14ac:dyDescent="0.2">
      <c r="A92" s="168">
        <v>23</v>
      </c>
      <c r="B92" s="23">
        <v>1</v>
      </c>
      <c r="C92" s="11" t="s">
        <v>56</v>
      </c>
      <c r="D92" s="12">
        <v>14500</v>
      </c>
      <c r="E92" s="12">
        <v>0</v>
      </c>
      <c r="F92" s="12">
        <v>18410</v>
      </c>
      <c r="G92" s="13">
        <v>1.3</v>
      </c>
      <c r="H92" s="13">
        <v>4.3</v>
      </c>
      <c r="I92" s="12">
        <v>19735</v>
      </c>
      <c r="J92" s="13">
        <v>7.4</v>
      </c>
      <c r="K92" s="12">
        <v>16137</v>
      </c>
      <c r="L92" s="14">
        <v>7.4999999999999997E-2</v>
      </c>
      <c r="M92" s="24">
        <f>ROUND(K92*(1-L92),0)</f>
        <v>14927</v>
      </c>
      <c r="N92" s="15">
        <v>0.46800000000000003</v>
      </c>
      <c r="O92" s="25">
        <f t="shared" ref="O92:O94" si="873">M92*N92</f>
        <v>6985.8360000000002</v>
      </c>
      <c r="P92" s="14">
        <v>0.40699999999999997</v>
      </c>
      <c r="Q92" s="25">
        <f t="shared" ref="Q92:Q94" si="874">M92*P92</f>
        <v>6075.2889999999998</v>
      </c>
      <c r="R92" s="16">
        <v>0.125</v>
      </c>
      <c r="S92" s="150">
        <v>0.2019</v>
      </c>
      <c r="T92" s="25">
        <f t="shared" ref="T92:T94" si="875">M92*R92</f>
        <v>1865.875</v>
      </c>
      <c r="U92" s="26">
        <v>0.249</v>
      </c>
      <c r="V92" s="25">
        <f t="shared" ref="V92:V94" si="876">M92*U92</f>
        <v>3716.8229999999999</v>
      </c>
      <c r="W92" s="16">
        <v>0.48199999999999998</v>
      </c>
      <c r="X92" s="25">
        <f t="shared" ref="X92:X94" si="877">M92*W92</f>
        <v>7194.8139999999994</v>
      </c>
      <c r="Y92" s="16">
        <v>0.39</v>
      </c>
      <c r="Z92" s="25">
        <f t="shared" ref="Z92:Z94" si="878">Y92*M92</f>
        <v>5821.53</v>
      </c>
      <c r="AA92" s="17">
        <v>2.9399999999999999E-3</v>
      </c>
      <c r="AB92" s="18">
        <f t="shared" ref="AB92:AB94" si="879">M92*AA92</f>
        <v>43.885379999999998</v>
      </c>
      <c r="AC92" s="27">
        <f>IF(M92&gt;0,(AE92+AN92)/M92,0)</f>
        <v>2.9475369196757554E-3</v>
      </c>
      <c r="AD92" s="17">
        <v>5.1000000000000004E-4</v>
      </c>
      <c r="AE92" s="24">
        <f t="shared" ref="AE92:AE94" si="880">AD92*M92</f>
        <v>7.6127700000000003</v>
      </c>
      <c r="AF92" s="117">
        <v>0.21060000000000001</v>
      </c>
      <c r="AG92" s="30">
        <f t="shared" ref="AG92:AG94" si="881">AJ92*(1-AK92)*AF92</f>
        <v>34.026220800000004</v>
      </c>
      <c r="AH92" s="28">
        <f t="shared" ref="AH92:AH94" si="882">IF(AND(AF92&gt;0,AD92&gt;0,AA92&gt;0),((AA92-AD92)*AF92)/((AF92-AD92)*AA92),0)</f>
        <v>0.82853704097660763</v>
      </c>
      <c r="AI92" s="60">
        <f t="shared" si="635"/>
        <v>0.82885123843307285</v>
      </c>
      <c r="AJ92" s="12">
        <v>176</v>
      </c>
      <c r="AK92" s="14">
        <v>8.2000000000000003E-2</v>
      </c>
      <c r="AL92" s="15">
        <v>0.22520000000000001</v>
      </c>
      <c r="AM92" s="135">
        <v>0.23269999999999999</v>
      </c>
      <c r="AN92" s="30">
        <f>AJ92*(1-AK92)*AL92</f>
        <v>36.385113600000004</v>
      </c>
      <c r="AO92" s="136">
        <f t="shared" ref="AO92" si="883">AJ92*(1-AK92)*AM92</f>
        <v>37.596873600000002</v>
      </c>
      <c r="AP92" s="19">
        <v>1.6</v>
      </c>
      <c r="AQ92" s="19"/>
      <c r="AR92" s="101">
        <f>AR90+AJ92-AQ92</f>
        <v>521.00000000000136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9"/>
      <c r="B93" s="33">
        <v>2</v>
      </c>
      <c r="C93" s="46" t="s">
        <v>58</v>
      </c>
      <c r="D93" s="34">
        <v>18776</v>
      </c>
      <c r="E93" s="34">
        <v>2</v>
      </c>
      <c r="F93" s="34">
        <v>18754</v>
      </c>
      <c r="G93" s="35">
        <v>1.6</v>
      </c>
      <c r="H93" s="35">
        <v>4</v>
      </c>
      <c r="I93" s="34">
        <v>18702</v>
      </c>
      <c r="J93" s="35">
        <v>7.5</v>
      </c>
      <c r="K93" s="34">
        <v>16474</v>
      </c>
      <c r="L93" s="36">
        <v>0.08</v>
      </c>
      <c r="M93" s="37">
        <f>ROUND(K93*(1-L93),0)</f>
        <v>15156</v>
      </c>
      <c r="N93" s="38">
        <v>0.58199999999999996</v>
      </c>
      <c r="O93" s="25">
        <f t="shared" si="873"/>
        <v>8820.7919999999995</v>
      </c>
      <c r="P93" s="36">
        <v>0.34100000000000003</v>
      </c>
      <c r="Q93" s="25">
        <f t="shared" si="874"/>
        <v>5168.1960000000008</v>
      </c>
      <c r="R93" s="39">
        <v>7.6999999999999999E-2</v>
      </c>
      <c r="S93" s="139">
        <v>0.19919999999999999</v>
      </c>
      <c r="T93" s="25">
        <f t="shared" si="875"/>
        <v>1167.0119999999999</v>
      </c>
      <c r="U93" s="28">
        <v>0.25900000000000001</v>
      </c>
      <c r="V93" s="25">
        <f t="shared" si="876"/>
        <v>3925.404</v>
      </c>
      <c r="W93" s="39">
        <v>0.47499999999999998</v>
      </c>
      <c r="X93" s="25">
        <f t="shared" si="877"/>
        <v>7199.0999999999995</v>
      </c>
      <c r="Y93" s="39">
        <v>0.4</v>
      </c>
      <c r="Z93" s="25">
        <f t="shared" si="878"/>
        <v>6062.4000000000005</v>
      </c>
      <c r="AA93" s="40">
        <v>2.9399999999999999E-3</v>
      </c>
      <c r="AB93" s="18">
        <f t="shared" si="879"/>
        <v>44.558639999999997</v>
      </c>
      <c r="AC93" s="27">
        <f>IF(M93&gt;0,(AE93+AN93)/M93,0)</f>
        <v>3.4665580562153603E-3</v>
      </c>
      <c r="AD93" s="40">
        <v>3.8999999999999999E-4</v>
      </c>
      <c r="AE93" s="37">
        <f t="shared" si="880"/>
        <v>5.9108400000000003</v>
      </c>
      <c r="AF93" s="28">
        <v>0.16600000000000001</v>
      </c>
      <c r="AG93" s="41">
        <f t="shared" si="881"/>
        <v>39.511486000000005</v>
      </c>
      <c r="AH93" s="28">
        <f t="shared" si="882"/>
        <v>0.86938948032567298</v>
      </c>
      <c r="AI93" s="29">
        <f t="shared" si="635"/>
        <v>0.88926683804254758</v>
      </c>
      <c r="AJ93" s="34">
        <v>259</v>
      </c>
      <c r="AK93" s="36">
        <v>8.1000000000000003E-2</v>
      </c>
      <c r="AL93" s="38">
        <v>0.19589999999999999</v>
      </c>
      <c r="AM93" s="137">
        <v>0.1933</v>
      </c>
      <c r="AN93" s="41">
        <f>AJ93*(1-AK93)*AL93</f>
        <v>46.628313900000002</v>
      </c>
      <c r="AO93" s="138">
        <f t="shared" si="677"/>
        <v>46.009459300000003</v>
      </c>
      <c r="AP93" s="42">
        <v>1.65</v>
      </c>
      <c r="AQ93" s="42"/>
      <c r="AR93" s="121">
        <f>AR92+AJ93-AQ93</f>
        <v>780.00000000000136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9"/>
      <c r="B94" s="33">
        <v>3</v>
      </c>
      <c r="C94" s="11" t="s">
        <v>53</v>
      </c>
      <c r="D94" s="43">
        <v>18600</v>
      </c>
      <c r="E94" s="43">
        <v>2</v>
      </c>
      <c r="F94" s="43">
        <v>16830</v>
      </c>
      <c r="G94" s="37">
        <v>1.5</v>
      </c>
      <c r="H94" s="37">
        <v>4</v>
      </c>
      <c r="I94" s="43">
        <v>17749</v>
      </c>
      <c r="J94" s="37">
        <v>7.7</v>
      </c>
      <c r="K94" s="43">
        <v>16575</v>
      </c>
      <c r="L94" s="39">
        <v>7.8E-2</v>
      </c>
      <c r="M94" s="37">
        <f>ROUND(K94*(1-L94),0)</f>
        <v>15282</v>
      </c>
      <c r="N94" s="28">
        <v>0.56499999999999995</v>
      </c>
      <c r="O94" s="25">
        <f t="shared" si="873"/>
        <v>8634.33</v>
      </c>
      <c r="P94" s="39">
        <v>0.32100000000000001</v>
      </c>
      <c r="Q94" s="25">
        <f t="shared" si="874"/>
        <v>4905.5219999999999</v>
      </c>
      <c r="R94" s="39">
        <v>0.114</v>
      </c>
      <c r="S94" s="139">
        <v>0.2039</v>
      </c>
      <c r="T94" s="25">
        <f t="shared" si="875"/>
        <v>1742.1480000000001</v>
      </c>
      <c r="U94" s="28">
        <v>0.25800000000000001</v>
      </c>
      <c r="V94" s="25">
        <f t="shared" si="876"/>
        <v>3942.7560000000003</v>
      </c>
      <c r="W94" s="39">
        <v>0.47299999999999998</v>
      </c>
      <c r="X94" s="25">
        <f t="shared" si="877"/>
        <v>7228.3859999999995</v>
      </c>
      <c r="Y94" s="39">
        <v>0.39</v>
      </c>
      <c r="Z94" s="25">
        <f t="shared" si="878"/>
        <v>5959.9800000000005</v>
      </c>
      <c r="AA94" s="47">
        <v>2.9099999999999998E-3</v>
      </c>
      <c r="AB94" s="18">
        <f t="shared" si="879"/>
        <v>44.470619999999997</v>
      </c>
      <c r="AC94" s="27">
        <f>IF(M94&gt;0,(AE94+AN94)/M94,0)</f>
        <v>2.9756910679230469E-3</v>
      </c>
      <c r="AD94" s="47">
        <v>3.5E-4</v>
      </c>
      <c r="AE94" s="37">
        <f t="shared" si="880"/>
        <v>5.3487</v>
      </c>
      <c r="AF94" s="28">
        <v>0.21970000000000001</v>
      </c>
      <c r="AG94" s="41">
        <f t="shared" si="881"/>
        <v>40.494444900000005</v>
      </c>
      <c r="AH94" s="28">
        <f t="shared" si="882"/>
        <v>0.88112879587221526</v>
      </c>
      <c r="AI94" s="29">
        <f t="shared" si="635"/>
        <v>0.88380116546491871</v>
      </c>
      <c r="AJ94" s="43">
        <v>201</v>
      </c>
      <c r="AK94" s="39">
        <v>8.3000000000000004E-2</v>
      </c>
      <c r="AL94" s="28">
        <v>0.2177</v>
      </c>
      <c r="AM94" s="139">
        <v>0.22109999999999999</v>
      </c>
      <c r="AN94" s="41">
        <f>AJ94*(1-AK94)*AL94</f>
        <v>40.125810900000005</v>
      </c>
      <c r="AO94" s="140">
        <f t="shared" si="677"/>
        <v>40.752488700000001</v>
      </c>
      <c r="AP94" s="18">
        <v>1.6</v>
      </c>
      <c r="AQ94" s="18"/>
      <c r="AR94" s="121">
        <f>AR93+AJ94-AQ94</f>
        <v>981.00000000000136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70"/>
      <c r="B95" s="49" t="s">
        <v>38</v>
      </c>
      <c r="C95" s="50"/>
      <c r="D95" s="51">
        <f t="shared" ref="D95" si="884">SUM(D92:D94)</f>
        <v>51876</v>
      </c>
      <c r="E95" s="51"/>
      <c r="F95" s="51">
        <f t="shared" ref="F95" si="885">SUM(F92:F94)</f>
        <v>53994</v>
      </c>
      <c r="G95" s="52"/>
      <c r="H95" s="52"/>
      <c r="I95" s="51">
        <f t="shared" ref="I95:K95" si="886">SUM(I92:I94)</f>
        <v>56186</v>
      </c>
      <c r="J95" s="52"/>
      <c r="K95" s="51">
        <f t="shared" si="886"/>
        <v>49186</v>
      </c>
      <c r="L95" s="21">
        <f t="shared" ref="L95" si="887">IF(K95&gt;0,(K92*L92+K93*L93+K94*L94)/K95,0)</f>
        <v>7.7685621924937984E-2</v>
      </c>
      <c r="M95" s="52">
        <f t="shared" ref="M95" si="888">M92+M93+M94</f>
        <v>45365</v>
      </c>
      <c r="N95" s="53">
        <f t="shared" ref="N95" si="889">IF(M95&gt;0,O95/M95,0)</f>
        <v>0.53876243800286561</v>
      </c>
      <c r="O95" s="54">
        <f t="shared" ref="O95" si="890">O92+O93+O94</f>
        <v>24440.957999999999</v>
      </c>
      <c r="P95" s="21">
        <f t="shared" ref="P95" si="891">IF(M95&gt;0,Q95/M95,0)</f>
        <v>0.35597943348396344</v>
      </c>
      <c r="Q95" s="54">
        <f t="shared" ref="Q95" si="892">Q92+Q93+Q94</f>
        <v>16149.007000000001</v>
      </c>
      <c r="R95" s="21">
        <f t="shared" ref="R95" si="893">IF(M95&gt;0,T95/M95,0)</f>
        <v>0.10525812851317094</v>
      </c>
      <c r="S95" s="141"/>
      <c r="T95" s="54">
        <f t="shared" ref="T95" si="894">T92+T93+T94</f>
        <v>4775.0349999999999</v>
      </c>
      <c r="U95" s="21">
        <f t="shared" ref="U95" si="895">IF(M95&gt;0,V95/M95,0)</f>
        <v>0.25537271023917119</v>
      </c>
      <c r="V95" s="54">
        <f t="shared" ref="V95" si="896">V92+V93+V94</f>
        <v>11584.983</v>
      </c>
      <c r="W95" s="21">
        <f t="shared" ref="W95" si="897">IF(M95&gt;0,X95/M95,0)</f>
        <v>0.47662956023366032</v>
      </c>
      <c r="X95" s="54">
        <f t="shared" ref="X95" si="898">X92+X93+X94</f>
        <v>21622.3</v>
      </c>
      <c r="Y95" s="21">
        <f t="shared" ref="Y95" si="899">IF(M95&gt;0,Z95/M95,0)</f>
        <v>0.39334090157610491</v>
      </c>
      <c r="Z95" s="54">
        <f t="shared" ref="Z95" si="900">Z92+Z93+Z94</f>
        <v>17843.91</v>
      </c>
      <c r="AA95" s="55">
        <f t="shared" ref="AA95" si="901">IF(M95&gt;0,AB95/M95,0)</f>
        <v>2.9298939711231123E-3</v>
      </c>
      <c r="AB95" s="56">
        <f t="shared" ref="AB95" si="902">SUM(AB92:AB94)</f>
        <v>132.91463999999999</v>
      </c>
      <c r="AC95" s="55">
        <f t="shared" ref="AC95" si="903">IF(M95&gt;0,(AC92*M92+AC93*M93+AC94*M94)/M95,0)</f>
        <v>3.1304209941584926E-3</v>
      </c>
      <c r="AD95" s="55">
        <f t="shared" ref="AD95" si="904">IF(K95&gt;0,(K92*AD92+K93*AD93+K94*AD94)/K95,0)</f>
        <v>4.1589029398609358E-4</v>
      </c>
      <c r="AE95" s="52">
        <f t="shared" ref="AE95" si="905">SUM(AE92:AE94)</f>
        <v>18.872310000000002</v>
      </c>
      <c r="AF95" s="53">
        <f t="shared" ref="AF95" si="906">IF(K95&gt;0,(K92*AF92+K93*AF93+K94*AF94)/K95,0)</f>
        <v>0.19872857520432646</v>
      </c>
      <c r="AG95" s="58">
        <f t="shared" ref="AG95" si="907">SUM(AG92:AG94)</f>
        <v>114.03215170000001</v>
      </c>
      <c r="AH95" s="53">
        <f t="shared" ref="AH95" si="908">IF(AND(AB95&gt;0),((AB92*AH92+AB93*AH93+AB94*AH94)/AB95),0)</f>
        <v>0.85982868112379196</v>
      </c>
      <c r="AI95" s="57">
        <f t="shared" si="635"/>
        <v>0.86884314207905999</v>
      </c>
      <c r="AJ95" s="51">
        <f t="shared" ref="AJ95" si="909">SUM(AJ92:AJ94)</f>
        <v>636</v>
      </c>
      <c r="AK95" s="21">
        <f t="shared" ref="AK95" si="910">IF(AJ95&gt;0,(AK92*AJ92+AK93*AJ93+AK94*AJ94)/AJ95,0)</f>
        <v>8.1908805031446541E-2</v>
      </c>
      <c r="AL95" s="53">
        <f>IF(K95&gt;0,(AL92*K92+AL93*K93+AL94*K94)/K95,0)</f>
        <v>0.21285907575326313</v>
      </c>
      <c r="AM95" s="141">
        <f>IF(L95&gt;0,(AM92*K92+AM93*K93+AM94*K94)/K95,0)</f>
        <v>0.21559461228804944</v>
      </c>
      <c r="AN95" s="58">
        <f t="shared" ref="AN95" si="911">SUM(AN92:AN94)</f>
        <v>123.13923840000001</v>
      </c>
      <c r="AO95" s="142">
        <f t="shared" si="706"/>
        <v>124.35882160000001</v>
      </c>
      <c r="AP95" s="56"/>
      <c r="AQ95" s="56">
        <f t="shared" ref="AQ95" si="912">SUM(AQ92:AQ94)</f>
        <v>0</v>
      </c>
      <c r="AR95" s="105"/>
      <c r="AS95" s="106">
        <f>AR94</f>
        <v>981.00000000000136</v>
      </c>
      <c r="AT95" s="51">
        <f t="shared" ref="AT95" si="913">SUM(AT92:AT94)</f>
        <v>0</v>
      </c>
      <c r="AU95" s="59"/>
      <c r="AV95" s="58"/>
      <c r="AW95" s="58"/>
      <c r="AX95" s="58"/>
      <c r="AY95" s="58"/>
    </row>
    <row r="96" spans="1:51" x14ac:dyDescent="0.2">
      <c r="A96" s="168">
        <v>24</v>
      </c>
      <c r="B96" s="23">
        <v>1</v>
      </c>
      <c r="C96" s="11" t="s">
        <v>56</v>
      </c>
      <c r="D96" s="12">
        <v>15116</v>
      </c>
      <c r="E96" s="12">
        <v>0</v>
      </c>
      <c r="F96" s="12">
        <v>18722</v>
      </c>
      <c r="G96" s="13">
        <v>1.5</v>
      </c>
      <c r="H96" s="13">
        <v>5.3</v>
      </c>
      <c r="I96" s="12">
        <v>19907</v>
      </c>
      <c r="J96" s="13">
        <v>6.6</v>
      </c>
      <c r="K96" s="12">
        <v>16470</v>
      </c>
      <c r="L96" s="14">
        <v>7.2999999999999995E-2</v>
      </c>
      <c r="M96" s="24">
        <f>ROUND(K96*(1-L96),0)</f>
        <v>15268</v>
      </c>
      <c r="N96" s="15">
        <v>0.56699999999999995</v>
      </c>
      <c r="O96" s="25">
        <f t="shared" ref="O96:O98" si="914">M96*N96</f>
        <v>8656.9559999999983</v>
      </c>
      <c r="P96" s="14">
        <v>0.33700000000000002</v>
      </c>
      <c r="Q96" s="25">
        <f t="shared" ref="Q96:Q98" si="915">M96*P96</f>
        <v>5145.3160000000007</v>
      </c>
      <c r="R96" s="16">
        <v>9.6000000000000002E-2</v>
      </c>
      <c r="S96" s="150">
        <v>0.2019</v>
      </c>
      <c r="T96" s="25">
        <f t="shared" ref="T96:T98" si="916">M96*R96</f>
        <v>1465.7280000000001</v>
      </c>
      <c r="U96" s="26">
        <v>0.25900000000000001</v>
      </c>
      <c r="V96" s="25">
        <f t="shared" ref="V96:V98" si="917">M96*U96</f>
        <v>3954.4120000000003</v>
      </c>
      <c r="W96" s="16">
        <v>0.47499999999999998</v>
      </c>
      <c r="X96" s="25">
        <f t="shared" ref="X96:X98" si="918">M96*W96</f>
        <v>7252.2999999999993</v>
      </c>
      <c r="Y96" s="16">
        <v>0.39</v>
      </c>
      <c r="Z96" s="25">
        <f t="shared" ref="Z96:Z98" si="919">Y96*M96</f>
        <v>5954.52</v>
      </c>
      <c r="AA96" s="17">
        <v>2.7699999999999999E-3</v>
      </c>
      <c r="AB96" s="18">
        <f t="shared" ref="AB96:AB98" si="920">M96*AA96</f>
        <v>42.292359999999995</v>
      </c>
      <c r="AC96" s="27">
        <f>IF(M96&gt;0,(AE96+AN96)/M96,0)</f>
        <v>3.1983697930311763E-3</v>
      </c>
      <c r="AD96" s="17">
        <v>3.6000000000000002E-4</v>
      </c>
      <c r="AE96" s="24">
        <f t="shared" ref="AE96:AE98" si="921">AD96*M96</f>
        <v>5.49648</v>
      </c>
      <c r="AF96" s="117">
        <v>0.21160000000000001</v>
      </c>
      <c r="AG96" s="30">
        <f t="shared" ref="AG96:AG98" si="922">AJ96*(1-AK96)*AF96</f>
        <v>38.529186000000003</v>
      </c>
      <c r="AH96" s="28">
        <f t="shared" ref="AH96:AH98" si="923">IF(AND(AF96&gt;0,AD96&gt;0,AA96&gt;0),((AA96-AD96)*AF96)/((AF96-AD96)*AA96),0)</f>
        <v>0.87151883634335192</v>
      </c>
      <c r="AI96" s="60">
        <f t="shared" si="635"/>
        <v>0.8887870425862775</v>
      </c>
      <c r="AJ96" s="12">
        <v>199</v>
      </c>
      <c r="AK96" s="14">
        <v>8.5000000000000006E-2</v>
      </c>
      <c r="AL96" s="15">
        <v>0.23799999999999999</v>
      </c>
      <c r="AM96" s="135">
        <v>0.23430000000000001</v>
      </c>
      <c r="AN96" s="30">
        <f>AJ96*(1-AK96)*AL96</f>
        <v>43.33623</v>
      </c>
      <c r="AO96" s="136">
        <f t="shared" ref="AO96" si="924">AJ96*(1-AK96)*AM96</f>
        <v>42.662515500000005</v>
      </c>
      <c r="AP96" s="19">
        <v>1.6</v>
      </c>
      <c r="AQ96" s="19"/>
      <c r="AR96" s="101">
        <f>AR94+AJ96-AQ96</f>
        <v>1180.0000000000014</v>
      </c>
      <c r="AS96" s="102"/>
      <c r="AT96" s="12"/>
      <c r="AU96" s="31"/>
      <c r="AV96" s="20"/>
      <c r="AW96" s="20"/>
      <c r="AX96" s="20"/>
      <c r="AY96" s="20"/>
    </row>
    <row r="97" spans="1:51" x14ac:dyDescent="0.2">
      <c r="A97" s="169"/>
      <c r="B97" s="33">
        <v>2</v>
      </c>
      <c r="C97" s="46" t="s">
        <v>58</v>
      </c>
      <c r="D97" s="34">
        <v>20500</v>
      </c>
      <c r="E97" s="34">
        <v>2</v>
      </c>
      <c r="F97" s="34">
        <v>18628</v>
      </c>
      <c r="G97" s="35">
        <v>0.9</v>
      </c>
      <c r="H97" s="35">
        <v>3.9</v>
      </c>
      <c r="I97" s="34">
        <v>19312</v>
      </c>
      <c r="J97" s="35">
        <v>5.6</v>
      </c>
      <c r="K97" s="34">
        <v>16442</v>
      </c>
      <c r="L97" s="36">
        <v>7.5999999999999998E-2</v>
      </c>
      <c r="M97" s="37">
        <f>ROUND(K97*(1-L97),0)</f>
        <v>15192</v>
      </c>
      <c r="N97" s="38">
        <v>0.56499999999999995</v>
      </c>
      <c r="O97" s="25">
        <f t="shared" si="914"/>
        <v>8583.48</v>
      </c>
      <c r="P97" s="36">
        <v>0.35699999999999998</v>
      </c>
      <c r="Q97" s="25">
        <f t="shared" si="915"/>
        <v>5423.5439999999999</v>
      </c>
      <c r="R97" s="39">
        <v>7.8E-2</v>
      </c>
      <c r="S97" s="139">
        <v>0.2041</v>
      </c>
      <c r="T97" s="25">
        <f t="shared" si="916"/>
        <v>1184.9759999999999</v>
      </c>
      <c r="U97" s="28">
        <v>0.25600000000000001</v>
      </c>
      <c r="V97" s="25">
        <f t="shared" si="917"/>
        <v>3889.152</v>
      </c>
      <c r="W97" s="39">
        <v>0.48399999999999999</v>
      </c>
      <c r="X97" s="25">
        <f t="shared" si="918"/>
        <v>7352.9279999999999</v>
      </c>
      <c r="Y97" s="39">
        <v>0.39</v>
      </c>
      <c r="Z97" s="25">
        <f t="shared" si="919"/>
        <v>5924.88</v>
      </c>
      <c r="AA97" s="40">
        <v>2.65E-3</v>
      </c>
      <c r="AB97" s="18">
        <f t="shared" si="920"/>
        <v>40.258800000000001</v>
      </c>
      <c r="AC97" s="27">
        <f>IF(M97&gt;0,(AE97+AN97)/M97,0)</f>
        <v>2.9010246840442339E-3</v>
      </c>
      <c r="AD97" s="40">
        <v>3.6000000000000002E-4</v>
      </c>
      <c r="AE97" s="37">
        <f t="shared" si="921"/>
        <v>5.4691200000000002</v>
      </c>
      <c r="AF97" s="28">
        <v>0.2034</v>
      </c>
      <c r="AG97" s="41">
        <f t="shared" si="922"/>
        <v>34.392906000000004</v>
      </c>
      <c r="AH97" s="28">
        <f t="shared" si="923"/>
        <v>0.86568312591997865</v>
      </c>
      <c r="AI97" s="29">
        <f t="shared" si="635"/>
        <v>0.87728928967249897</v>
      </c>
      <c r="AJ97" s="34">
        <v>185</v>
      </c>
      <c r="AK97" s="36">
        <v>8.5999999999999993E-2</v>
      </c>
      <c r="AL97" s="38">
        <v>0.2283</v>
      </c>
      <c r="AM97" s="137">
        <v>0.22320000000000001</v>
      </c>
      <c r="AN97" s="41">
        <f>AJ97*(1-AK97)*AL97</f>
        <v>38.603247000000003</v>
      </c>
      <c r="AO97" s="138">
        <f t="shared" si="677"/>
        <v>37.740888000000005</v>
      </c>
      <c r="AP97" s="42">
        <v>1.6</v>
      </c>
      <c r="AQ97" s="42"/>
      <c r="AR97" s="121">
        <f>AR96+AJ97-AQ97</f>
        <v>1365.0000000000014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9"/>
      <c r="B98" s="33">
        <v>3</v>
      </c>
      <c r="C98" s="46" t="s">
        <v>54</v>
      </c>
      <c r="D98" s="43">
        <v>17986</v>
      </c>
      <c r="E98" s="43">
        <v>1</v>
      </c>
      <c r="F98" s="43">
        <v>17291</v>
      </c>
      <c r="G98" s="37">
        <v>1.4</v>
      </c>
      <c r="H98" s="37">
        <v>5</v>
      </c>
      <c r="I98" s="43">
        <v>18383</v>
      </c>
      <c r="J98" s="37">
        <v>5.6</v>
      </c>
      <c r="K98" s="43">
        <v>16675</v>
      </c>
      <c r="L98" s="39">
        <v>8.7999999999999995E-2</v>
      </c>
      <c r="M98" s="37">
        <f>ROUND(K98*(1-L98),0)</f>
        <v>15208</v>
      </c>
      <c r="N98" s="28">
        <v>0.56799999999999995</v>
      </c>
      <c r="O98" s="25">
        <f t="shared" si="914"/>
        <v>8638.1439999999984</v>
      </c>
      <c r="P98" s="39">
        <v>0.33100000000000002</v>
      </c>
      <c r="Q98" s="25">
        <f t="shared" si="915"/>
        <v>5033.848</v>
      </c>
      <c r="R98" s="39">
        <v>0.10100000000000001</v>
      </c>
      <c r="S98" s="139">
        <v>0.2044</v>
      </c>
      <c r="T98" s="25">
        <f t="shared" si="916"/>
        <v>1536.008</v>
      </c>
      <c r="U98" s="28">
        <v>0.26700000000000002</v>
      </c>
      <c r="V98" s="25">
        <f t="shared" si="917"/>
        <v>4060.5360000000001</v>
      </c>
      <c r="W98" s="39">
        <v>0.47299999999999998</v>
      </c>
      <c r="X98" s="25">
        <f t="shared" si="918"/>
        <v>7193.384</v>
      </c>
      <c r="Y98" s="39">
        <v>0.39</v>
      </c>
      <c r="Z98" s="25">
        <f t="shared" si="919"/>
        <v>5931.12</v>
      </c>
      <c r="AA98" s="47">
        <v>2.5999999999999999E-3</v>
      </c>
      <c r="AB98" s="18">
        <f t="shared" si="920"/>
        <v>39.540799999999997</v>
      </c>
      <c r="AC98" s="27">
        <f>IF(M98&gt;0,(AE98+AN98)/M98,0)</f>
        <v>2.7788901564965809E-3</v>
      </c>
      <c r="AD98" s="47">
        <v>3.5E-4</v>
      </c>
      <c r="AE98" s="37">
        <f t="shared" si="921"/>
        <v>5.3228</v>
      </c>
      <c r="AF98" s="28">
        <v>0.20630000000000001</v>
      </c>
      <c r="AG98" s="41">
        <f t="shared" si="922"/>
        <v>34.310784500000004</v>
      </c>
      <c r="AH98" s="28">
        <f t="shared" si="923"/>
        <v>0.86685528601042072</v>
      </c>
      <c r="AI98" s="29">
        <f t="shared" si="635"/>
        <v>0.87542999830663415</v>
      </c>
      <c r="AJ98" s="43">
        <v>185</v>
      </c>
      <c r="AK98" s="39">
        <v>0.10100000000000001</v>
      </c>
      <c r="AL98" s="28">
        <v>0.22209999999999999</v>
      </c>
      <c r="AM98" s="139">
        <v>0.2135</v>
      </c>
      <c r="AN98" s="41">
        <f>AJ98*(1-AK98)*AL98</f>
        <v>36.938561499999999</v>
      </c>
      <c r="AO98" s="140">
        <f t="shared" si="677"/>
        <v>35.508252499999998</v>
      </c>
      <c r="AP98" s="18">
        <v>1.55</v>
      </c>
      <c r="AQ98" s="18"/>
      <c r="AR98" s="121">
        <f>AR97+AJ98-AQ98</f>
        <v>1550.0000000000014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70"/>
      <c r="B99" s="49" t="s">
        <v>38</v>
      </c>
      <c r="C99" s="50"/>
      <c r="D99" s="51">
        <f t="shared" ref="D99" si="925">SUM(D96:D98)</f>
        <v>53602</v>
      </c>
      <c r="E99" s="51"/>
      <c r="F99" s="51">
        <f t="shared" ref="F99" si="926">SUM(F96:F98)</f>
        <v>54641</v>
      </c>
      <c r="G99" s="52"/>
      <c r="H99" s="52"/>
      <c r="I99" s="51">
        <f t="shared" ref="I99:K99" si="927">SUM(I96:I98)</f>
        <v>57602</v>
      </c>
      <c r="J99" s="52"/>
      <c r="K99" s="51">
        <f t="shared" si="927"/>
        <v>49587</v>
      </c>
      <c r="L99" s="21">
        <f t="shared" ref="L99" si="928">IF(K99&gt;0,(K96*L96+K97*L97+K98*L98)/K99,0)</f>
        <v>7.9038901324944025E-2</v>
      </c>
      <c r="M99" s="52">
        <f t="shared" ref="M99" si="929">M96+M97+M98</f>
        <v>45668</v>
      </c>
      <c r="N99" s="53">
        <f t="shared" ref="N99" si="930">IF(M99&gt;0,O99/M99,0)</f>
        <v>0.56666768853464122</v>
      </c>
      <c r="O99" s="54">
        <f t="shared" ref="O99" si="931">O96+O97+O98</f>
        <v>25878.579999999994</v>
      </c>
      <c r="P99" s="21">
        <f t="shared" ref="P99" si="932">IF(M99&gt;0,Q99/M99,0)</f>
        <v>0.34165516335289481</v>
      </c>
      <c r="Q99" s="54">
        <f t="shared" ref="Q99" si="933">Q96+Q97+Q98</f>
        <v>15602.708000000001</v>
      </c>
      <c r="R99" s="21">
        <f t="shared" ref="R99" si="934">IF(M99&gt;0,T99/M99,0)</f>
        <v>9.1677148112463858E-2</v>
      </c>
      <c r="S99" s="141"/>
      <c r="T99" s="54">
        <f t="shared" ref="T99" si="935">T96+T97+T98</f>
        <v>4186.7119999999995</v>
      </c>
      <c r="U99" s="21">
        <f t="shared" ref="U99" si="936">IF(M99&gt;0,V99/M99,0)</f>
        <v>0.26066611193833755</v>
      </c>
      <c r="V99" s="54">
        <f t="shared" ref="V99" si="937">V96+V97+V98</f>
        <v>11904.1</v>
      </c>
      <c r="W99" s="21">
        <f t="shared" ref="W99" si="938">IF(M99&gt;0,X99/M99,0)</f>
        <v>0.47732793203118157</v>
      </c>
      <c r="X99" s="54">
        <f t="shared" ref="X99" si="939">X96+X97+X98</f>
        <v>21798.612000000001</v>
      </c>
      <c r="Y99" s="21">
        <f t="shared" ref="Y99" si="940">IF(M99&gt;0,Z99/M99,0)</f>
        <v>0.39</v>
      </c>
      <c r="Z99" s="54">
        <f t="shared" ref="Z99" si="941">Z96+Z97+Z98</f>
        <v>17810.52</v>
      </c>
      <c r="AA99" s="55">
        <f t="shared" ref="AA99" si="942">IF(M99&gt;0,AB99/M99,0)</f>
        <v>2.6734685118682665E-3</v>
      </c>
      <c r="AB99" s="56">
        <f t="shared" ref="AB99" si="943">SUM(AB96:AB98)</f>
        <v>122.09196</v>
      </c>
      <c r="AC99" s="55">
        <f t="shared" ref="AC99" si="944">IF(M99&gt;0,(AC96*M96+AC97*M97+AC98*M98)/M99,0)</f>
        <v>2.9597626018218444E-3</v>
      </c>
      <c r="AD99" s="55">
        <f t="shared" ref="AD99" si="945">IF(K99&gt;0,(K96*AD96+K97*AD97+K98*AD98)/K99,0)</f>
        <v>3.5663722346582775E-4</v>
      </c>
      <c r="AE99" s="52">
        <f t="shared" ref="AE99" si="946">SUM(AE96:AE98)</f>
        <v>16.288399999999999</v>
      </c>
      <c r="AF99" s="53">
        <f t="shared" ref="AF99" si="947">IF(K99&gt;0,(K96*AF96+K97*AF97+K98*AF98)/K99,0)</f>
        <v>0.20709878193881462</v>
      </c>
      <c r="AG99" s="58">
        <f t="shared" ref="AG99" si="948">SUM(AG96:AG98)</f>
        <v>107.2328765</v>
      </c>
      <c r="AH99" s="53">
        <f t="shared" ref="AH99" si="949">IF(AND(AB99&gt;0),((AB96*AH96+AB97*AH97+AB98*AH98)/AB99),0)</f>
        <v>0.86808421861916385</v>
      </c>
      <c r="AI99" s="57">
        <f t="shared" si="635"/>
        <v>0.88087402026020323</v>
      </c>
      <c r="AJ99" s="51">
        <f t="shared" ref="AJ99" si="950">SUM(AJ96:AJ98)</f>
        <v>569</v>
      </c>
      <c r="AK99" s="21">
        <f t="shared" ref="AK99" si="951">IF(AJ99&gt;0,(AK96*AJ96+AK97*AJ97+AK98*AJ98)/AJ99,0)</f>
        <v>9.0527240773286471E-2</v>
      </c>
      <c r="AL99" s="53">
        <f>IF(K99&gt;0,(AL96*K96+AL97*K97+AL98*K98)/K99,0)</f>
        <v>0.22943687055074918</v>
      </c>
      <c r="AM99" s="141">
        <f>IF(L99&gt;0,(AM96*K96+AM97*K97+AM98*K98)/K99,0)</f>
        <v>0.22362489967128479</v>
      </c>
      <c r="AN99" s="58">
        <f t="shared" ref="AN99" si="952">SUM(AN96:AN98)</f>
        <v>118.8780385</v>
      </c>
      <c r="AO99" s="142">
        <f t="shared" si="706"/>
        <v>115.91165600000001</v>
      </c>
      <c r="AP99" s="56"/>
      <c r="AQ99" s="56">
        <f t="shared" ref="AQ99" si="953">SUM(AQ96:AQ98)</f>
        <v>0</v>
      </c>
      <c r="AR99" s="105"/>
      <c r="AS99" s="106">
        <f>AR98</f>
        <v>1550.0000000000014</v>
      </c>
      <c r="AT99" s="51">
        <f t="shared" ref="AT99" si="954">SUM(AT96:AT98)</f>
        <v>0</v>
      </c>
      <c r="AU99" s="59"/>
      <c r="AV99" s="58"/>
      <c r="AW99" s="58"/>
      <c r="AX99" s="58"/>
      <c r="AY99" s="58"/>
    </row>
    <row r="100" spans="1:51" x14ac:dyDescent="0.2">
      <c r="A100" s="171">
        <v>25</v>
      </c>
      <c r="B100" s="33">
        <v>1</v>
      </c>
      <c r="C100" s="11" t="s">
        <v>57</v>
      </c>
      <c r="D100" s="12">
        <v>6200</v>
      </c>
      <c r="E100" s="12">
        <v>0</v>
      </c>
      <c r="F100" s="12">
        <v>15621</v>
      </c>
      <c r="G100" s="13">
        <v>2</v>
      </c>
      <c r="H100" s="13">
        <v>4.9000000000000004</v>
      </c>
      <c r="I100" s="12">
        <v>15214</v>
      </c>
      <c r="J100" s="13">
        <v>6.5</v>
      </c>
      <c r="K100" s="12">
        <v>16245</v>
      </c>
      <c r="L100" s="14">
        <v>7.5999999999999998E-2</v>
      </c>
      <c r="M100" s="24">
        <f>ROUND(K100*(1-L100),0)</f>
        <v>15010</v>
      </c>
      <c r="N100" s="15">
        <v>0.622</v>
      </c>
      <c r="O100" s="25">
        <f t="shared" ref="O100:O102" si="955">M100*N100</f>
        <v>9336.2199999999993</v>
      </c>
      <c r="P100" s="14">
        <v>0.27600000000000002</v>
      </c>
      <c r="Q100" s="25">
        <f t="shared" ref="Q100:Q102" si="956">M100*P100</f>
        <v>4142.76</v>
      </c>
      <c r="R100" s="16">
        <v>0.10199999999999999</v>
      </c>
      <c r="S100" s="150">
        <v>0.1976</v>
      </c>
      <c r="T100" s="25">
        <f t="shared" ref="T100:T102" si="957">M100*R100</f>
        <v>1531.02</v>
      </c>
      <c r="U100" s="26">
        <v>0.27</v>
      </c>
      <c r="V100" s="25">
        <f t="shared" ref="V100:V102" si="958">M100*U100</f>
        <v>4052.7000000000003</v>
      </c>
      <c r="W100" s="16">
        <v>0.47599999999999998</v>
      </c>
      <c r="X100" s="25">
        <f t="shared" ref="X100:X102" si="959">M100*W100</f>
        <v>7144.7599999999993</v>
      </c>
      <c r="Y100" s="16">
        <v>0.4</v>
      </c>
      <c r="Z100" s="25">
        <f t="shared" ref="Z100:Z102" si="960">Y100*M100</f>
        <v>6004</v>
      </c>
      <c r="AA100" s="17">
        <v>2.5100000000000001E-3</v>
      </c>
      <c r="AB100" s="18">
        <f t="shared" ref="AB100:AB102" si="961">M100*AA100</f>
        <v>37.6751</v>
      </c>
      <c r="AC100" s="27">
        <f>IF(M100&gt;0,(AE100+AN100)/M100,0)</f>
        <v>2.3053187208527648E-3</v>
      </c>
      <c r="AD100" s="17">
        <v>3.5E-4</v>
      </c>
      <c r="AE100" s="24">
        <f t="shared" ref="AE100:AE102" si="962">AD100*M100</f>
        <v>5.2534999999999998</v>
      </c>
      <c r="AF100" s="117">
        <v>0.20960000000000001</v>
      </c>
      <c r="AG100" s="30">
        <f t="shared" ref="AG100:AG102" si="963">AJ100*(1-AK100)*AF100</f>
        <v>27.292016000000004</v>
      </c>
      <c r="AH100" s="28">
        <f t="shared" ref="AH100:AH102" si="964">IF(AND(AF100&gt;0,AD100&gt;0,AA100&gt;0),((AA100-AD100)*AF100)/((AF100-AD100)*AA100),0)</f>
        <v>0.86199717259992281</v>
      </c>
      <c r="AI100" s="60">
        <f t="shared" si="635"/>
        <v>0.84949626889984808</v>
      </c>
      <c r="AJ100" s="12">
        <v>145</v>
      </c>
      <c r="AK100" s="14">
        <v>0.10199999999999999</v>
      </c>
      <c r="AL100" s="15">
        <v>0.22539999999999999</v>
      </c>
      <c r="AM100" s="135">
        <v>0.21829999999999999</v>
      </c>
      <c r="AN100" s="30">
        <f>AJ100*(1-AK100)*AL100</f>
        <v>29.349333999999999</v>
      </c>
      <c r="AO100" s="136">
        <f t="shared" ref="AO100" si="965">AJ100*(1-AK100)*AM100</f>
        <v>28.424842999999999</v>
      </c>
      <c r="AP100" s="19">
        <v>1.55</v>
      </c>
      <c r="AQ100" s="19">
        <v>531.52</v>
      </c>
      <c r="AR100" s="101">
        <f>AR98+AJ100-AQ100</f>
        <v>1163.4800000000014</v>
      </c>
      <c r="AS100" s="120"/>
      <c r="AT100" s="12"/>
      <c r="AU100" s="31"/>
      <c r="AV100" s="20"/>
      <c r="AW100" s="20"/>
      <c r="AX100" s="20"/>
      <c r="AY100" s="20"/>
    </row>
    <row r="101" spans="1:51" x14ac:dyDescent="0.2">
      <c r="A101" s="171"/>
      <c r="B101" s="33">
        <v>2</v>
      </c>
      <c r="C101" s="46" t="s">
        <v>58</v>
      </c>
      <c r="D101" s="34">
        <v>19191</v>
      </c>
      <c r="E101" s="34">
        <v>4</v>
      </c>
      <c r="F101" s="34">
        <v>15684</v>
      </c>
      <c r="G101" s="35">
        <v>1.9</v>
      </c>
      <c r="H101" s="35">
        <v>5.7</v>
      </c>
      <c r="I101" s="34">
        <v>16891</v>
      </c>
      <c r="J101" s="35">
        <v>6.3</v>
      </c>
      <c r="K101" s="34">
        <v>15855</v>
      </c>
      <c r="L101" s="36">
        <v>7.8E-2</v>
      </c>
      <c r="M101" s="37">
        <f>ROUND(K101*(1-L101),0)</f>
        <v>14618</v>
      </c>
      <c r="N101" s="38">
        <v>0.47</v>
      </c>
      <c r="O101" s="25">
        <f t="shared" si="955"/>
        <v>6870.46</v>
      </c>
      <c r="P101" s="36">
        <v>0.39600000000000002</v>
      </c>
      <c r="Q101" s="25">
        <f t="shared" si="956"/>
        <v>5788.7280000000001</v>
      </c>
      <c r="R101" s="39">
        <v>0.13400000000000001</v>
      </c>
      <c r="S101" s="139">
        <v>0.19289999999999999</v>
      </c>
      <c r="T101" s="25">
        <f t="shared" si="957"/>
        <v>1958.8120000000001</v>
      </c>
      <c r="U101" s="28">
        <v>0.27200000000000002</v>
      </c>
      <c r="V101" s="25">
        <f t="shared" si="958"/>
        <v>3976.0960000000005</v>
      </c>
      <c r="W101" s="39">
        <v>0.47799999999999998</v>
      </c>
      <c r="X101" s="25">
        <f t="shared" si="959"/>
        <v>6987.4039999999995</v>
      </c>
      <c r="Y101" s="39">
        <v>0.4</v>
      </c>
      <c r="Z101" s="25">
        <f t="shared" si="960"/>
        <v>5847.2000000000007</v>
      </c>
      <c r="AA101" s="40">
        <v>2.3700000000000001E-3</v>
      </c>
      <c r="AB101" s="18">
        <f t="shared" si="961"/>
        <v>34.644660000000002</v>
      </c>
      <c r="AC101" s="27">
        <f>IF(M101&gt;0,(AE101+AN101)/M101,0)</f>
        <v>2.7447527705568484E-3</v>
      </c>
      <c r="AD101" s="40">
        <v>3.5E-4</v>
      </c>
      <c r="AE101" s="37">
        <f t="shared" si="962"/>
        <v>5.1162999999999998</v>
      </c>
      <c r="AF101" s="28">
        <v>0.2089</v>
      </c>
      <c r="AG101" s="41">
        <f t="shared" si="963"/>
        <v>31.726060800000003</v>
      </c>
      <c r="AH101" s="28">
        <f t="shared" si="964"/>
        <v>0.8537510862121116</v>
      </c>
      <c r="AI101" s="29">
        <f t="shared" si="635"/>
        <v>0.8738107891491147</v>
      </c>
      <c r="AJ101" s="34">
        <v>168</v>
      </c>
      <c r="AK101" s="36">
        <v>9.6000000000000002E-2</v>
      </c>
      <c r="AL101" s="38">
        <v>0.23050000000000001</v>
      </c>
      <c r="AM101" s="137">
        <v>0.22520000000000001</v>
      </c>
      <c r="AN101" s="41">
        <f>AJ101*(1-AK101)*AL101</f>
        <v>35.006496000000006</v>
      </c>
      <c r="AO101" s="138">
        <f t="shared" si="677"/>
        <v>34.201574400000005</v>
      </c>
      <c r="AP101" s="42">
        <v>1.6</v>
      </c>
      <c r="AQ101" s="42"/>
      <c r="AR101" s="121">
        <f>AR100+AJ101-AQ101</f>
        <v>1331.4800000000014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1"/>
      <c r="B102" s="33">
        <v>3</v>
      </c>
      <c r="C102" s="46" t="s">
        <v>54</v>
      </c>
      <c r="D102" s="43">
        <v>21289</v>
      </c>
      <c r="E102" s="43">
        <v>2</v>
      </c>
      <c r="F102" s="43">
        <v>19278</v>
      </c>
      <c r="G102" s="37">
        <v>2.1</v>
      </c>
      <c r="H102" s="37">
        <v>5.9</v>
      </c>
      <c r="I102" s="43">
        <v>19872</v>
      </c>
      <c r="J102" s="37">
        <v>5.2</v>
      </c>
      <c r="K102" s="43">
        <v>16037</v>
      </c>
      <c r="L102" s="39">
        <v>7.9000000000000001E-2</v>
      </c>
      <c r="M102" s="37">
        <f>ROUND(K102*(1-L102),0)</f>
        <v>14770</v>
      </c>
      <c r="N102" s="28">
        <v>0.41599999999999998</v>
      </c>
      <c r="O102" s="25">
        <f t="shared" si="955"/>
        <v>6144.32</v>
      </c>
      <c r="P102" s="39">
        <v>0.437</v>
      </c>
      <c r="Q102" s="25">
        <f t="shared" si="956"/>
        <v>6454.49</v>
      </c>
      <c r="R102" s="39">
        <v>0.152</v>
      </c>
      <c r="S102" s="139">
        <v>0.21410000000000001</v>
      </c>
      <c r="T102" s="25">
        <f t="shared" si="957"/>
        <v>2245.04</v>
      </c>
      <c r="U102" s="28">
        <v>0.26700000000000002</v>
      </c>
      <c r="V102" s="25">
        <f t="shared" si="958"/>
        <v>3943.59</v>
      </c>
      <c r="W102" s="39">
        <v>0.47599999999999998</v>
      </c>
      <c r="X102" s="25">
        <f t="shared" si="959"/>
        <v>7030.5199999999995</v>
      </c>
      <c r="Y102" s="39">
        <v>0.4</v>
      </c>
      <c r="Z102" s="25">
        <f t="shared" si="960"/>
        <v>5908</v>
      </c>
      <c r="AA102" s="47">
        <v>2.3700000000000001E-3</v>
      </c>
      <c r="AB102" s="18">
        <f t="shared" si="961"/>
        <v>35.004899999999999</v>
      </c>
      <c r="AC102" s="27">
        <f>IF(M102&gt;0,(AE102+AN102)/M102,0)</f>
        <v>2.8614028436018961E-3</v>
      </c>
      <c r="AD102" s="47">
        <v>3.5E-4</v>
      </c>
      <c r="AE102" s="37">
        <f t="shared" si="962"/>
        <v>5.1695000000000002</v>
      </c>
      <c r="AF102" s="28">
        <v>0.2104</v>
      </c>
      <c r="AG102" s="41">
        <f t="shared" si="963"/>
        <v>34.080592000000003</v>
      </c>
      <c r="AH102" s="28">
        <f t="shared" si="964"/>
        <v>0.85374087142201416</v>
      </c>
      <c r="AI102" s="29">
        <f t="shared" si="635"/>
        <v>0.87902586431143814</v>
      </c>
      <c r="AJ102" s="43">
        <v>178</v>
      </c>
      <c r="AK102" s="39">
        <v>0.09</v>
      </c>
      <c r="AL102" s="28">
        <v>0.22900000000000001</v>
      </c>
      <c r="AM102" s="139">
        <v>0.2225</v>
      </c>
      <c r="AN102" s="41">
        <f>AJ102*(1-AK102)*AL102</f>
        <v>37.093420000000009</v>
      </c>
      <c r="AO102" s="140">
        <f t="shared" si="677"/>
        <v>36.040550000000003</v>
      </c>
      <c r="AP102" s="18">
        <v>1.58</v>
      </c>
      <c r="AQ102" s="18"/>
      <c r="AR102" s="121">
        <f>AR101+AJ102-AQ102</f>
        <v>1509.4800000000014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1"/>
      <c r="B103" s="66" t="s">
        <v>38</v>
      </c>
      <c r="C103" s="50"/>
      <c r="D103" s="51">
        <f t="shared" ref="D103" si="966">SUM(D100:D102)</f>
        <v>46680</v>
      </c>
      <c r="E103" s="51"/>
      <c r="F103" s="51">
        <f t="shared" ref="F103" si="967">SUM(F100:F102)</f>
        <v>50583</v>
      </c>
      <c r="G103" s="52"/>
      <c r="H103" s="52"/>
      <c r="I103" s="51">
        <f t="shared" ref="I103:K103" si="968">SUM(I100:I102)</f>
        <v>51977</v>
      </c>
      <c r="J103" s="52"/>
      <c r="K103" s="51">
        <f t="shared" si="968"/>
        <v>48137</v>
      </c>
      <c r="L103" s="21">
        <f t="shared" ref="L103" si="969">IF(K103&gt;0,(K100*L100+K101*L101+K102*L102)/K103,0)</f>
        <v>7.7658204707397635E-2</v>
      </c>
      <c r="M103" s="52">
        <f t="shared" ref="M103" si="970">M100+M101+M102</f>
        <v>44398</v>
      </c>
      <c r="N103" s="53">
        <f t="shared" ref="N103" si="971">IF(M103&gt;0,O103/M103,0)</f>
        <v>0.50342357763863232</v>
      </c>
      <c r="O103" s="54">
        <f t="shared" ref="O103" si="972">O100+O101+O102</f>
        <v>22351</v>
      </c>
      <c r="P103" s="21">
        <f t="shared" ref="P103" si="973">IF(M103&gt;0,Q103/M103,0)</f>
        <v>0.36907018334159203</v>
      </c>
      <c r="Q103" s="54">
        <f t="shared" ref="Q103" si="974">Q100+Q101+Q102</f>
        <v>16385.978000000003</v>
      </c>
      <c r="R103" s="21">
        <f t="shared" ref="R103" si="975">IF(M103&gt;0,T103/M103,0)</f>
        <v>0.12916960223433488</v>
      </c>
      <c r="S103" s="141"/>
      <c r="T103" s="54">
        <f t="shared" ref="T103" si="976">T100+T101+T102</f>
        <v>5734.8720000000003</v>
      </c>
      <c r="U103" s="21">
        <f t="shared" ref="U103" si="977">IF(M103&gt;0,V103/M103,0)</f>
        <v>0.26966048020181088</v>
      </c>
      <c r="V103" s="54">
        <f t="shared" ref="V103" si="978">V100+V101+V102</f>
        <v>11972.386</v>
      </c>
      <c r="W103" s="21">
        <f t="shared" ref="W103" si="979">IF(M103&gt;0,X103/M103,0)</f>
        <v>0.47665849813054634</v>
      </c>
      <c r="X103" s="54">
        <f t="shared" ref="X103" si="980">X100+X101+X102</f>
        <v>21162.683999999997</v>
      </c>
      <c r="Y103" s="21">
        <f t="shared" ref="Y103" si="981">IF(M103&gt;0,Z103/M103,0)</f>
        <v>0.4</v>
      </c>
      <c r="Z103" s="54">
        <f t="shared" ref="Z103" si="982">Z100+Z101+Z102</f>
        <v>17759.2</v>
      </c>
      <c r="AA103" s="55">
        <f t="shared" ref="AA103" si="983">IF(M103&gt;0,AB103/M103,0)</f>
        <v>2.4173309608540926E-3</v>
      </c>
      <c r="AB103" s="56">
        <f t="shared" ref="AB103" si="984">SUM(AB100:AB102)</f>
        <v>107.32465999999999</v>
      </c>
      <c r="AC103" s="55">
        <f t="shared" ref="AC103" si="985">IF(M103&gt;0,(AC100*M100+AC101*M101+AC102*M102)/M103,0)</f>
        <v>2.6349959457633229E-3</v>
      </c>
      <c r="AD103" s="55">
        <f t="shared" ref="AD103" si="986">IF(K103&gt;0,(K100*AD100+K101*AD101+K102*AD102)/K103,0)</f>
        <v>3.4999999999999994E-4</v>
      </c>
      <c r="AE103" s="52">
        <f t="shared" ref="AE103" si="987">SUM(AE100:AE102)</f>
        <v>15.539300000000001</v>
      </c>
      <c r="AF103" s="53">
        <f t="shared" ref="AF103" si="988">IF(K103&gt;0,(K100*AF100+K101*AF101+K102*AF102)/K103,0)</f>
        <v>0.2096359619419573</v>
      </c>
      <c r="AG103" s="58">
        <f t="shared" ref="AG103" si="989">SUM(AG100:AG102)</f>
        <v>93.098668800000013</v>
      </c>
      <c r="AH103" s="53">
        <f t="shared" ref="AH103" si="990">IF(AND(AB103&gt;0),((AB100*AH100+AB101*AH101+AB102*AH102)/AB103),0)</f>
        <v>0.85664244931136158</v>
      </c>
      <c r="AI103" s="57">
        <f t="shared" si="635"/>
        <v>0.86850407074495461</v>
      </c>
      <c r="AJ103" s="51">
        <f t="shared" ref="AJ103" si="991">SUM(AJ100:AJ102)</f>
        <v>491</v>
      </c>
      <c r="AK103" s="21">
        <f t="shared" ref="AK103" si="992">IF(AJ103&gt;0,(AK100*AJ100+AK101*AJ101+AK102*AJ102)/AJ103,0)</f>
        <v>9.5596741344195518E-2</v>
      </c>
      <c r="AL103" s="53">
        <f>IF(K103&gt;0,(AL100*K100+AL101*K101+AL102*K102)/K103,0)</f>
        <v>0.22827915117269462</v>
      </c>
      <c r="AM103" s="141">
        <f>IF(L103&gt;0,(AM100*K100+AM101*K101+AM102*K102)/K103,0)</f>
        <v>0.22197191349689427</v>
      </c>
      <c r="AN103" s="58">
        <f t="shared" ref="AN103" si="993">SUM(AN100:AN102)</f>
        <v>101.44925000000001</v>
      </c>
      <c r="AO103" s="142">
        <f t="shared" si="706"/>
        <v>98.666967400000004</v>
      </c>
      <c r="AP103" s="56"/>
      <c r="AQ103" s="56">
        <f t="shared" ref="AQ103" si="994">SUM(AQ100:AQ102)</f>
        <v>531.52</v>
      </c>
      <c r="AR103" s="122"/>
      <c r="AS103" s="106">
        <f>AR102</f>
        <v>1509.4800000000014</v>
      </c>
      <c r="AT103" s="51">
        <f t="shared" ref="AT103" si="995">SUM(AT100:AT102)</f>
        <v>0</v>
      </c>
      <c r="AU103" s="59"/>
      <c r="AV103" s="58"/>
      <c r="AW103" s="58"/>
      <c r="AX103" s="58"/>
      <c r="AY103" s="58"/>
    </row>
    <row r="104" spans="1:51" x14ac:dyDescent="0.2">
      <c r="A104" s="168">
        <v>26</v>
      </c>
      <c r="B104" s="23">
        <v>1</v>
      </c>
      <c r="C104" s="11" t="s">
        <v>57</v>
      </c>
      <c r="D104" s="12">
        <v>6039</v>
      </c>
      <c r="E104" s="12">
        <v>0</v>
      </c>
      <c r="F104" s="12">
        <v>12732</v>
      </c>
      <c r="G104" s="13">
        <v>2.8</v>
      </c>
      <c r="H104" s="13">
        <v>5.0999999999999996</v>
      </c>
      <c r="I104" s="12">
        <v>12680</v>
      </c>
      <c r="J104" s="13">
        <v>7.2</v>
      </c>
      <c r="K104" s="12">
        <v>16094</v>
      </c>
      <c r="L104" s="14">
        <v>7.4999999999999997E-2</v>
      </c>
      <c r="M104" s="24">
        <f>ROUND(K104*(1-L104),0)</f>
        <v>14887</v>
      </c>
      <c r="N104" s="15">
        <v>0.6</v>
      </c>
      <c r="O104" s="25">
        <f t="shared" ref="O104:O106" si="996">M104*N104</f>
        <v>8932.1999999999989</v>
      </c>
      <c r="P104" s="14">
        <v>0.35299999999999998</v>
      </c>
      <c r="Q104" s="25">
        <f t="shared" ref="Q104:Q106" si="997">M104*P104</f>
        <v>5255.1109999999999</v>
      </c>
      <c r="R104" s="16">
        <v>4.7E-2</v>
      </c>
      <c r="S104" s="150">
        <v>0.22700000000000001</v>
      </c>
      <c r="T104" s="25">
        <f t="shared" ref="T104:T106" si="998">M104*R104</f>
        <v>699.68899999999996</v>
      </c>
      <c r="U104" s="26">
        <v>0.27100000000000002</v>
      </c>
      <c r="V104" s="25">
        <f t="shared" ref="V104:V106" si="999">M104*U104</f>
        <v>4034.3770000000004</v>
      </c>
      <c r="W104" s="16">
        <v>0.47199999999999998</v>
      </c>
      <c r="X104" s="25">
        <f t="shared" ref="X104:X106" si="1000">M104*W104</f>
        <v>7026.6639999999998</v>
      </c>
      <c r="Y104" s="16">
        <v>0.41</v>
      </c>
      <c r="Z104" s="25">
        <f t="shared" ref="Z104:Z106" si="1001">Y104*M104</f>
        <v>6103.67</v>
      </c>
      <c r="AA104" s="17">
        <v>2.5500000000000002E-3</v>
      </c>
      <c r="AB104" s="18">
        <f t="shared" ref="AB104:AB106" si="1002">M104*AA104</f>
        <v>37.961850000000005</v>
      </c>
      <c r="AC104" s="27">
        <f>IF(M104&gt;0,(AE104+AN104)/M104,0)</f>
        <v>2.4998385168267618E-3</v>
      </c>
      <c r="AD104" s="17">
        <v>3.6999999999999999E-4</v>
      </c>
      <c r="AE104" s="24">
        <f t="shared" ref="AE104:AE106" si="1003">AD104*M104</f>
        <v>5.5081899999999999</v>
      </c>
      <c r="AF104" s="117">
        <v>0.20960000000000001</v>
      </c>
      <c r="AG104" s="30">
        <f t="shared" ref="AG104:AG106" si="1004">AJ104*(1-AK104)*AF104</f>
        <v>29.276508800000002</v>
      </c>
      <c r="AH104" s="28">
        <f t="shared" ref="AH104:AH106" si="1005">IF(AND(AF104&gt;0,AD104&gt;0,AA104&gt;0),((AA104-AD104)*AF104)/((AF104-AD104)*AA104),0)</f>
        <v>0.85641375988334456</v>
      </c>
      <c r="AI104" s="60">
        <f t="shared" si="635"/>
        <v>0.85338141368902365</v>
      </c>
      <c r="AJ104" s="12">
        <v>154</v>
      </c>
      <c r="AK104" s="14">
        <v>9.2999999999999999E-2</v>
      </c>
      <c r="AL104" s="15">
        <v>0.22700000000000001</v>
      </c>
      <c r="AM104" s="135">
        <v>0.21990000000000001</v>
      </c>
      <c r="AN104" s="30">
        <f>AJ104*(1-AK104)*AL104</f>
        <v>31.706906</v>
      </c>
      <c r="AO104" s="136">
        <f t="shared" ref="AO104" si="1006">AJ104*(1-AK104)*AM104</f>
        <v>30.715192200000001</v>
      </c>
      <c r="AP104" s="19">
        <v>1.55</v>
      </c>
      <c r="AQ104" s="19">
        <v>527.54</v>
      </c>
      <c r="AR104" s="101">
        <f>AR102+AJ104-AQ104</f>
        <v>1135.9400000000014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9"/>
      <c r="B105" s="33">
        <v>2</v>
      </c>
      <c r="C105" s="11" t="s">
        <v>53</v>
      </c>
      <c r="D105" s="34">
        <v>19961</v>
      </c>
      <c r="E105" s="34">
        <v>0</v>
      </c>
      <c r="F105" s="34">
        <v>15844</v>
      </c>
      <c r="G105" s="35">
        <v>3.5</v>
      </c>
      <c r="H105" s="35">
        <v>5.6</v>
      </c>
      <c r="I105" s="34">
        <v>16933</v>
      </c>
      <c r="J105" s="35">
        <v>6.7</v>
      </c>
      <c r="K105" s="34">
        <v>16203</v>
      </c>
      <c r="L105" s="36">
        <v>8.5999999999999993E-2</v>
      </c>
      <c r="M105" s="37">
        <f>ROUND(K105*(1-L105),0)</f>
        <v>14810</v>
      </c>
      <c r="N105" s="38">
        <v>0.47</v>
      </c>
      <c r="O105" s="25">
        <f t="shared" si="996"/>
        <v>6960.7</v>
      </c>
      <c r="P105" s="36">
        <v>0.38600000000000001</v>
      </c>
      <c r="Q105" s="25">
        <f t="shared" si="997"/>
        <v>5716.66</v>
      </c>
      <c r="R105" s="39">
        <v>0.14399999999999999</v>
      </c>
      <c r="S105" s="139">
        <v>0.22700000000000001</v>
      </c>
      <c r="T105" s="25">
        <f t="shared" si="998"/>
        <v>2132.64</v>
      </c>
      <c r="U105" s="28">
        <v>0.26800000000000002</v>
      </c>
      <c r="V105" s="25">
        <f t="shared" si="999"/>
        <v>3969.0800000000004</v>
      </c>
      <c r="W105" s="39">
        <v>0.47399999999999998</v>
      </c>
      <c r="X105" s="25">
        <f t="shared" si="1000"/>
        <v>7019.94</v>
      </c>
      <c r="Y105" s="39">
        <v>0.4</v>
      </c>
      <c r="Z105" s="25">
        <f t="shared" si="1001"/>
        <v>5924</v>
      </c>
      <c r="AA105" s="40">
        <v>2.7100000000000002E-3</v>
      </c>
      <c r="AB105" s="18">
        <f t="shared" si="1002"/>
        <v>40.135100000000001</v>
      </c>
      <c r="AC105" s="27">
        <f>IF(M105&gt;0,(AE105+AN105)/M105,0)</f>
        <v>3.1905853477380156E-3</v>
      </c>
      <c r="AD105" s="40">
        <v>3.5E-4</v>
      </c>
      <c r="AE105" s="37">
        <f t="shared" si="1003"/>
        <v>5.1834999999999996</v>
      </c>
      <c r="AF105" s="28">
        <v>0.2031</v>
      </c>
      <c r="AG105" s="41">
        <f t="shared" si="1004"/>
        <v>38.855060999999999</v>
      </c>
      <c r="AH105" s="28">
        <f t="shared" si="1005"/>
        <v>0.87235202315031779</v>
      </c>
      <c r="AI105" s="29">
        <f t="shared" si="635"/>
        <v>0.89172155366250605</v>
      </c>
      <c r="AJ105" s="34">
        <v>210</v>
      </c>
      <c r="AK105" s="36">
        <v>8.8999999999999996E-2</v>
      </c>
      <c r="AL105" s="38">
        <v>0.21990000000000001</v>
      </c>
      <c r="AM105" s="137">
        <v>0.20930000000000001</v>
      </c>
      <c r="AN105" s="41">
        <f>AJ105*(1-AK105)*AL105</f>
        <v>42.069069000000006</v>
      </c>
      <c r="AO105" s="138">
        <f t="shared" si="677"/>
        <v>40.041183000000004</v>
      </c>
      <c r="AP105" s="42">
        <v>1.6</v>
      </c>
      <c r="AQ105" s="42"/>
      <c r="AR105" s="121">
        <f>AR104+AJ105-AQ105</f>
        <v>1345.9400000000014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9"/>
      <c r="B106" s="33">
        <v>3</v>
      </c>
      <c r="C106" s="46" t="s">
        <v>54</v>
      </c>
      <c r="D106" s="43">
        <v>22940</v>
      </c>
      <c r="E106" s="43">
        <v>1</v>
      </c>
      <c r="F106" s="43">
        <v>19395</v>
      </c>
      <c r="G106" s="37">
        <v>2.1</v>
      </c>
      <c r="H106" s="37">
        <v>4.8</v>
      </c>
      <c r="I106" s="43">
        <v>20075</v>
      </c>
      <c r="J106" s="37">
        <v>5.4</v>
      </c>
      <c r="K106" s="43">
        <v>16155</v>
      </c>
      <c r="L106" s="39">
        <v>8.6999999999999994E-2</v>
      </c>
      <c r="M106" s="37">
        <f>ROUND(K106*(1-L106),0)</f>
        <v>14750</v>
      </c>
      <c r="N106" s="28">
        <v>0.57799999999999996</v>
      </c>
      <c r="O106" s="25">
        <f t="shared" si="996"/>
        <v>8525.5</v>
      </c>
      <c r="P106" s="39">
        <v>0.32100000000000001</v>
      </c>
      <c r="Q106" s="25">
        <f t="shared" si="997"/>
        <v>4734.75</v>
      </c>
      <c r="R106" s="39">
        <v>0.10100000000000001</v>
      </c>
      <c r="S106" s="139">
        <v>0.2223</v>
      </c>
      <c r="T106" s="25">
        <f t="shared" si="998"/>
        <v>1489.75</v>
      </c>
      <c r="U106" s="28">
        <v>0.26600000000000001</v>
      </c>
      <c r="V106" s="25">
        <f t="shared" si="999"/>
        <v>3923.5</v>
      </c>
      <c r="W106" s="39">
        <v>0.48099999999999998</v>
      </c>
      <c r="X106" s="25">
        <f t="shared" si="1000"/>
        <v>7094.75</v>
      </c>
      <c r="Y106" s="39">
        <v>0.39</v>
      </c>
      <c r="Z106" s="25">
        <f t="shared" si="1001"/>
        <v>5752.5</v>
      </c>
      <c r="AA106" s="47">
        <v>2.8600000000000001E-3</v>
      </c>
      <c r="AB106" s="18">
        <f t="shared" si="1002"/>
        <v>42.185000000000002</v>
      </c>
      <c r="AC106" s="27">
        <f>IF(M106&gt;0,(AE106+AN106)/M106,0)</f>
        <v>3.4792770169491524E-3</v>
      </c>
      <c r="AD106" s="47">
        <v>3.5E-4</v>
      </c>
      <c r="AE106" s="37">
        <f t="shared" si="1003"/>
        <v>5.1624999999999996</v>
      </c>
      <c r="AF106" s="28">
        <v>0.2077</v>
      </c>
      <c r="AG106" s="41">
        <f t="shared" si="1004"/>
        <v>42.084173999999997</v>
      </c>
      <c r="AH106" s="28">
        <f t="shared" si="1005"/>
        <v>0.87910377541436147</v>
      </c>
      <c r="AI106" s="29">
        <f t="shared" si="635"/>
        <v>0.90078839147608791</v>
      </c>
      <c r="AJ106" s="43">
        <v>220</v>
      </c>
      <c r="AK106" s="39">
        <v>7.9000000000000001E-2</v>
      </c>
      <c r="AL106" s="28">
        <v>0.2278</v>
      </c>
      <c r="AM106" s="139">
        <v>0.21659999999999999</v>
      </c>
      <c r="AN106" s="41">
        <f>AJ106*(1-AK106)*AL106</f>
        <v>46.156835999999998</v>
      </c>
      <c r="AO106" s="140">
        <f t="shared" si="677"/>
        <v>43.887492000000002</v>
      </c>
      <c r="AP106" s="18">
        <v>1.6</v>
      </c>
      <c r="AQ106" s="18"/>
      <c r="AR106" s="121">
        <f>AR105+AJ106-AQ106</f>
        <v>1565.9400000000014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70"/>
      <c r="B107" s="49" t="s">
        <v>38</v>
      </c>
      <c r="C107" s="50"/>
      <c r="D107" s="51">
        <f t="shared" ref="D107" si="1007">SUM(D104:D106)</f>
        <v>48940</v>
      </c>
      <c r="E107" s="51"/>
      <c r="F107" s="51">
        <f t="shared" ref="F107" si="1008">SUM(F104:F106)</f>
        <v>47971</v>
      </c>
      <c r="G107" s="52"/>
      <c r="H107" s="52"/>
      <c r="I107" s="51">
        <f t="shared" ref="I107:K107" si="1009">SUM(I104:I106)</f>
        <v>49688</v>
      </c>
      <c r="J107" s="52"/>
      <c r="K107" s="51">
        <f t="shared" si="1009"/>
        <v>48452</v>
      </c>
      <c r="L107" s="21">
        <f t="shared" ref="L107" si="1010">IF(K107&gt;0,(K104*L104+K105*L105+K106*L106)/K107,0)</f>
        <v>8.2679621068273743E-2</v>
      </c>
      <c r="M107" s="52">
        <f t="shared" ref="M107" si="1011">M104+M105+M106</f>
        <v>44447</v>
      </c>
      <c r="N107" s="53">
        <f t="shared" ref="N107" si="1012">IF(M107&gt;0,O107/M107,0)</f>
        <v>0.54938241051139558</v>
      </c>
      <c r="O107" s="54">
        <f t="shared" ref="O107" si="1013">O104+O105+O106</f>
        <v>24418.399999999998</v>
      </c>
      <c r="P107" s="21">
        <f t="shared" ref="P107" si="1014">IF(M107&gt;0,Q107/M107,0)</f>
        <v>0.35337640335680698</v>
      </c>
      <c r="Q107" s="54">
        <f t="shared" ref="Q107" si="1015">Q104+Q105+Q106</f>
        <v>15706.521000000001</v>
      </c>
      <c r="R107" s="21">
        <f t="shared" ref="R107" si="1016">IF(M107&gt;0,T107/M107,0)</f>
        <v>9.7241186131797414E-2</v>
      </c>
      <c r="S107" s="141"/>
      <c r="T107" s="54">
        <f t="shared" ref="T107" si="1017">T104+T105+T106</f>
        <v>4322.0789999999997</v>
      </c>
      <c r="U107" s="21">
        <f t="shared" ref="U107" si="1018">IF(M107&gt;0,V107/M107,0)</f>
        <v>0.26834110288658403</v>
      </c>
      <c r="V107" s="54">
        <f t="shared" ref="V107" si="1019">V104+V105+V106</f>
        <v>11926.957</v>
      </c>
      <c r="W107" s="21">
        <f t="shared" ref="W107" si="1020">IF(M107&gt;0,X107/M107,0)</f>
        <v>0.47565311494589058</v>
      </c>
      <c r="X107" s="54">
        <f t="shared" ref="X107" si="1021">X104+X105+X106</f>
        <v>21141.353999999999</v>
      </c>
      <c r="Y107" s="21">
        <f t="shared" ref="Y107" si="1022">IF(M107&gt;0,Z107/M107,0)</f>
        <v>0.40003082322766437</v>
      </c>
      <c r="Z107" s="54">
        <f t="shared" ref="Z107" si="1023">Z104+Z105+Z106</f>
        <v>17780.169999999998</v>
      </c>
      <c r="AA107" s="55">
        <f t="shared" ref="AA107" si="1024">IF(M107&gt;0,AB107/M107,0)</f>
        <v>2.7061882691745225E-3</v>
      </c>
      <c r="AB107" s="56">
        <f t="shared" ref="AB107" si="1025">SUM(AB104:AB106)</f>
        <v>120.28195000000001</v>
      </c>
      <c r="AC107" s="55">
        <f t="shared" ref="AC107" si="1026">IF(M107&gt;0,(AC104*M104+AC105*M105+AC106*M106)/M107,0)</f>
        <v>3.0550318581681556E-3</v>
      </c>
      <c r="AD107" s="55">
        <f t="shared" ref="AD107" si="1027">IF(K107&gt;0,(K104*AD104+K105*AD105+K106*AD106)/K107,0)</f>
        <v>3.5664327581936764E-4</v>
      </c>
      <c r="AE107" s="52">
        <f t="shared" ref="AE107" si="1028">SUM(AE104:AE106)</f>
        <v>15.854189999999999</v>
      </c>
      <c r="AF107" s="53">
        <f t="shared" ref="AF107" si="1029">IF(K107&gt;0,(K104*AF104+K105*AF105+K106*AF106)/K107,0)</f>
        <v>0.20679280937835384</v>
      </c>
      <c r="AG107" s="58">
        <f t="shared" ref="AG107" si="1030">SUM(AG104:AG106)</f>
        <v>110.21574379999998</v>
      </c>
      <c r="AH107" s="53">
        <f t="shared" ref="AH107" si="1031">IF(AND(AB107&gt;0),((AB104*AH104+AB105*AH105+AB106*AH106)/AB107),0)</f>
        <v>0.86968975096282286</v>
      </c>
      <c r="AI107" s="57">
        <f t="shared" si="635"/>
        <v>0.88466330833420614</v>
      </c>
      <c r="AJ107" s="51">
        <f t="shared" ref="AJ107" si="1032">SUM(AJ104:AJ106)</f>
        <v>584</v>
      </c>
      <c r="AK107" s="21">
        <f t="shared" ref="AK107" si="1033">IF(AJ107&gt;0,(AK104*AJ104+AK105*AJ105+AK106*AJ106)/AJ107,0)</f>
        <v>8.62876712328767E-2</v>
      </c>
      <c r="AL107" s="53">
        <f>IF(K107&gt;0,(AL104*K104+AL105*K105+AL106*K106)/K107,0)</f>
        <v>0.22489240279039052</v>
      </c>
      <c r="AM107" s="141">
        <f>IF(L107&gt;0,(AM104*K104+AM105*K105+AM106*K106)/K107,0)</f>
        <v>0.21525492239742428</v>
      </c>
      <c r="AN107" s="58">
        <f t="shared" ref="AN107" si="1034">SUM(AN104:AN106)</f>
        <v>119.932811</v>
      </c>
      <c r="AO107" s="142">
        <f t="shared" si="706"/>
        <v>114.64386720000002</v>
      </c>
      <c r="AP107" s="56"/>
      <c r="AQ107" s="56">
        <f t="shared" ref="AQ107" si="1035">SUM(AQ104:AQ106)</f>
        <v>527.54</v>
      </c>
      <c r="AR107" s="105"/>
      <c r="AS107" s="106">
        <f>AR106</f>
        <v>1565.9400000000014</v>
      </c>
      <c r="AT107" s="51">
        <f t="shared" ref="AT107" si="1036">SUM(AT104:AT106)</f>
        <v>0</v>
      </c>
      <c r="AU107" s="59"/>
      <c r="AV107" s="58"/>
      <c r="AW107" s="58"/>
      <c r="AX107" s="58"/>
      <c r="AY107" s="58"/>
    </row>
    <row r="108" spans="1:51" x14ac:dyDescent="0.2">
      <c r="A108" s="168">
        <v>27</v>
      </c>
      <c r="B108" s="23">
        <v>1</v>
      </c>
      <c r="C108" s="11" t="s">
        <v>57</v>
      </c>
      <c r="D108" s="12">
        <v>6335</v>
      </c>
      <c r="E108" s="12">
        <v>0</v>
      </c>
      <c r="F108" s="12">
        <v>16258</v>
      </c>
      <c r="G108" s="13">
        <v>1.6</v>
      </c>
      <c r="H108" s="13">
        <v>4.7</v>
      </c>
      <c r="I108" s="12">
        <v>16817</v>
      </c>
      <c r="J108" s="13">
        <v>5.3</v>
      </c>
      <c r="K108" s="12">
        <v>15529</v>
      </c>
      <c r="L108" s="14">
        <v>7.0999999999999994E-2</v>
      </c>
      <c r="M108" s="24">
        <f>ROUND(K108*(1-L108),0)</f>
        <v>14426</v>
      </c>
      <c r="N108" s="15">
        <v>0.57099999999999995</v>
      </c>
      <c r="O108" s="25">
        <f t="shared" ref="O108:O110" si="1037">M108*N108</f>
        <v>8237.2459999999992</v>
      </c>
      <c r="P108" s="14">
        <v>0.38600000000000001</v>
      </c>
      <c r="Q108" s="25">
        <f t="shared" ref="Q108:Q110" si="1038">M108*P108</f>
        <v>5568.4359999999997</v>
      </c>
      <c r="R108" s="16">
        <v>4.2999999999999997E-2</v>
      </c>
      <c r="S108" s="150">
        <v>0.22090000000000001</v>
      </c>
      <c r="T108" s="25">
        <f t="shared" ref="T108:T110" si="1039">M108*R108</f>
        <v>620.31799999999998</v>
      </c>
      <c r="U108" s="26">
        <v>0.25800000000000001</v>
      </c>
      <c r="V108" s="25">
        <f t="shared" ref="V108:V110" si="1040">M108*U108</f>
        <v>3721.9079999999999</v>
      </c>
      <c r="W108" s="16">
        <v>0.48699999999999999</v>
      </c>
      <c r="X108" s="25">
        <f t="shared" ref="X108:X110" si="1041">M108*W108</f>
        <v>7025.4619999999995</v>
      </c>
      <c r="Y108" s="16">
        <v>0.4</v>
      </c>
      <c r="Z108" s="25">
        <f t="shared" ref="Z108:Z110" si="1042">Y108*M108</f>
        <v>5770.4000000000005</v>
      </c>
      <c r="AA108" s="17">
        <v>2.8300000000000001E-3</v>
      </c>
      <c r="AB108" s="18">
        <f t="shared" ref="AB108:AB110" si="1043">M108*AA108</f>
        <v>40.825580000000002</v>
      </c>
      <c r="AC108" s="27">
        <f>IF(M108&gt;0,(AE108+AN108)/M108,0)</f>
        <v>3.1021722168307225E-3</v>
      </c>
      <c r="AD108" s="17">
        <v>3.5E-4</v>
      </c>
      <c r="AE108" s="24">
        <f t="shared" ref="AE108:AE110" si="1044">AD108*M108</f>
        <v>5.0491000000000001</v>
      </c>
      <c r="AF108" s="117">
        <v>0.2104</v>
      </c>
      <c r="AG108" s="30">
        <f t="shared" ref="AG108:AG110" si="1045">AJ108*(1-AK108)*AF108</f>
        <v>36.430339199999999</v>
      </c>
      <c r="AH108" s="28">
        <f t="shared" ref="AH108:AH110" si="1046">IF(AND(AF108&gt;0,AD108&gt;0,AA108&gt;0),((AA108-AD108)*AF108)/((AF108-AD108)*AA108),0)</f>
        <v>0.87778528248784771</v>
      </c>
      <c r="AI108" s="60">
        <f t="shared" si="635"/>
        <v>0.88853207350969887</v>
      </c>
      <c r="AJ108" s="12">
        <v>188</v>
      </c>
      <c r="AK108" s="14">
        <v>7.9000000000000001E-2</v>
      </c>
      <c r="AL108" s="15">
        <v>0.2293</v>
      </c>
      <c r="AM108" s="135">
        <v>0.2175</v>
      </c>
      <c r="AN108" s="30">
        <f>AJ108*(1-AK108)*AL108</f>
        <v>39.702836400000002</v>
      </c>
      <c r="AO108" s="136">
        <f t="shared" ref="AO108" si="1047">AJ108*(1-AK108)*AM108</f>
        <v>37.659689999999998</v>
      </c>
      <c r="AP108" s="19">
        <v>1.6</v>
      </c>
      <c r="AQ108" s="19">
        <v>522.08000000000004</v>
      </c>
      <c r="AR108" s="101">
        <f>AR106+AJ108-AQ108</f>
        <v>1231.8600000000015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9"/>
      <c r="B109" s="33">
        <v>2</v>
      </c>
      <c r="C109" s="11" t="s">
        <v>53</v>
      </c>
      <c r="D109" s="34">
        <v>22832</v>
      </c>
      <c r="E109" s="34">
        <v>5</v>
      </c>
      <c r="F109" s="34">
        <v>18939</v>
      </c>
      <c r="G109" s="35">
        <v>1.3</v>
      </c>
      <c r="H109" s="35">
        <v>3.9</v>
      </c>
      <c r="I109" s="34">
        <v>19469</v>
      </c>
      <c r="J109" s="35">
        <v>4.4000000000000004</v>
      </c>
      <c r="K109" s="34">
        <v>16278</v>
      </c>
      <c r="L109" s="36">
        <v>6.7000000000000004E-2</v>
      </c>
      <c r="M109" s="37">
        <f>ROUND(K109*(1-L109),0)</f>
        <v>15187</v>
      </c>
      <c r="N109" s="38">
        <v>0.503</v>
      </c>
      <c r="O109" s="25">
        <f t="shared" si="1037"/>
        <v>7639.0609999999997</v>
      </c>
      <c r="P109" s="36">
        <v>0.39800000000000002</v>
      </c>
      <c r="Q109" s="25">
        <f t="shared" si="1038"/>
        <v>6044.4260000000004</v>
      </c>
      <c r="R109" s="39">
        <v>9.9000000000000005E-2</v>
      </c>
      <c r="S109" s="139">
        <v>0.21990000000000001</v>
      </c>
      <c r="T109" s="25">
        <f t="shared" si="1039"/>
        <v>1503.5130000000001</v>
      </c>
      <c r="U109" s="28">
        <v>0.26</v>
      </c>
      <c r="V109" s="25">
        <f t="shared" si="1040"/>
        <v>3948.6200000000003</v>
      </c>
      <c r="W109" s="39">
        <v>0.48199999999999998</v>
      </c>
      <c r="X109" s="25">
        <f t="shared" si="1041"/>
        <v>7320.134</v>
      </c>
      <c r="Y109" s="39">
        <v>0.39</v>
      </c>
      <c r="Z109" s="25">
        <f t="shared" si="1042"/>
        <v>5922.93</v>
      </c>
      <c r="AA109" s="40">
        <v>2.8E-3</v>
      </c>
      <c r="AB109" s="18">
        <f t="shared" si="1043"/>
        <v>42.523600000000002</v>
      </c>
      <c r="AC109" s="27">
        <f>IF(M109&gt;0,(AE109+AN109)/M109,0)</f>
        <v>3.2130446566142096E-3</v>
      </c>
      <c r="AD109" s="40">
        <v>3.5E-4</v>
      </c>
      <c r="AE109" s="37">
        <f t="shared" si="1044"/>
        <v>5.3154500000000002</v>
      </c>
      <c r="AF109" s="28">
        <v>0.20380000000000001</v>
      </c>
      <c r="AG109" s="41">
        <f t="shared" si="1045"/>
        <v>40.518700800000005</v>
      </c>
      <c r="AH109" s="28">
        <f t="shared" si="1046"/>
        <v>0.87650528385352655</v>
      </c>
      <c r="AI109" s="29">
        <f t="shared" si="635"/>
        <v>0.89249737440071919</v>
      </c>
      <c r="AJ109" s="34">
        <v>218</v>
      </c>
      <c r="AK109" s="36">
        <v>8.7999999999999995E-2</v>
      </c>
      <c r="AL109" s="38">
        <v>0.21870000000000001</v>
      </c>
      <c r="AM109" s="137">
        <v>0.2039</v>
      </c>
      <c r="AN109" s="41">
        <f>AJ109*(1-AK109)*AL109</f>
        <v>43.481059200000004</v>
      </c>
      <c r="AO109" s="138">
        <f t="shared" si="677"/>
        <v>40.538582400000003</v>
      </c>
      <c r="AP109" s="42">
        <v>1.65</v>
      </c>
      <c r="AQ109" s="42"/>
      <c r="AR109" s="121">
        <f>AR108+AJ109-AQ109</f>
        <v>1449.8600000000015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9"/>
      <c r="B110" s="33">
        <v>3</v>
      </c>
      <c r="C110" s="11" t="s">
        <v>56</v>
      </c>
      <c r="D110" s="43">
        <v>22543</v>
      </c>
      <c r="E110" s="43">
        <v>2</v>
      </c>
      <c r="F110" s="43">
        <v>19056</v>
      </c>
      <c r="G110" s="37">
        <v>0.7</v>
      </c>
      <c r="H110" s="37">
        <v>3.3</v>
      </c>
      <c r="I110" s="43">
        <v>19734</v>
      </c>
      <c r="J110" s="37">
        <v>3.7</v>
      </c>
      <c r="K110" s="43">
        <v>16240</v>
      </c>
      <c r="L110" s="39">
        <v>7.2999999999999995E-2</v>
      </c>
      <c r="M110" s="37">
        <f>ROUND(K110*(1-L110),0)</f>
        <v>15054</v>
      </c>
      <c r="N110" s="28">
        <v>0.48099999999999998</v>
      </c>
      <c r="O110" s="25">
        <f t="shared" si="1037"/>
        <v>7240.9740000000002</v>
      </c>
      <c r="P110" s="39">
        <v>0.40400000000000003</v>
      </c>
      <c r="Q110" s="25">
        <f t="shared" si="1038"/>
        <v>6081.8160000000007</v>
      </c>
      <c r="R110" s="39">
        <v>0.115</v>
      </c>
      <c r="S110" s="139">
        <v>0.21479999999999999</v>
      </c>
      <c r="T110" s="25">
        <f t="shared" si="1039"/>
        <v>1731.21</v>
      </c>
      <c r="U110" s="28">
        <v>0.254</v>
      </c>
      <c r="V110" s="25">
        <f t="shared" si="1040"/>
        <v>3823.7159999999999</v>
      </c>
      <c r="W110" s="39">
        <v>0.48299999999999998</v>
      </c>
      <c r="X110" s="25">
        <f t="shared" si="1041"/>
        <v>7271.0819999999994</v>
      </c>
      <c r="Y110" s="39">
        <v>0.39</v>
      </c>
      <c r="Z110" s="25">
        <f t="shared" si="1042"/>
        <v>5871.06</v>
      </c>
      <c r="AA110" s="47">
        <v>2.7799999999999999E-3</v>
      </c>
      <c r="AB110" s="18">
        <f t="shared" si="1043"/>
        <v>41.850119999999997</v>
      </c>
      <c r="AC110" s="27">
        <f>IF(M110&gt;0,(AE110+AN110)/M110,0)</f>
        <v>2.8972922146937689E-3</v>
      </c>
      <c r="AD110" s="47">
        <v>3.6000000000000002E-4</v>
      </c>
      <c r="AE110" s="37">
        <f t="shared" si="1044"/>
        <v>5.4194400000000007</v>
      </c>
      <c r="AF110" s="28">
        <v>0.22109999999999999</v>
      </c>
      <c r="AG110" s="41">
        <f t="shared" si="1045"/>
        <v>36.167980199999995</v>
      </c>
      <c r="AH110" s="28">
        <f t="shared" si="1046"/>
        <v>0.87192328224943838</v>
      </c>
      <c r="AI110" s="29">
        <f t="shared" si="635"/>
        <v>0.87709832218653605</v>
      </c>
      <c r="AJ110" s="43">
        <v>178</v>
      </c>
      <c r="AK110" s="39">
        <v>8.1000000000000003E-2</v>
      </c>
      <c r="AL110" s="28">
        <v>0.23350000000000001</v>
      </c>
      <c r="AM110" s="139">
        <v>0.22939999999999999</v>
      </c>
      <c r="AN110" s="41">
        <f>AJ110*(1-AK110)*AL110</f>
        <v>38.196396999999997</v>
      </c>
      <c r="AO110" s="140">
        <f t="shared" si="677"/>
        <v>37.525710799999999</v>
      </c>
      <c r="AP110" s="18">
        <v>1.62</v>
      </c>
      <c r="AQ110" s="18"/>
      <c r="AR110" s="121">
        <f>AR109+AJ110-AQ110</f>
        <v>1627.8600000000015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70"/>
      <c r="B111" s="49" t="s">
        <v>38</v>
      </c>
      <c r="C111" s="50"/>
      <c r="D111" s="51">
        <f t="shared" ref="D111" si="1048">SUM(D108:D110)</f>
        <v>51710</v>
      </c>
      <c r="E111" s="51"/>
      <c r="F111" s="51">
        <f t="shared" ref="F111" si="1049">SUM(F108:F110)</f>
        <v>54253</v>
      </c>
      <c r="G111" s="52"/>
      <c r="H111" s="52"/>
      <c r="I111" s="51">
        <f t="shared" ref="I111:K111" si="1050">SUM(I108:I110)</f>
        <v>56020</v>
      </c>
      <c r="J111" s="52"/>
      <c r="K111" s="51">
        <f t="shared" si="1050"/>
        <v>48047</v>
      </c>
      <c r="L111" s="21">
        <f t="shared" ref="L111" si="1051">IF(K111&gt;0,(K108*L108+K109*L109+K110*L110)/K111,0)</f>
        <v>7.0320831685641141E-2</v>
      </c>
      <c r="M111" s="52">
        <f t="shared" ref="M111" si="1052">M108+M109+M110</f>
        <v>44667</v>
      </c>
      <c r="N111" s="53">
        <f t="shared" ref="N111" si="1053">IF(M111&gt;0,O111/M111,0)</f>
        <v>0.51754720487160544</v>
      </c>
      <c r="O111" s="54">
        <f t="shared" ref="O111" si="1054">O108+O109+O110</f>
        <v>23117.280999999999</v>
      </c>
      <c r="P111" s="21">
        <f t="shared" ref="P111" si="1055">IF(M111&gt;0,Q111/M111,0)</f>
        <v>0.39614655114514069</v>
      </c>
      <c r="Q111" s="54">
        <f t="shared" ref="Q111" si="1056">Q108+Q109+Q110</f>
        <v>17694.678</v>
      </c>
      <c r="R111" s="21">
        <f t="shared" ref="R111" si="1057">IF(M111&gt;0,T111/M111,0)</f>
        <v>8.6306243983253858E-2</v>
      </c>
      <c r="S111" s="141"/>
      <c r="T111" s="54">
        <f t="shared" ref="T111" si="1058">T108+T109+T110</f>
        <v>3855.0410000000002</v>
      </c>
      <c r="U111" s="21">
        <f t="shared" ref="U111" si="1059">IF(M111&gt;0,V111/M111,0)</f>
        <v>0.2573319005082052</v>
      </c>
      <c r="V111" s="54">
        <f t="shared" ref="V111" si="1060">V108+V109+V110</f>
        <v>11494.244000000001</v>
      </c>
      <c r="W111" s="21">
        <f t="shared" ref="W111" si="1061">IF(M111&gt;0,X111/M111,0)</f>
        <v>0.4839518660308505</v>
      </c>
      <c r="X111" s="54">
        <f t="shared" ref="X111" si="1062">X108+X109+X110</f>
        <v>21616.678</v>
      </c>
      <c r="Y111" s="21">
        <f t="shared" ref="Y111" si="1063">IF(M111&gt;0,Z111/M111,0)</f>
        <v>0.39322967739046732</v>
      </c>
      <c r="Z111" s="54">
        <f t="shared" ref="Z111" si="1064">Z108+Z109+Z110</f>
        <v>17564.390000000003</v>
      </c>
      <c r="AA111" s="55">
        <f t="shared" ref="AA111" si="1065">IF(M111&gt;0,AB111/M111,0)</f>
        <v>2.8029484854590636E-3</v>
      </c>
      <c r="AB111" s="56">
        <f t="shared" ref="AB111" si="1066">SUM(AB108:AB110)</f>
        <v>125.19929999999999</v>
      </c>
      <c r="AC111" s="55">
        <f t="shared" ref="AC111" si="1067">IF(M111&gt;0,(AC108*M108+AC109*M109+AC110*M110)/M111,0)</f>
        <v>3.0708192311997675E-3</v>
      </c>
      <c r="AD111" s="55">
        <f t="shared" ref="AD111" si="1068">IF(K111&gt;0,(K108*AD108+K109*AD109+K110*AD110)/K111,0)</f>
        <v>3.5338002372676755E-4</v>
      </c>
      <c r="AE111" s="52">
        <f t="shared" ref="AE111" si="1069">SUM(AE108:AE110)</f>
        <v>15.783990000000003</v>
      </c>
      <c r="AF111" s="53">
        <f t="shared" ref="AF111" si="1070">IF(K111&gt;0,(K108*AF108+K109*AF109+K110*AF110)/K111,0)</f>
        <v>0.21178058983911585</v>
      </c>
      <c r="AG111" s="58">
        <f t="shared" ref="AG111" si="1071">SUM(AG108:AG110)</f>
        <v>113.11702019999998</v>
      </c>
      <c r="AH111" s="53">
        <f t="shared" ref="AH111" si="1072">IF(AND(AB111&gt;0),((AB108*AH108+AB109*AH109+AB110*AH110)/AB111),0)</f>
        <v>0.87539105533686634</v>
      </c>
      <c r="AI111" s="57">
        <f t="shared" si="635"/>
        <v>0.88630217092977515</v>
      </c>
      <c r="AJ111" s="51">
        <f t="shared" ref="AJ111" si="1073">SUM(AJ108:AJ110)</f>
        <v>584</v>
      </c>
      <c r="AK111" s="21">
        <f t="shared" ref="AK111" si="1074">IF(AJ111&gt;0,(AK108*AJ108+AK109*AJ109+AK110*AJ110)/AJ111,0)</f>
        <v>8.2969178082191786E-2</v>
      </c>
      <c r="AL111" s="53">
        <f>IF(K111&gt;0,(AL108*K108+AL109*K109+AL110*K110)/K111,0)</f>
        <v>0.22712840135700463</v>
      </c>
      <c r="AM111" s="141">
        <f>IF(L111&gt;0,(AM108*K108+AM109*K109+AM110*K110)/K111,0)</f>
        <v>0.21691463983183135</v>
      </c>
      <c r="AN111" s="58">
        <f t="shared" ref="AN111" si="1075">SUM(AN108:AN110)</f>
        <v>121.38029259999999</v>
      </c>
      <c r="AO111" s="142">
        <f t="shared" si="706"/>
        <v>115.72398320000001</v>
      </c>
      <c r="AP111" s="56"/>
      <c r="AQ111" s="56">
        <f t="shared" ref="AQ111" si="1076">SUM(AQ108:AQ110)</f>
        <v>522.08000000000004</v>
      </c>
      <c r="AR111" s="105"/>
      <c r="AS111" s="106">
        <f>AR110</f>
        <v>1627.8600000000015</v>
      </c>
      <c r="AT111" s="51">
        <f t="shared" ref="AT111" si="1077">SUM(AT108:AT110)</f>
        <v>0</v>
      </c>
      <c r="AU111" s="59"/>
      <c r="AV111" s="58"/>
      <c r="AW111" s="58"/>
      <c r="AX111" s="58"/>
      <c r="AY111" s="58"/>
    </row>
    <row r="112" spans="1:51" x14ac:dyDescent="0.2">
      <c r="A112" s="168">
        <v>28</v>
      </c>
      <c r="B112" s="23">
        <v>1</v>
      </c>
      <c r="C112" s="46" t="s">
        <v>58</v>
      </c>
      <c r="D112" s="12">
        <v>6151</v>
      </c>
      <c r="E112" s="12">
        <v>0</v>
      </c>
      <c r="F112" s="12">
        <v>15609</v>
      </c>
      <c r="G112" s="13">
        <v>1.6</v>
      </c>
      <c r="H112" s="13">
        <v>4.4000000000000004</v>
      </c>
      <c r="I112" s="12">
        <v>16028</v>
      </c>
      <c r="J112" s="13">
        <v>4.4000000000000004</v>
      </c>
      <c r="K112" s="12">
        <v>16116</v>
      </c>
      <c r="L112" s="14">
        <v>7.6999999999999999E-2</v>
      </c>
      <c r="M112" s="24">
        <f>ROUND(K112*(1-L112),0)</f>
        <v>14875</v>
      </c>
      <c r="N112" s="15">
        <v>0.40799999999999997</v>
      </c>
      <c r="O112" s="25">
        <f t="shared" ref="O112:O114" si="1078">M112*N112</f>
        <v>6069</v>
      </c>
      <c r="P112" s="14">
        <v>0.50900000000000001</v>
      </c>
      <c r="Q112" s="25">
        <f t="shared" ref="Q112:Q114" si="1079">M112*P112</f>
        <v>7571.375</v>
      </c>
      <c r="R112" s="16">
        <v>8.3000000000000004E-2</v>
      </c>
      <c r="S112" s="150">
        <v>0.2036</v>
      </c>
      <c r="T112" s="25">
        <f t="shared" ref="T112:T114" si="1080">M112*R112</f>
        <v>1234.625</v>
      </c>
      <c r="U112" s="26">
        <v>0.23799999999999999</v>
      </c>
      <c r="V112" s="25">
        <f t="shared" ref="V112:V114" si="1081">M112*U112</f>
        <v>3540.25</v>
      </c>
      <c r="W112" s="16">
        <v>0.49399999999999999</v>
      </c>
      <c r="X112" s="25">
        <f t="shared" ref="X112:X114" si="1082">M112*W112</f>
        <v>7348.25</v>
      </c>
      <c r="Y112" s="16">
        <v>0.39</v>
      </c>
      <c r="Z112" s="25">
        <f t="shared" ref="Z112:Z114" si="1083">Y112*M112</f>
        <v>5801.25</v>
      </c>
      <c r="AA112" s="17">
        <v>2.7299999999999998E-3</v>
      </c>
      <c r="AB112" s="18">
        <f t="shared" ref="AB112:AB114" si="1084">M112*AA112</f>
        <v>40.608749999999993</v>
      </c>
      <c r="AC112" s="27">
        <f>IF(M112&gt;0,(AE112+AN112)/M112,0)</f>
        <v>3.4013394823529408E-3</v>
      </c>
      <c r="AD112" s="17">
        <v>3.5E-4</v>
      </c>
      <c r="AE112" s="24">
        <f t="shared" ref="AE112:AE114" si="1085">AD112*M112</f>
        <v>5.2062499999999998</v>
      </c>
      <c r="AF112" s="117">
        <v>0.1963</v>
      </c>
      <c r="AG112" s="30">
        <f t="shared" ref="AG112:AG114" si="1086">AJ112*(1-AK112)*AF112</f>
        <v>39.146734899999998</v>
      </c>
      <c r="AH112" s="28">
        <f t="shared" ref="AH112:AH114" si="1087">IF(AND(AF112&gt;0,AD112&gt;0,AA112&gt;0),((AA112-AD112)*AF112)/((AF112-AD112)*AA112),0)</f>
        <v>0.87335204558986124</v>
      </c>
      <c r="AI112" s="60">
        <f t="shared" si="635"/>
        <v>0.89848103400574619</v>
      </c>
      <c r="AJ112" s="12">
        <v>217</v>
      </c>
      <c r="AK112" s="14">
        <v>8.1000000000000003E-2</v>
      </c>
      <c r="AL112" s="15">
        <v>0.2276</v>
      </c>
      <c r="AM112" s="135">
        <v>0.2157</v>
      </c>
      <c r="AN112" s="30">
        <f>AJ112*(1-AK112)*AL112</f>
        <v>45.388674799999997</v>
      </c>
      <c r="AO112" s="136">
        <f t="shared" ref="AO112" si="1088">AJ112*(1-AK112)*AM112</f>
        <v>43.0155411</v>
      </c>
      <c r="AP112" s="19">
        <v>1.65</v>
      </c>
      <c r="AQ112" s="19">
        <v>524.32000000000005</v>
      </c>
      <c r="AR112" s="101">
        <f>AR110+AJ112-AQ112</f>
        <v>1320.5400000000013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9"/>
      <c r="B113" s="33">
        <v>2</v>
      </c>
      <c r="C113" s="11" t="s">
        <v>53</v>
      </c>
      <c r="D113" s="34">
        <v>19399</v>
      </c>
      <c r="E113" s="34">
        <v>7</v>
      </c>
      <c r="F113" s="34">
        <v>17711</v>
      </c>
      <c r="G113" s="35">
        <v>0.9</v>
      </c>
      <c r="H113" s="35">
        <v>4</v>
      </c>
      <c r="I113" s="34">
        <v>18250</v>
      </c>
      <c r="J113" s="35">
        <v>3.6</v>
      </c>
      <c r="K113" s="34">
        <v>16183</v>
      </c>
      <c r="L113" s="36">
        <v>7.0000000000000007E-2</v>
      </c>
      <c r="M113" s="37">
        <f>ROUND(K113*(1-L113),0)</f>
        <v>15050</v>
      </c>
      <c r="N113" s="38">
        <v>0.504</v>
      </c>
      <c r="O113" s="25">
        <f t="shared" si="1078"/>
        <v>7585.2</v>
      </c>
      <c r="P113" s="36">
        <v>0.379</v>
      </c>
      <c r="Q113" s="25">
        <f t="shared" si="1079"/>
        <v>5703.95</v>
      </c>
      <c r="R113" s="39">
        <v>0.11700000000000001</v>
      </c>
      <c r="S113" s="139">
        <v>0.1893</v>
      </c>
      <c r="T113" s="25">
        <f t="shared" si="1080"/>
        <v>1760.8500000000001</v>
      </c>
      <c r="U113" s="28">
        <v>0.25</v>
      </c>
      <c r="V113" s="25">
        <f t="shared" si="1081"/>
        <v>3762.5</v>
      </c>
      <c r="W113" s="39">
        <v>0.48599999999999999</v>
      </c>
      <c r="X113" s="25">
        <f t="shared" si="1082"/>
        <v>7314.3</v>
      </c>
      <c r="Y113" s="39">
        <v>0.39</v>
      </c>
      <c r="Z113" s="25">
        <f t="shared" si="1083"/>
        <v>5869.5</v>
      </c>
      <c r="AA113" s="40">
        <v>2.5899999999999999E-3</v>
      </c>
      <c r="AB113" s="18">
        <f t="shared" si="1084"/>
        <v>38.979499999999994</v>
      </c>
      <c r="AC113" s="27">
        <f>IF(M113&gt;0,(AE113+AN113)/M113,0)</f>
        <v>2.7984100996677739E-3</v>
      </c>
      <c r="AD113" s="40">
        <v>3.4000000000000002E-4</v>
      </c>
      <c r="AE113" s="37">
        <f t="shared" si="1085"/>
        <v>5.117</v>
      </c>
      <c r="AF113" s="28">
        <v>0.20680000000000001</v>
      </c>
      <c r="AG113" s="41">
        <f t="shared" si="1086"/>
        <v>35.423185600000004</v>
      </c>
      <c r="AH113" s="28">
        <f t="shared" si="1087"/>
        <v>0.87015649352179425</v>
      </c>
      <c r="AI113" s="29">
        <f t="shared" si="635"/>
        <v>0.87988744765818228</v>
      </c>
      <c r="AJ113" s="34">
        <v>187</v>
      </c>
      <c r="AK113" s="36">
        <v>8.4000000000000005E-2</v>
      </c>
      <c r="AL113" s="38">
        <v>0.216</v>
      </c>
      <c r="AM113" s="137">
        <v>0.20269999999999999</v>
      </c>
      <c r="AN113" s="41">
        <f>AJ113*(1-AK113)*AL113</f>
        <v>36.999071999999998</v>
      </c>
      <c r="AO113" s="138">
        <f t="shared" si="677"/>
        <v>34.7208884</v>
      </c>
      <c r="AP113" s="42">
        <v>1.6</v>
      </c>
      <c r="AQ113" s="42"/>
      <c r="AR113" s="121">
        <f>AR112+AJ113-AQ113</f>
        <v>1507.5400000000013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9"/>
      <c r="B114" s="33">
        <v>3</v>
      </c>
      <c r="C114" s="11" t="s">
        <v>56</v>
      </c>
      <c r="D114" s="43">
        <v>23800</v>
      </c>
      <c r="E114" s="43">
        <v>2</v>
      </c>
      <c r="F114" s="43">
        <v>18825</v>
      </c>
      <c r="G114" s="37">
        <v>0.9</v>
      </c>
      <c r="H114" s="37">
        <v>4.8</v>
      </c>
      <c r="I114" s="43">
        <v>19403</v>
      </c>
      <c r="J114" s="37">
        <v>3.4</v>
      </c>
      <c r="K114" s="43">
        <v>16174</v>
      </c>
      <c r="L114" s="39">
        <v>7.3999999999999996E-2</v>
      </c>
      <c r="M114" s="37">
        <f>ROUND(K114*(1-L114),0)</f>
        <v>14977</v>
      </c>
      <c r="N114" s="28">
        <v>0.55400000000000005</v>
      </c>
      <c r="O114" s="25">
        <f t="shared" si="1078"/>
        <v>8297.2579999999998</v>
      </c>
      <c r="P114" s="39">
        <v>0.374</v>
      </c>
      <c r="Q114" s="25">
        <f t="shared" si="1079"/>
        <v>5601.3980000000001</v>
      </c>
      <c r="R114" s="39">
        <v>7.1999999999999995E-2</v>
      </c>
      <c r="S114" s="139">
        <v>0.18540000000000001</v>
      </c>
      <c r="T114" s="25">
        <f t="shared" si="1080"/>
        <v>1078.3439999999998</v>
      </c>
      <c r="U114" s="28">
        <v>0.248</v>
      </c>
      <c r="V114" s="25">
        <f t="shared" si="1081"/>
        <v>3714.2959999999998</v>
      </c>
      <c r="W114" s="39">
        <v>0.49199999999999999</v>
      </c>
      <c r="X114" s="25">
        <f t="shared" si="1082"/>
        <v>7368.6840000000002</v>
      </c>
      <c r="Y114" s="39">
        <v>0.4</v>
      </c>
      <c r="Z114" s="25">
        <f t="shared" si="1083"/>
        <v>5990.8</v>
      </c>
      <c r="AA114" s="47">
        <v>2.48E-3</v>
      </c>
      <c r="AB114" s="18">
        <f t="shared" si="1084"/>
        <v>37.142960000000002</v>
      </c>
      <c r="AC114" s="27">
        <f>IF(M114&gt;0,(AE114+AN114)/M114,0)</f>
        <v>3.152371636509315E-3</v>
      </c>
      <c r="AD114" s="47">
        <v>3.5E-4</v>
      </c>
      <c r="AE114" s="37">
        <f t="shared" si="1085"/>
        <v>5.2419500000000001</v>
      </c>
      <c r="AF114" s="28">
        <v>0.20899999999999999</v>
      </c>
      <c r="AG114" s="41">
        <f t="shared" si="1086"/>
        <v>38.288800000000002</v>
      </c>
      <c r="AH114" s="28">
        <f t="shared" si="1087"/>
        <v>0.8603116810834629</v>
      </c>
      <c r="AI114" s="29">
        <f t="shared" si="635"/>
        <v>0.89033265803523942</v>
      </c>
      <c r="AJ114" s="43">
        <v>200</v>
      </c>
      <c r="AK114" s="39">
        <v>8.4000000000000005E-2</v>
      </c>
      <c r="AL114" s="28">
        <v>0.2291</v>
      </c>
      <c r="AM114" s="139">
        <v>0.2157</v>
      </c>
      <c r="AN114" s="41">
        <f>AJ114*(1-AK114)*AL114</f>
        <v>41.971120000000006</v>
      </c>
      <c r="AO114" s="140">
        <f t="shared" si="677"/>
        <v>39.516240000000003</v>
      </c>
      <c r="AP114" s="18">
        <v>1.61</v>
      </c>
      <c r="AQ114" s="18"/>
      <c r="AR114" s="121">
        <f>AR113+AJ114-AQ114</f>
        <v>1707.5400000000013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70"/>
      <c r="B115" s="49" t="s">
        <v>38</v>
      </c>
      <c r="C115" s="50"/>
      <c r="D115" s="51">
        <f t="shared" ref="D115" si="1089">SUM(D112:D114)</f>
        <v>49350</v>
      </c>
      <c r="E115" s="51"/>
      <c r="F115" s="51">
        <f t="shared" ref="F115" si="1090">SUM(F112:F114)</f>
        <v>52145</v>
      </c>
      <c r="G115" s="52"/>
      <c r="H115" s="52"/>
      <c r="I115" s="51">
        <f t="shared" ref="I115:K115" si="1091">SUM(I112:I114)</f>
        <v>53681</v>
      </c>
      <c r="J115" s="52"/>
      <c r="K115" s="51">
        <f t="shared" si="1091"/>
        <v>48473</v>
      </c>
      <c r="L115" s="21">
        <f t="shared" ref="L115" si="1092">IF(K115&gt;0,(K112*L112+K113*L113+K114*L114)/K115,0)</f>
        <v>7.3661997400614784E-2</v>
      </c>
      <c r="M115" s="52">
        <f t="shared" ref="M115" si="1093">M112+M113+M114</f>
        <v>44902</v>
      </c>
      <c r="N115" s="53">
        <f t="shared" ref="N115" si="1094">IF(M115&gt;0,O115/M115,0)</f>
        <v>0.48887483853725888</v>
      </c>
      <c r="O115" s="54">
        <f t="shared" ref="O115" si="1095">O112+O113+O114</f>
        <v>21951.457999999999</v>
      </c>
      <c r="P115" s="21">
        <f t="shared" ref="P115" si="1096">IF(M115&gt;0,Q115/M115,0)</f>
        <v>0.42039826733775781</v>
      </c>
      <c r="Q115" s="54">
        <f t="shared" ref="Q115" si="1097">Q112+Q113+Q114</f>
        <v>18876.723000000002</v>
      </c>
      <c r="R115" s="21">
        <f t="shared" ref="R115" si="1098">IF(M115&gt;0,T115/M115,0)</f>
        <v>9.0726894124983304E-2</v>
      </c>
      <c r="S115" s="141"/>
      <c r="T115" s="54">
        <f t="shared" ref="T115" si="1099">T112+T113+T114</f>
        <v>4073.8190000000004</v>
      </c>
      <c r="U115" s="21">
        <f t="shared" ref="U115" si="1100">IF(M115&gt;0,V115/M115,0)</f>
        <v>0.24535757872700548</v>
      </c>
      <c r="V115" s="54">
        <f t="shared" ref="V115" si="1101">V112+V113+V114</f>
        <v>11017.046</v>
      </c>
      <c r="W115" s="21">
        <f t="shared" ref="W115" si="1102">IF(M115&gt;0,X115/M115,0)</f>
        <v>0.49065150772794086</v>
      </c>
      <c r="X115" s="54">
        <f t="shared" ref="X115" si="1103">X112+X113+X114</f>
        <v>22031.234</v>
      </c>
      <c r="Y115" s="21">
        <f t="shared" ref="Y115" si="1104">IF(M115&gt;0,Z115/M115,0)</f>
        <v>0.39333548616988107</v>
      </c>
      <c r="Z115" s="54">
        <f t="shared" ref="Z115" si="1105">Z112+Z113+Z114</f>
        <v>17661.55</v>
      </c>
      <c r="AA115" s="55">
        <f t="shared" ref="AA115" si="1106">IF(M115&gt;0,AB115/M115,0)</f>
        <v>2.5996884325865215E-3</v>
      </c>
      <c r="AB115" s="56">
        <f t="shared" ref="AB115" si="1107">SUM(AB112:AB114)</f>
        <v>116.73120999999999</v>
      </c>
      <c r="AC115" s="55">
        <f t="shared" ref="AC115" si="1108">IF(M115&gt;0,(AC112*M112+AC113*M113+AC114*M114)/M115,0)</f>
        <v>3.1162101198164891E-3</v>
      </c>
      <c r="AD115" s="55">
        <f t="shared" ref="AD115" si="1109">IF(K115&gt;0,(K112*AD112+K113*AD113+K114*AD114)/K115,0)</f>
        <v>3.4666144038949517E-4</v>
      </c>
      <c r="AE115" s="52">
        <f t="shared" ref="AE115" si="1110">SUM(AE112:AE114)</f>
        <v>15.565200000000001</v>
      </c>
      <c r="AF115" s="53">
        <f t="shared" ref="AF115" si="1111">IF(K115&gt;0,(K112*AF112+K113*AF113+K114*AF114)/K115,0)</f>
        <v>0.20404310028263159</v>
      </c>
      <c r="AG115" s="58">
        <f t="shared" ref="AG115" si="1112">SUM(AG112:AG114)</f>
        <v>112.8587205</v>
      </c>
      <c r="AH115" s="53">
        <f t="shared" ref="AH115" si="1113">IF(AND(AB115&gt;0),((AB112*AH112+AB113*AH113+AB114*AH114)/AB115),0)</f>
        <v>0.86813562781192677</v>
      </c>
      <c r="AI115" s="57">
        <f t="shared" si="635"/>
        <v>0.89013159911216888</v>
      </c>
      <c r="AJ115" s="51">
        <f t="shared" ref="AJ115" si="1114">SUM(AJ112:AJ114)</f>
        <v>604</v>
      </c>
      <c r="AK115" s="21">
        <f t="shared" ref="AK115" si="1115">IF(AJ115&gt;0,(AK112*AJ112+AK113*AJ113+AK114*AJ114)/AJ115,0)</f>
        <v>8.2922185430463591E-2</v>
      </c>
      <c r="AL115" s="53">
        <f>IF(K115&gt;0,(AL112*K112+AL113*K113+AL114*K114)/K115,0)</f>
        <v>0.22422777628783036</v>
      </c>
      <c r="AM115" s="141">
        <f>IF(L115&gt;0,(AM112*K112+AM113*K113+AM114*K114)/K115,0)</f>
        <v>0.21135987250634375</v>
      </c>
      <c r="AN115" s="58">
        <f t="shared" ref="AN115" si="1116">SUM(AN112:AN114)</f>
        <v>124.35886680000002</v>
      </c>
      <c r="AO115" s="142">
        <f t="shared" si="706"/>
        <v>117.2526695</v>
      </c>
      <c r="AP115" s="56"/>
      <c r="AQ115" s="56">
        <f t="shared" ref="AQ115" si="1117">SUM(AQ112:AQ114)</f>
        <v>524.32000000000005</v>
      </c>
      <c r="AR115" s="105"/>
      <c r="AS115" s="106">
        <f>AR114</f>
        <v>1707.5400000000013</v>
      </c>
      <c r="AT115" s="51">
        <f t="shared" ref="AT115" si="1118">SUM(AT112:AT114)</f>
        <v>0</v>
      </c>
      <c r="AU115" s="59"/>
      <c r="AV115" s="58"/>
      <c r="AW115" s="58"/>
      <c r="AX115" s="58"/>
      <c r="AY115" s="58"/>
    </row>
    <row r="116" spans="1:51" x14ac:dyDescent="0.2">
      <c r="A116" s="169">
        <v>29</v>
      </c>
      <c r="B116" s="33">
        <v>1</v>
      </c>
      <c r="C116" s="46" t="s">
        <v>58</v>
      </c>
      <c r="D116" s="12">
        <v>6488</v>
      </c>
      <c r="E116" s="12">
        <v>1</v>
      </c>
      <c r="F116" s="12">
        <v>8006</v>
      </c>
      <c r="G116" s="13">
        <v>0.6</v>
      </c>
      <c r="H116" s="13">
        <v>4.3</v>
      </c>
      <c r="I116" s="12">
        <v>8422</v>
      </c>
      <c r="J116" s="13">
        <v>7.1</v>
      </c>
      <c r="K116" s="12">
        <v>16079</v>
      </c>
      <c r="L116" s="14">
        <v>7.3999999999999996E-2</v>
      </c>
      <c r="M116" s="24">
        <f>ROUND(K116*(1-L116),0)</f>
        <v>14889</v>
      </c>
      <c r="N116" s="15">
        <v>0.48699999999999999</v>
      </c>
      <c r="O116" s="25">
        <f t="shared" ref="O116:O118" si="1119">M116*N116</f>
        <v>7250.9430000000002</v>
      </c>
      <c r="P116" s="14">
        <v>0.41299999999999998</v>
      </c>
      <c r="Q116" s="25">
        <f t="shared" ref="Q116:Q118" si="1120">M116*P116</f>
        <v>6149.1569999999992</v>
      </c>
      <c r="R116" s="16">
        <v>0.1</v>
      </c>
      <c r="S116" s="150">
        <v>0.17899999999999999</v>
      </c>
      <c r="T116" s="25">
        <f t="shared" ref="T116:T118" si="1121">M116*R116</f>
        <v>1488.9</v>
      </c>
      <c r="U116" s="26">
        <v>0.25600000000000001</v>
      </c>
      <c r="V116" s="25">
        <f t="shared" ref="V116:V118" si="1122">M116*U116</f>
        <v>3811.5840000000003</v>
      </c>
      <c r="W116" s="16">
        <v>0.49</v>
      </c>
      <c r="X116" s="25">
        <f t="shared" ref="X116:X118" si="1123">M116*W116</f>
        <v>7295.61</v>
      </c>
      <c r="Y116" s="16">
        <v>0.39</v>
      </c>
      <c r="Z116" s="25">
        <f t="shared" ref="Z116:Z118" si="1124">Y116*M116</f>
        <v>5806.71</v>
      </c>
      <c r="AA116" s="17">
        <v>2.47E-3</v>
      </c>
      <c r="AB116" s="18">
        <f t="shared" ref="AB116:AB118" si="1125">M116*AA116</f>
        <v>36.775829999999999</v>
      </c>
      <c r="AC116" s="27">
        <f>IF(M116&gt;0,(AE116+AN116)/M116,0)</f>
        <v>3.2530845590704547E-3</v>
      </c>
      <c r="AD116" s="17">
        <v>3.6000000000000002E-4</v>
      </c>
      <c r="AE116" s="24">
        <f t="shared" ref="AE116:AE118" si="1126">AD116*M116</f>
        <v>5.3600400000000006</v>
      </c>
      <c r="AF116" s="117">
        <v>0.1961</v>
      </c>
      <c r="AG116" s="30">
        <f t="shared" ref="AG116:AG118" si="1127">AJ116*(1-AK116)*AF116</f>
        <v>37.525696000000003</v>
      </c>
      <c r="AH116" s="28">
        <f t="shared" ref="AH116:AH118" si="1128">IF(AND(AF116&gt;0,AD116&gt;0,AA116&gt;0),((AA116-AD116)*AF116)/((AF116-AD116)*AA116),0)</f>
        <v>0.8558221287513097</v>
      </c>
      <c r="AI116" s="60">
        <f t="shared" si="635"/>
        <v>0.8907603835459702</v>
      </c>
      <c r="AJ116" s="12">
        <v>208</v>
      </c>
      <c r="AK116" s="14">
        <v>0.08</v>
      </c>
      <c r="AL116" s="15">
        <v>0.22509999999999999</v>
      </c>
      <c r="AM116" s="135">
        <v>0.21479999999999999</v>
      </c>
      <c r="AN116" s="30">
        <f>AJ116*(1-AK116)*AL116</f>
        <v>43.075136000000001</v>
      </c>
      <c r="AO116" s="136">
        <f t="shared" ref="AO116" si="1129">AJ116*(1-AK116)*AM116</f>
        <v>41.104128000000003</v>
      </c>
      <c r="AP116" s="19">
        <v>1.65</v>
      </c>
      <c r="AQ116" s="19">
        <v>917.22</v>
      </c>
      <c r="AR116" s="101">
        <f>AR114+AJ116-AQ116</f>
        <v>998.3200000000013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9"/>
      <c r="B117" s="33">
        <v>2</v>
      </c>
      <c r="C117" s="46" t="s">
        <v>54</v>
      </c>
      <c r="D117" s="34">
        <v>20121</v>
      </c>
      <c r="E117" s="34">
        <v>4</v>
      </c>
      <c r="F117" s="34">
        <v>17928</v>
      </c>
      <c r="G117" s="35">
        <v>1.2</v>
      </c>
      <c r="H117" s="35">
        <v>5.5</v>
      </c>
      <c r="I117" s="34">
        <v>18702</v>
      </c>
      <c r="J117" s="35">
        <v>4.9000000000000004</v>
      </c>
      <c r="K117" s="34">
        <v>16151</v>
      </c>
      <c r="L117" s="36">
        <v>7.0999999999999994E-2</v>
      </c>
      <c r="M117" s="37">
        <f>ROUND(K117*(1-L117),0)</f>
        <v>15004</v>
      </c>
      <c r="N117" s="38">
        <v>0.38900000000000001</v>
      </c>
      <c r="O117" s="25">
        <f t="shared" si="1119"/>
        <v>5836.5560000000005</v>
      </c>
      <c r="P117" s="36">
        <v>0.49299999999999999</v>
      </c>
      <c r="Q117" s="25">
        <f t="shared" si="1120"/>
        <v>7396.9719999999998</v>
      </c>
      <c r="R117" s="39">
        <v>0.11799999999999999</v>
      </c>
      <c r="S117" s="139">
        <v>0.1943</v>
      </c>
      <c r="T117" s="25">
        <f t="shared" si="1121"/>
        <v>1770.472</v>
      </c>
      <c r="U117" s="28">
        <v>0.245</v>
      </c>
      <c r="V117" s="25">
        <f t="shared" si="1122"/>
        <v>3675.98</v>
      </c>
      <c r="W117" s="39">
        <v>0.5</v>
      </c>
      <c r="X117" s="25">
        <f t="shared" si="1123"/>
        <v>7502</v>
      </c>
      <c r="Y117" s="39">
        <v>0.38</v>
      </c>
      <c r="Z117" s="25">
        <f t="shared" si="1124"/>
        <v>5701.52</v>
      </c>
      <c r="AA117" s="40">
        <v>2.48E-3</v>
      </c>
      <c r="AB117" s="18">
        <f t="shared" si="1125"/>
        <v>37.209919999999997</v>
      </c>
      <c r="AC117" s="27">
        <f>IF(M117&gt;0,(AE117+AN117)/M117,0)</f>
        <v>2.6340361237003466E-3</v>
      </c>
      <c r="AD117" s="40">
        <v>3.5E-4</v>
      </c>
      <c r="AE117" s="37">
        <f t="shared" si="1126"/>
        <v>5.2514000000000003</v>
      </c>
      <c r="AF117" s="28">
        <v>0.2034</v>
      </c>
      <c r="AG117" s="41">
        <f t="shared" si="1127"/>
        <v>32.941647000000003</v>
      </c>
      <c r="AH117" s="28">
        <f t="shared" si="1128"/>
        <v>0.86035141511307378</v>
      </c>
      <c r="AI117" s="29">
        <f t="shared" si="635"/>
        <v>0.86856072510809879</v>
      </c>
      <c r="AJ117" s="34">
        <v>177</v>
      </c>
      <c r="AK117" s="36">
        <v>8.5000000000000006E-2</v>
      </c>
      <c r="AL117" s="38">
        <v>0.21160000000000001</v>
      </c>
      <c r="AM117" s="137">
        <v>0.20119999999999999</v>
      </c>
      <c r="AN117" s="41">
        <f>AJ117*(1-AK117)*AL117</f>
        <v>34.269678000000006</v>
      </c>
      <c r="AO117" s="138">
        <f t="shared" si="677"/>
        <v>32.585346000000001</v>
      </c>
      <c r="AP117" s="42">
        <v>1.55</v>
      </c>
      <c r="AQ117" s="42"/>
      <c r="AR117" s="121">
        <f>AR116+AJ117-AQ117</f>
        <v>1175.3200000000013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9"/>
      <c r="B118" s="33">
        <v>3</v>
      </c>
      <c r="C118" s="11" t="s">
        <v>56</v>
      </c>
      <c r="D118" s="43">
        <v>18700</v>
      </c>
      <c r="E118" s="43">
        <v>1</v>
      </c>
      <c r="F118" s="43">
        <v>17394</v>
      </c>
      <c r="G118" s="37">
        <v>1.5</v>
      </c>
      <c r="H118" s="37">
        <v>5.4</v>
      </c>
      <c r="I118" s="43">
        <v>18128</v>
      </c>
      <c r="J118" s="37">
        <v>4.5999999999999996</v>
      </c>
      <c r="K118" s="43">
        <v>16027</v>
      </c>
      <c r="L118" s="39">
        <v>7.2999999999999995E-2</v>
      </c>
      <c r="M118" s="37">
        <f>ROUND(K118*(1-L118),0)</f>
        <v>14857</v>
      </c>
      <c r="N118" s="28">
        <v>0.39700000000000002</v>
      </c>
      <c r="O118" s="25">
        <f t="shared" si="1119"/>
        <v>5898.2290000000003</v>
      </c>
      <c r="P118" s="39">
        <v>0.51900000000000002</v>
      </c>
      <c r="Q118" s="25">
        <f t="shared" si="1120"/>
        <v>7710.7830000000004</v>
      </c>
      <c r="R118" s="39">
        <v>8.4000000000000005E-2</v>
      </c>
      <c r="S118" s="139">
        <v>0.20399999999999999</v>
      </c>
      <c r="T118" s="25">
        <f t="shared" si="1121"/>
        <v>1247.9880000000001</v>
      </c>
      <c r="U118" s="28">
        <v>0.251</v>
      </c>
      <c r="V118" s="25">
        <f t="shared" si="1122"/>
        <v>3729.107</v>
      </c>
      <c r="W118" s="39">
        <v>0.496</v>
      </c>
      <c r="X118" s="25">
        <f t="shared" si="1123"/>
        <v>7369.0720000000001</v>
      </c>
      <c r="Y118" s="39">
        <v>0.39</v>
      </c>
      <c r="Z118" s="25">
        <f t="shared" si="1124"/>
        <v>5794.2300000000005</v>
      </c>
      <c r="AA118" s="47">
        <v>2.4499999999999999E-3</v>
      </c>
      <c r="AB118" s="18">
        <f t="shared" si="1125"/>
        <v>36.399650000000001</v>
      </c>
      <c r="AC118" s="27">
        <f>IF(M118&gt;0,(AE118+AN118)/M118,0)</f>
        <v>2.6211061452513966E-3</v>
      </c>
      <c r="AD118" s="47">
        <v>3.6999999999999999E-4</v>
      </c>
      <c r="AE118" s="37">
        <f t="shared" si="1126"/>
        <v>5.49709</v>
      </c>
      <c r="AF118" s="28">
        <v>0.2132</v>
      </c>
      <c r="AG118" s="41">
        <f t="shared" si="1127"/>
        <v>31.817968</v>
      </c>
      <c r="AH118" s="28">
        <f t="shared" si="1128"/>
        <v>0.85045552309163108</v>
      </c>
      <c r="AI118" s="29">
        <f t="shared" si="635"/>
        <v>0.86025855215784097</v>
      </c>
      <c r="AJ118" s="43">
        <v>164</v>
      </c>
      <c r="AK118" s="39">
        <v>0.09</v>
      </c>
      <c r="AL118" s="28">
        <v>0.22409999999999999</v>
      </c>
      <c r="AM118" s="139">
        <v>0.2137</v>
      </c>
      <c r="AN118" s="41">
        <f>AJ118*(1-AK118)*AL118</f>
        <v>33.444684000000002</v>
      </c>
      <c r="AO118" s="140">
        <f t="shared" si="677"/>
        <v>31.892588000000003</v>
      </c>
      <c r="AP118" s="18">
        <v>1.6</v>
      </c>
      <c r="AQ118" s="18"/>
      <c r="AR118" s="121">
        <f>AR117+AJ118-AQ118</f>
        <v>1339.3200000000013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70"/>
      <c r="B119" s="49" t="s">
        <v>38</v>
      </c>
      <c r="C119" s="50"/>
      <c r="D119" s="51">
        <f t="shared" ref="D119" si="1130">SUM(D116:D118)</f>
        <v>45309</v>
      </c>
      <c r="E119" s="51"/>
      <c r="F119" s="51">
        <f t="shared" ref="F119" si="1131">SUM(F116:F118)</f>
        <v>43328</v>
      </c>
      <c r="G119" s="52"/>
      <c r="H119" s="52"/>
      <c r="I119" s="51">
        <f t="shared" ref="I119:K119" si="1132">SUM(I116:I118)</f>
        <v>45252</v>
      </c>
      <c r="J119" s="52"/>
      <c r="K119" s="51">
        <f t="shared" si="1132"/>
        <v>48257</v>
      </c>
      <c r="L119" s="21">
        <f t="shared" ref="L119" si="1133">IF(K119&gt;0,(K116*L116+K117*L117+K118*L118)/K119,0)</f>
        <v>7.2663820792838341E-2</v>
      </c>
      <c r="M119" s="52">
        <f t="shared" ref="M119" si="1134">M116+M117+M118</f>
        <v>44750</v>
      </c>
      <c r="N119" s="53">
        <f t="shared" ref="N119" si="1135">IF(M119&gt;0,O119/M119,0)</f>
        <v>0.42426207821229051</v>
      </c>
      <c r="O119" s="54">
        <f t="shared" ref="O119" si="1136">O116+O117+O118</f>
        <v>18985.727999999999</v>
      </c>
      <c r="P119" s="21">
        <f t="shared" ref="P119" si="1137">IF(M119&gt;0,Q119/M119,0)</f>
        <v>0.47501479329608937</v>
      </c>
      <c r="Q119" s="54">
        <f t="shared" ref="Q119" si="1138">Q116+Q117+Q118</f>
        <v>21256.912</v>
      </c>
      <c r="R119" s="21">
        <f t="shared" ref="R119" si="1139">IF(M119&gt;0,T119/M119,0)</f>
        <v>0.10072312849162013</v>
      </c>
      <c r="S119" s="141"/>
      <c r="T119" s="54">
        <f t="shared" ref="T119" si="1140">T116+T117+T118</f>
        <v>4507.3600000000006</v>
      </c>
      <c r="U119" s="21">
        <f t="shared" ref="U119" si="1141">IF(M119&gt;0,V119/M119,0)</f>
        <v>0.25065186592178773</v>
      </c>
      <c r="V119" s="54">
        <f t="shared" ref="V119" si="1142">V116+V117+V118</f>
        <v>11216.671</v>
      </c>
      <c r="W119" s="21">
        <f t="shared" ref="W119" si="1143">IF(M119&gt;0,X119/M119,0)</f>
        <v>0.49534484916201121</v>
      </c>
      <c r="X119" s="54">
        <f t="shared" ref="X119" si="1144">X116+X117+X118</f>
        <v>22166.682000000001</v>
      </c>
      <c r="Y119" s="21">
        <f t="shared" ref="Y119" si="1145">IF(M119&gt;0,Z119/M119,0)</f>
        <v>0.38664715083798878</v>
      </c>
      <c r="Z119" s="54">
        <f t="shared" ref="Z119" si="1146">Z116+Z117+Z118</f>
        <v>17302.46</v>
      </c>
      <c r="AA119" s="55">
        <f t="shared" ref="AA119" si="1147">IF(M119&gt;0,AB119/M119,0)</f>
        <v>2.4667128491620114E-3</v>
      </c>
      <c r="AB119" s="56">
        <f t="shared" ref="AB119" si="1148">SUM(AB116:AB118)</f>
        <v>110.3854</v>
      </c>
      <c r="AC119" s="55">
        <f t="shared" ref="AC119" si="1149">IF(M119&gt;0,(AC116*M116+AC117*M117+AC118*M118)/M119,0)</f>
        <v>2.8357101229050281E-3</v>
      </c>
      <c r="AD119" s="55">
        <f t="shared" ref="AD119" si="1150">IF(K119&gt;0,(K116*AD116+K117*AD117+K118*AD118)/K119,0)</f>
        <v>3.5997430424601607E-4</v>
      </c>
      <c r="AE119" s="52">
        <f t="shared" ref="AE119" si="1151">SUM(AE116:AE118)</f>
        <v>16.108530000000002</v>
      </c>
      <c r="AF119" s="53">
        <f t="shared" ref="AF119" si="1152">IF(K119&gt;0,(K116*AF116+K117*AF117+K118*AF118)/K119,0)</f>
        <v>0.20422242783430383</v>
      </c>
      <c r="AG119" s="58">
        <f t="shared" ref="AG119" si="1153">SUM(AG116:AG118)</f>
        <v>102.28531100000001</v>
      </c>
      <c r="AH119" s="53">
        <f t="shared" ref="AH119" si="1154">IF(AND(AB119&gt;0),((AB116*AH116+AB117*AH117+AB118*AH118)/AB119),0)</f>
        <v>0.85557926887561975</v>
      </c>
      <c r="AI119" s="57">
        <f t="shared" si="635"/>
        <v>0.87448598740957484</v>
      </c>
      <c r="AJ119" s="51">
        <f t="shared" ref="AJ119" si="1155">SUM(AJ116:AJ118)</f>
        <v>549</v>
      </c>
      <c r="AK119" s="21">
        <f t="shared" ref="AK119" si="1156">IF(AJ119&gt;0,(AK116*AJ116+AK117*AJ117+AK118*AJ118)/AJ119,0)</f>
        <v>8.4599271402550094E-2</v>
      </c>
      <c r="AL119" s="53">
        <f>IF(K119&gt;0,(AL116*K116+AL117*K117+AL118*K118)/K119,0)</f>
        <v>0.22024960523861822</v>
      </c>
      <c r="AM119" s="141">
        <f>IF(L119&gt;0,(AM116*K116+AM117*K117+AM118*K118)/K119,0)</f>
        <v>0.20988292475703005</v>
      </c>
      <c r="AN119" s="58">
        <f t="shared" ref="AN119" si="1157">SUM(AN116:AN118)</f>
        <v>110.78949800000001</v>
      </c>
      <c r="AO119" s="142">
        <f t="shared" si="706"/>
        <v>105.58206200000001</v>
      </c>
      <c r="AP119" s="56"/>
      <c r="AQ119" s="56">
        <f t="shared" ref="AQ119" si="1158">SUM(AQ116:AQ118)</f>
        <v>917.22</v>
      </c>
      <c r="AR119" s="105"/>
      <c r="AS119" s="106">
        <f>AR118</f>
        <v>1339.3200000000013</v>
      </c>
      <c r="AT119" s="51">
        <f t="shared" ref="AT119" si="1159">SUM(AT116:AT118)</f>
        <v>0</v>
      </c>
      <c r="AU119" s="59"/>
      <c r="AV119" s="58"/>
      <c r="AW119" s="58"/>
      <c r="AX119" s="58"/>
      <c r="AY119" s="58"/>
    </row>
    <row r="120" spans="1:51" x14ac:dyDescent="0.2">
      <c r="A120" s="168">
        <v>30</v>
      </c>
      <c r="B120" s="23">
        <v>1</v>
      </c>
      <c r="C120" s="46" t="s">
        <v>58</v>
      </c>
      <c r="D120" s="12">
        <v>15090</v>
      </c>
      <c r="E120" s="12">
        <v>0</v>
      </c>
      <c r="F120" s="12">
        <v>17866</v>
      </c>
      <c r="G120" s="13">
        <v>1.2</v>
      </c>
      <c r="H120" s="13">
        <v>5.0999999999999996</v>
      </c>
      <c r="I120" s="12">
        <v>18108</v>
      </c>
      <c r="J120" s="13">
        <v>3.8</v>
      </c>
      <c r="K120" s="12">
        <v>16019</v>
      </c>
      <c r="L120" s="14">
        <v>7.2999999999999995E-2</v>
      </c>
      <c r="M120" s="37">
        <f>ROUND(K120*(1-L120),0)</f>
        <v>14850</v>
      </c>
      <c r="N120" s="15">
        <v>0.40400000000000003</v>
      </c>
      <c r="O120" s="25">
        <f t="shared" ref="O120:O122" si="1160">M120*N120</f>
        <v>5999.4000000000005</v>
      </c>
      <c r="P120" s="14">
        <v>0.48899999999999999</v>
      </c>
      <c r="Q120" s="25">
        <f t="shared" ref="Q120:Q122" si="1161">M120*P120</f>
        <v>7261.65</v>
      </c>
      <c r="R120" s="16">
        <v>0.107</v>
      </c>
      <c r="S120" s="150">
        <v>0.2036</v>
      </c>
      <c r="T120" s="25">
        <f t="shared" ref="T120:T122" si="1162">M120*R120</f>
        <v>1588.95</v>
      </c>
      <c r="U120" s="26">
        <v>0.246</v>
      </c>
      <c r="V120" s="25">
        <f t="shared" ref="V120:V122" si="1163">M120*U120</f>
        <v>3653.1</v>
      </c>
      <c r="W120" s="16">
        <v>0.5</v>
      </c>
      <c r="X120" s="25">
        <f t="shared" ref="X120:X122" si="1164">M120*W120</f>
        <v>7425</v>
      </c>
      <c r="Y120" s="16">
        <v>0.4</v>
      </c>
      <c r="Z120" s="25">
        <f t="shared" ref="Z120:Z122" si="1165">Y120*M120</f>
        <v>5940</v>
      </c>
      <c r="AA120" s="17">
        <v>2.5400000000000002E-3</v>
      </c>
      <c r="AB120" s="18">
        <f t="shared" ref="AB120:AB122" si="1166">M120*AA120</f>
        <v>37.719000000000001</v>
      </c>
      <c r="AC120" s="27">
        <f>IF(M120&gt;0,(AE120+AN120)/M120,0)</f>
        <v>3.0320989090909089E-3</v>
      </c>
      <c r="AD120" s="17">
        <v>3.8000000000000002E-4</v>
      </c>
      <c r="AE120" s="24">
        <f t="shared" ref="AE120:AE122" si="1167">AD120*M120</f>
        <v>5.6430000000000007</v>
      </c>
      <c r="AF120" s="117">
        <v>0.2112</v>
      </c>
      <c r="AG120" s="30">
        <f t="shared" ref="AG120:AG122" si="1168">AJ120*(1-AK120)*AF120</f>
        <v>36.449740800000001</v>
      </c>
      <c r="AH120" s="28">
        <f t="shared" ref="AH120:AH122" si="1169">IF(AND(AF120&gt;0,AD120&gt;0,AA120&gt;0),((AA120-AD120)*AF120)/((AF120-AD120)*AA120),0)</f>
        <v>0.8519265231301546</v>
      </c>
      <c r="AI120" s="60">
        <f t="shared" si="635"/>
        <v>0.87613321529040533</v>
      </c>
      <c r="AJ120" s="12">
        <v>188</v>
      </c>
      <c r="AK120" s="14">
        <v>8.2000000000000003E-2</v>
      </c>
      <c r="AL120" s="15">
        <v>0.22819999999999999</v>
      </c>
      <c r="AM120" s="135">
        <v>0.22459999999999999</v>
      </c>
      <c r="AN120" s="30">
        <f>AJ120*(1-AK120)*AL120</f>
        <v>39.383668799999995</v>
      </c>
      <c r="AO120" s="136">
        <f t="shared" ref="AO120" si="1170">AJ120*(1-AK120)*AM120</f>
        <v>38.762366399999998</v>
      </c>
      <c r="AP120" s="19">
        <v>1.6</v>
      </c>
      <c r="AQ120" s="19"/>
      <c r="AR120" s="101">
        <f>AR118+AJ120-AQ120</f>
        <v>1527.3200000000013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9"/>
      <c r="B121" s="33">
        <v>2</v>
      </c>
      <c r="C121" s="46" t="s">
        <v>54</v>
      </c>
      <c r="D121" s="34">
        <v>16653</v>
      </c>
      <c r="E121" s="34">
        <v>3</v>
      </c>
      <c r="F121" s="34">
        <v>16599</v>
      </c>
      <c r="G121" s="35">
        <v>1</v>
      </c>
      <c r="H121" s="35">
        <v>5.4</v>
      </c>
      <c r="I121" s="34">
        <v>17876</v>
      </c>
      <c r="J121" s="35">
        <v>3.3</v>
      </c>
      <c r="K121" s="34">
        <v>15390</v>
      </c>
      <c r="L121" s="36">
        <v>7.8E-2</v>
      </c>
      <c r="M121" s="37">
        <f>ROUND(K121*(1-L121),0)</f>
        <v>14190</v>
      </c>
      <c r="N121" s="38">
        <v>0.42399999999999999</v>
      </c>
      <c r="O121" s="25">
        <f t="shared" si="1160"/>
        <v>6016.5599999999995</v>
      </c>
      <c r="P121" s="36">
        <v>0.41199999999999998</v>
      </c>
      <c r="Q121" s="25">
        <f t="shared" si="1161"/>
        <v>5846.28</v>
      </c>
      <c r="R121" s="39">
        <v>0.16400000000000001</v>
      </c>
      <c r="S121" s="139">
        <v>0.19520000000000001</v>
      </c>
      <c r="T121" s="25">
        <f t="shared" si="1162"/>
        <v>2327.1600000000003</v>
      </c>
      <c r="U121" s="28">
        <v>0.25600000000000001</v>
      </c>
      <c r="V121" s="25">
        <f t="shared" si="1163"/>
        <v>3632.64</v>
      </c>
      <c r="W121" s="39">
        <v>0.48399999999999999</v>
      </c>
      <c r="X121" s="25">
        <f t="shared" si="1164"/>
        <v>6867.96</v>
      </c>
      <c r="Y121" s="39">
        <v>0.4</v>
      </c>
      <c r="Z121" s="25">
        <f t="shared" si="1165"/>
        <v>5676</v>
      </c>
      <c r="AA121" s="40">
        <v>2.3900000000000002E-3</v>
      </c>
      <c r="AB121" s="18">
        <f t="shared" si="1166"/>
        <v>33.914100000000005</v>
      </c>
      <c r="AC121" s="27">
        <f>IF(M121&gt;0,(AE121+AN121)/M121,0)</f>
        <v>2.8937726356589146E-3</v>
      </c>
      <c r="AD121" s="40">
        <v>3.6999999999999999E-4</v>
      </c>
      <c r="AE121" s="37">
        <f t="shared" si="1167"/>
        <v>5.2503000000000002</v>
      </c>
      <c r="AF121" s="28">
        <v>0.20080000000000001</v>
      </c>
      <c r="AG121" s="41">
        <f t="shared" si="1168"/>
        <v>30.9828376</v>
      </c>
      <c r="AH121" s="28">
        <f t="shared" si="1169"/>
        <v>0.84674852832101355</v>
      </c>
      <c r="AI121" s="29">
        <f t="shared" si="635"/>
        <v>0.87353176142271116</v>
      </c>
      <c r="AJ121" s="34">
        <v>169</v>
      </c>
      <c r="AK121" s="36">
        <v>8.6999999999999994E-2</v>
      </c>
      <c r="AL121" s="38">
        <v>0.2321</v>
      </c>
      <c r="AM121" s="137">
        <v>0.22570000000000001</v>
      </c>
      <c r="AN121" s="41">
        <f>AJ121*(1-AK121)*AL121</f>
        <v>35.812333699999996</v>
      </c>
      <c r="AO121" s="138">
        <f t="shared" si="677"/>
        <v>34.824832900000004</v>
      </c>
      <c r="AP121" s="42">
        <v>1.6</v>
      </c>
      <c r="AQ121" s="42"/>
      <c r="AR121" s="121">
        <f>AR120+AJ121-AQ121</f>
        <v>1696.3200000000013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9"/>
      <c r="B122" s="33">
        <v>3</v>
      </c>
      <c r="C122" s="46" t="s">
        <v>55</v>
      </c>
      <c r="D122" s="43">
        <v>17300</v>
      </c>
      <c r="E122" s="43">
        <v>0</v>
      </c>
      <c r="F122" s="43">
        <v>10387</v>
      </c>
      <c r="G122" s="37">
        <v>1</v>
      </c>
      <c r="H122" s="37">
        <v>4.2</v>
      </c>
      <c r="I122" s="43">
        <v>10850</v>
      </c>
      <c r="J122" s="37">
        <v>5.6</v>
      </c>
      <c r="K122" s="43">
        <v>13655</v>
      </c>
      <c r="L122" s="39">
        <v>7.2999999999999995E-2</v>
      </c>
      <c r="M122" s="37">
        <f>ROUND(K122*(1-L122),0)</f>
        <v>12658</v>
      </c>
      <c r="N122" s="28">
        <v>0.39200000000000002</v>
      </c>
      <c r="O122" s="25">
        <f t="shared" si="1160"/>
        <v>4961.9360000000006</v>
      </c>
      <c r="P122" s="39">
        <v>0.41899999999999998</v>
      </c>
      <c r="Q122" s="25">
        <f t="shared" si="1161"/>
        <v>5303.7020000000002</v>
      </c>
      <c r="R122" s="39">
        <v>0.189</v>
      </c>
      <c r="S122" s="139">
        <v>0.18809999999999999</v>
      </c>
      <c r="T122" s="25">
        <f t="shared" si="1162"/>
        <v>2392.3620000000001</v>
      </c>
      <c r="U122" s="28">
        <v>0.252</v>
      </c>
      <c r="V122" s="25">
        <f t="shared" si="1163"/>
        <v>3189.8159999999998</v>
      </c>
      <c r="W122" s="39">
        <v>0.48899999999999999</v>
      </c>
      <c r="X122" s="25">
        <f t="shared" si="1164"/>
        <v>6189.7619999999997</v>
      </c>
      <c r="Y122" s="39">
        <v>0.39</v>
      </c>
      <c r="Z122" s="25">
        <f t="shared" si="1165"/>
        <v>4936.62</v>
      </c>
      <c r="AA122" s="47">
        <v>2.49E-3</v>
      </c>
      <c r="AB122" s="18">
        <f t="shared" si="1166"/>
        <v>31.518419999999999</v>
      </c>
      <c r="AC122" s="27">
        <f>IF(M122&gt;0,(AE122+AN122)/M122,0)</f>
        <v>2.7684028993521883E-3</v>
      </c>
      <c r="AD122" s="47">
        <v>3.6999999999999999E-4</v>
      </c>
      <c r="AE122" s="37">
        <f t="shared" si="1167"/>
        <v>4.6834600000000002</v>
      </c>
      <c r="AF122" s="28">
        <v>0.20449999999999999</v>
      </c>
      <c r="AG122" s="41">
        <f t="shared" si="1168"/>
        <v>27.3860265</v>
      </c>
      <c r="AH122" s="28">
        <f t="shared" si="1169"/>
        <v>0.85294885513739671</v>
      </c>
      <c r="AI122" s="29">
        <f t="shared" si="635"/>
        <v>0.86776522433817505</v>
      </c>
      <c r="AJ122" s="43">
        <v>147</v>
      </c>
      <c r="AK122" s="39">
        <v>8.8999999999999996E-2</v>
      </c>
      <c r="AL122" s="28">
        <v>0.22670000000000001</v>
      </c>
      <c r="AM122" s="139">
        <v>0.2218</v>
      </c>
      <c r="AN122" s="41">
        <f>AJ122*(1-AK122)*AL122</f>
        <v>30.358983900000002</v>
      </c>
      <c r="AO122" s="140">
        <f t="shared" si="677"/>
        <v>29.7027906</v>
      </c>
      <c r="AP122" s="18">
        <v>1.6</v>
      </c>
      <c r="AQ122" s="18"/>
      <c r="AR122" s="121">
        <f>AR121+AJ122-AQ122</f>
        <v>1843.3200000000013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70"/>
      <c r="B123" s="49" t="s">
        <v>38</v>
      </c>
      <c r="C123" s="50"/>
      <c r="D123" s="51">
        <f t="shared" ref="D123" si="1171">SUM(D120:D122)</f>
        <v>49043</v>
      </c>
      <c r="E123" s="51"/>
      <c r="F123" s="51">
        <f t="shared" ref="F123" si="1172">SUM(F120:F122)</f>
        <v>44852</v>
      </c>
      <c r="G123" s="52"/>
      <c r="H123" s="52"/>
      <c r="I123" s="51">
        <f t="shared" ref="I123:K123" si="1173">SUM(I120:I122)</f>
        <v>46834</v>
      </c>
      <c r="J123" s="52"/>
      <c r="K123" s="51">
        <f t="shared" si="1173"/>
        <v>45064</v>
      </c>
      <c r="L123" s="21">
        <f t="shared" ref="L123" si="1174">IF(K123&gt;0,(K120*L120+K121*L121+K122*L122)/K123,0)</f>
        <v>7.4707571453932184E-2</v>
      </c>
      <c r="M123" s="52">
        <f t="shared" ref="M123" si="1175">M120+M121+M122</f>
        <v>41698</v>
      </c>
      <c r="N123" s="53">
        <f t="shared" ref="N123" si="1176">IF(M123&gt;0,O123/M123,0)</f>
        <v>0.40716331718547655</v>
      </c>
      <c r="O123" s="54">
        <f t="shared" ref="O123" si="1177">O120+O121+O122</f>
        <v>16977.896000000001</v>
      </c>
      <c r="P123" s="21">
        <f t="shared" ref="P123" si="1178">IF(M123&gt;0,Q123/M123,0)</f>
        <v>0.44154712456232914</v>
      </c>
      <c r="Q123" s="54">
        <f t="shared" ref="Q123" si="1179">Q120+Q121+Q122</f>
        <v>18411.632000000001</v>
      </c>
      <c r="R123" s="21">
        <f t="shared" ref="R123" si="1180">IF(M123&gt;0,T123/M123,0)</f>
        <v>0.15128955825219437</v>
      </c>
      <c r="S123" s="141"/>
      <c r="T123" s="54">
        <f t="shared" ref="T123" si="1181">T120+T121+T122</f>
        <v>6308.4720000000007</v>
      </c>
      <c r="U123" s="21">
        <f t="shared" ref="U123" si="1182">IF(M123&gt;0,V123/M123,0)</f>
        <v>0.25122442323372823</v>
      </c>
      <c r="V123" s="54">
        <f t="shared" ref="V123" si="1183">V120+V121+V122</f>
        <v>10475.556</v>
      </c>
      <c r="W123" s="21">
        <f t="shared" ref="W123" si="1184">IF(M123&gt;0,X123/M123,0)</f>
        <v>0.49121593361791926</v>
      </c>
      <c r="X123" s="54">
        <f t="shared" ref="X123" si="1185">X120+X121+X122</f>
        <v>20482.721999999998</v>
      </c>
      <c r="Y123" s="21">
        <f t="shared" ref="Y123" si="1186">IF(M123&gt;0,Z123/M123,0)</f>
        <v>0.39696436279917502</v>
      </c>
      <c r="Z123" s="54">
        <f t="shared" ref="Z123" si="1187">Z120+Z121+Z122</f>
        <v>16552.62</v>
      </c>
      <c r="AA123" s="55">
        <f t="shared" ref="AA123" si="1188">IF(M123&gt;0,AB123/M123,0)</f>
        <v>2.4737762002973764E-3</v>
      </c>
      <c r="AB123" s="56">
        <f t="shared" ref="AB123" si="1189">SUM(AB120:AB122)</f>
        <v>103.15152</v>
      </c>
      <c r="AC123" s="55">
        <f t="shared" ref="AC123" si="1190">IF(M123&gt;0,(AC120*M120+AC121*M121+AC122*M122)/M123,0)</f>
        <v>2.9049773706172955E-3</v>
      </c>
      <c r="AD123" s="55">
        <f t="shared" ref="AD123" si="1191">IF(K123&gt;0,(K120*AD120+K121*AD121+K122*AD122)/K123,0)</f>
        <v>3.7355472217290964E-4</v>
      </c>
      <c r="AE123" s="52">
        <f t="shared" ref="AE123" si="1192">SUM(AE120:AE122)</f>
        <v>15.57676</v>
      </c>
      <c r="AF123" s="53">
        <f t="shared" ref="AF123" si="1193">IF(K123&gt;0,(K120*AF120+K121*AF121+K122*AF122)/K123,0)</f>
        <v>0.20561806097993962</v>
      </c>
      <c r="AG123" s="58">
        <f t="shared" ref="AG123" si="1194">SUM(AG120:AG122)</f>
        <v>94.818604899999997</v>
      </c>
      <c r="AH123" s="53">
        <f t="shared" ref="AH123" si="1195">IF(AND(AB123&gt;0),((AB120*AH120+AB121*AH121+AB122*AH122)/AB123),0)</f>
        <v>0.8505364830786557</v>
      </c>
      <c r="AI123" s="57">
        <f t="shared" si="635"/>
        <v>0.87283205297427224</v>
      </c>
      <c r="AJ123" s="51">
        <f t="shared" ref="AJ123" si="1196">SUM(AJ120:AJ122)</f>
        <v>504</v>
      </c>
      <c r="AK123" s="21">
        <f t="shared" ref="AK123" si="1197">IF(AJ123&gt;0,(AK120*AJ120+AK121*AJ121+AK122*AJ122)/AJ123,0)</f>
        <v>8.5718253968253971E-2</v>
      </c>
      <c r="AL123" s="53">
        <f>IF(K123&gt;0,(AL120*K120+AL121*K121+AL122*K122)/K123,0)</f>
        <v>0.2290773854961832</v>
      </c>
      <c r="AM123" s="141">
        <f>IF(L123&gt;0,(AM120*K120+AM121*K121+AM122*K122)/K123,0)</f>
        <v>0.2241272279424818</v>
      </c>
      <c r="AN123" s="58">
        <f t="shared" ref="AN123" si="1198">SUM(AN120:AN122)</f>
        <v>105.55498639999999</v>
      </c>
      <c r="AO123" s="142">
        <f t="shared" si="706"/>
        <v>103.28998990000001</v>
      </c>
      <c r="AP123" s="56"/>
      <c r="AQ123" s="56">
        <f t="shared" ref="AQ123" si="1199">SUM(AQ120:AQ122)</f>
        <v>0</v>
      </c>
      <c r="AR123" s="105"/>
      <c r="AS123" s="106">
        <f>AR122</f>
        <v>1843.3200000000013</v>
      </c>
      <c r="AT123" s="51">
        <f t="shared" ref="AT123" si="1200">SUM(AT120:AT122)</f>
        <v>0</v>
      </c>
      <c r="AU123" s="59"/>
      <c r="AV123" s="58"/>
      <c r="AW123" s="58"/>
      <c r="AX123" s="58"/>
      <c r="AY123" s="58"/>
    </row>
    <row r="124" spans="1:51" x14ac:dyDescent="0.2">
      <c r="A124" s="168">
        <v>31</v>
      </c>
      <c r="B124" s="23">
        <v>1</v>
      </c>
      <c r="C124" s="11" t="s">
        <v>53</v>
      </c>
      <c r="D124" s="12">
        <v>11622</v>
      </c>
      <c r="E124" s="12">
        <v>0</v>
      </c>
      <c r="F124" s="12">
        <v>17725</v>
      </c>
      <c r="G124" s="13">
        <v>1.5</v>
      </c>
      <c r="H124" s="13">
        <v>5.6</v>
      </c>
      <c r="I124" s="12">
        <v>17714</v>
      </c>
      <c r="J124" s="13">
        <v>3.9</v>
      </c>
      <c r="K124" s="12">
        <v>16081</v>
      </c>
      <c r="L124" s="14">
        <v>7.3999999999999996E-2</v>
      </c>
      <c r="M124" s="24">
        <f>ROUND(K124*(1-L124),0)</f>
        <v>14891</v>
      </c>
      <c r="N124" s="15">
        <v>0.434</v>
      </c>
      <c r="O124" s="25">
        <f t="shared" ref="O124:O126" si="1201">M124*N124</f>
        <v>6462.6939999999995</v>
      </c>
      <c r="P124" s="14">
        <v>0.40300000000000002</v>
      </c>
      <c r="Q124" s="25">
        <f t="shared" ref="Q124:Q126" si="1202">M124*P124</f>
        <v>6001.0730000000003</v>
      </c>
      <c r="R124" s="16">
        <v>0.16300000000000001</v>
      </c>
      <c r="S124" s="150">
        <v>0.1895</v>
      </c>
      <c r="T124" s="25">
        <f t="shared" ref="T124:T126" si="1203">M124*R124</f>
        <v>2427.2330000000002</v>
      </c>
      <c r="U124" s="26">
        <v>0.25600000000000001</v>
      </c>
      <c r="V124" s="25">
        <f t="shared" ref="V124:V126" si="1204">M124*U124</f>
        <v>3812.096</v>
      </c>
      <c r="W124" s="16">
        <v>0.49399999999999999</v>
      </c>
      <c r="X124" s="25">
        <f t="shared" ref="X124:X126" si="1205">M124*W124</f>
        <v>7356.1539999999995</v>
      </c>
      <c r="Y124" s="16">
        <v>0.39</v>
      </c>
      <c r="Z124" s="25">
        <f t="shared" ref="Z124:Z126" si="1206">Y124*M124</f>
        <v>5807.49</v>
      </c>
      <c r="AA124" s="17">
        <v>2.5200000000000001E-3</v>
      </c>
      <c r="AB124" s="18">
        <f t="shared" ref="AB124:AB126" si="1207">M124*AA124</f>
        <v>37.525320000000001</v>
      </c>
      <c r="AC124" s="27">
        <f>IF(M124&gt;0,(AE124+AN124)/M124,0)</f>
        <v>2.8942626552951448E-3</v>
      </c>
      <c r="AD124" s="17">
        <v>3.6999999999999999E-4</v>
      </c>
      <c r="AE124" s="24">
        <f t="shared" ref="AE124:AE126" si="1208">AD124*M124</f>
        <v>5.5096699999999998</v>
      </c>
      <c r="AF124" s="117">
        <v>0.20250000000000001</v>
      </c>
      <c r="AG124" s="30">
        <f t="shared" ref="AG124:AG126" si="1209">AJ124*(1-AK124)*AF124</f>
        <v>34.948260000000005</v>
      </c>
      <c r="AH124" s="28">
        <f t="shared" ref="AH124:AH126" si="1210">IF(AND(AF124&gt;0,AD124&gt;0,AA124&gt;0),((AA124-AD124)*AF124)/((AF124-AD124)*AA124),0)</f>
        <v>0.85473634365436679</v>
      </c>
      <c r="AI124" s="60">
        <f t="shared" si="635"/>
        <v>0.87364503048953168</v>
      </c>
      <c r="AJ124" s="12">
        <v>188</v>
      </c>
      <c r="AK124" s="14">
        <v>8.2000000000000003E-2</v>
      </c>
      <c r="AL124" s="15">
        <v>0.21779999999999999</v>
      </c>
      <c r="AM124" s="135">
        <v>0.21290000000000001</v>
      </c>
      <c r="AN124" s="30">
        <f>AJ124*(1-AK124)*AL124</f>
        <v>37.5887952</v>
      </c>
      <c r="AO124" s="136">
        <f t="shared" ref="AO124" si="1211">AJ124*(1-AK124)*AM124</f>
        <v>36.7431336</v>
      </c>
      <c r="AP124" s="19">
        <v>1.6</v>
      </c>
      <c r="AQ124" s="19"/>
      <c r="AR124" s="101">
        <f>AR122+AJ124-AQ124</f>
        <v>2031.3200000000013</v>
      </c>
      <c r="AS124" s="102"/>
      <c r="AT124" s="12"/>
      <c r="AU124" s="31"/>
      <c r="AV124" s="20"/>
      <c r="AW124" s="20"/>
      <c r="AX124" s="20"/>
      <c r="AY124" s="20"/>
    </row>
    <row r="125" spans="1:51" x14ac:dyDescent="0.2">
      <c r="A125" s="169"/>
      <c r="B125" s="33">
        <v>2</v>
      </c>
      <c r="C125" s="46" t="s">
        <v>54</v>
      </c>
      <c r="D125" s="34">
        <v>20265</v>
      </c>
      <c r="E125" s="34">
        <v>1</v>
      </c>
      <c r="F125" s="34">
        <v>15234</v>
      </c>
      <c r="G125" s="35">
        <v>1.2</v>
      </c>
      <c r="H125" s="35">
        <v>5.8</v>
      </c>
      <c r="I125" s="34">
        <v>15783</v>
      </c>
      <c r="J125" s="35">
        <v>3.9</v>
      </c>
      <c r="K125" s="34">
        <v>15946</v>
      </c>
      <c r="L125" s="36">
        <v>7.0000000000000007E-2</v>
      </c>
      <c r="M125" s="37">
        <f>ROUND(K125*(1-L125),0)</f>
        <v>14830</v>
      </c>
      <c r="N125" s="38">
        <v>0.39400000000000002</v>
      </c>
      <c r="O125" s="25">
        <f t="shared" si="1201"/>
        <v>5843.02</v>
      </c>
      <c r="P125" s="36">
        <v>0.435</v>
      </c>
      <c r="Q125" s="25">
        <f t="shared" si="1202"/>
        <v>6451.05</v>
      </c>
      <c r="R125" s="39">
        <v>0.17100000000000001</v>
      </c>
      <c r="S125" s="139">
        <v>0.2036</v>
      </c>
      <c r="T125" s="25">
        <f t="shared" si="1203"/>
        <v>2535.9300000000003</v>
      </c>
      <c r="U125" s="28">
        <v>0.26</v>
      </c>
      <c r="V125" s="25">
        <f t="shared" si="1204"/>
        <v>3855.8</v>
      </c>
      <c r="W125" s="39">
        <v>0.47499999999999998</v>
      </c>
      <c r="X125" s="25">
        <f t="shared" si="1205"/>
        <v>7044.25</v>
      </c>
      <c r="Y125" s="39">
        <v>0.39</v>
      </c>
      <c r="Z125" s="25">
        <f t="shared" si="1206"/>
        <v>5783.7</v>
      </c>
      <c r="AA125" s="40">
        <v>2.4199999999999998E-3</v>
      </c>
      <c r="AB125" s="18">
        <f t="shared" si="1207"/>
        <v>35.888599999999997</v>
      </c>
      <c r="AC125" s="27">
        <f>IF(M125&gt;0,(AE125+AN125)/M125,0)</f>
        <v>2.6047299258260283E-3</v>
      </c>
      <c r="AD125" s="40">
        <v>3.5E-4</v>
      </c>
      <c r="AE125" s="37">
        <f t="shared" si="1208"/>
        <v>5.1905000000000001</v>
      </c>
      <c r="AF125" s="28">
        <v>0.21</v>
      </c>
      <c r="AG125" s="41">
        <f t="shared" si="1209"/>
        <v>32.034240000000004</v>
      </c>
      <c r="AH125" s="28">
        <f t="shared" si="1210"/>
        <v>0.85679990066088096</v>
      </c>
      <c r="AI125" s="29">
        <f t="shared" si="635"/>
        <v>0.86701343693851374</v>
      </c>
      <c r="AJ125" s="34">
        <v>168</v>
      </c>
      <c r="AK125" s="36">
        <v>9.1999999999999998E-2</v>
      </c>
      <c r="AL125" s="38">
        <v>0.21920000000000001</v>
      </c>
      <c r="AM125" s="137">
        <v>0.2177</v>
      </c>
      <c r="AN125" s="41">
        <f>AJ125*(1-AK125)*AL125</f>
        <v>33.437644800000001</v>
      </c>
      <c r="AO125" s="138">
        <f t="shared" si="677"/>
        <v>33.208828800000006</v>
      </c>
      <c r="AP125" s="42">
        <v>1.6</v>
      </c>
      <c r="AQ125" s="42"/>
      <c r="AR125" s="121">
        <f>AR124+AJ125-AQ125</f>
        <v>2199.3200000000015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9"/>
      <c r="B126" s="33">
        <v>3</v>
      </c>
      <c r="C126" s="46" t="s">
        <v>55</v>
      </c>
      <c r="D126" s="43">
        <v>15500</v>
      </c>
      <c r="E126" s="43">
        <v>1</v>
      </c>
      <c r="F126" s="43">
        <v>16689</v>
      </c>
      <c r="G126" s="37">
        <v>1.1000000000000001</v>
      </c>
      <c r="H126" s="37">
        <v>4.2</v>
      </c>
      <c r="I126" s="43">
        <v>16996</v>
      </c>
      <c r="J126" s="37">
        <v>4</v>
      </c>
      <c r="K126" s="43">
        <v>16016</v>
      </c>
      <c r="L126" s="39">
        <v>6.9000000000000006E-2</v>
      </c>
      <c r="M126" s="37">
        <f>ROUND(K126*(1-L126),0)</f>
        <v>14911</v>
      </c>
      <c r="N126" s="28">
        <v>0.53900000000000003</v>
      </c>
      <c r="O126" s="25">
        <f t="shared" si="1201"/>
        <v>8037.0290000000005</v>
      </c>
      <c r="P126" s="39">
        <v>0.30499999999999999</v>
      </c>
      <c r="Q126" s="25">
        <f t="shared" si="1202"/>
        <v>4547.8549999999996</v>
      </c>
      <c r="R126" s="39">
        <v>0.156</v>
      </c>
      <c r="S126" s="139">
        <v>0.20760000000000001</v>
      </c>
      <c r="T126" s="25">
        <f t="shared" si="1203"/>
        <v>2326.116</v>
      </c>
      <c r="U126" s="28">
        <v>0.25900000000000001</v>
      </c>
      <c r="V126" s="25">
        <f t="shared" si="1204"/>
        <v>3861.9490000000001</v>
      </c>
      <c r="W126" s="39">
        <v>0.48199999999999998</v>
      </c>
      <c r="X126" s="25">
        <f t="shared" si="1205"/>
        <v>7187.1019999999999</v>
      </c>
      <c r="Y126" s="39">
        <v>0.39</v>
      </c>
      <c r="Z126" s="25">
        <f t="shared" si="1206"/>
        <v>5815.29</v>
      </c>
      <c r="AA126" s="47">
        <v>2.3700000000000001E-3</v>
      </c>
      <c r="AB126" s="18">
        <f t="shared" si="1207"/>
        <v>35.33907</v>
      </c>
      <c r="AC126" s="27">
        <f>IF(M126&gt;0,(AE126+AN126)/M126,0)</f>
        <v>2.603017510562672E-3</v>
      </c>
      <c r="AD126" s="47">
        <v>3.6000000000000002E-4</v>
      </c>
      <c r="AE126" s="37">
        <f t="shared" si="1208"/>
        <v>5.3679600000000001</v>
      </c>
      <c r="AF126" s="28">
        <v>0.2114</v>
      </c>
      <c r="AG126" s="41">
        <f t="shared" si="1209"/>
        <v>30.621078600000004</v>
      </c>
      <c r="AH126" s="28">
        <f t="shared" si="1210"/>
        <v>0.84954798898283124</v>
      </c>
      <c r="AI126" s="29">
        <f t="shared" si="635"/>
        <v>0.86304455809423808</v>
      </c>
      <c r="AJ126" s="43">
        <v>159</v>
      </c>
      <c r="AK126" s="39">
        <v>8.8999999999999996E-2</v>
      </c>
      <c r="AL126" s="28">
        <v>0.23089999999999999</v>
      </c>
      <c r="AM126" s="139">
        <v>0.23380000000000001</v>
      </c>
      <c r="AN126" s="41">
        <f>AJ126*(1-AK126)*AL126</f>
        <v>33.445634100000007</v>
      </c>
      <c r="AO126" s="140">
        <f t="shared" si="677"/>
        <v>33.865696200000002</v>
      </c>
      <c r="AP126" s="18">
        <v>1.56</v>
      </c>
      <c r="AQ126" s="18"/>
      <c r="AR126" s="121">
        <f>AR125+AJ126-AQ126</f>
        <v>2358.3200000000015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70"/>
      <c r="B127" s="49" t="s">
        <v>38</v>
      </c>
      <c r="C127" s="50"/>
      <c r="D127" s="51">
        <f>SUM(D124:D126)</f>
        <v>47387</v>
      </c>
      <c r="E127" s="61"/>
      <c r="F127" s="51">
        <f>SUM(F124:F126)</f>
        <v>49648</v>
      </c>
      <c r="G127" s="62"/>
      <c r="H127" s="62"/>
      <c r="I127" s="51">
        <f>SUM(I124:I126)</f>
        <v>50493</v>
      </c>
      <c r="J127" s="52"/>
      <c r="K127" s="51">
        <f>SUM(K124:K126)</f>
        <v>48043</v>
      </c>
      <c r="L127" s="21">
        <f>IF(K127&gt;0,(K124*L124+K125*L125+K126*L126)/K127,0)</f>
        <v>7.1005515892013413E-2</v>
      </c>
      <c r="M127" s="52">
        <f>M124+M125+M126</f>
        <v>44632</v>
      </c>
      <c r="N127" s="53">
        <f>IF(M127&gt;0,O127/M127,0)</f>
        <v>0.45578829091234996</v>
      </c>
      <c r="O127" s="54">
        <f t="shared" ref="O127" si="1212">O124+O125+O126</f>
        <v>20342.743000000002</v>
      </c>
      <c r="P127" s="21">
        <f>IF(M127&gt;0,Q127/M127,0)</f>
        <v>0.38089214016848894</v>
      </c>
      <c r="Q127" s="54">
        <f t="shared" ref="Q127" si="1213">Q124+Q125+Q126</f>
        <v>16999.977999999999</v>
      </c>
      <c r="R127" s="21">
        <f>IF(M127&gt;0,T127/M127,0)</f>
        <v>0.16331956891916116</v>
      </c>
      <c r="S127" s="141"/>
      <c r="T127" s="54">
        <f t="shared" ref="T127" si="1214">T124+T125+T126</f>
        <v>7289.2790000000005</v>
      </c>
      <c r="U127" s="21">
        <f>IF(M127&gt;0,V127/M127,0)</f>
        <v>0.25833135418533792</v>
      </c>
      <c r="V127" s="54">
        <f t="shared" ref="V127" si="1215">V124+V125+V126</f>
        <v>11529.845000000001</v>
      </c>
      <c r="W127" s="21">
        <f>IF(M127&gt;0,X127/M127,0)</f>
        <v>0.48367776483240721</v>
      </c>
      <c r="X127" s="54">
        <f t="shared" ref="X127" si="1216">X124+X125+X126</f>
        <v>21587.505999999998</v>
      </c>
      <c r="Y127" s="21">
        <f>IF(M127&gt;0,Z127/M127,0)</f>
        <v>0.39</v>
      </c>
      <c r="Z127" s="54">
        <f t="shared" ref="Z127" si="1217">Z124+Z125+Z126</f>
        <v>17406.48</v>
      </c>
      <c r="AA127" s="55">
        <f>IF(M127&gt;0,AB127/M127,0)</f>
        <v>2.4366595716078148E-3</v>
      </c>
      <c r="AB127" s="56">
        <f t="shared" ref="AB127" si="1218">SUM(AB124:AB126)</f>
        <v>108.75298999999998</v>
      </c>
      <c r="AC127" s="55">
        <f t="shared" ref="AC127" si="1219">IF(M127&gt;0,(AC124*M124+AC125*M125+AC126*M126)/M127,0)</f>
        <v>2.7007573960387164E-3</v>
      </c>
      <c r="AD127" s="55">
        <f>IF(K127&gt;0,(K124*AD124+K125*AD125+K126*AD126)/K127,0)</f>
        <v>3.6002809982723809E-4</v>
      </c>
      <c r="AE127" s="52">
        <f t="shared" ref="AE127" si="1220">SUM(AE124:AE126)</f>
        <v>16.06813</v>
      </c>
      <c r="AF127" s="53">
        <f>IF(K127&gt;0,(K124*AF124+K125*AF125+K126*AF126)/K127,0)</f>
        <v>0.20795630789084779</v>
      </c>
      <c r="AG127" s="58">
        <f>SUM(AG124:AG126)</f>
        <v>97.60357860000002</v>
      </c>
      <c r="AH127" s="53">
        <f>IF(AND(AB127&gt;0),((AB124*AH124+AB125*AH125+AB126*AH126)/AB127),0)</f>
        <v>0.85373137398007803</v>
      </c>
      <c r="AI127" s="57">
        <f t="shared" si="635"/>
        <v>0.86809749434136085</v>
      </c>
      <c r="AJ127" s="51">
        <f>SUM(AJ124:AJ126)</f>
        <v>515</v>
      </c>
      <c r="AK127" s="21">
        <f>IF(AJ127&gt;0,(AK124*AJ124+AK125*AJ125+AK126*AJ126)/AJ127,0)</f>
        <v>8.742330097087378E-2</v>
      </c>
      <c r="AL127" s="53">
        <f>IF(K127&gt;0,(AL124*K124+AL125*K125+AL126*K126)/K127,0)</f>
        <v>0.22263179651562143</v>
      </c>
      <c r="AM127" s="141">
        <f>IF(L127&gt;0,(AM124*K124+AM125*K125+AM126*K126)/K127,0)</f>
        <v>0.22146056449430718</v>
      </c>
      <c r="AN127" s="58">
        <f>SUM(AN124:AN126)</f>
        <v>104.47207410000001</v>
      </c>
      <c r="AO127" s="142">
        <f t="shared" ref="AO127" si="1221">SUM(AO124:AO126)</f>
        <v>103.81765860000002</v>
      </c>
      <c r="AP127" s="63"/>
      <c r="AQ127" s="56">
        <f>SUM(AQ124:AQ126)</f>
        <v>0</v>
      </c>
      <c r="AR127" s="105"/>
      <c r="AS127" s="106">
        <f>AR126</f>
        <v>2358.3200000000015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1444919</v>
      </c>
      <c r="E128" s="69"/>
      <c r="F128" s="69">
        <f>SUM(F127,F123,F119,F115,F111,F107,F103,F99,F95,F91,F87,F83,F79,F75,F71,F67,F63,F59,F55,F51,F47,F43,F39,F35,F31,F27,F23,F19,F15,F11,F7)</f>
        <v>1468911</v>
      </c>
      <c r="G128" s="75"/>
      <c r="H128" s="69"/>
      <c r="I128" s="69">
        <f>SUM(I127,I123,I119,I115,I111,I107,I103,I99,I95,I91,I87,I83,I79,I75,I71,I67,I63,I59,I55,I51,I47,I43,I39,I35,I31,I27,I23,I19,I15,I11,I7)</f>
        <v>1552369</v>
      </c>
      <c r="J128" s="75"/>
      <c r="K128" s="69">
        <f>SUM(K127,K123,K119,K115,K111,K107,K103,K99,K95,K91,K87,K83,K79,K75,K71,K67,K63,K59,K55,K51,K47,K43,K39,K35,K31,K27,K23,K19,K15,K11,K7)</f>
        <v>1487379</v>
      </c>
      <c r="L128" s="70">
        <f>1-M128/K128</f>
        <v>7.8034582981203804E-2</v>
      </c>
      <c r="M128" s="69">
        <f>SUM(M127,M123,M119,M115,M111,M107,M103,M99,M95,M91,M87,M83,M79,M75,M71,M67,M63,M59,M55,M51,M47,M43,M39,M35,M31,M27,M23,M19,M15,M11,M7)</f>
        <v>1371312</v>
      </c>
      <c r="N128" s="71">
        <f>IF(AND(M128&gt;0),(O128/M128),0)</f>
        <v>0.44418052565718091</v>
      </c>
      <c r="O128" s="69">
        <f>SUM(O127,O123,O119,O115,O111,O107,O103,O99,O95,O91,O87,O83,O79,O75,O71,O67,O63,O59,O55,O51,O47,O43,O39,O35,O31,O27,O23,O19,O15,O11,O7)</f>
        <v>609110.08500000008</v>
      </c>
      <c r="P128" s="71">
        <f>Q128/M128</f>
        <v>0.37515709116524909</v>
      </c>
      <c r="Q128" s="69">
        <f>SUM(Q127,Q123,Q119,Q115,Q111,Q107,Q103,Q99,Q95,Q91,Q87,Q83,Q79,Q75,Q71,Q67,Q63,Q59,Q55,Q51,Q47,Q43,Q39,Q35,Q31,Q27,Q23,Q19,Q15,Q11,Q7)</f>
        <v>514457.42100000009</v>
      </c>
      <c r="R128" s="71">
        <f>T128/M128</f>
        <v>0.18071623671345402</v>
      </c>
      <c r="S128" s="143"/>
      <c r="T128" s="69">
        <f>SUM(T127,T123,T119,T115,T111,T107,T103,T99,T95,T91,T87,T83,T79,T75,T71,T67,T63,T59,T55,T51,T47,T43,T39,T35,T31,T27,T23,T19,T15,T11,T7)</f>
        <v>247818.34400000004</v>
      </c>
      <c r="U128" s="71">
        <f>V128/M128</f>
        <v>0.25323845120585253</v>
      </c>
      <c r="V128" s="69">
        <f>SUM(V127,V123,V119,V115,V111,V107,V103,V99,V95,V91,V87,V83,V79,V75,V71,V67,V63,V59,V55,V51,V47,V43,V39,V35,V31,V27,V23,V19,V15,V11,V7)</f>
        <v>347268.92700000003</v>
      </c>
      <c r="W128" s="71">
        <f>X128/M128</f>
        <v>0.49020970574165468</v>
      </c>
      <c r="X128" s="69">
        <f>SUM(X127,X123,X119,X115,X111,X107,X103,X99,X95,X91,X87,X83,X79,X75,X71,X67,X63,X59,X55,X51,X47,X43,X39,X35,X31,X27,X23,X19,X15,X11,X7)</f>
        <v>672230.45199999993</v>
      </c>
      <c r="Y128" s="71">
        <f>IF(AND(M128&gt;0),(Z128/M128),0)</f>
        <v>0.39321407527973212</v>
      </c>
      <c r="Z128" s="69">
        <f>SUM(Z127,Z123,Z119,Z115,Z111,Z107,Z103,Z99,Z95,Z91,Z87,Z83,Z79,Z75,Z71,Z67,Z63,Z59,Z55,Z51,Z47,Z43,Z39,Z35,Z31,Z27,Z23,Z19,Z15,Z11,Z7)</f>
        <v>539219.18000000005</v>
      </c>
      <c r="AA128" s="72">
        <f>IF(AND(M128&gt;0),(AB128/M128),0)</f>
        <v>2.6486400469039866E-3</v>
      </c>
      <c r="AB128" s="69">
        <f>SUM(AB127,AB123,AB119,AB115,AB111,AB107,AB103,AB99,AB95,AB91,AB87,AB83,AB79,AB75,AB71,AB67,AB63,AB59,AB55,AB51,AB47,AB43,AB39,AB35,AB31,AB27,AB23,AB19,AB15,AB11,AB7)</f>
        <v>3632.1118799999999</v>
      </c>
      <c r="AC128" s="73">
        <f>(AE128+AN128)/M128</f>
        <v>2.9743877126430745E-3</v>
      </c>
      <c r="AD128" s="74">
        <f>AE128/(M128-AJ128)</f>
        <v>4.5580557842467653E-4</v>
      </c>
      <c r="AE128" s="75">
        <f>SUM(AE127,AE123,AE119,AE115,AE111,AE107,AE103,AE99,AE95,AE91,AE87,AE83,AE79,AE75,AE71,AE67,AE63,AE59,AE55,AE51,AE47,AE43,AE39,AE35,AE31,AE27,AE23,AE19,AE15,AE11,AE7)</f>
        <v>617.30889000000002</v>
      </c>
      <c r="AF128" s="71">
        <f>AG128/AJ128</f>
        <v>0.18887572470124214</v>
      </c>
      <c r="AG128" s="69">
        <f>SUM(AG127,AG123,AG119,AG115,AG111,AG107,AG103,AG99,AG95,AG91,AG87,AG83,AG79,AG75,AG71,AG67,AG63,AG59,AG55,AG51,AG47,AG43,AG39,AG35,AG31,AG27,AG23,AG19,AG15,AG11,AG7)</f>
        <v>3208.4319355000002</v>
      </c>
      <c r="AH128" s="76">
        <f>((AA128-AD128)*AF128)/((AF128-AD128)*AA128)</f>
        <v>0.82991237133775664</v>
      </c>
      <c r="AI128" s="77">
        <f>((AC128-AD128)*AL128)/((AL128-AD128)*AC128)</f>
        <v>0.84865479128544319</v>
      </c>
      <c r="AJ128" s="69">
        <f>SUM(AJ127,AJ123,AJ119,AJ115,AJ111,AJ107,AJ103,AJ99,AJ95,AJ91,AJ87,AJ83,AJ79,AJ75,AJ71,AJ67,AJ63,AJ59,AJ55,AJ51,AJ47,AJ43,AJ39,AJ35,AJ31,AJ27,AJ23,AJ19,AJ15,AJ11,AJ7)</f>
        <v>16987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8.1826749867545789E-2</v>
      </c>
      <c r="AL128" s="71">
        <f>AN128/AJ128</f>
        <v>0.20377374892564903</v>
      </c>
      <c r="AM128" s="143">
        <f>AO128/AJ128</f>
        <v>0.20001850599281804</v>
      </c>
      <c r="AN128" s="69">
        <f>SUM(AN127,AN123,AN119,AN115,AN111,AN107,AN103,AN99,AN95,AN91,AN87,AN83,AN79,AN75,AN71,AN67,AN63,AN59,AN55,AN51,AN47,AN43,AN39,AN35,AN31,AN27,AN23,AN19,AN15,AN11,AN7)</f>
        <v>3461.5046729999999</v>
      </c>
      <c r="AO128" s="144">
        <f>SUM(AO127,AO123,AO119,AO115,AO111,AO107,AO103,AO99,AO95,AO91,AO87,AO83,AO79,AO75,AO71,AO67,AO63,AO59,AO55,AO51,AO47,AO43,AO39,AO35,AO31,AO27,AO23,AO19,AO15,AO11,AO7)</f>
        <v>3397.7143612999998</v>
      </c>
      <c r="AP128" s="69"/>
      <c r="AQ128" s="107">
        <f>SUM(AQ127,AQ123,AQ119,AQ115,AQ111,AQ107,AQ103,AQ99,AQ95,AQ91,AQ87,AQ83,AQ79,AQ75,AQ71,AQ67,AQ63,AQ59,AQ55,AQ51,AQ47,AQ43,AQ39,AQ35,AQ31,AQ27,AQ23,AQ19,AQ15,AQ11,AQ7)</f>
        <v>17083.52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AN1:AO1048576 O1:O3 T1:T3 AE1:AE3 AI1:AI1048576 AB1:AC3 AB128:AC1048576 O128:O1048576 Q128:Q1048576 T128:T1048576 V128:V1048576 X128:X1048576 Z128:Z1048576 AE128:AE1048576 M1:M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124:A127"/>
    <mergeCell ref="A104:A107"/>
    <mergeCell ref="A108:A111"/>
    <mergeCell ref="A112:A115"/>
    <mergeCell ref="A116:A119"/>
    <mergeCell ref="A120:A123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76:A79"/>
    <mergeCell ref="A80:A83"/>
    <mergeCell ref="A84:A87"/>
    <mergeCell ref="A72:A75"/>
    <mergeCell ref="AX1:AY1"/>
    <mergeCell ref="AV1:AW1"/>
    <mergeCell ref="A32:A35"/>
    <mergeCell ref="A36:A39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1" topLeftCell="Y2" activePane="bottomRight" state="frozen"/>
      <selection pane="topRight" activeCell="D1" sqref="D1"/>
      <selection pane="bottomLeft" activeCell="A2" sqref="A2"/>
      <selection pane="bottomRight" activeCell="AJ17" sqref="AJ17:AK17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3.425781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3.5703125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8554687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5" style="80" customWidth="1"/>
    <col min="33" max="33" width="15" style="82" hidden="1" customWidth="1"/>
    <col min="34" max="34" width="13.85546875" style="32" customWidth="1"/>
    <col min="35" max="35" width="10" style="32" customWidth="1"/>
    <col min="36" max="36" width="12" style="32" customWidth="1"/>
    <col min="37" max="37" width="11.5703125" style="81" customWidth="1"/>
    <col min="38" max="38" width="12.28515625" style="82" bestFit="1" customWidth="1"/>
    <col min="39" max="39" width="12.28515625" style="82" customWidth="1"/>
    <col min="40" max="40" width="11.7109375" style="32" bestFit="1" customWidth="1"/>
    <col min="41" max="41" width="11.7109375" style="145" customWidth="1"/>
    <col min="42" max="42" width="11.85546875" style="32" customWidth="1"/>
    <col min="43" max="43" width="12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74" t="s">
        <v>47</v>
      </c>
      <c r="B1" s="176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23</v>
      </c>
      <c r="AM1" s="131" t="s">
        <v>50</v>
      </c>
      <c r="AN1" s="146" t="s">
        <v>24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7" t="s">
        <v>28</v>
      </c>
      <c r="AW1" s="167"/>
      <c r="AX1" s="167" t="s">
        <v>29</v>
      </c>
      <c r="AY1" s="167"/>
    </row>
    <row r="2" spans="1:51" s="22" customFormat="1" ht="13.5" thickBot="1" x14ac:dyDescent="0.25">
      <c r="A2" s="175"/>
      <c r="B2" s="177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/>
      <c r="AN2" s="5" t="s">
        <v>30</v>
      </c>
      <c r="AO2" s="133"/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Март!AS127</f>
        <v>2358.3200000000015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8">
        <v>1</v>
      </c>
      <c r="B4" s="23">
        <v>1</v>
      </c>
      <c r="C4" s="11" t="s">
        <v>53</v>
      </c>
      <c r="D4" s="12">
        <v>4100</v>
      </c>
      <c r="E4" s="12">
        <v>0</v>
      </c>
      <c r="F4" s="12">
        <v>4956</v>
      </c>
      <c r="G4" s="13">
        <v>1.4</v>
      </c>
      <c r="H4" s="13">
        <v>6.4</v>
      </c>
      <c r="I4" s="12">
        <v>5570</v>
      </c>
      <c r="J4" s="13">
        <v>9</v>
      </c>
      <c r="K4" s="12">
        <v>15870</v>
      </c>
      <c r="L4" s="14">
        <v>6.8000000000000005E-2</v>
      </c>
      <c r="M4" s="24">
        <f>ROUND(K4*(1-L4),0)</f>
        <v>14791</v>
      </c>
      <c r="N4" s="15">
        <v>0.47899999999999998</v>
      </c>
      <c r="O4" s="25">
        <f t="shared" ref="O4:O6" si="0">M4*N4</f>
        <v>7084.8890000000001</v>
      </c>
      <c r="P4" s="14">
        <v>0.41099999999999998</v>
      </c>
      <c r="Q4" s="25">
        <f t="shared" ref="Q4:Q6" si="1">M4*P4</f>
        <v>6079.1009999999997</v>
      </c>
      <c r="R4" s="16">
        <v>0.11</v>
      </c>
      <c r="S4" s="149">
        <v>0.21299999999999999</v>
      </c>
      <c r="T4" s="25">
        <f t="shared" ref="T4:T6" si="2">M4*R4</f>
        <v>1627.01</v>
      </c>
      <c r="U4" s="26">
        <v>0.25900000000000001</v>
      </c>
      <c r="V4" s="25">
        <f t="shared" ref="V4:V6" si="3">M4*U4</f>
        <v>3830.8690000000001</v>
      </c>
      <c r="W4" s="16">
        <v>0.48099999999999998</v>
      </c>
      <c r="X4" s="25">
        <f>M4*W4</f>
        <v>7114.4709999999995</v>
      </c>
      <c r="Y4" s="16">
        <v>0.4</v>
      </c>
      <c r="Z4" s="128">
        <f t="shared" ref="Z4:Z6" si="4">Y4*M4</f>
        <v>5916.4000000000005</v>
      </c>
      <c r="AA4" s="17">
        <v>2.4099999999999998E-3</v>
      </c>
      <c r="AB4" s="19">
        <f>M4*AA4</f>
        <v>35.64631</v>
      </c>
      <c r="AC4" s="27">
        <f>IF(M4&gt;0,(AE4+AN4)/M4,0)</f>
        <v>2.4018561557704009E-3</v>
      </c>
      <c r="AD4" s="17">
        <v>3.5E-4</v>
      </c>
      <c r="AE4" s="24">
        <f t="shared" ref="AE4:AE6" si="5">AD4*M4</f>
        <v>5.17685</v>
      </c>
      <c r="AF4" s="117">
        <v>0.21149999999999999</v>
      </c>
      <c r="AG4" s="30">
        <f>AJ4*(1-AK4)*AF4</f>
        <v>27.643473</v>
      </c>
      <c r="AH4" s="28">
        <f>IF(AND(AF4&gt;0,AD4&gt;0,AA4&gt;0),((AA4-AD4)*AF4)/((AF4-AD4)*AA4),0)</f>
        <v>0.85618864487400048</v>
      </c>
      <c r="AI4" s="60">
        <f t="shared" ref="AI4:AI67" si="6">IF(AND(AC4&gt;0,AL4&gt;0,AD4&gt;0),((AL4*(AC4-AD4))/(AC4*(AL4-AD4))),0)</f>
        <v>0.85556898407934601</v>
      </c>
      <c r="AJ4" s="12">
        <v>143</v>
      </c>
      <c r="AK4" s="14">
        <v>8.5999999999999993E-2</v>
      </c>
      <c r="AL4" s="15">
        <v>0.23219999999999999</v>
      </c>
      <c r="AM4" s="135">
        <v>0.2311</v>
      </c>
      <c r="AN4" s="30">
        <f>AJ4*(1-AK4)*AL4</f>
        <v>30.349004399999998</v>
      </c>
      <c r="AO4" s="136">
        <f>AJ4*(1-AK4)*AM4</f>
        <v>30.205232200000001</v>
      </c>
      <c r="AP4" s="19">
        <v>1.6</v>
      </c>
      <c r="AQ4" s="19">
        <v>1005.56</v>
      </c>
      <c r="AR4" s="113">
        <f>AR3+AJ4-AQ4</f>
        <v>1495.7600000000016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9"/>
      <c r="B5" s="33">
        <v>2</v>
      </c>
      <c r="C5" s="11" t="s">
        <v>56</v>
      </c>
      <c r="D5" s="34">
        <v>10960</v>
      </c>
      <c r="E5" s="34">
        <v>1</v>
      </c>
      <c r="F5" s="34">
        <v>9447</v>
      </c>
      <c r="G5" s="35">
        <v>1.2</v>
      </c>
      <c r="H5" s="35">
        <v>5.2</v>
      </c>
      <c r="I5" s="34">
        <v>10222</v>
      </c>
      <c r="J5" s="35">
        <v>8.8000000000000007</v>
      </c>
      <c r="K5" s="34">
        <v>15410</v>
      </c>
      <c r="L5" s="36">
        <v>7.9000000000000001E-2</v>
      </c>
      <c r="M5" s="37">
        <f>ROUND(K5*(1-L5),0)</f>
        <v>14193</v>
      </c>
      <c r="N5" s="38">
        <v>0.54400000000000004</v>
      </c>
      <c r="O5" s="25">
        <f t="shared" si="0"/>
        <v>7720.9920000000002</v>
      </c>
      <c r="P5" s="36">
        <v>0.374</v>
      </c>
      <c r="Q5" s="25">
        <f t="shared" si="1"/>
        <v>5308.1819999999998</v>
      </c>
      <c r="R5" s="39">
        <v>8.2000000000000003E-2</v>
      </c>
      <c r="S5" s="139">
        <v>0.21</v>
      </c>
      <c r="T5" s="25">
        <f t="shared" si="2"/>
        <v>1163.826</v>
      </c>
      <c r="U5" s="28">
        <v>0.249</v>
      </c>
      <c r="V5" s="25">
        <f t="shared" si="3"/>
        <v>3534.0569999999998</v>
      </c>
      <c r="W5" s="39">
        <v>0.48699999999999999</v>
      </c>
      <c r="X5" s="25">
        <f>M5*W5</f>
        <v>6911.991</v>
      </c>
      <c r="Y5" s="39">
        <v>0.4</v>
      </c>
      <c r="Z5" s="25">
        <f t="shared" si="4"/>
        <v>5677.2000000000007</v>
      </c>
      <c r="AA5" s="40">
        <v>2.5300000000000001E-3</v>
      </c>
      <c r="AB5" s="18">
        <f>M5*AA5</f>
        <v>35.908290000000001</v>
      </c>
      <c r="AC5" s="27">
        <f>IF(M5&gt;0,(AE5+AN5)/M5,0)</f>
        <v>3.0585908264637502E-3</v>
      </c>
      <c r="AD5" s="40">
        <v>3.5E-4</v>
      </c>
      <c r="AE5" s="37">
        <f t="shared" si="5"/>
        <v>4.9675500000000001</v>
      </c>
      <c r="AF5" s="28">
        <v>0.20380000000000001</v>
      </c>
      <c r="AG5" s="41">
        <f>AJ5*(1-AK5)*AF5</f>
        <v>34.712846400000004</v>
      </c>
      <c r="AH5" s="28">
        <f>IF(AND(AF5&gt;0,AD5&gt;0,AA5&gt;0),((AA5-AD5)*AF5)/((AF5-AD5)*AA5),0)</f>
        <v>0.86314241391335433</v>
      </c>
      <c r="AI5" s="29">
        <f t="shared" si="6"/>
        <v>0.88694362860117804</v>
      </c>
      <c r="AJ5" s="34">
        <v>188</v>
      </c>
      <c r="AK5" s="36">
        <v>9.4E-2</v>
      </c>
      <c r="AL5" s="38">
        <v>0.22570000000000001</v>
      </c>
      <c r="AM5" s="137">
        <v>0.21940000000000001</v>
      </c>
      <c r="AN5" s="41">
        <f>AJ5*(1-AK5)*AL5</f>
        <v>38.443029600000003</v>
      </c>
      <c r="AO5" s="138">
        <f t="shared" ref="AO5:AO6" si="7">AJ5*(1-AK5)*AM5</f>
        <v>37.369963200000001</v>
      </c>
      <c r="AP5" s="42">
        <v>1.6</v>
      </c>
      <c r="AQ5" s="42"/>
      <c r="AR5" s="113">
        <f>AR4+AJ5-AQ5</f>
        <v>1683.7600000000016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9"/>
      <c r="B6" s="33">
        <v>3</v>
      </c>
      <c r="C6" s="46" t="s">
        <v>55</v>
      </c>
      <c r="D6" s="43">
        <v>15290</v>
      </c>
      <c r="E6" s="43">
        <v>0</v>
      </c>
      <c r="F6" s="43">
        <v>15872</v>
      </c>
      <c r="G6" s="37">
        <v>1.6</v>
      </c>
      <c r="H6" s="37">
        <v>7.6</v>
      </c>
      <c r="I6" s="43">
        <v>16714</v>
      </c>
      <c r="J6" s="37">
        <v>7.7</v>
      </c>
      <c r="K6" s="43">
        <v>15508</v>
      </c>
      <c r="L6" s="39">
        <v>6.9000000000000006E-2</v>
      </c>
      <c r="M6" s="37">
        <f>ROUND(K6*(1-L6),0)</f>
        <v>14438</v>
      </c>
      <c r="N6" s="28">
        <v>0.57499999999999996</v>
      </c>
      <c r="O6" s="25">
        <f t="shared" si="0"/>
        <v>8301.8499999999985</v>
      </c>
      <c r="P6" s="39">
        <v>0.29199999999999998</v>
      </c>
      <c r="Q6" s="25">
        <f t="shared" si="1"/>
        <v>4215.8959999999997</v>
      </c>
      <c r="R6" s="39">
        <v>0.13300000000000001</v>
      </c>
      <c r="S6" s="139">
        <v>0.20499999999999999</v>
      </c>
      <c r="T6" s="25">
        <f t="shared" si="2"/>
        <v>1920.2540000000001</v>
      </c>
      <c r="U6" s="28">
        <v>0.26100000000000001</v>
      </c>
      <c r="V6" s="25">
        <f t="shared" si="3"/>
        <v>3768.3180000000002</v>
      </c>
      <c r="W6" s="39">
        <v>0.47099999999999997</v>
      </c>
      <c r="X6" s="25">
        <f>M6*W6</f>
        <v>6800.2979999999998</v>
      </c>
      <c r="Y6" s="39">
        <v>0.39</v>
      </c>
      <c r="Z6" s="25">
        <f t="shared" si="4"/>
        <v>5630.8200000000006</v>
      </c>
      <c r="AA6" s="47">
        <v>2.5000000000000001E-3</v>
      </c>
      <c r="AB6" s="18">
        <f>M6*AA6</f>
        <v>36.094999999999999</v>
      </c>
      <c r="AC6" s="27">
        <f>IF(M6&gt;0,(AE6+AN6)/M6,0)</f>
        <v>2.5763532899293531E-3</v>
      </c>
      <c r="AD6" s="47">
        <v>3.5E-4</v>
      </c>
      <c r="AE6" s="37">
        <f t="shared" si="5"/>
        <v>5.0533000000000001</v>
      </c>
      <c r="AF6" s="28">
        <v>0.21029999999999999</v>
      </c>
      <c r="AG6" s="41">
        <f>AJ6*(1-AK6)*AF6</f>
        <v>30.436298399999998</v>
      </c>
      <c r="AH6" s="28">
        <f>IF(AND(AF6&gt;0,AD6&gt;0,AA6&gt;0),((AA6-AD6)*AF6)/((AF6-AD6)*AA6),0)</f>
        <v>0.86143367468444854</v>
      </c>
      <c r="AI6" s="29">
        <f t="shared" si="6"/>
        <v>0.86551299942877469</v>
      </c>
      <c r="AJ6" s="43">
        <v>158</v>
      </c>
      <c r="AK6" s="39">
        <v>8.4000000000000005E-2</v>
      </c>
      <c r="AL6" s="28">
        <v>0.22209999999999999</v>
      </c>
      <c r="AM6" s="139">
        <v>0.22389999999999999</v>
      </c>
      <c r="AN6" s="41">
        <f>AJ6*(1-AK6)*AL6</f>
        <v>32.144088799999999</v>
      </c>
      <c r="AO6" s="140">
        <f t="shared" si="7"/>
        <v>32.4045992</v>
      </c>
      <c r="AP6" s="18">
        <v>1.6</v>
      </c>
      <c r="AQ6" s="18"/>
      <c r="AR6" s="113">
        <f>AR5+AJ6-AQ6</f>
        <v>1841.7600000000016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70"/>
      <c r="B7" s="49" t="s">
        <v>38</v>
      </c>
      <c r="C7" s="50"/>
      <c r="D7" s="51">
        <f>SUM(D4:D6)</f>
        <v>30350</v>
      </c>
      <c r="E7" s="51"/>
      <c r="F7" s="51">
        <f>SUM(F4:F6)</f>
        <v>30275</v>
      </c>
      <c r="G7" s="52"/>
      <c r="H7" s="52"/>
      <c r="I7" s="51">
        <f>SUM(I4:I6)</f>
        <v>32506</v>
      </c>
      <c r="J7" s="52"/>
      <c r="K7" s="51">
        <f>SUM(K4:K6)</f>
        <v>46788</v>
      </c>
      <c r="L7" s="21">
        <f>IF(K7&gt;0,(K4*L4+K5*L5+K6*L6)/K7,0)</f>
        <v>7.1954390014533645E-2</v>
      </c>
      <c r="M7" s="52">
        <f>M4+M5+M6</f>
        <v>43422</v>
      </c>
      <c r="N7" s="53">
        <f>IF(M7&gt;0,O7/M7,0)</f>
        <v>0.53216643636866101</v>
      </c>
      <c r="O7" s="54">
        <f>O4+O5+O6</f>
        <v>23107.731</v>
      </c>
      <c r="P7" s="21">
        <f>IF(M7&gt;0,Q7/M7,0)</f>
        <v>0.35933810050204967</v>
      </c>
      <c r="Q7" s="54">
        <f>Q4+Q5+Q6</f>
        <v>15603.179</v>
      </c>
      <c r="R7" s="21">
        <f>IF(M7&gt;0,T7/M7,0)</f>
        <v>0.1084954631292893</v>
      </c>
      <c r="S7" s="141"/>
      <c r="T7" s="54">
        <f>T4+T5+T6</f>
        <v>4711.09</v>
      </c>
      <c r="U7" s="21">
        <f>IF(M7&gt;0,V7/M7,0)</f>
        <v>0.25639638892727185</v>
      </c>
      <c r="V7" s="54">
        <f>V4+V5+V6</f>
        <v>11133.243999999999</v>
      </c>
      <c r="W7" s="21">
        <f>IF(M7&gt;0,X7/M7,0)</f>
        <v>0.47963612915112153</v>
      </c>
      <c r="X7" s="54">
        <f>X4+X5+X6</f>
        <v>20826.759999999998</v>
      </c>
      <c r="Y7" s="21">
        <f>IF(M7&gt;0,Z7/M7,0)</f>
        <v>0.39667495739486902</v>
      </c>
      <c r="Z7" s="54">
        <f>Z4+Z5+Z6</f>
        <v>17224.420000000002</v>
      </c>
      <c r="AA7" s="55">
        <f>IF(M7&gt;0,AB7/M7,0)</f>
        <v>2.4791488185712308E-3</v>
      </c>
      <c r="AB7" s="56">
        <f>SUM(AB4:AB6)</f>
        <v>107.64959999999999</v>
      </c>
      <c r="AC7" s="55">
        <f>IF(M7&gt;0,(AC4*M4+AC5*M5+AC6*M6)/M7,0)</f>
        <v>2.6745387775781865E-3</v>
      </c>
      <c r="AD7" s="55">
        <f>IF(K7&gt;0,(K4*AD4+K5*AD5+K6*AD6)/K7,0)</f>
        <v>3.4999999999999994E-4</v>
      </c>
      <c r="AE7" s="52">
        <f>SUM(AE4:AE6)</f>
        <v>15.197700000000001</v>
      </c>
      <c r="AF7" s="53">
        <f>IF(K7&gt;0,(K4*AF4+K5*AF5+K6*AF6)/K7,0)</f>
        <v>0.20856620073523124</v>
      </c>
      <c r="AG7" s="58">
        <f>SUM(AG4:AG6)</f>
        <v>92.792617800000002</v>
      </c>
      <c r="AH7" s="53">
        <f>IF(AND(AB7&gt;0),((AB4*AH4+AB5*AH5+AB6*AH6)/AB7),0)</f>
        <v>0.86026685144667958</v>
      </c>
      <c r="AI7" s="57">
        <f t="shared" si="6"/>
        <v>0.87048017301273328</v>
      </c>
      <c r="AJ7" s="51">
        <f>SUM(AJ4:AJ6)</f>
        <v>489</v>
      </c>
      <c r="AK7" s="21">
        <f>IF(AJ7&gt;0,(AK4*AJ4+AK5*AJ5+AK6*AJ6)/AJ7,0)</f>
        <v>8.8429447852760731E-2</v>
      </c>
      <c r="AL7" s="53">
        <f>IF(K7&gt;0,(AL4*K4+AL5*K5+AL6*K6)/K7,0)</f>
        <v>0.2267115029494742</v>
      </c>
      <c r="AM7" s="141">
        <f>IF(K7&gt;0,(AM4*K4+AM5*K5+AM6*K6)/K7,0)</f>
        <v>0.2248600538599641</v>
      </c>
      <c r="AN7" s="58">
        <f>SUM(AN4:AN6)</f>
        <v>100.93612279999999</v>
      </c>
      <c r="AO7" s="142">
        <f t="shared" ref="AO7" si="8">SUM(AO4:AO6)</f>
        <v>99.979794599999991</v>
      </c>
      <c r="AP7" s="56"/>
      <c r="AQ7" s="56">
        <f>SUM(AQ4:AQ6)</f>
        <v>1005.56</v>
      </c>
      <c r="AR7" s="105"/>
      <c r="AS7" s="106">
        <f>AR6</f>
        <v>1841.7600000000016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8">
        <v>2</v>
      </c>
      <c r="B8" s="23">
        <v>1</v>
      </c>
      <c r="C8" s="11" t="s">
        <v>53</v>
      </c>
      <c r="D8" s="12">
        <v>4300</v>
      </c>
      <c r="E8" s="12">
        <v>0</v>
      </c>
      <c r="F8" s="12">
        <v>17633</v>
      </c>
      <c r="G8" s="13">
        <v>2.2000000000000002</v>
      </c>
      <c r="H8" s="13">
        <v>6.3</v>
      </c>
      <c r="I8" s="12">
        <v>18149</v>
      </c>
      <c r="J8" s="13">
        <v>6.5</v>
      </c>
      <c r="K8" s="12">
        <v>14747</v>
      </c>
      <c r="L8" s="14">
        <v>7.5999999999999998E-2</v>
      </c>
      <c r="M8" s="24">
        <f>ROUND(K8*(1-L8),0)</f>
        <v>13626</v>
      </c>
      <c r="N8" s="15">
        <v>0.54700000000000004</v>
      </c>
      <c r="O8" s="25">
        <f t="shared" ref="O8:O10" si="9">M8*N8</f>
        <v>7453.4220000000005</v>
      </c>
      <c r="P8" s="14">
        <v>0.34100000000000003</v>
      </c>
      <c r="Q8" s="25">
        <f t="shared" ref="Q8:Q10" si="10">M8*P8</f>
        <v>4646.4660000000003</v>
      </c>
      <c r="R8" s="16">
        <v>0.112</v>
      </c>
      <c r="S8" s="150">
        <v>0.19320000000000001</v>
      </c>
      <c r="T8" s="25">
        <f t="shared" ref="T8:T10" si="11">M8*R8</f>
        <v>1526.1120000000001</v>
      </c>
      <c r="U8" s="26">
        <v>0.26600000000000001</v>
      </c>
      <c r="V8" s="25">
        <f t="shared" ref="V8:V10" si="12">M8*U8</f>
        <v>3624.5160000000001</v>
      </c>
      <c r="W8" s="16">
        <v>0.47699999999999998</v>
      </c>
      <c r="X8" s="25">
        <f t="shared" ref="X8:X10" si="13">M8*W8</f>
        <v>6499.6019999999999</v>
      </c>
      <c r="Y8" s="16">
        <v>0.4</v>
      </c>
      <c r="Z8" s="25">
        <f t="shared" ref="Z8:Z10" si="14">Y8*M8</f>
        <v>5450.4000000000005</v>
      </c>
      <c r="AA8" s="17">
        <v>2.3900000000000002E-3</v>
      </c>
      <c r="AB8" s="18">
        <f t="shared" ref="AB8:AB10" si="15">M8*AA8</f>
        <v>32.566140000000004</v>
      </c>
      <c r="AC8" s="27">
        <f>IF(M8&gt;0,(AE8+AN8)/M8,0)</f>
        <v>2.9830867459269051E-3</v>
      </c>
      <c r="AD8" s="17">
        <v>3.3E-4</v>
      </c>
      <c r="AE8" s="24">
        <f t="shared" ref="AE8:AE10" si="16">AD8*M8</f>
        <v>4.4965799999999998</v>
      </c>
      <c r="AF8" s="117">
        <v>0.20430000000000001</v>
      </c>
      <c r="AG8" s="30">
        <f t="shared" ref="AG8:AG10" si="17">AJ8*(1-AK8)*AF8</f>
        <v>31.7661984</v>
      </c>
      <c r="AH8" s="28">
        <f t="shared" ref="AH8:AH10" si="18">IF(AND(AF8&gt;0,AD8&gt;0,AA8&gt;0),((AA8-AD8)*AF8)/((AF8-AD8)*AA8),0)</f>
        <v>0.86331918119881035</v>
      </c>
      <c r="AI8" s="60">
        <f t="shared" si="6"/>
        <v>0.89064046611650827</v>
      </c>
      <c r="AJ8" s="12">
        <v>172</v>
      </c>
      <c r="AK8" s="14">
        <v>9.6000000000000002E-2</v>
      </c>
      <c r="AL8" s="15">
        <v>0.23250000000000001</v>
      </c>
      <c r="AM8" s="135">
        <v>0.23230000000000001</v>
      </c>
      <c r="AN8" s="30">
        <f>AJ8*(1-AK8)*AL8</f>
        <v>36.150960000000005</v>
      </c>
      <c r="AO8" s="136">
        <f t="shared" ref="AO8:AO70" si="19">AJ8*(1-AK8)*AM8</f>
        <v>36.119862400000002</v>
      </c>
      <c r="AP8" s="19">
        <v>1.7</v>
      </c>
      <c r="AQ8" s="19">
        <v>1021</v>
      </c>
      <c r="AR8" s="101">
        <f>AR6+AJ8-AQ8</f>
        <v>992.76000000000158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9"/>
      <c r="B9" s="33">
        <v>2</v>
      </c>
      <c r="C9" s="11" t="s">
        <v>56</v>
      </c>
      <c r="D9" s="34">
        <v>22700</v>
      </c>
      <c r="E9" s="34">
        <v>4</v>
      </c>
      <c r="F9" s="34">
        <v>17397</v>
      </c>
      <c r="G9" s="35">
        <v>3.2</v>
      </c>
      <c r="H9" s="35">
        <v>6.5</v>
      </c>
      <c r="I9" s="34">
        <v>18045</v>
      </c>
      <c r="J9" s="35">
        <v>5.8</v>
      </c>
      <c r="K9" s="34">
        <v>14727</v>
      </c>
      <c r="L9" s="36">
        <v>7.0000000000000007E-2</v>
      </c>
      <c r="M9" s="37">
        <f>ROUND(K9*(1-L9),0)</f>
        <v>13696</v>
      </c>
      <c r="N9" s="38">
        <v>0.54300000000000004</v>
      </c>
      <c r="O9" s="25">
        <f t="shared" si="9"/>
        <v>7436.9280000000008</v>
      </c>
      <c r="P9" s="36">
        <v>0.28100000000000003</v>
      </c>
      <c r="Q9" s="25">
        <f t="shared" si="10"/>
        <v>3848.5760000000005</v>
      </c>
      <c r="R9" s="39">
        <v>0.17599999999999999</v>
      </c>
      <c r="S9" s="139">
        <v>0.19139999999999999</v>
      </c>
      <c r="T9" s="25">
        <f t="shared" si="11"/>
        <v>2410.4959999999996</v>
      </c>
      <c r="U9" s="28">
        <v>0.25700000000000001</v>
      </c>
      <c r="V9" s="25">
        <f t="shared" si="12"/>
        <v>3519.8720000000003</v>
      </c>
      <c r="W9" s="39">
        <v>0.48199999999999998</v>
      </c>
      <c r="X9" s="25">
        <f t="shared" si="13"/>
        <v>6601.4719999999998</v>
      </c>
      <c r="Y9" s="39">
        <v>0.39</v>
      </c>
      <c r="Z9" s="25">
        <f t="shared" si="14"/>
        <v>5341.4400000000005</v>
      </c>
      <c r="AA9" s="40">
        <v>2.4099999999999998E-3</v>
      </c>
      <c r="AB9" s="18">
        <f t="shared" si="15"/>
        <v>33.007359999999998</v>
      </c>
      <c r="AC9" s="27">
        <f>IF(M9&gt;0,(AE9+AN9)/M9,0)</f>
        <v>2.615579877336449E-3</v>
      </c>
      <c r="AD9" s="40">
        <v>3.2000000000000003E-4</v>
      </c>
      <c r="AE9" s="37">
        <f t="shared" si="16"/>
        <v>4.3827199999999999</v>
      </c>
      <c r="AF9" s="28">
        <v>0.19989999999999999</v>
      </c>
      <c r="AG9" s="41">
        <f t="shared" si="17"/>
        <v>28.9627114</v>
      </c>
      <c r="AH9" s="28">
        <f t="shared" si="18"/>
        <v>0.86861038887056996</v>
      </c>
      <c r="AI9" s="29">
        <f t="shared" si="6"/>
        <v>0.87895234380931797</v>
      </c>
      <c r="AJ9" s="34">
        <v>158</v>
      </c>
      <c r="AK9" s="36">
        <v>8.3000000000000004E-2</v>
      </c>
      <c r="AL9" s="38">
        <v>0.217</v>
      </c>
      <c r="AM9" s="137">
        <v>0.217</v>
      </c>
      <c r="AN9" s="41">
        <f>AJ9*(1-AK9)*AL9</f>
        <v>31.440262000000001</v>
      </c>
      <c r="AO9" s="138">
        <f t="shared" si="19"/>
        <v>31.440262000000001</v>
      </c>
      <c r="AP9" s="42">
        <v>1.6</v>
      </c>
      <c r="AQ9" s="42"/>
      <c r="AR9" s="113">
        <f>AR8+AJ9-AQ9</f>
        <v>1150.7600000000016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9"/>
      <c r="B10" s="33">
        <v>3</v>
      </c>
      <c r="C10" s="11" t="s">
        <v>57</v>
      </c>
      <c r="D10" s="43">
        <v>21810</v>
      </c>
      <c r="E10" s="43">
        <v>1</v>
      </c>
      <c r="F10" s="43">
        <v>18700</v>
      </c>
      <c r="G10" s="37">
        <v>2.7</v>
      </c>
      <c r="H10" s="37">
        <v>5.4</v>
      </c>
      <c r="I10" s="43">
        <v>19837</v>
      </c>
      <c r="J10" s="37">
        <v>4.4000000000000004</v>
      </c>
      <c r="K10" s="43">
        <v>14901</v>
      </c>
      <c r="L10" s="39">
        <v>7.3999999999999996E-2</v>
      </c>
      <c r="M10" s="37">
        <f>ROUND(K10*(1-L10),0)</f>
        <v>13798</v>
      </c>
      <c r="N10" s="28">
        <v>0.55600000000000005</v>
      </c>
      <c r="O10" s="25">
        <f t="shared" si="9"/>
        <v>7671.688000000001</v>
      </c>
      <c r="P10" s="39">
        <v>0.35899999999999999</v>
      </c>
      <c r="Q10" s="25">
        <f t="shared" si="10"/>
        <v>4953.482</v>
      </c>
      <c r="R10" s="39">
        <v>8.5000000000000006E-2</v>
      </c>
      <c r="S10" s="139">
        <v>0.18640000000000001</v>
      </c>
      <c r="T10" s="25">
        <f t="shared" si="11"/>
        <v>1172.8300000000002</v>
      </c>
      <c r="U10" s="28">
        <v>0.26700000000000002</v>
      </c>
      <c r="V10" s="25">
        <f t="shared" si="12"/>
        <v>3684.0660000000003</v>
      </c>
      <c r="W10" s="39">
        <v>0.47299999999999998</v>
      </c>
      <c r="X10" s="25">
        <f t="shared" si="13"/>
        <v>6526.4539999999997</v>
      </c>
      <c r="Y10" s="39">
        <v>0.4</v>
      </c>
      <c r="Z10" s="25">
        <f t="shared" si="14"/>
        <v>5519.2000000000007</v>
      </c>
      <c r="AA10" s="47">
        <v>2.4499999999999999E-3</v>
      </c>
      <c r="AB10" s="18">
        <f t="shared" si="15"/>
        <v>33.805099999999996</v>
      </c>
      <c r="AC10" s="27">
        <f>IF(M10&gt;0,(AE10+AN10)/M10,0)</f>
        <v>2.631552275692129E-3</v>
      </c>
      <c r="AD10" s="47">
        <v>3.4000000000000002E-4</v>
      </c>
      <c r="AE10" s="37">
        <f t="shared" si="16"/>
        <v>4.6913200000000002</v>
      </c>
      <c r="AF10" s="28">
        <v>0.19450000000000001</v>
      </c>
      <c r="AG10" s="41">
        <f t="shared" si="17"/>
        <v>28.778025500000002</v>
      </c>
      <c r="AH10" s="28">
        <f t="shared" si="18"/>
        <v>0.86273260849457212</v>
      </c>
      <c r="AI10" s="29">
        <f t="shared" si="6"/>
        <v>0.87218635246937137</v>
      </c>
      <c r="AJ10" s="43">
        <v>161</v>
      </c>
      <c r="AK10" s="39">
        <v>8.1000000000000003E-2</v>
      </c>
      <c r="AL10" s="28">
        <v>0.2137</v>
      </c>
      <c r="AM10" s="139">
        <v>0.19800000000000001</v>
      </c>
      <c r="AN10" s="41">
        <f>AJ10*(1-AK10)*AL10</f>
        <v>31.6188383</v>
      </c>
      <c r="AO10" s="140">
        <f t="shared" si="19"/>
        <v>29.295882000000002</v>
      </c>
      <c r="AP10" s="18">
        <v>1.52</v>
      </c>
      <c r="AQ10" s="18"/>
      <c r="AR10" s="113">
        <f>AR9+AJ10-AQ10</f>
        <v>1311.7600000000016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70"/>
      <c r="B11" s="49" t="s">
        <v>38</v>
      </c>
      <c r="C11" s="50"/>
      <c r="D11" s="51">
        <f t="shared" ref="D11" si="20">SUM(D8:D10)</f>
        <v>48810</v>
      </c>
      <c r="E11" s="51"/>
      <c r="F11" s="51">
        <f t="shared" ref="F11" si="21">SUM(F8:F10)</f>
        <v>53730</v>
      </c>
      <c r="G11" s="52"/>
      <c r="H11" s="52"/>
      <c r="I11" s="51">
        <f t="shared" ref="I11:K11" si="22">SUM(I8:I10)</f>
        <v>56031</v>
      </c>
      <c r="J11" s="52"/>
      <c r="K11" s="51">
        <f t="shared" si="22"/>
        <v>44375</v>
      </c>
      <c r="L11" s="21">
        <f t="shared" ref="L11" si="23">IF(K11&gt;0,(K8*L8+K9*L9+K10*L10)/K11,0)</f>
        <v>7.3337149295774659E-2</v>
      </c>
      <c r="M11" s="52">
        <f t="shared" ref="M11" si="24">M8+M9+M10</f>
        <v>41120</v>
      </c>
      <c r="N11" s="53">
        <f t="shared" ref="N11" si="25">IF(M11&gt;0,O11/M11,0)</f>
        <v>0.5486876945525293</v>
      </c>
      <c r="O11" s="54">
        <f t="shared" ref="O11" si="26">O8+O9+O10</f>
        <v>22562.038000000004</v>
      </c>
      <c r="P11" s="21">
        <f t="shared" ref="P11" si="27">IF(M11&gt;0,Q11/M11,0)</f>
        <v>0.32705554474708176</v>
      </c>
      <c r="Q11" s="54">
        <f t="shared" ref="Q11" si="28">Q8+Q9+Q10</f>
        <v>13448.524000000001</v>
      </c>
      <c r="R11" s="21">
        <f t="shared" ref="R11" si="29">IF(M11&gt;0,T11/M11,0)</f>
        <v>0.1242567607003891</v>
      </c>
      <c r="S11" s="141"/>
      <c r="T11" s="54">
        <f t="shared" ref="T11" si="30">T8+T9+T10</f>
        <v>5109.4380000000001</v>
      </c>
      <c r="U11" s="21">
        <f t="shared" ref="U11" si="31">IF(M11&gt;0,V11/M11,0)</f>
        <v>0.2633378891050584</v>
      </c>
      <c r="V11" s="54">
        <f t="shared" ref="V11" si="32">V8+V9+V10</f>
        <v>10828.454000000002</v>
      </c>
      <c r="W11" s="21">
        <f t="shared" ref="W11" si="33">IF(M11&gt;0,X11/M11,0)</f>
        <v>0.47732315175097273</v>
      </c>
      <c r="X11" s="54">
        <f t="shared" ref="X11" si="34">X8+X9+X10</f>
        <v>19627.527999999998</v>
      </c>
      <c r="Y11" s="21">
        <f t="shared" ref="Y11" si="35">IF(M11&gt;0,Z11/M11,0)</f>
        <v>0.3966692607003891</v>
      </c>
      <c r="Z11" s="54">
        <f t="shared" ref="Z11" si="36">Z8+Z9+Z10</f>
        <v>16311.04</v>
      </c>
      <c r="AA11" s="55">
        <f t="shared" ref="AA11" si="37">IF(M11&gt;0,AB11/M11,0)</f>
        <v>2.4167947470817119E-3</v>
      </c>
      <c r="AB11" s="56">
        <f t="shared" ref="AB11" si="38">SUM(AB8:AB10)</f>
        <v>99.378599999999992</v>
      </c>
      <c r="AC11" s="55">
        <f t="shared" ref="AC11" si="39">IF(M11&gt;0,(AC8*M8+AC9*M9+AC10*M10)/M11,0)</f>
        <v>2.7427208244163426E-3</v>
      </c>
      <c r="AD11" s="55">
        <f t="shared" ref="AD11" si="40">IF(K11&gt;0,(K8*AD8+K9*AD9+K10*AD10)/K11,0)</f>
        <v>3.3003921126760564E-4</v>
      </c>
      <c r="AE11" s="52">
        <f t="shared" ref="AE11" si="41">SUM(AE8:AE10)</f>
        <v>13.570620000000002</v>
      </c>
      <c r="AF11" s="53">
        <f t="shared" ref="AF11" si="42">IF(K11&gt;0,(K8*AF8+K9*AF9+K10*AF10)/K11,0)</f>
        <v>0.19954893295774651</v>
      </c>
      <c r="AG11" s="58">
        <f t="shared" ref="AG11" si="43">SUM(AG8:AG10)</f>
        <v>89.506935299999995</v>
      </c>
      <c r="AH11" s="53">
        <f t="shared" ref="AH11" si="44">IF(AND(AB11&gt;0),((AB8*AH8+AB9*AH9+AB10*AH10)/AB11),0)</f>
        <v>0.86487705832258244</v>
      </c>
      <c r="AI11" s="57">
        <f t="shared" si="6"/>
        <v>0.88098261892855112</v>
      </c>
      <c r="AJ11" s="51">
        <f t="shared" ref="AJ11" si="45">SUM(AJ8:AJ10)</f>
        <v>491</v>
      </c>
      <c r="AK11" s="21">
        <f t="shared" ref="AK11" si="46">IF(AJ11&gt;0,(AK8*AJ8+AK9*AJ9+AK10*AJ10)/AJ11,0)</f>
        <v>8.6898167006109986E-2</v>
      </c>
      <c r="AL11" s="53">
        <f>IF(K11&gt;0,(AL8*K8+AL9*K9+AL10*K10)/K11,0)</f>
        <v>0.22104293408450704</v>
      </c>
      <c r="AM11" s="141">
        <f>IF(K11&gt;0,(AM8*K8+AM9*K9+AM10*K10)/K11,0)</f>
        <v>0.21570445295774646</v>
      </c>
      <c r="AN11" s="58">
        <f t="shared" ref="AN11" si="47">SUM(AN8:AN10)</f>
        <v>99.210060300000009</v>
      </c>
      <c r="AO11" s="142">
        <f t="shared" ref="AO11:AO71" si="48">SUM(AO8:AO10)</f>
        <v>96.856006400000012</v>
      </c>
      <c r="AP11" s="56"/>
      <c r="AQ11" s="56">
        <f t="shared" ref="AQ11" si="49">SUM(AQ8:AQ10)</f>
        <v>1021</v>
      </c>
      <c r="AR11" s="105"/>
      <c r="AS11" s="106">
        <f>AR10</f>
        <v>1311.7600000000016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8">
        <v>3</v>
      </c>
      <c r="B12" s="23">
        <v>1</v>
      </c>
      <c r="C12" s="46" t="s">
        <v>54</v>
      </c>
      <c r="D12" s="12">
        <v>6245</v>
      </c>
      <c r="E12" s="12">
        <v>1</v>
      </c>
      <c r="F12" s="12">
        <v>5614</v>
      </c>
      <c r="G12" s="13">
        <v>4.3</v>
      </c>
      <c r="H12" s="13">
        <v>7.7</v>
      </c>
      <c r="I12" s="12">
        <v>5799</v>
      </c>
      <c r="J12" s="13">
        <v>9.5</v>
      </c>
      <c r="K12" s="12">
        <v>14810</v>
      </c>
      <c r="L12" s="14">
        <v>7.1999999999999995E-2</v>
      </c>
      <c r="M12" s="24">
        <f>ROUND(K12*(1-L12),0)</f>
        <v>13744</v>
      </c>
      <c r="N12" s="15">
        <v>0.45400000000000001</v>
      </c>
      <c r="O12" s="25">
        <f t="shared" ref="O12:O14" si="51">M12*N12</f>
        <v>6239.7759999999998</v>
      </c>
      <c r="P12" s="14">
        <v>0.377</v>
      </c>
      <c r="Q12" s="25">
        <f t="shared" ref="Q12:Q14" si="52">M12*P12</f>
        <v>5181.4880000000003</v>
      </c>
      <c r="R12" s="16">
        <v>0.16900000000000001</v>
      </c>
      <c r="S12" s="150">
        <v>0.21429999999999999</v>
      </c>
      <c r="T12" s="25">
        <f t="shared" ref="T12:T14" si="53">M12*R12</f>
        <v>2322.7360000000003</v>
      </c>
      <c r="U12" s="26">
        <v>0.26500000000000001</v>
      </c>
      <c r="V12" s="25">
        <f t="shared" ref="V12:V14" si="54">M12*U12</f>
        <v>3642.1600000000003</v>
      </c>
      <c r="W12" s="16">
        <v>0.47899999999999998</v>
      </c>
      <c r="X12" s="25">
        <f t="shared" ref="X12:X14" si="55">M12*W12</f>
        <v>6583.3759999999993</v>
      </c>
      <c r="Y12" s="16">
        <v>0.41</v>
      </c>
      <c r="Z12" s="25">
        <f t="shared" ref="Z12:Z14" si="56">Y12*M12</f>
        <v>5635.04</v>
      </c>
      <c r="AA12" s="17">
        <v>2.5600000000000002E-3</v>
      </c>
      <c r="AB12" s="18">
        <f t="shared" ref="AB12:AB14" si="57">M12*AA12</f>
        <v>35.184640000000002</v>
      </c>
      <c r="AC12" s="27">
        <f>IF(M12&gt;0,(AE12+AN12)/M12,0)</f>
        <v>2.666025480209546E-3</v>
      </c>
      <c r="AD12" s="17">
        <v>3.5E-4</v>
      </c>
      <c r="AE12" s="24">
        <f t="shared" ref="AE12:AE14" si="58">AD12*M12</f>
        <v>4.8103999999999996</v>
      </c>
      <c r="AF12" s="117">
        <v>0.1948</v>
      </c>
      <c r="AG12" s="30">
        <f t="shared" ref="AG12:AG14" si="59">AJ12*(1-AK12)*AF12</f>
        <v>28.223792799999998</v>
      </c>
      <c r="AH12" s="28">
        <f t="shared" ref="AH12:AH14" si="60">IF(AND(AF12&gt;0,AD12&gt;0,AA12&gt;0),((AA12-AD12)*AF12)/((AF12-AD12)*AA12),0)</f>
        <v>0.86483511185394701</v>
      </c>
      <c r="AI12" s="60">
        <f t="shared" si="6"/>
        <v>0.87010458150406156</v>
      </c>
      <c r="AJ12" s="12">
        <v>158</v>
      </c>
      <c r="AK12" s="14">
        <v>8.3000000000000004E-2</v>
      </c>
      <c r="AL12" s="15">
        <v>0.21970000000000001</v>
      </c>
      <c r="AM12" s="135">
        <v>0.21609999999999999</v>
      </c>
      <c r="AN12" s="30">
        <f>AJ12*(1-AK12)*AL12</f>
        <v>31.8314542</v>
      </c>
      <c r="AO12" s="136">
        <f t="shared" ref="AO12" si="61">AJ12*(1-AK12)*AM12</f>
        <v>31.309864599999997</v>
      </c>
      <c r="AP12" s="19">
        <v>1.6</v>
      </c>
      <c r="AQ12" s="19">
        <v>521.08000000000004</v>
      </c>
      <c r="AR12" s="101">
        <f>AR10+AJ12-AQ12</f>
        <v>948.68000000000154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9"/>
      <c r="B13" s="33">
        <v>2</v>
      </c>
      <c r="C13" s="11" t="s">
        <v>56</v>
      </c>
      <c r="D13" s="34">
        <v>3500</v>
      </c>
      <c r="E13" s="34">
        <v>1</v>
      </c>
      <c r="F13" s="34">
        <v>0</v>
      </c>
      <c r="G13" s="35">
        <v>7.4</v>
      </c>
      <c r="H13" s="35">
        <v>8.5</v>
      </c>
      <c r="I13" s="34">
        <v>142</v>
      </c>
      <c r="J13" s="35">
        <v>13</v>
      </c>
      <c r="K13" s="34">
        <v>14110</v>
      </c>
      <c r="L13" s="36">
        <v>7.2999999999999995E-2</v>
      </c>
      <c r="M13" s="37">
        <f>ROUND(K13*(1-L13),0)</f>
        <v>13080</v>
      </c>
      <c r="N13" s="38">
        <v>0.56499999999999995</v>
      </c>
      <c r="O13" s="25">
        <f t="shared" si="51"/>
        <v>7390.1999999999989</v>
      </c>
      <c r="P13" s="36">
        <v>0.27100000000000002</v>
      </c>
      <c r="Q13" s="25">
        <f t="shared" si="52"/>
        <v>3544.6800000000003</v>
      </c>
      <c r="R13" s="39">
        <v>0.16400000000000001</v>
      </c>
      <c r="S13" s="139">
        <v>0.17199999999999999</v>
      </c>
      <c r="T13" s="25">
        <f t="shared" si="53"/>
        <v>2145.12</v>
      </c>
      <c r="U13" s="28">
        <v>0.26400000000000001</v>
      </c>
      <c r="V13" s="25">
        <f t="shared" si="54"/>
        <v>3453.1200000000003</v>
      </c>
      <c r="W13" s="39">
        <v>0.47799999999999998</v>
      </c>
      <c r="X13" s="25">
        <f t="shared" si="55"/>
        <v>6252.24</v>
      </c>
      <c r="Y13" s="39">
        <v>0.4</v>
      </c>
      <c r="Z13" s="25">
        <f t="shared" si="56"/>
        <v>5232</v>
      </c>
      <c r="AA13" s="40">
        <v>2.5400000000000002E-3</v>
      </c>
      <c r="AB13" s="18">
        <f t="shared" si="57"/>
        <v>33.223199999999999</v>
      </c>
      <c r="AC13" s="27">
        <f>IF(M13&gt;0,(AE13+AN13)/M13,0)</f>
        <v>1.9302815290519878E-3</v>
      </c>
      <c r="AD13" s="40">
        <v>3.6000000000000002E-4</v>
      </c>
      <c r="AE13" s="37">
        <f t="shared" si="58"/>
        <v>4.7088000000000001</v>
      </c>
      <c r="AF13" s="28">
        <v>0.1918</v>
      </c>
      <c r="AG13" s="41">
        <f t="shared" si="59"/>
        <v>18.331476800000001</v>
      </c>
      <c r="AH13" s="28">
        <f t="shared" si="60"/>
        <v>0.85988167588537434</v>
      </c>
      <c r="AI13" s="29">
        <f t="shared" si="6"/>
        <v>0.81486376548943729</v>
      </c>
      <c r="AJ13" s="34">
        <v>104</v>
      </c>
      <c r="AK13" s="36">
        <v>8.1000000000000003E-2</v>
      </c>
      <c r="AL13" s="38">
        <v>0.21490000000000001</v>
      </c>
      <c r="AM13" s="137">
        <v>0.21110000000000001</v>
      </c>
      <c r="AN13" s="41">
        <f>AJ13*(1-AK13)*AL13</f>
        <v>20.539282400000001</v>
      </c>
      <c r="AO13" s="138">
        <f t="shared" si="19"/>
        <v>20.176093600000002</v>
      </c>
      <c r="AP13" s="42">
        <v>1.9</v>
      </c>
      <c r="AQ13" s="42"/>
      <c r="AR13" s="113">
        <f>AR12+AJ13-AQ13</f>
        <v>1052.6800000000017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9"/>
      <c r="B14" s="33">
        <v>3</v>
      </c>
      <c r="C14" s="11" t="s">
        <v>57</v>
      </c>
      <c r="D14" s="43">
        <v>15371</v>
      </c>
      <c r="E14" s="43">
        <v>1</v>
      </c>
      <c r="F14" s="43">
        <v>19413</v>
      </c>
      <c r="G14" s="37">
        <v>5.6</v>
      </c>
      <c r="H14" s="37">
        <v>9.3000000000000007</v>
      </c>
      <c r="I14" s="43">
        <v>19754</v>
      </c>
      <c r="J14" s="37">
        <v>9</v>
      </c>
      <c r="K14" s="43">
        <v>14609</v>
      </c>
      <c r="L14" s="39">
        <v>7.6999999999999999E-2</v>
      </c>
      <c r="M14" s="37">
        <f>ROUND(K14*(1-L14),0)</f>
        <v>13484</v>
      </c>
      <c r="N14" s="28">
        <v>0.56499999999999995</v>
      </c>
      <c r="O14" s="25">
        <f t="shared" si="51"/>
        <v>7618.4599999999991</v>
      </c>
      <c r="P14" s="39">
        <v>0.30499999999999999</v>
      </c>
      <c r="Q14" s="25">
        <f t="shared" si="52"/>
        <v>4112.62</v>
      </c>
      <c r="R14" s="39">
        <v>0.13</v>
      </c>
      <c r="S14" s="139">
        <v>0.19359999999999999</v>
      </c>
      <c r="T14" s="25">
        <f t="shared" si="53"/>
        <v>1752.92</v>
      </c>
      <c r="U14" s="28">
        <v>0.246</v>
      </c>
      <c r="V14" s="25">
        <f t="shared" si="54"/>
        <v>3317.0639999999999</v>
      </c>
      <c r="W14" s="39">
        <v>0.49399999999999999</v>
      </c>
      <c r="X14" s="25">
        <f t="shared" si="55"/>
        <v>6661.0959999999995</v>
      </c>
      <c r="Y14" s="39">
        <v>0.4</v>
      </c>
      <c r="Z14" s="25">
        <f t="shared" si="56"/>
        <v>5393.6</v>
      </c>
      <c r="AA14" s="47">
        <v>2.6800000000000001E-3</v>
      </c>
      <c r="AB14" s="18">
        <f t="shared" si="57"/>
        <v>36.137120000000003</v>
      </c>
      <c r="AC14" s="27">
        <f>IF(M14&gt;0,(AE14+AN14)/M14,0)</f>
        <v>2.9662456244437859E-3</v>
      </c>
      <c r="AD14" s="47">
        <v>4.0999999999999999E-4</v>
      </c>
      <c r="AE14" s="37">
        <f t="shared" si="58"/>
        <v>5.5284399999999998</v>
      </c>
      <c r="AF14" s="28">
        <v>0.1764</v>
      </c>
      <c r="AG14" s="41">
        <f t="shared" si="59"/>
        <v>30.989952000000002</v>
      </c>
      <c r="AH14" s="28">
        <f t="shared" si="60"/>
        <v>0.84898819726019026</v>
      </c>
      <c r="AI14" s="29">
        <f t="shared" si="6"/>
        <v>0.86358276845804471</v>
      </c>
      <c r="AJ14" s="43">
        <v>192</v>
      </c>
      <c r="AK14" s="39">
        <v>8.5000000000000006E-2</v>
      </c>
      <c r="AL14" s="28">
        <v>0.19620000000000001</v>
      </c>
      <c r="AM14" s="139">
        <v>0.18790000000000001</v>
      </c>
      <c r="AN14" s="41">
        <f>AJ14*(1-AK14)*AL14</f>
        <v>34.468416000000005</v>
      </c>
      <c r="AO14" s="140">
        <f t="shared" si="19"/>
        <v>33.010272000000001</v>
      </c>
      <c r="AP14" s="18">
        <v>1.68</v>
      </c>
      <c r="AQ14" s="18"/>
      <c r="AR14" s="113">
        <f>AR13+AJ14-AQ14</f>
        <v>1244.6800000000017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70"/>
      <c r="B15" s="49" t="s">
        <v>38</v>
      </c>
      <c r="C15" s="50"/>
      <c r="D15" s="51">
        <f t="shared" ref="D15" si="62">SUM(D12:D14)</f>
        <v>25116</v>
      </c>
      <c r="E15" s="51"/>
      <c r="F15" s="51">
        <f t="shared" ref="F15" si="63">SUM(F12:F14)</f>
        <v>25027</v>
      </c>
      <c r="G15" s="52"/>
      <c r="H15" s="52"/>
      <c r="I15" s="51">
        <f t="shared" ref="I15:K15" si="64">SUM(I12:I14)</f>
        <v>25695</v>
      </c>
      <c r="J15" s="52"/>
      <c r="K15" s="51">
        <f t="shared" si="64"/>
        <v>43529</v>
      </c>
      <c r="L15" s="21">
        <f t="shared" ref="L15" si="65">IF(K15&gt;0,(K12*L12+K13*L13+K14*L14)/K15,0)</f>
        <v>7.4002228399457831E-2</v>
      </c>
      <c r="M15" s="52">
        <f t="shared" ref="M15" si="66">M12+M13+M14</f>
        <v>40308</v>
      </c>
      <c r="N15" s="53">
        <f t="shared" ref="N15" si="67">IF(M15&gt;0,O15/M15,0)</f>
        <v>0.52715183090205409</v>
      </c>
      <c r="O15" s="54">
        <f t="shared" ref="O15" si="68">O12+O13+O14</f>
        <v>21248.435999999998</v>
      </c>
      <c r="P15" s="21">
        <f t="shared" ref="P15" si="69">IF(M15&gt;0,Q15/M15,0)</f>
        <v>0.3185171181899375</v>
      </c>
      <c r="Q15" s="54">
        <f t="shared" ref="Q15" si="70">Q12+Q13+Q14</f>
        <v>12838.788</v>
      </c>
      <c r="R15" s="21">
        <f t="shared" ref="R15" si="71">IF(M15&gt;0,T15/M15,0)</f>
        <v>0.15433105090800833</v>
      </c>
      <c r="S15" s="141"/>
      <c r="T15" s="54">
        <f t="shared" ref="T15" si="72">T12+T13+T14</f>
        <v>6220.7759999999998</v>
      </c>
      <c r="U15" s="21">
        <f t="shared" ref="U15" si="73">IF(M15&gt;0,V15/M15,0)</f>
        <v>0.25831953954549969</v>
      </c>
      <c r="V15" s="54">
        <f t="shared" ref="V15" si="74">V12+V13+V14</f>
        <v>10412.344000000001</v>
      </c>
      <c r="W15" s="21">
        <f t="shared" ref="W15" si="75">IF(M15&gt;0,X15/M15,0)</f>
        <v>0.48369336111938077</v>
      </c>
      <c r="X15" s="54">
        <f t="shared" ref="X15" si="76">X12+X13+X14</f>
        <v>19496.712</v>
      </c>
      <c r="Y15" s="21">
        <f t="shared" ref="Y15" si="77">IF(M15&gt;0,Z15/M15,0)</f>
        <v>0.40340974496377896</v>
      </c>
      <c r="Z15" s="54">
        <f t="shared" ref="Z15" si="78">Z12+Z13+Z14</f>
        <v>16260.640000000001</v>
      </c>
      <c r="AA15" s="55">
        <f t="shared" ref="AA15" si="79">IF(M15&gt;0,AB15/M15,0)</f>
        <v>2.5936528728788331E-3</v>
      </c>
      <c r="AB15" s="56">
        <f t="shared" ref="AB15" si="80">SUM(AB12:AB14)</f>
        <v>104.54496</v>
      </c>
      <c r="AC15" s="55">
        <f t="shared" ref="AC15" si="81">IF(M15&gt;0,(AC12*M12+AC13*M13+AC14*M14)/M15,0)</f>
        <v>2.5277064751414112E-3</v>
      </c>
      <c r="AD15" s="55">
        <f t="shared" ref="AD15" si="82">IF(K15&gt;0,(K12*AD12+K13*AD13+K14*AD14)/K15,0)</f>
        <v>3.7337843736359662E-4</v>
      </c>
      <c r="AE15" s="52">
        <f t="shared" ref="AE15" si="83">SUM(AE12:AE14)</f>
        <v>15.047639999999999</v>
      </c>
      <c r="AF15" s="53">
        <f t="shared" ref="AF15" si="84">IF(K15&gt;0,(K12*AF12+K13*AF13+K14*AF14)/K15,0)</f>
        <v>0.18765222265616024</v>
      </c>
      <c r="AG15" s="58">
        <f t="shared" ref="AG15" si="85">SUM(AG12:AG14)</f>
        <v>77.545221600000005</v>
      </c>
      <c r="AH15" s="53">
        <f t="shared" ref="AH15" si="86">IF(AND(AB15&gt;0),((AB12*AH12+AB13*AH13+AB14*AH14)/AB15),0)</f>
        <v>0.85778330516546175</v>
      </c>
      <c r="AI15" s="57">
        <f t="shared" si="6"/>
        <v>0.85380187933116414</v>
      </c>
      <c r="AJ15" s="51">
        <f t="shared" ref="AJ15" si="87">SUM(AJ12:AJ14)</f>
        <v>454</v>
      </c>
      <c r="AK15" s="21">
        <f t="shared" ref="AK15" si="88">IF(AJ15&gt;0,(AK12*AJ12+AK13*AJ13+AK14*AJ14)/AJ15,0)</f>
        <v>8.3387665198237898E-2</v>
      </c>
      <c r="AL15" s="53">
        <f>IF(K15&gt;0,(AL12*K12+AL13*K13+AL14*K14)/K15,0)</f>
        <v>0.21025711135105335</v>
      </c>
      <c r="AM15" s="141">
        <f>IF(K15&gt;0,(AM12*K12+AM13*K13+AM14*K14)/K15,0)</f>
        <v>0.20501488892462497</v>
      </c>
      <c r="AN15" s="58">
        <f t="shared" ref="AN15" si="89">SUM(AN12:AN14)</f>
        <v>86.839152600000006</v>
      </c>
      <c r="AO15" s="142">
        <f t="shared" si="48"/>
        <v>84.496230199999999</v>
      </c>
      <c r="AP15" s="56"/>
      <c r="AQ15" s="56">
        <f t="shared" ref="AQ15" si="90">SUM(AQ12:AQ14)</f>
        <v>521.08000000000004</v>
      </c>
      <c r="AR15" s="105"/>
      <c r="AS15" s="106">
        <f>AR14</f>
        <v>1244.6800000000017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8">
        <v>4</v>
      </c>
      <c r="B16" s="23">
        <v>1</v>
      </c>
      <c r="C16" s="11" t="s">
        <v>54</v>
      </c>
      <c r="D16" s="12">
        <v>8300</v>
      </c>
      <c r="E16" s="12">
        <v>0</v>
      </c>
      <c r="F16" s="12">
        <v>17091</v>
      </c>
      <c r="G16" s="13">
        <v>4.2</v>
      </c>
      <c r="H16" s="13">
        <v>6.3</v>
      </c>
      <c r="I16" s="12">
        <v>17894</v>
      </c>
      <c r="J16" s="13">
        <v>7.9</v>
      </c>
      <c r="K16" s="12">
        <v>14768</v>
      </c>
      <c r="L16" s="14">
        <v>7.2999999999999995E-2</v>
      </c>
      <c r="M16" s="24">
        <f>ROUND(K16*(1-L16),0)</f>
        <v>13690</v>
      </c>
      <c r="N16" s="15">
        <v>0.502</v>
      </c>
      <c r="O16" s="25">
        <f t="shared" ref="O16:O18" si="92">M16*N16</f>
        <v>6872.38</v>
      </c>
      <c r="P16" s="14">
        <v>0.39100000000000001</v>
      </c>
      <c r="Q16" s="25">
        <f t="shared" ref="Q16:Q18" si="93">M16*P16</f>
        <v>5352.79</v>
      </c>
      <c r="R16" s="16">
        <v>0.107</v>
      </c>
      <c r="S16" s="150">
        <v>0.2233</v>
      </c>
      <c r="T16" s="25">
        <f t="shared" ref="T16:T18" si="94">M16*R16</f>
        <v>1464.83</v>
      </c>
      <c r="U16" s="26">
        <v>0.26100000000000001</v>
      </c>
      <c r="V16" s="25">
        <f t="shared" ref="V16:V18" si="95">M16*U16</f>
        <v>3573.09</v>
      </c>
      <c r="W16" s="16">
        <v>0.47799999999999998</v>
      </c>
      <c r="X16" s="25">
        <f t="shared" ref="X16:X18" si="96">M16*W16</f>
        <v>6543.82</v>
      </c>
      <c r="Y16" s="16">
        <v>0.4</v>
      </c>
      <c r="Z16" s="25">
        <f t="shared" ref="Z16:Z18" si="97">Y16*M16</f>
        <v>5476</v>
      </c>
      <c r="AA16" s="17">
        <v>2.6099999999999999E-3</v>
      </c>
      <c r="AB16" s="18">
        <f t="shared" ref="AB16:AB18" si="98">M16*AA16</f>
        <v>35.730899999999998</v>
      </c>
      <c r="AC16" s="27">
        <f>IF(M16&gt;0,(AE16+AN16)/M16,0)</f>
        <v>2.4274308984660337E-3</v>
      </c>
      <c r="AD16" s="17">
        <v>3.6999999999999999E-4</v>
      </c>
      <c r="AE16" s="24">
        <f t="shared" ref="AE16:AE18" si="99">AD16*M16</f>
        <v>5.0652999999999997</v>
      </c>
      <c r="AF16" s="117">
        <v>0.1981</v>
      </c>
      <c r="AG16" s="30">
        <f t="shared" ref="AG16:AG18" si="100">AJ16*(1-AK16)*AF16</f>
        <v>27.581463000000003</v>
      </c>
      <c r="AH16" s="28">
        <f t="shared" ref="AH16:AH18" si="101">IF(AND(AF16&gt;0,AD16&gt;0,AA16&gt;0),((AA16-AD16)*AF16)/((AF16-AD16)*AA16),0)</f>
        <v>0.85984351508394219</v>
      </c>
      <c r="AI16" s="60">
        <f t="shared" si="6"/>
        <v>0.84912850359824554</v>
      </c>
      <c r="AJ16" s="12">
        <v>153</v>
      </c>
      <c r="AK16" s="14">
        <v>0.09</v>
      </c>
      <c r="AL16" s="15">
        <v>0.20230000000000001</v>
      </c>
      <c r="AM16" s="135">
        <v>0.1993</v>
      </c>
      <c r="AN16" s="30">
        <f>AJ16*(1-AK16)*AL16</f>
        <v>28.166229000000005</v>
      </c>
      <c r="AO16" s="136">
        <f t="shared" ref="AO16" si="102">AJ16*(1-AK16)*AM16</f>
        <v>27.748539000000005</v>
      </c>
      <c r="AP16" s="19">
        <v>1.7</v>
      </c>
      <c r="AQ16" s="19">
        <v>521.86</v>
      </c>
      <c r="AR16" s="101">
        <f>AR14+AJ16-AQ16</f>
        <v>875.82000000000164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9"/>
      <c r="B17" s="33">
        <v>2</v>
      </c>
      <c r="C17" s="46" t="s">
        <v>55</v>
      </c>
      <c r="D17" s="34">
        <v>22000</v>
      </c>
      <c r="E17" s="34">
        <v>4</v>
      </c>
      <c r="F17" s="34">
        <v>18075</v>
      </c>
      <c r="G17" s="35">
        <v>6.5</v>
      </c>
      <c r="H17" s="35">
        <v>7.7</v>
      </c>
      <c r="I17" s="34">
        <v>18230</v>
      </c>
      <c r="J17" s="35">
        <v>7.4</v>
      </c>
      <c r="K17" s="34">
        <v>14592</v>
      </c>
      <c r="L17" s="36">
        <v>6.0999999999999999E-2</v>
      </c>
      <c r="M17" s="37">
        <f>ROUND(K17*(1-L17),0)</f>
        <v>13702</v>
      </c>
      <c r="N17" s="38">
        <v>0.55100000000000005</v>
      </c>
      <c r="O17" s="25">
        <f t="shared" si="92"/>
        <v>7549.8020000000006</v>
      </c>
      <c r="P17" s="36">
        <v>0.28899999999999998</v>
      </c>
      <c r="Q17" s="25">
        <f t="shared" si="93"/>
        <v>3959.8779999999997</v>
      </c>
      <c r="R17" s="39">
        <v>0.16</v>
      </c>
      <c r="S17" s="139">
        <v>0.2303</v>
      </c>
      <c r="T17" s="25">
        <f t="shared" si="94"/>
        <v>2192.3200000000002</v>
      </c>
      <c r="U17" s="28">
        <v>0.26100000000000001</v>
      </c>
      <c r="V17" s="25">
        <f t="shared" si="95"/>
        <v>3576.2220000000002</v>
      </c>
      <c r="W17" s="39">
        <v>0.49299999999999999</v>
      </c>
      <c r="X17" s="25">
        <f t="shared" si="96"/>
        <v>6755.0860000000002</v>
      </c>
      <c r="Y17" s="39">
        <v>0.4</v>
      </c>
      <c r="Z17" s="25">
        <f t="shared" si="97"/>
        <v>5480.8</v>
      </c>
      <c r="AA17" s="40">
        <v>2.5799999999999998E-3</v>
      </c>
      <c r="AB17" s="18">
        <f t="shared" si="98"/>
        <v>35.35116</v>
      </c>
      <c r="AC17" s="27">
        <f>IF(M17&gt;0,(AE17+AN17)/M17,0)</f>
        <v>3.3689791271347244E-3</v>
      </c>
      <c r="AD17" s="40">
        <v>3.5E-4</v>
      </c>
      <c r="AE17" s="37">
        <f t="shared" si="99"/>
        <v>4.7957000000000001</v>
      </c>
      <c r="AF17" s="28">
        <v>0.21260000000000001</v>
      </c>
      <c r="AG17" s="41">
        <f t="shared" si="100"/>
        <v>40.047462000000003</v>
      </c>
      <c r="AH17" s="28">
        <f t="shared" si="101"/>
        <v>0.86576638270286055</v>
      </c>
      <c r="AI17" s="29">
        <f t="shared" si="6"/>
        <v>0.89754146997358886</v>
      </c>
      <c r="AJ17" s="34">
        <v>207</v>
      </c>
      <c r="AK17" s="36">
        <v>0.09</v>
      </c>
      <c r="AL17" s="38">
        <v>0.21959999999999999</v>
      </c>
      <c r="AM17" s="137">
        <v>0.21390000000000001</v>
      </c>
      <c r="AN17" s="41">
        <f>AJ17*(1-AK17)*AL17</f>
        <v>41.366051999999996</v>
      </c>
      <c r="AO17" s="138">
        <f t="shared" si="19"/>
        <v>40.292343000000002</v>
      </c>
      <c r="AP17" s="42">
        <v>1.65</v>
      </c>
      <c r="AQ17" s="42"/>
      <c r="AR17" s="113">
        <f>AR16+AJ17-AQ17</f>
        <v>1082.8200000000015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9"/>
      <c r="B18" s="33">
        <v>3</v>
      </c>
      <c r="C18" s="11" t="s">
        <v>57</v>
      </c>
      <c r="D18" s="43">
        <v>21469</v>
      </c>
      <c r="E18" s="43">
        <v>1</v>
      </c>
      <c r="F18" s="43">
        <v>19914</v>
      </c>
      <c r="G18" s="37">
        <v>4.4000000000000004</v>
      </c>
      <c r="H18" s="37">
        <v>5.7</v>
      </c>
      <c r="I18" s="43">
        <v>20869</v>
      </c>
      <c r="J18" s="37">
        <v>5.6</v>
      </c>
      <c r="K18" s="43">
        <v>15101</v>
      </c>
      <c r="L18" s="39">
        <v>7.0999999999999994E-2</v>
      </c>
      <c r="M18" s="37">
        <f>ROUND(K18*(1-L18),0)</f>
        <v>14029</v>
      </c>
      <c r="N18" s="28">
        <v>0.45700000000000002</v>
      </c>
      <c r="O18" s="25">
        <f t="shared" si="92"/>
        <v>6411.2530000000006</v>
      </c>
      <c r="P18" s="39">
        <v>0.40200000000000002</v>
      </c>
      <c r="Q18" s="25">
        <f t="shared" si="93"/>
        <v>5639.6580000000004</v>
      </c>
      <c r="R18" s="39">
        <v>0.14099999999999999</v>
      </c>
      <c r="S18" s="139">
        <v>0.22700000000000001</v>
      </c>
      <c r="T18" s="25">
        <f t="shared" si="94"/>
        <v>1978.0889999999997</v>
      </c>
      <c r="U18" s="28">
        <v>0.26400000000000001</v>
      </c>
      <c r="V18" s="25">
        <f t="shared" si="95"/>
        <v>3703.6559999999999</v>
      </c>
      <c r="W18" s="39">
        <v>0.48199999999999998</v>
      </c>
      <c r="X18" s="25">
        <f t="shared" si="96"/>
        <v>6761.9780000000001</v>
      </c>
      <c r="Y18" s="39">
        <v>0.4</v>
      </c>
      <c r="Z18" s="25">
        <f t="shared" si="97"/>
        <v>5611.6</v>
      </c>
      <c r="AA18" s="47">
        <v>2.64E-3</v>
      </c>
      <c r="AB18" s="18">
        <f t="shared" si="98"/>
        <v>37.036560000000001</v>
      </c>
      <c r="AC18" s="27">
        <f>IF(M18&gt;0,(AE18+AN18)/M18,0)</f>
        <v>2.9735943545512867E-3</v>
      </c>
      <c r="AD18" s="47">
        <v>3.6000000000000002E-4</v>
      </c>
      <c r="AE18" s="37">
        <f t="shared" si="99"/>
        <v>5.05044</v>
      </c>
      <c r="AF18" s="28">
        <v>0.2026</v>
      </c>
      <c r="AG18" s="41">
        <f t="shared" si="100"/>
        <v>32.840649599999999</v>
      </c>
      <c r="AH18" s="28">
        <f t="shared" si="101"/>
        <v>0.86517369102416575</v>
      </c>
      <c r="AI18" s="29">
        <f t="shared" si="6"/>
        <v>0.88033545924283918</v>
      </c>
      <c r="AJ18" s="43">
        <v>176</v>
      </c>
      <c r="AK18" s="39">
        <v>7.9000000000000001E-2</v>
      </c>
      <c r="AL18" s="28">
        <v>0.22620000000000001</v>
      </c>
      <c r="AM18" s="139">
        <v>0.2235</v>
      </c>
      <c r="AN18" s="41">
        <f>AJ18*(1-AK18)*AL18</f>
        <v>36.6661152</v>
      </c>
      <c r="AO18" s="140">
        <f t="shared" si="19"/>
        <v>36.228456000000001</v>
      </c>
      <c r="AP18" s="18">
        <v>1.6</v>
      </c>
      <c r="AQ18" s="18"/>
      <c r="AR18" s="113">
        <f>AR17+AJ18-AQ18</f>
        <v>1258.8200000000015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70"/>
      <c r="B19" s="49" t="s">
        <v>38</v>
      </c>
      <c r="C19" s="50"/>
      <c r="D19" s="51">
        <f t="shared" ref="D19" si="103">SUM(D16:D18)</f>
        <v>51769</v>
      </c>
      <c r="E19" s="51"/>
      <c r="F19" s="51">
        <f t="shared" ref="F19" si="104">SUM(F16:F18)</f>
        <v>55080</v>
      </c>
      <c r="G19" s="52"/>
      <c r="H19" s="52"/>
      <c r="I19" s="51">
        <f t="shared" ref="I19:K19" si="105">SUM(I16:I18)</f>
        <v>56993</v>
      </c>
      <c r="J19" s="52"/>
      <c r="K19" s="51">
        <f t="shared" si="105"/>
        <v>44461</v>
      </c>
      <c r="L19" s="21">
        <f t="shared" ref="L19" si="106">IF(K19&gt;0,(K16*L16+K17*L17+K18*L18)/K19,0)</f>
        <v>6.8382335080182627E-2</v>
      </c>
      <c r="M19" s="52">
        <f t="shared" ref="M19" si="107">M16+M17+M18</f>
        <v>41421</v>
      </c>
      <c r="N19" s="53">
        <f t="shared" ref="N19" si="108">IF(M19&gt;0,O19/M19,0)</f>
        <v>0.50296793896815628</v>
      </c>
      <c r="O19" s="54">
        <f t="shared" ref="O19" si="109">O16+O17+O18</f>
        <v>20833.435000000001</v>
      </c>
      <c r="P19" s="21">
        <f t="shared" ref="P19" si="110">IF(M19&gt;0,Q19/M19,0)</f>
        <v>0.36098418676516747</v>
      </c>
      <c r="Q19" s="54">
        <f t="shared" ref="Q19" si="111">Q16+Q17+Q18</f>
        <v>14952.326000000001</v>
      </c>
      <c r="R19" s="21">
        <f t="shared" ref="R19" si="112">IF(M19&gt;0,T19/M19,0)</f>
        <v>0.13604787426667631</v>
      </c>
      <c r="S19" s="141"/>
      <c r="T19" s="54">
        <f t="shared" ref="T19" si="113">T16+T17+T18</f>
        <v>5635.2389999999996</v>
      </c>
      <c r="U19" s="21">
        <f t="shared" ref="U19" si="114">IF(M19&gt;0,V19/M19,0)</f>
        <v>0.2620160788006084</v>
      </c>
      <c r="V19" s="54">
        <f t="shared" ref="V19" si="115">V16+V17+V18</f>
        <v>10852.968000000001</v>
      </c>
      <c r="W19" s="21">
        <f t="shared" ref="W19" si="116">IF(M19&gt;0,X19/M19,0)</f>
        <v>0.48431674754351656</v>
      </c>
      <c r="X19" s="54">
        <f t="shared" ref="X19" si="117">X16+X17+X18</f>
        <v>20060.883999999998</v>
      </c>
      <c r="Y19" s="21">
        <f t="shared" ref="Y19" si="118">IF(M19&gt;0,Z19/M19,0)</f>
        <v>0.4</v>
      </c>
      <c r="Z19" s="54">
        <f t="shared" ref="Z19" si="119">Z16+Z17+Z18</f>
        <v>16568.400000000001</v>
      </c>
      <c r="AA19" s="55">
        <f t="shared" ref="AA19" si="120">IF(M19&gt;0,AB19/M19,0)</f>
        <v>2.6102368363873397E-3</v>
      </c>
      <c r="AB19" s="56">
        <f t="shared" ref="AB19" si="121">SUM(AB16:AB18)</f>
        <v>108.11861999999999</v>
      </c>
      <c r="AC19" s="55">
        <f t="shared" ref="AC19" si="122">IF(M19&gt;0,(AC16*M16+AC17*M17+AC18*M18)/M19,0)</f>
        <v>2.9238752371985224E-3</v>
      </c>
      <c r="AD19" s="55">
        <f t="shared" ref="AD19" si="123">IF(K19&gt;0,(K16*AD16+K17*AD17+K18*AD18)/K19,0)</f>
        <v>3.600395852544927E-4</v>
      </c>
      <c r="AE19" s="52">
        <f t="shared" ref="AE19" si="124">SUM(AE16:AE18)</f>
        <v>14.911440000000001</v>
      </c>
      <c r="AF19" s="53">
        <f t="shared" ref="AF19" si="125">IF(K19&gt;0,(K16*AF16+K17*AF17+K18*AF18)/K19,0)</f>
        <v>0.20438727424034542</v>
      </c>
      <c r="AG19" s="58">
        <f t="shared" ref="AG19" si="126">SUM(AG16:AG18)</f>
        <v>100.46957460000002</v>
      </c>
      <c r="AH19" s="53">
        <f t="shared" ref="AH19" si="127">IF(AND(AB19&gt;0),((AB16*AH16+AB17*AH17+AB18*AH18)/AB19),0)</f>
        <v>0.86360597174382048</v>
      </c>
      <c r="AI19" s="57">
        <f t="shared" si="6"/>
        <v>0.87832558367269298</v>
      </c>
      <c r="AJ19" s="51">
        <f t="shared" ref="AJ19" si="128">SUM(AJ16:AJ18)</f>
        <v>536</v>
      </c>
      <c r="AK19" s="21">
        <f t="shared" ref="AK19" si="129">IF(AJ19&gt;0,(AK16*AJ16+AK17*AJ17+AK18*AJ18)/AJ19,0)</f>
        <v>8.6388059701492548E-2</v>
      </c>
      <c r="AL19" s="53">
        <f>IF(K19&gt;0,(AL16*K16+AL17*K17+AL18*K18)/K19,0)</f>
        <v>0.21609535997840806</v>
      </c>
      <c r="AM19" s="141">
        <f>IF(K19&gt;0,(AM16*K16+AM17*K17+AM18*K18)/K19,0)</f>
        <v>0.21231111985785298</v>
      </c>
      <c r="AN19" s="58">
        <f t="shared" ref="AN19" si="130">SUM(AN16:AN18)</f>
        <v>106.19839619999999</v>
      </c>
      <c r="AO19" s="142">
        <f t="shared" si="48"/>
        <v>104.269338</v>
      </c>
      <c r="AP19" s="56"/>
      <c r="AQ19" s="56">
        <f t="shared" ref="AQ19" si="131">SUM(AQ16:AQ18)</f>
        <v>521.86</v>
      </c>
      <c r="AR19" s="105"/>
      <c r="AS19" s="106">
        <f>AR18</f>
        <v>1258.8200000000015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8">
        <v>5</v>
      </c>
      <c r="B20" s="23">
        <v>1</v>
      </c>
      <c r="C20" s="11" t="s">
        <v>54</v>
      </c>
      <c r="D20" s="12">
        <v>9269</v>
      </c>
      <c r="E20" s="12">
        <v>1</v>
      </c>
      <c r="F20" s="12">
        <v>12971</v>
      </c>
      <c r="G20" s="13">
        <v>4.8</v>
      </c>
      <c r="H20" s="13">
        <v>6.5</v>
      </c>
      <c r="I20" s="12">
        <v>13509</v>
      </c>
      <c r="J20" s="13">
        <v>6.9</v>
      </c>
      <c r="K20" s="12">
        <v>15062</v>
      </c>
      <c r="L20" s="14">
        <v>7.9000000000000001E-2</v>
      </c>
      <c r="M20" s="24">
        <f>ROUND(K20*(1-L20),0)</f>
        <v>13872</v>
      </c>
      <c r="N20" s="15">
        <v>0.50900000000000001</v>
      </c>
      <c r="O20" s="25">
        <f t="shared" ref="O20:O22" si="133">M20*N20</f>
        <v>7060.848</v>
      </c>
      <c r="P20" s="14">
        <v>0.311</v>
      </c>
      <c r="Q20" s="25">
        <f t="shared" ref="Q20:Q22" si="134">M20*P20</f>
        <v>4314.192</v>
      </c>
      <c r="R20" s="16">
        <v>0.18</v>
      </c>
      <c r="S20" s="150">
        <v>0.22259999999999999</v>
      </c>
      <c r="T20" s="25">
        <f t="shared" ref="T20:T22" si="135">M20*R20</f>
        <v>2496.96</v>
      </c>
      <c r="U20" s="26">
        <v>0.26400000000000001</v>
      </c>
      <c r="V20" s="25">
        <f t="shared" ref="V20:V22" si="136">M20*U20</f>
        <v>3662.2080000000001</v>
      </c>
      <c r="W20" s="16">
        <v>0.47499999999999998</v>
      </c>
      <c r="X20" s="25">
        <f t="shared" ref="X20:X22" si="137">M20*W20</f>
        <v>6589.2</v>
      </c>
      <c r="Y20" s="16">
        <v>0.41</v>
      </c>
      <c r="Z20" s="25">
        <f t="shared" ref="Z20:Z22" si="138">Y20*M20</f>
        <v>5687.5199999999995</v>
      </c>
      <c r="AA20" s="17">
        <v>2.7699999999999999E-3</v>
      </c>
      <c r="AB20" s="18">
        <f t="shared" ref="AB20:AB22" si="139">M20*AA20</f>
        <v>38.425440000000002</v>
      </c>
      <c r="AC20" s="27">
        <f>IF(M20&gt;0,(AE20+AN20)/M20,0)</f>
        <v>2.8864338235294116E-3</v>
      </c>
      <c r="AD20" s="17">
        <v>3.5E-4</v>
      </c>
      <c r="AE20" s="24">
        <f t="shared" ref="AE20:AE22" si="140">AD20*M20</f>
        <v>4.8552</v>
      </c>
      <c r="AF20" s="117">
        <v>0.2026</v>
      </c>
      <c r="AG20" s="30">
        <f t="shared" ref="AG20:AG22" si="141">AJ20*(1-AK20)*AF20</f>
        <v>32.255946000000002</v>
      </c>
      <c r="AH20" s="28">
        <f t="shared" ref="AH20:AH22" si="142">IF(AND(AF20&gt;0,AD20&gt;0,AA20&gt;0),((AA20-AD20)*AF20)/((AF20-AD20)*AA20),0)</f>
        <v>0.87515808168929854</v>
      </c>
      <c r="AI20" s="60">
        <f t="shared" si="6"/>
        <v>0.88013698816953168</v>
      </c>
      <c r="AJ20" s="12">
        <v>174</v>
      </c>
      <c r="AK20" s="14">
        <v>8.5000000000000006E-2</v>
      </c>
      <c r="AL20" s="15">
        <v>0.221</v>
      </c>
      <c r="AM20" s="135">
        <v>0.2205</v>
      </c>
      <c r="AN20" s="30">
        <f>AJ20*(1-AK20)*AL20</f>
        <v>35.185410000000005</v>
      </c>
      <c r="AO20" s="136">
        <f t="shared" ref="AO20" si="143">AJ20*(1-AK20)*AM20</f>
        <v>35.105805000000004</v>
      </c>
      <c r="AP20" s="19">
        <v>1.6</v>
      </c>
      <c r="AQ20" s="19">
        <v>870.16</v>
      </c>
      <c r="AR20" s="101">
        <f>AR18+AJ20-AQ20</f>
        <v>562.66000000000156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9"/>
      <c r="B21" s="33">
        <v>2</v>
      </c>
      <c r="C21" s="46" t="s">
        <v>55</v>
      </c>
      <c r="D21" s="34">
        <v>19400</v>
      </c>
      <c r="E21" s="34">
        <v>4</v>
      </c>
      <c r="F21" s="34">
        <v>18983</v>
      </c>
      <c r="G21" s="35">
        <v>2.1</v>
      </c>
      <c r="H21" s="35">
        <v>4.9000000000000004</v>
      </c>
      <c r="I21" s="34">
        <v>19243</v>
      </c>
      <c r="J21" s="35">
        <v>6.4</v>
      </c>
      <c r="K21" s="34">
        <v>16178</v>
      </c>
      <c r="L21" s="36">
        <v>7.0000000000000007E-2</v>
      </c>
      <c r="M21" s="37">
        <f>ROUND(K21*(1-L21),0)</f>
        <v>15046</v>
      </c>
      <c r="N21" s="38">
        <v>0.53600000000000003</v>
      </c>
      <c r="O21" s="25">
        <f t="shared" si="133"/>
        <v>8064.6560000000009</v>
      </c>
      <c r="P21" s="36">
        <v>0.29499999999999998</v>
      </c>
      <c r="Q21" s="25">
        <f t="shared" si="134"/>
        <v>4438.57</v>
      </c>
      <c r="R21" s="39">
        <v>0.16900000000000001</v>
      </c>
      <c r="S21" s="139">
        <v>0.21460000000000001</v>
      </c>
      <c r="T21" s="25">
        <f t="shared" si="135"/>
        <v>2542.7740000000003</v>
      </c>
      <c r="U21" s="28">
        <v>0.26700000000000002</v>
      </c>
      <c r="V21" s="25">
        <f t="shared" si="136"/>
        <v>4017.2820000000002</v>
      </c>
      <c r="W21" s="39">
        <v>0.47299999999999998</v>
      </c>
      <c r="X21" s="25">
        <f t="shared" si="137"/>
        <v>7116.7579999999998</v>
      </c>
      <c r="Y21" s="39">
        <v>0.39</v>
      </c>
      <c r="Z21" s="25">
        <f t="shared" si="138"/>
        <v>5867.9400000000005</v>
      </c>
      <c r="AA21" s="40">
        <v>2.7399999999999998E-3</v>
      </c>
      <c r="AB21" s="18">
        <f t="shared" si="139"/>
        <v>41.226039999999998</v>
      </c>
      <c r="AC21" s="27">
        <f>IF(M21&gt;0,(AE21+AN21)/M21,0)</f>
        <v>3.054520271168417E-3</v>
      </c>
      <c r="AD21" s="40">
        <v>3.4000000000000002E-4</v>
      </c>
      <c r="AE21" s="37">
        <f t="shared" si="140"/>
        <v>5.11564</v>
      </c>
      <c r="AF21" s="28">
        <v>0.19600000000000001</v>
      </c>
      <c r="AG21" s="41">
        <f t="shared" si="141"/>
        <v>37.302720000000001</v>
      </c>
      <c r="AH21" s="28">
        <f t="shared" si="142"/>
        <v>0.87743448899513599</v>
      </c>
      <c r="AI21" s="29">
        <f t="shared" si="6"/>
        <v>0.89009978181135196</v>
      </c>
      <c r="AJ21" s="34">
        <v>208</v>
      </c>
      <c r="AK21" s="36">
        <v>8.5000000000000006E-2</v>
      </c>
      <c r="AL21" s="38">
        <v>0.21460000000000001</v>
      </c>
      <c r="AM21" s="137">
        <v>0.21199999999999999</v>
      </c>
      <c r="AN21" s="41">
        <f>AJ21*(1-AK21)*AL21</f>
        <v>40.842672</v>
      </c>
      <c r="AO21" s="138">
        <f t="shared" si="19"/>
        <v>40.347839999999998</v>
      </c>
      <c r="AP21" s="42">
        <v>1.65</v>
      </c>
      <c r="AQ21" s="42"/>
      <c r="AR21" s="121">
        <f>AR20+AJ21-AQ21</f>
        <v>770.66000000000156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9"/>
      <c r="B22" s="33">
        <v>3</v>
      </c>
      <c r="C22" s="11" t="s">
        <v>53</v>
      </c>
      <c r="D22" s="43">
        <v>20800</v>
      </c>
      <c r="E22" s="43">
        <v>1</v>
      </c>
      <c r="F22" s="43">
        <v>17867</v>
      </c>
      <c r="G22" s="37">
        <v>2.6</v>
      </c>
      <c r="H22" s="37">
        <v>4.3</v>
      </c>
      <c r="I22" s="43">
        <v>18464</v>
      </c>
      <c r="J22" s="37">
        <v>5.7</v>
      </c>
      <c r="K22" s="43">
        <v>16174</v>
      </c>
      <c r="L22" s="39">
        <v>6.8000000000000005E-2</v>
      </c>
      <c r="M22" s="37">
        <f>ROUND(K22*(1-L22),0)</f>
        <v>15074</v>
      </c>
      <c r="N22" s="28">
        <v>0.46600000000000003</v>
      </c>
      <c r="O22" s="25">
        <f t="shared" si="133"/>
        <v>7024.4840000000004</v>
      </c>
      <c r="P22" s="39">
        <v>0.4</v>
      </c>
      <c r="Q22" s="25">
        <f t="shared" si="134"/>
        <v>6029.6</v>
      </c>
      <c r="R22" s="39">
        <v>0.13400000000000001</v>
      </c>
      <c r="S22" s="139">
        <v>0.20710000000000001</v>
      </c>
      <c r="T22" s="25">
        <f t="shared" si="135"/>
        <v>2019.9160000000002</v>
      </c>
      <c r="U22" s="28">
        <v>0.26800000000000002</v>
      </c>
      <c r="V22" s="25">
        <f t="shared" si="136"/>
        <v>4039.8320000000003</v>
      </c>
      <c r="W22" s="39">
        <v>0.47899999999999998</v>
      </c>
      <c r="X22" s="25">
        <f t="shared" si="137"/>
        <v>7220.4459999999999</v>
      </c>
      <c r="Y22" s="39">
        <v>0.4</v>
      </c>
      <c r="Z22" s="25">
        <f t="shared" si="138"/>
        <v>6029.6</v>
      </c>
      <c r="AA22" s="47">
        <v>2.7299999999999998E-3</v>
      </c>
      <c r="AB22" s="18">
        <f t="shared" si="139"/>
        <v>41.15202</v>
      </c>
      <c r="AC22" s="27">
        <f>IF(M22&gt;0,(AE22+AN22)/M22,0)</f>
        <v>2.9474506434921059E-3</v>
      </c>
      <c r="AD22" s="47">
        <v>3.4000000000000002E-4</v>
      </c>
      <c r="AE22" s="37">
        <f t="shared" si="140"/>
        <v>5.1251600000000002</v>
      </c>
      <c r="AF22" s="28">
        <v>0.20649999999999999</v>
      </c>
      <c r="AG22" s="41">
        <f t="shared" si="141"/>
        <v>36.056964999999998</v>
      </c>
      <c r="AH22" s="28">
        <f t="shared" si="142"/>
        <v>0.87690168452683004</v>
      </c>
      <c r="AI22" s="29">
        <f t="shared" si="6"/>
        <v>0.88598430111425286</v>
      </c>
      <c r="AJ22" s="43">
        <v>190</v>
      </c>
      <c r="AK22" s="39">
        <v>8.1000000000000003E-2</v>
      </c>
      <c r="AL22" s="28">
        <v>0.22509999999999999</v>
      </c>
      <c r="AM22" s="139">
        <v>0.21840000000000001</v>
      </c>
      <c r="AN22" s="41">
        <f>AJ22*(1-AK22)*AL22</f>
        <v>39.304711000000005</v>
      </c>
      <c r="AO22" s="140">
        <f t="shared" si="19"/>
        <v>38.134824000000002</v>
      </c>
      <c r="AP22" s="18">
        <v>1.55</v>
      </c>
      <c r="AQ22" s="18"/>
      <c r="AR22" s="121">
        <f>AR21+AJ22-AQ22</f>
        <v>960.66000000000156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70"/>
      <c r="B23" s="49" t="s">
        <v>38</v>
      </c>
      <c r="C23" s="50"/>
      <c r="D23" s="51">
        <f t="shared" ref="D23" si="144">SUM(D20:D22)</f>
        <v>49469</v>
      </c>
      <c r="E23" s="51"/>
      <c r="F23" s="51">
        <f t="shared" ref="F23" si="145">SUM(F20:F22)</f>
        <v>49821</v>
      </c>
      <c r="G23" s="52"/>
      <c r="H23" s="52"/>
      <c r="I23" s="51">
        <f t="shared" ref="I23:K23" si="146">SUM(I20:I22)</f>
        <v>51216</v>
      </c>
      <c r="J23" s="52"/>
      <c r="K23" s="51">
        <f t="shared" si="146"/>
        <v>47414</v>
      </c>
      <c r="L23" s="21">
        <f t="shared" ref="L23" si="147">IF(K23&gt;0,(K20*L20+K21*L21+K22*L22)/K23,0)</f>
        <v>7.2176783228582286E-2</v>
      </c>
      <c r="M23" s="52">
        <f t="shared" ref="M23" si="148">M20+M21+M22</f>
        <v>43992</v>
      </c>
      <c r="N23" s="53">
        <f t="shared" ref="N23" si="149">IF(M23&gt;0,O23/M23,0)</f>
        <v>0.5035003637024914</v>
      </c>
      <c r="O23" s="54">
        <f t="shared" ref="O23" si="150">O20+O21+O22</f>
        <v>22149.988000000001</v>
      </c>
      <c r="P23" s="21">
        <f t="shared" ref="P23" si="151">IF(M23&gt;0,Q23/M23,0)</f>
        <v>0.33602386797599559</v>
      </c>
      <c r="Q23" s="54">
        <f t="shared" ref="Q23" si="152">Q20+Q21+Q22</f>
        <v>14782.361999999999</v>
      </c>
      <c r="R23" s="21">
        <f t="shared" ref="R23" si="153">IF(M23&gt;0,T23/M23,0)</f>
        <v>0.160475768321513</v>
      </c>
      <c r="S23" s="141"/>
      <c r="T23" s="54">
        <f t="shared" ref="T23" si="154">T20+T21+T22</f>
        <v>7059.6500000000005</v>
      </c>
      <c r="U23" s="21">
        <f t="shared" ref="U23" si="155">IF(M23&gt;0,V23/M23,0)</f>
        <v>0.26639666302964177</v>
      </c>
      <c r="V23" s="54">
        <f t="shared" ref="V23" si="156">V20+V21+V22</f>
        <v>11719.322</v>
      </c>
      <c r="W23" s="21">
        <f t="shared" ref="W23" si="157">IF(M23&gt;0,X23/M23,0)</f>
        <v>0.47568657937806869</v>
      </c>
      <c r="X23" s="54">
        <f t="shared" ref="X23" si="158">X20+X21+X22</f>
        <v>20926.403999999999</v>
      </c>
      <c r="Y23" s="21">
        <f t="shared" ref="Y23" si="159">IF(M23&gt;0,Z23/M23,0)</f>
        <v>0.39973313329696303</v>
      </c>
      <c r="Z23" s="54">
        <f t="shared" ref="Z23" si="160">Z20+Z21+Z22</f>
        <v>17585.059999999998</v>
      </c>
      <c r="AA23" s="55">
        <f t="shared" ref="AA23" si="161">IF(M23&gt;0,AB23/M23,0)</f>
        <v>2.7460333697035821E-3</v>
      </c>
      <c r="AB23" s="56">
        <f t="shared" ref="AB23" si="162">SUM(AB20:AB22)</f>
        <v>120.80349999999999</v>
      </c>
      <c r="AC23" s="55">
        <f t="shared" ref="AC23" si="163">IF(M23&gt;0,(AC20*M20+AC21*M21+AC22*M22)/M23,0)</f>
        <v>2.964829809965448E-3</v>
      </c>
      <c r="AD23" s="55">
        <f t="shared" ref="AD23" si="164">IF(K23&gt;0,(K20*AD20+K21*AD21+K22*AD22)/K23,0)</f>
        <v>3.4317669886531403E-4</v>
      </c>
      <c r="AE23" s="52">
        <f t="shared" ref="AE23" si="165">SUM(AE20:AE22)</f>
        <v>15.096</v>
      </c>
      <c r="AF23" s="53">
        <f t="shared" ref="AF23" si="166">IF(K23&gt;0,(K20*AF20+K21*AF21+K22*AF22)/K23,0)</f>
        <v>0.20167841143965917</v>
      </c>
      <c r="AG23" s="58">
        <f t="shared" ref="AG23" si="167">SUM(AG20:AG22)</f>
        <v>105.61563100000001</v>
      </c>
      <c r="AH23" s="53">
        <f t="shared" ref="AH23" si="168">IF(AND(AB23&gt;0),((AB20*AH20+AB21*AH21+AB22*AH22)/AB23),0)</f>
        <v>0.87652890320927868</v>
      </c>
      <c r="AI23" s="57">
        <f t="shared" si="6"/>
        <v>0.88563093562993189</v>
      </c>
      <c r="AJ23" s="51">
        <f t="shared" ref="AJ23" si="169">SUM(AJ20:AJ22)</f>
        <v>572</v>
      </c>
      <c r="AK23" s="21">
        <f t="shared" ref="AK23" si="170">IF(AJ23&gt;0,(AK20*AJ20+AK21*AJ21+AK22*AJ22)/AJ23,0)</f>
        <v>8.3671328671328676E-2</v>
      </c>
      <c r="AL23" s="53">
        <f>IF(K23&gt;0,(AL20*K20+AL21*K21+AL22*K22)/K23,0)</f>
        <v>0.22021487746235285</v>
      </c>
      <c r="AM23" s="141">
        <f>IF(K23&gt;0,(AM20*K20+AM21*K21+AM22*K22)/K23,0)</f>
        <v>0.2168833804361581</v>
      </c>
      <c r="AN23" s="58">
        <f t="shared" ref="AN23" si="171">SUM(AN20:AN22)</f>
        <v>115.33279300000001</v>
      </c>
      <c r="AO23" s="142">
        <f t="shared" si="48"/>
        <v>113.588469</v>
      </c>
      <c r="AP23" s="56"/>
      <c r="AQ23" s="56">
        <f t="shared" ref="AQ23" si="172">SUM(AQ20:AQ22)</f>
        <v>870.16</v>
      </c>
      <c r="AR23" s="105"/>
      <c r="AS23" s="106">
        <f>AR22</f>
        <v>960.66000000000156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8">
        <v>6</v>
      </c>
      <c r="B24" s="23">
        <v>1</v>
      </c>
      <c r="C24" s="11" t="s">
        <v>56</v>
      </c>
      <c r="D24" s="12">
        <v>17761</v>
      </c>
      <c r="E24" s="12">
        <v>1</v>
      </c>
      <c r="F24" s="12">
        <v>18628</v>
      </c>
      <c r="G24" s="13">
        <v>2.5</v>
      </c>
      <c r="H24" s="13">
        <v>6.1</v>
      </c>
      <c r="I24" s="12">
        <v>19546</v>
      </c>
      <c r="J24" s="13">
        <v>4.8</v>
      </c>
      <c r="K24" s="12">
        <v>16292</v>
      </c>
      <c r="L24" s="14">
        <v>6.9000000000000006E-2</v>
      </c>
      <c r="M24" s="24">
        <f>ROUND(K24*(1-L24),0)</f>
        <v>15168</v>
      </c>
      <c r="N24" s="15">
        <v>0.47799999999999998</v>
      </c>
      <c r="O24" s="25">
        <f t="shared" ref="O24:O26" si="174">M24*N24</f>
        <v>7250.3040000000001</v>
      </c>
      <c r="P24" s="14">
        <v>0.315</v>
      </c>
      <c r="Q24" s="25">
        <f t="shared" ref="Q24:Q26" si="175">M24*P24</f>
        <v>4777.92</v>
      </c>
      <c r="R24" s="16">
        <v>0.20699999999999999</v>
      </c>
      <c r="S24" s="150">
        <v>0.1991</v>
      </c>
      <c r="T24" s="25">
        <f t="shared" ref="T24:T26" si="176">M24*R24</f>
        <v>3139.7759999999998</v>
      </c>
      <c r="U24" s="26">
        <v>0.27</v>
      </c>
      <c r="V24" s="25">
        <f t="shared" ref="V24:V26" si="177">M24*U24</f>
        <v>4095.36</v>
      </c>
      <c r="W24" s="16">
        <v>0.47499999999999998</v>
      </c>
      <c r="X24" s="25">
        <f t="shared" ref="X24:X26" si="178">M24*W24</f>
        <v>7204.7999999999993</v>
      </c>
      <c r="Y24" s="16">
        <v>0.4</v>
      </c>
      <c r="Z24" s="25">
        <f t="shared" ref="Z24:Z26" si="179">Y24*M24</f>
        <v>6067.2000000000007</v>
      </c>
      <c r="AA24" s="17">
        <v>2.6700000000000001E-3</v>
      </c>
      <c r="AB24" s="18">
        <f t="shared" ref="AB24:AB26" si="180">M24*AA24</f>
        <v>40.498559999999998</v>
      </c>
      <c r="AC24" s="27">
        <f>IF(M24&gt;0,(AE24+AN24)/M24,0)</f>
        <v>2.9336448180379746E-3</v>
      </c>
      <c r="AD24" s="17">
        <v>3.3E-4</v>
      </c>
      <c r="AE24" s="24">
        <f t="shared" ref="AE24:AE26" si="181">AD24*M24</f>
        <v>5.0054400000000001</v>
      </c>
      <c r="AF24" s="117">
        <v>0.20219999999999999</v>
      </c>
      <c r="AG24" s="30">
        <f t="shared" ref="AG24:AG26" si="182">AJ24*(1-AK24)*AF24</f>
        <v>35.824582800000002</v>
      </c>
      <c r="AH24" s="28">
        <f t="shared" ref="AH24:AH26" si="183">IF(AND(AF24&gt;0,AD24&gt;0,AA24&gt;0),((AA24-AD24)*AF24)/((AF24-AD24)*AA24),0)</f>
        <v>0.87783716631517794</v>
      </c>
      <c r="AI24" s="60">
        <f t="shared" si="6"/>
        <v>0.88882784073906151</v>
      </c>
      <c r="AJ24" s="12">
        <v>193</v>
      </c>
      <c r="AK24" s="14">
        <v>8.2000000000000003E-2</v>
      </c>
      <c r="AL24" s="15">
        <v>0.22289999999999999</v>
      </c>
      <c r="AM24" s="135">
        <v>0.21529999999999999</v>
      </c>
      <c r="AN24" s="30">
        <f>AJ24*(1-AK24)*AL24</f>
        <v>39.492084599999998</v>
      </c>
      <c r="AO24" s="136">
        <f t="shared" ref="AO24" si="184">AJ24*(1-AK24)*AM24</f>
        <v>38.145562200000001</v>
      </c>
      <c r="AP24" s="19">
        <v>1.6</v>
      </c>
      <c r="AQ24" s="19"/>
      <c r="AR24" s="101">
        <f>AR22+AJ24-AQ24</f>
        <v>1153.6600000000017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9"/>
      <c r="B25" s="33">
        <v>2</v>
      </c>
      <c r="C25" s="46" t="s">
        <v>55</v>
      </c>
      <c r="D25" s="34">
        <v>20915</v>
      </c>
      <c r="E25" s="34">
        <v>3</v>
      </c>
      <c r="F25" s="34">
        <v>19359</v>
      </c>
      <c r="G25" s="35">
        <v>1.6</v>
      </c>
      <c r="H25" s="35">
        <v>3.7</v>
      </c>
      <c r="I25" s="34">
        <v>19968</v>
      </c>
      <c r="J25" s="35">
        <v>4.2</v>
      </c>
      <c r="K25" s="34">
        <v>16415</v>
      </c>
      <c r="L25" s="36">
        <v>6.4000000000000001E-2</v>
      </c>
      <c r="M25" s="37">
        <f>ROUND(K25*(1-L25),0)</f>
        <v>15364</v>
      </c>
      <c r="N25" s="38">
        <v>0.57099999999999995</v>
      </c>
      <c r="O25" s="25">
        <f t="shared" si="174"/>
        <v>8772.8439999999991</v>
      </c>
      <c r="P25" s="36">
        <v>0.29399999999999998</v>
      </c>
      <c r="Q25" s="25">
        <f t="shared" si="175"/>
        <v>4517.0159999999996</v>
      </c>
      <c r="R25" s="39">
        <v>0.13500000000000001</v>
      </c>
      <c r="S25" s="139">
        <v>0.19339999999999999</v>
      </c>
      <c r="T25" s="25">
        <f t="shared" si="176"/>
        <v>2074.1400000000003</v>
      </c>
      <c r="U25" s="28">
        <v>0.25900000000000001</v>
      </c>
      <c r="V25" s="25">
        <f t="shared" si="177"/>
        <v>3979.2760000000003</v>
      </c>
      <c r="W25" s="39">
        <v>0.48599999999999999</v>
      </c>
      <c r="X25" s="25">
        <f t="shared" si="178"/>
        <v>7466.9039999999995</v>
      </c>
      <c r="Y25" s="39">
        <v>0.39</v>
      </c>
      <c r="Z25" s="25">
        <f t="shared" si="179"/>
        <v>5991.96</v>
      </c>
      <c r="AA25" s="40">
        <v>2.7299999999999998E-3</v>
      </c>
      <c r="AB25" s="18">
        <f t="shared" si="180"/>
        <v>41.943719999999999</v>
      </c>
      <c r="AC25" s="27">
        <f>IF(M25&gt;0,(AE25+AN25)/M25,0)</f>
        <v>2.8873797969278837E-3</v>
      </c>
      <c r="AD25" s="40">
        <v>3.3E-4</v>
      </c>
      <c r="AE25" s="37">
        <f t="shared" si="181"/>
        <v>5.0701200000000002</v>
      </c>
      <c r="AF25" s="28">
        <v>0.19719999999999999</v>
      </c>
      <c r="AG25" s="41">
        <f t="shared" si="182"/>
        <v>37.090953599999999</v>
      </c>
      <c r="AH25" s="28">
        <f t="shared" si="183"/>
        <v>0.88059449059093486</v>
      </c>
      <c r="AI25" s="29">
        <f t="shared" si="6"/>
        <v>0.88711089987630531</v>
      </c>
      <c r="AJ25" s="34">
        <v>204</v>
      </c>
      <c r="AK25" s="36">
        <v>7.8E-2</v>
      </c>
      <c r="AL25" s="38">
        <v>0.2089</v>
      </c>
      <c r="AM25" s="137">
        <v>0.20119999999999999</v>
      </c>
      <c r="AN25" s="41">
        <f>AJ25*(1-AK25)*AL25</f>
        <v>39.291583200000005</v>
      </c>
      <c r="AO25" s="138">
        <f t="shared" si="19"/>
        <v>37.843305600000001</v>
      </c>
      <c r="AP25" s="42">
        <v>1.65</v>
      </c>
      <c r="AQ25" s="42"/>
      <c r="AR25" s="121">
        <f>AR24+AJ25-AQ25</f>
        <v>1357.6600000000017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9"/>
      <c r="B26" s="33">
        <v>3</v>
      </c>
      <c r="C26" s="11" t="s">
        <v>53</v>
      </c>
      <c r="D26" s="43">
        <v>16000</v>
      </c>
      <c r="E26" s="43">
        <v>5</v>
      </c>
      <c r="F26" s="43">
        <v>20749</v>
      </c>
      <c r="G26" s="37">
        <v>1.1000000000000001</v>
      </c>
      <c r="H26" s="37">
        <v>4.5999999999999996</v>
      </c>
      <c r="I26" s="43">
        <v>20895</v>
      </c>
      <c r="J26" s="37">
        <v>3.7</v>
      </c>
      <c r="K26" s="43">
        <v>16375</v>
      </c>
      <c r="L26" s="39">
        <v>6.2E-2</v>
      </c>
      <c r="M26" s="37">
        <f>ROUND(K26*(1-L26),0)</f>
        <v>15360</v>
      </c>
      <c r="N26" s="28">
        <v>0.51800000000000002</v>
      </c>
      <c r="O26" s="25">
        <f t="shared" si="174"/>
        <v>7956.4800000000005</v>
      </c>
      <c r="P26" s="39">
        <v>0.36299999999999999</v>
      </c>
      <c r="Q26" s="25">
        <f t="shared" si="175"/>
        <v>5575.68</v>
      </c>
      <c r="R26" s="39">
        <v>0.11899999999999999</v>
      </c>
      <c r="S26" s="139">
        <v>0.19</v>
      </c>
      <c r="T26" s="25">
        <f t="shared" si="176"/>
        <v>1827.84</v>
      </c>
      <c r="U26" s="28">
        <v>0.25900000000000001</v>
      </c>
      <c r="V26" s="25">
        <f t="shared" si="177"/>
        <v>3978.2400000000002</v>
      </c>
      <c r="W26" s="39">
        <v>0.48</v>
      </c>
      <c r="X26" s="25">
        <f t="shared" si="178"/>
        <v>7372.7999999999993</v>
      </c>
      <c r="Y26" s="39">
        <v>0.4</v>
      </c>
      <c r="Z26" s="25">
        <f t="shared" si="179"/>
        <v>6144</v>
      </c>
      <c r="AA26" s="47">
        <v>2.6700000000000001E-3</v>
      </c>
      <c r="AB26" s="18">
        <f t="shared" si="180"/>
        <v>41.011200000000002</v>
      </c>
      <c r="AC26" s="27">
        <f>IF(M26&gt;0,(AE26+AN26)/M26,0)</f>
        <v>3.06296828125E-3</v>
      </c>
      <c r="AD26" s="47">
        <v>3.4000000000000002E-4</v>
      </c>
      <c r="AE26" s="37">
        <f t="shared" si="181"/>
        <v>5.2224000000000004</v>
      </c>
      <c r="AF26" s="28">
        <v>0.20519999999999999</v>
      </c>
      <c r="AG26" s="41">
        <f t="shared" si="182"/>
        <v>36.961444799999995</v>
      </c>
      <c r="AH26" s="28">
        <f t="shared" si="183"/>
        <v>0.87410750230083145</v>
      </c>
      <c r="AI26" s="29">
        <f t="shared" si="6"/>
        <v>0.89030019163299445</v>
      </c>
      <c r="AJ26" s="43">
        <v>196</v>
      </c>
      <c r="AK26" s="39">
        <v>8.1000000000000003E-2</v>
      </c>
      <c r="AL26" s="28">
        <v>0.23219999999999999</v>
      </c>
      <c r="AM26" s="139">
        <v>0.22750000000000001</v>
      </c>
      <c r="AN26" s="41">
        <f>AJ26*(1-AK26)*AL26</f>
        <v>41.824792799999997</v>
      </c>
      <c r="AO26" s="140">
        <f t="shared" si="19"/>
        <v>40.978209999999997</v>
      </c>
      <c r="AP26" s="18">
        <v>1.55</v>
      </c>
      <c r="AQ26" s="18"/>
      <c r="AR26" s="121">
        <f>AR25+AJ26-AQ26</f>
        <v>1553.6600000000017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70"/>
      <c r="B27" s="49" t="s">
        <v>38</v>
      </c>
      <c r="C27" s="50"/>
      <c r="D27" s="51">
        <f t="shared" ref="D27" si="185">SUM(D24:D26)</f>
        <v>54676</v>
      </c>
      <c r="E27" s="51"/>
      <c r="F27" s="51">
        <f t="shared" ref="F27" si="186">SUM(F24:F26)</f>
        <v>58736</v>
      </c>
      <c r="G27" s="52"/>
      <c r="H27" s="52"/>
      <c r="I27" s="51">
        <f t="shared" ref="I27:K27" si="187">SUM(I24:I26)</f>
        <v>60409</v>
      </c>
      <c r="J27" s="52"/>
      <c r="K27" s="51">
        <f t="shared" si="187"/>
        <v>49082</v>
      </c>
      <c r="L27" s="21">
        <f t="shared" ref="L27" si="188">IF(K27&gt;0,(K24*L24+K25*L25+K26*L26)/K27,0)</f>
        <v>6.4992420846746266E-2</v>
      </c>
      <c r="M27" s="52">
        <f t="shared" ref="M27" si="189">M24+M25+M26</f>
        <v>45892</v>
      </c>
      <c r="N27" s="53">
        <f t="shared" ref="N27" si="190">IF(M27&gt;0,O27/M27,0)</f>
        <v>0.522523054127081</v>
      </c>
      <c r="O27" s="54">
        <f t="shared" ref="O27" si="191">O24+O25+O26</f>
        <v>23979.628000000001</v>
      </c>
      <c r="P27" s="21">
        <f t="shared" ref="P27" si="192">IF(M27&gt;0,Q27/M27,0)</f>
        <v>0.32403503878671663</v>
      </c>
      <c r="Q27" s="54">
        <f t="shared" ref="Q27" si="193">Q24+Q25+Q26</f>
        <v>14870.616</v>
      </c>
      <c r="R27" s="21">
        <f t="shared" ref="R27" si="194">IF(M27&gt;0,T27/M27,0)</f>
        <v>0.15344190708620239</v>
      </c>
      <c r="S27" s="141"/>
      <c r="T27" s="54">
        <f t="shared" ref="T27" si="195">T24+T25+T26</f>
        <v>7041.7560000000003</v>
      </c>
      <c r="U27" s="21">
        <f t="shared" ref="U27" si="196">IF(M27&gt;0,V27/M27,0)</f>
        <v>0.26263566634707575</v>
      </c>
      <c r="V27" s="54">
        <f t="shared" ref="V27" si="197">V24+V25+V26</f>
        <v>12052.876</v>
      </c>
      <c r="W27" s="21">
        <f t="shared" ref="W27" si="198">IF(M27&gt;0,X27/M27,0)</f>
        <v>0.48035614050379144</v>
      </c>
      <c r="X27" s="54">
        <f t="shared" ref="X27" si="199">X24+X25+X26</f>
        <v>22044.503999999997</v>
      </c>
      <c r="Y27" s="21">
        <f t="shared" ref="Y27" si="200">IF(M27&gt;0,Z27/M27,0)</f>
        <v>0.39665213980650221</v>
      </c>
      <c r="Z27" s="54">
        <f t="shared" ref="Z27" si="201">Z24+Z25+Z26</f>
        <v>18203.16</v>
      </c>
      <c r="AA27" s="55">
        <f t="shared" ref="AA27" si="202">IF(M27&gt;0,AB27/M27,0)</f>
        <v>2.6900871611609868E-3</v>
      </c>
      <c r="AB27" s="56">
        <f t="shared" ref="AB27" si="203">SUM(AB24:AB26)</f>
        <v>123.45348</v>
      </c>
      <c r="AC27" s="55">
        <f t="shared" ref="AC27" si="204">IF(M27&gt;0,(AC24*M24+AC25*M25+AC26*M26)/M27,0)</f>
        <v>2.961440351259479E-3</v>
      </c>
      <c r="AD27" s="55">
        <f t="shared" ref="AD27" si="205">IF(K27&gt;0,(K24*AD24+K25*AD25+K26*AD26)/K27,0)</f>
        <v>3.3333625361639708E-4</v>
      </c>
      <c r="AE27" s="52">
        <f t="shared" ref="AE27" si="206">SUM(AE24:AE26)</f>
        <v>15.29796</v>
      </c>
      <c r="AF27" s="53">
        <f t="shared" ref="AF27" si="207">IF(K27&gt;0,(K24*AF24+K25*AF25+K26*AF26)/K27,0)</f>
        <v>0.20152867446314329</v>
      </c>
      <c r="AG27" s="58">
        <f t="shared" ref="AG27" si="208">SUM(AG24:AG26)</f>
        <v>109.8769812</v>
      </c>
      <c r="AH27" s="53">
        <f t="shared" ref="AH27" si="209">IF(AND(AB27&gt;0),((AB24*AH24+AB25*AH25+AB26*AH26)/AB27),0)</f>
        <v>0.87753498318146939</v>
      </c>
      <c r="AI27" s="57">
        <f t="shared" si="6"/>
        <v>0.88877978531562107</v>
      </c>
      <c r="AJ27" s="51">
        <f t="shared" ref="AJ27" si="210">SUM(AJ24:AJ26)</f>
        <v>593</v>
      </c>
      <c r="AK27" s="21">
        <f t="shared" ref="AK27" si="211">IF(AJ27&gt;0,(AK24*AJ24+AK25*AJ25+AK26*AJ26)/AJ27,0)</f>
        <v>8.0293423271500852E-2</v>
      </c>
      <c r="AL27" s="53">
        <f>IF(K27&gt;0,(AL24*K24+AL25*K25+AL26*K26)/K27,0)</f>
        <v>0.22132055132227699</v>
      </c>
      <c r="AM27" s="141">
        <f>IF(K27&gt;0,(AM24*K24+AM25*K25+AM26*K26)/K27,0)</f>
        <v>0.21465462083859663</v>
      </c>
      <c r="AN27" s="58">
        <f t="shared" ref="AN27" si="212">SUM(AN24:AN26)</f>
        <v>120.6084606</v>
      </c>
      <c r="AO27" s="142">
        <f t="shared" si="48"/>
        <v>116.9670778</v>
      </c>
      <c r="AP27" s="56"/>
      <c r="AQ27" s="56">
        <f t="shared" ref="AQ27" si="213">SUM(AQ24:AQ26)</f>
        <v>0</v>
      </c>
      <c r="AR27" s="105"/>
      <c r="AS27" s="106">
        <f>AR26</f>
        <v>1553.6600000000017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8">
        <v>7</v>
      </c>
      <c r="B28" s="23">
        <v>1</v>
      </c>
      <c r="C28" s="11" t="s">
        <v>56</v>
      </c>
      <c r="D28" s="12">
        <v>19400</v>
      </c>
      <c r="E28" s="12">
        <v>1</v>
      </c>
      <c r="F28" s="12">
        <v>18099</v>
      </c>
      <c r="G28" s="13">
        <v>1.4</v>
      </c>
      <c r="H28" s="13">
        <v>5.7</v>
      </c>
      <c r="I28" s="12">
        <v>18958</v>
      </c>
      <c r="J28" s="13">
        <v>3</v>
      </c>
      <c r="K28" s="12">
        <v>16422</v>
      </c>
      <c r="L28" s="14">
        <v>6.0999999999999999E-2</v>
      </c>
      <c r="M28" s="24">
        <f>ROUND(K28*(1-L28),0)</f>
        <v>15420</v>
      </c>
      <c r="N28" s="15">
        <v>0.49099999999999999</v>
      </c>
      <c r="O28" s="25">
        <f t="shared" ref="O28:O30" si="215">M28*N28</f>
        <v>7571.22</v>
      </c>
      <c r="P28" s="14">
        <v>0.40100000000000002</v>
      </c>
      <c r="Q28" s="25">
        <f t="shared" ref="Q28:Q30" si="216">M28*P28</f>
        <v>6183.42</v>
      </c>
      <c r="R28" s="16">
        <v>0.108</v>
      </c>
      <c r="S28" s="150">
        <v>0.19719999999999999</v>
      </c>
      <c r="T28" s="25">
        <f t="shared" ref="T28:T30" si="217">M28*R28</f>
        <v>1665.36</v>
      </c>
      <c r="U28" s="26">
        <v>0.251</v>
      </c>
      <c r="V28" s="25">
        <f t="shared" ref="V28:V30" si="218">M28*U28</f>
        <v>3870.42</v>
      </c>
      <c r="W28" s="16">
        <v>0.47799999999999998</v>
      </c>
      <c r="X28" s="25">
        <f t="shared" ref="X28:X30" si="219">M28*W28</f>
        <v>7370.7599999999993</v>
      </c>
      <c r="Y28" s="16">
        <v>0.4</v>
      </c>
      <c r="Z28" s="25">
        <f t="shared" ref="Z28:Z30" si="220">Y28*M28</f>
        <v>6168</v>
      </c>
      <c r="AA28" s="17">
        <v>2.5799999999999998E-3</v>
      </c>
      <c r="AB28" s="18">
        <f t="shared" ref="AB28:AB30" si="221">M28*AA28</f>
        <v>39.7836</v>
      </c>
      <c r="AC28" s="27">
        <f>IF(M28&gt;0,(AE28+AN28)/M28,0)</f>
        <v>2.7276245136186776E-3</v>
      </c>
      <c r="AD28" s="17">
        <v>3.3E-4</v>
      </c>
      <c r="AE28" s="24">
        <f t="shared" ref="AE28:AE30" si="222">AD28*M28</f>
        <v>5.0885999999999996</v>
      </c>
      <c r="AF28" s="117">
        <v>0.20680000000000001</v>
      </c>
      <c r="AG28" s="30">
        <f t="shared" ref="AG28:AG30" si="223">AJ28*(1-AK28)*AF28</f>
        <v>34.208856000000004</v>
      </c>
      <c r="AH28" s="28">
        <f t="shared" ref="AH28:AH30" si="224">IF(AND(AF28&gt;0,AD28&gt;0,AA28&gt;0),((AA28-AD28)*AF28)/((AF28-AD28)*AA28),0)</f>
        <v>0.87348688530683549</v>
      </c>
      <c r="AI28" s="60">
        <f t="shared" si="6"/>
        <v>0.8803154001251321</v>
      </c>
      <c r="AJ28" s="12">
        <v>180</v>
      </c>
      <c r="AK28" s="14">
        <v>8.1000000000000003E-2</v>
      </c>
      <c r="AL28" s="15">
        <v>0.2235</v>
      </c>
      <c r="AM28" s="135">
        <v>0.21890000000000001</v>
      </c>
      <c r="AN28" s="30">
        <f>AJ28*(1-AK28)*AL28</f>
        <v>36.971370000000007</v>
      </c>
      <c r="AO28" s="136">
        <f t="shared" ref="AO28" si="225">AJ28*(1-AK28)*AM28</f>
        <v>36.210438000000003</v>
      </c>
      <c r="AP28" s="19">
        <v>1.65</v>
      </c>
      <c r="AQ28" s="19"/>
      <c r="AR28" s="101">
        <f>AR26+AJ28-AQ28</f>
        <v>1733.6600000000017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9"/>
      <c r="B29" s="33">
        <v>2</v>
      </c>
      <c r="C29" s="11" t="s">
        <v>57</v>
      </c>
      <c r="D29" s="34">
        <v>19153</v>
      </c>
      <c r="E29" s="34">
        <v>2</v>
      </c>
      <c r="F29" s="34">
        <v>17457</v>
      </c>
      <c r="G29" s="35">
        <v>1.1000000000000001</v>
      </c>
      <c r="H29" s="35">
        <v>4.3</v>
      </c>
      <c r="I29" s="34">
        <v>17812</v>
      </c>
      <c r="J29" s="35">
        <v>3</v>
      </c>
      <c r="K29" s="34">
        <v>16501</v>
      </c>
      <c r="L29" s="36">
        <v>6.2E-2</v>
      </c>
      <c r="M29" s="37">
        <f>ROUND(K29*(1-L29),0)</f>
        <v>15478</v>
      </c>
      <c r="N29" s="38">
        <v>0.54800000000000004</v>
      </c>
      <c r="O29" s="25">
        <f t="shared" si="215"/>
        <v>8481.9440000000013</v>
      </c>
      <c r="P29" s="36">
        <v>0.36099999999999999</v>
      </c>
      <c r="Q29" s="25">
        <f t="shared" si="216"/>
        <v>5587.558</v>
      </c>
      <c r="R29" s="39">
        <v>9.0999999999999998E-2</v>
      </c>
      <c r="S29" s="139">
        <v>0.20080000000000001</v>
      </c>
      <c r="T29" s="25">
        <f t="shared" si="217"/>
        <v>1408.498</v>
      </c>
      <c r="U29" s="28">
        <v>0.253</v>
      </c>
      <c r="V29" s="25">
        <f t="shared" si="218"/>
        <v>3915.9340000000002</v>
      </c>
      <c r="W29" s="39">
        <v>0.48299999999999998</v>
      </c>
      <c r="X29" s="25">
        <f t="shared" si="219"/>
        <v>7475.8739999999998</v>
      </c>
      <c r="Y29" s="39">
        <v>0.39</v>
      </c>
      <c r="Z29" s="25">
        <f t="shared" si="220"/>
        <v>6036.42</v>
      </c>
      <c r="AA29" s="40">
        <v>2.5500000000000002E-3</v>
      </c>
      <c r="AB29" s="18">
        <f t="shared" si="221"/>
        <v>39.468900000000005</v>
      </c>
      <c r="AC29" s="27">
        <f>IF(M29&gt;0,(AE29+AN29)/M29,0)</f>
        <v>2.7990308825429642E-3</v>
      </c>
      <c r="AD29" s="40">
        <v>3.2000000000000003E-4</v>
      </c>
      <c r="AE29" s="37">
        <f t="shared" si="222"/>
        <v>4.95296</v>
      </c>
      <c r="AF29" s="28">
        <v>0.2102</v>
      </c>
      <c r="AG29" s="41">
        <f t="shared" si="223"/>
        <v>34.615735999999998</v>
      </c>
      <c r="AH29" s="28">
        <f t="shared" si="224"/>
        <v>0.87584315220275266</v>
      </c>
      <c r="AI29" s="29">
        <f t="shared" si="6"/>
        <v>0.8868927663553936</v>
      </c>
      <c r="AJ29" s="34">
        <v>179</v>
      </c>
      <c r="AK29" s="36">
        <v>0.08</v>
      </c>
      <c r="AL29" s="38">
        <v>0.23300000000000001</v>
      </c>
      <c r="AM29" s="137">
        <v>0.23769999999999999</v>
      </c>
      <c r="AN29" s="41">
        <f>AJ29*(1-AK29)*AL29</f>
        <v>38.370440000000002</v>
      </c>
      <c r="AO29" s="138">
        <f t="shared" si="19"/>
        <v>39.144435999999999</v>
      </c>
      <c r="AP29" s="42">
        <v>1.65</v>
      </c>
      <c r="AQ29" s="42"/>
      <c r="AR29" s="121">
        <f>AR28+AJ29-AQ29</f>
        <v>1912.6600000000017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9"/>
      <c r="B30" s="33">
        <v>3</v>
      </c>
      <c r="C30" s="46" t="s">
        <v>53</v>
      </c>
      <c r="D30" s="43">
        <v>18200</v>
      </c>
      <c r="E30" s="43">
        <v>1</v>
      </c>
      <c r="F30" s="43">
        <v>17074</v>
      </c>
      <c r="G30" s="37">
        <v>1.3</v>
      </c>
      <c r="H30" s="37">
        <v>4.7</v>
      </c>
      <c r="I30" s="43">
        <v>17409</v>
      </c>
      <c r="J30" s="37">
        <v>2.5</v>
      </c>
      <c r="K30" s="43">
        <v>16584</v>
      </c>
      <c r="L30" s="39">
        <v>7.6999999999999999E-2</v>
      </c>
      <c r="M30" s="37">
        <f>ROUND(K30*(1-L30),0)</f>
        <v>15307</v>
      </c>
      <c r="N30" s="28">
        <v>0.42599999999999999</v>
      </c>
      <c r="O30" s="25">
        <f t="shared" si="215"/>
        <v>6520.7820000000002</v>
      </c>
      <c r="P30" s="39">
        <v>0.50600000000000001</v>
      </c>
      <c r="Q30" s="25">
        <f t="shared" si="216"/>
        <v>7745.3419999999996</v>
      </c>
      <c r="R30" s="39">
        <v>6.8000000000000005E-2</v>
      </c>
      <c r="S30" s="139">
        <v>0.22020000000000001</v>
      </c>
      <c r="T30" s="25">
        <f t="shared" si="217"/>
        <v>1040.876</v>
      </c>
      <c r="U30" s="28">
        <v>0.25800000000000001</v>
      </c>
      <c r="V30" s="25">
        <f t="shared" si="218"/>
        <v>3949.2060000000001</v>
      </c>
      <c r="W30" s="39">
        <v>0.46400000000000002</v>
      </c>
      <c r="X30" s="25">
        <f t="shared" si="219"/>
        <v>7102.4480000000003</v>
      </c>
      <c r="Y30" s="39">
        <v>0.4</v>
      </c>
      <c r="Z30" s="25">
        <f t="shared" si="220"/>
        <v>6122.8</v>
      </c>
      <c r="AA30" s="47">
        <v>2.47E-3</v>
      </c>
      <c r="AB30" s="18">
        <f t="shared" si="221"/>
        <v>37.80829</v>
      </c>
      <c r="AC30" s="27">
        <f>IF(M30&gt;0,(AE30+AN30)/M30,0)</f>
        <v>2.6546874697850661E-3</v>
      </c>
      <c r="AD30" s="47">
        <v>3.2000000000000003E-4</v>
      </c>
      <c r="AE30" s="37">
        <f t="shared" si="222"/>
        <v>4.8982400000000004</v>
      </c>
      <c r="AF30" s="28">
        <v>0.20130000000000001</v>
      </c>
      <c r="AG30" s="41">
        <f t="shared" si="223"/>
        <v>32.744061900000005</v>
      </c>
      <c r="AH30" s="28">
        <f t="shared" si="224"/>
        <v>0.87183126566464009</v>
      </c>
      <c r="AI30" s="29">
        <f t="shared" si="6"/>
        <v>0.88074133124133736</v>
      </c>
      <c r="AJ30" s="43">
        <v>177</v>
      </c>
      <c r="AK30" s="39">
        <v>8.1000000000000003E-2</v>
      </c>
      <c r="AL30" s="28">
        <v>0.21970000000000001</v>
      </c>
      <c r="AM30" s="139">
        <v>0.2195</v>
      </c>
      <c r="AN30" s="41">
        <f>AJ30*(1-AK30)*AL30</f>
        <v>35.737061100000005</v>
      </c>
      <c r="AO30" s="140">
        <f t="shared" si="19"/>
        <v>35.704528500000002</v>
      </c>
      <c r="AP30" s="18">
        <v>1.55</v>
      </c>
      <c r="AQ30" s="18"/>
      <c r="AR30" s="121">
        <f>AR29+AJ30-AQ30</f>
        <v>2089.6600000000017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70"/>
      <c r="B31" s="49" t="s">
        <v>38</v>
      </c>
      <c r="C31" s="50"/>
      <c r="D31" s="51">
        <f t="shared" ref="D31" si="226">SUM(D28:D30)</f>
        <v>56753</v>
      </c>
      <c r="E31" s="51"/>
      <c r="F31" s="51">
        <f t="shared" ref="F31" si="227">SUM(F28:F30)</f>
        <v>52630</v>
      </c>
      <c r="G31" s="52"/>
      <c r="H31" s="52"/>
      <c r="I31" s="51">
        <f t="shared" ref="I31:K31" si="228">SUM(I28:I30)</f>
        <v>54179</v>
      </c>
      <c r="J31" s="52"/>
      <c r="K31" s="51">
        <f t="shared" si="228"/>
        <v>49507</v>
      </c>
      <c r="L31" s="21">
        <f t="shared" ref="L31" si="229">IF(K31&gt;0,(K28*L28+K29*L29+K30*L30)/K31,0)</f>
        <v>6.6693033308421024E-2</v>
      </c>
      <c r="M31" s="52">
        <f t="shared" ref="M31" si="230">M28+M29+M30</f>
        <v>46205</v>
      </c>
      <c r="N31" s="53">
        <f t="shared" ref="N31" si="231">IF(M31&gt;0,O31/M31,0)</f>
        <v>0.48856067525159613</v>
      </c>
      <c r="O31" s="54">
        <f t="shared" ref="O31" si="232">O28+O29+O30</f>
        <v>22573.946</v>
      </c>
      <c r="P31" s="21">
        <f t="shared" ref="P31" si="233">IF(M31&gt;0,Q31/M31,0)</f>
        <v>0.42238545611946759</v>
      </c>
      <c r="Q31" s="54">
        <f t="shared" ref="Q31" si="234">Q28+Q29+Q30</f>
        <v>19516.32</v>
      </c>
      <c r="R31" s="21">
        <f t="shared" ref="R31" si="235">IF(M31&gt;0,T31/M31,0)</f>
        <v>8.9053868628936272E-2</v>
      </c>
      <c r="S31" s="141"/>
      <c r="T31" s="54">
        <f t="shared" ref="T31" si="236">T28+T29+T30</f>
        <v>4114.7340000000004</v>
      </c>
      <c r="U31" s="21">
        <f t="shared" ref="U31" si="237">IF(M31&gt;0,V31/M31,0)</f>
        <v>0.25398896223352452</v>
      </c>
      <c r="V31" s="54">
        <f t="shared" ref="V31" si="238">V28+V29+V30</f>
        <v>11735.560000000001</v>
      </c>
      <c r="W31" s="21">
        <f t="shared" ref="W31" si="239">IF(M31&gt;0,X31/M31,0)</f>
        <v>0.4750369440536738</v>
      </c>
      <c r="X31" s="54">
        <f t="shared" ref="X31" si="240">X28+X29+X30</f>
        <v>21949.081999999999</v>
      </c>
      <c r="Y31" s="21">
        <f t="shared" ref="Y31" si="241">IF(M31&gt;0,Z31/M31,0)</f>
        <v>0.39665014608808574</v>
      </c>
      <c r="Z31" s="54">
        <f t="shared" ref="Z31" si="242">Z28+Z29+Z30</f>
        <v>18327.22</v>
      </c>
      <c r="AA31" s="55">
        <f t="shared" ref="AA31" si="243">IF(M31&gt;0,AB31/M31,0)</f>
        <v>2.5335091440320313E-3</v>
      </c>
      <c r="AB31" s="56">
        <f t="shared" ref="AB31" si="244">SUM(AB28:AB30)</f>
        <v>117.06079</v>
      </c>
      <c r="AC31" s="55">
        <f t="shared" ref="AC31" si="245">IF(M31&gt;0,(AC28*M28+AC29*M29+AC30*M30)/M31,0)</f>
        <v>2.7273816924575267E-3</v>
      </c>
      <c r="AD31" s="55">
        <f t="shared" ref="AD31" si="246">IF(K31&gt;0,(K28*AD28+K29*AD29+K30*AD30)/K31,0)</f>
        <v>3.2331710667178381E-4</v>
      </c>
      <c r="AE31" s="52">
        <f t="shared" ref="AE31" si="247">SUM(AE28:AE30)</f>
        <v>14.939800000000002</v>
      </c>
      <c r="AF31" s="53">
        <f t="shared" ref="AF31" si="248">IF(K31&gt;0,(K28*AF28+K29*AF29+K30*AF30)/K31,0)</f>
        <v>0.20609083563940453</v>
      </c>
      <c r="AG31" s="58">
        <f t="shared" ref="AG31" si="249">SUM(AG28:AG30)</f>
        <v>101.5686539</v>
      </c>
      <c r="AH31" s="53">
        <f t="shared" ref="AH31" si="250">IF(AND(AB31&gt;0),((AB28*AH28+AB29*AH29+AB30*AH30)/AB31),0)</f>
        <v>0.87374660604617493</v>
      </c>
      <c r="AI31" s="57">
        <f t="shared" si="6"/>
        <v>0.88272135582111066</v>
      </c>
      <c r="AJ31" s="51">
        <f t="shared" ref="AJ31" si="251">SUM(AJ28:AJ30)</f>
        <v>536</v>
      </c>
      <c r="AK31" s="21">
        <f t="shared" ref="AK31" si="252">IF(AJ31&gt;0,(AK28*AJ28+AK29*AJ29+AK30*AJ30)/AJ31,0)</f>
        <v>8.0666044776119397E-2</v>
      </c>
      <c r="AL31" s="53">
        <f>IF(K31&gt;0,(AL28*K28+AL29*K29+AL30*K30)/K31,0)</f>
        <v>0.22539347567010726</v>
      </c>
      <c r="AM31" s="141">
        <f>IF(L31&gt;0,(AM28*K28+AM29*K29+AM30*K30)/K31,0)</f>
        <v>0.22536715009998587</v>
      </c>
      <c r="AN31" s="58">
        <f t="shared" ref="AN31" si="253">SUM(AN28:AN30)</f>
        <v>111.07887110000001</v>
      </c>
      <c r="AO31" s="142">
        <f t="shared" si="48"/>
        <v>111.0594025</v>
      </c>
      <c r="AP31" s="56"/>
      <c r="AQ31" s="56">
        <f t="shared" ref="AQ31" si="254">SUM(AQ28:AQ30)</f>
        <v>0</v>
      </c>
      <c r="AR31" s="105"/>
      <c r="AS31" s="106">
        <f>AR30</f>
        <v>2089.6600000000017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8">
        <v>8</v>
      </c>
      <c r="B32" s="23">
        <v>1</v>
      </c>
      <c r="C32" s="11" t="s">
        <v>56</v>
      </c>
      <c r="D32" s="12">
        <v>8000</v>
      </c>
      <c r="E32" s="12">
        <v>0</v>
      </c>
      <c r="F32" s="12">
        <v>10023</v>
      </c>
      <c r="G32" s="13">
        <v>1.7</v>
      </c>
      <c r="H32" s="13">
        <v>5.5</v>
      </c>
      <c r="I32" s="12">
        <v>10359</v>
      </c>
      <c r="J32" s="13">
        <v>5.4</v>
      </c>
      <c r="K32" s="12">
        <v>16062</v>
      </c>
      <c r="L32" s="14">
        <v>6.2E-2</v>
      </c>
      <c r="M32" s="24">
        <f>ROUND(K32*(1-L32),0)</f>
        <v>15066</v>
      </c>
      <c r="N32" s="15">
        <v>0.54</v>
      </c>
      <c r="O32" s="25">
        <f t="shared" ref="O32:O34" si="256">M32*N32</f>
        <v>8135.64</v>
      </c>
      <c r="P32" s="14">
        <v>0.36099999999999999</v>
      </c>
      <c r="Q32" s="25">
        <f t="shared" ref="Q32:Q34" si="257">M32*P32</f>
        <v>5438.826</v>
      </c>
      <c r="R32" s="16">
        <v>9.9000000000000005E-2</v>
      </c>
      <c r="S32" s="150">
        <v>0.22739999999999999</v>
      </c>
      <c r="T32" s="25">
        <f t="shared" ref="T32:T34" si="258">M32*R32</f>
        <v>1491.5340000000001</v>
      </c>
      <c r="U32" s="26">
        <v>0.26700000000000002</v>
      </c>
      <c r="V32" s="25">
        <f t="shared" ref="V32:V34" si="259">M32*U32</f>
        <v>4022.6220000000003</v>
      </c>
      <c r="W32" s="16">
        <v>0.46700000000000003</v>
      </c>
      <c r="X32" s="25">
        <f t="shared" ref="X32:X34" si="260">M32*W32</f>
        <v>7035.8220000000001</v>
      </c>
      <c r="Y32" s="16">
        <v>0.39</v>
      </c>
      <c r="Z32" s="25">
        <f t="shared" ref="Z32:Z34" si="261">Y32*M32</f>
        <v>5875.74</v>
      </c>
      <c r="AA32" s="17">
        <v>2.5000000000000001E-3</v>
      </c>
      <c r="AB32" s="18">
        <f t="shared" ref="AB32:AB34" si="262">M32*AA32</f>
        <v>37.664999999999999</v>
      </c>
      <c r="AC32" s="27">
        <f>IF(M32&gt;0,(AE32+AN32)/M32,0)</f>
        <v>2.8124954201513342E-3</v>
      </c>
      <c r="AD32" s="17">
        <v>3.4000000000000002E-4</v>
      </c>
      <c r="AE32" s="24">
        <f t="shared" ref="AE32:AE34" si="263">AD32*M32</f>
        <v>5.1224400000000001</v>
      </c>
      <c r="AF32" s="117">
        <v>0.2087</v>
      </c>
      <c r="AG32" s="30">
        <f t="shared" ref="AG32:AG34" si="264">AJ32*(1-AK32)*AF32</f>
        <v>34.368715999999999</v>
      </c>
      <c r="AH32" s="28">
        <f t="shared" ref="AH32:AH34" si="265">IF(AND(AF32&gt;0,AD32&gt;0,AA32&gt;0),((AA32-AD32)*AF32)/((AF32-AD32)*AA32),0)</f>
        <v>0.86540986753695515</v>
      </c>
      <c r="AI32" s="60">
        <f t="shared" si="6"/>
        <v>0.88043429028960551</v>
      </c>
      <c r="AJ32" s="12">
        <v>179</v>
      </c>
      <c r="AK32" s="14">
        <v>0.08</v>
      </c>
      <c r="AL32" s="15">
        <v>0.22620000000000001</v>
      </c>
      <c r="AM32" s="135">
        <v>0.22270000000000001</v>
      </c>
      <c r="AN32" s="30">
        <f>AJ32*(1-AK32)*AL32</f>
        <v>37.250616000000001</v>
      </c>
      <c r="AO32" s="136">
        <f t="shared" ref="AO32" si="266">AJ32*(1-AK32)*AM32</f>
        <v>36.674236000000001</v>
      </c>
      <c r="AP32" s="19">
        <v>1.6</v>
      </c>
      <c r="AQ32" s="19">
        <v>527.55999999999995</v>
      </c>
      <c r="AR32" s="101">
        <f>AR30+AJ32-AQ32</f>
        <v>1741.1000000000017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9"/>
      <c r="B33" s="33">
        <v>2</v>
      </c>
      <c r="C33" s="11" t="s">
        <v>57</v>
      </c>
      <c r="D33" s="34">
        <v>18332</v>
      </c>
      <c r="E33" s="34">
        <v>2</v>
      </c>
      <c r="F33" s="34">
        <v>17746</v>
      </c>
      <c r="G33" s="35">
        <v>1</v>
      </c>
      <c r="H33" s="35">
        <v>4.9000000000000004</v>
      </c>
      <c r="I33" s="34">
        <v>18229</v>
      </c>
      <c r="J33" s="35">
        <v>4.5999999999999996</v>
      </c>
      <c r="K33" s="34">
        <v>16273</v>
      </c>
      <c r="L33" s="36">
        <v>6.2E-2</v>
      </c>
      <c r="M33" s="37">
        <f>ROUND(K33*(1-L33),0)</f>
        <v>15264</v>
      </c>
      <c r="N33" s="38">
        <v>0.57199999999999995</v>
      </c>
      <c r="O33" s="25">
        <f t="shared" si="256"/>
        <v>8731.0079999999998</v>
      </c>
      <c r="P33" s="36">
        <v>0.33800000000000002</v>
      </c>
      <c r="Q33" s="25">
        <f t="shared" si="257"/>
        <v>5159.232</v>
      </c>
      <c r="R33" s="39">
        <v>0.09</v>
      </c>
      <c r="S33" s="139">
        <v>0.21929999999999999</v>
      </c>
      <c r="T33" s="25">
        <f t="shared" si="258"/>
        <v>1373.76</v>
      </c>
      <c r="U33" s="28">
        <v>0.26200000000000001</v>
      </c>
      <c r="V33" s="25">
        <f t="shared" si="259"/>
        <v>3999.1680000000001</v>
      </c>
      <c r="W33" s="39">
        <v>0.47699999999999998</v>
      </c>
      <c r="X33" s="25">
        <f t="shared" si="260"/>
        <v>7280.9279999999999</v>
      </c>
      <c r="Y33" s="39">
        <v>0.39</v>
      </c>
      <c r="Z33" s="25">
        <f t="shared" si="261"/>
        <v>5952.96</v>
      </c>
      <c r="AA33" s="40">
        <v>2.5699999999999998E-3</v>
      </c>
      <c r="AB33" s="18">
        <f t="shared" si="262"/>
        <v>39.228479999999998</v>
      </c>
      <c r="AC33" s="27">
        <f>IF(M33&gt;0,(AE33+AN33)/M33,0)</f>
        <v>2.8569655660377357E-3</v>
      </c>
      <c r="AD33" s="40">
        <v>3.4000000000000002E-4</v>
      </c>
      <c r="AE33" s="37">
        <f t="shared" si="263"/>
        <v>5.1897600000000006</v>
      </c>
      <c r="AF33" s="28">
        <v>0.20630000000000001</v>
      </c>
      <c r="AG33" s="41">
        <f t="shared" si="264"/>
        <v>34.580418600000002</v>
      </c>
      <c r="AH33" s="28">
        <f t="shared" si="265"/>
        <v>0.86913669157170792</v>
      </c>
      <c r="AI33" s="29">
        <f t="shared" si="6"/>
        <v>0.88230143949214246</v>
      </c>
      <c r="AJ33" s="34">
        <v>182</v>
      </c>
      <c r="AK33" s="36">
        <v>7.9000000000000001E-2</v>
      </c>
      <c r="AL33" s="38">
        <v>0.22919999999999999</v>
      </c>
      <c r="AM33" s="137">
        <v>0.22339999999999999</v>
      </c>
      <c r="AN33" s="41">
        <f>AJ33*(1-AK33)*AL33</f>
        <v>38.418962399999998</v>
      </c>
      <c r="AO33" s="138">
        <f t="shared" si="19"/>
        <v>37.446754800000001</v>
      </c>
      <c r="AP33" s="42">
        <v>1.6</v>
      </c>
      <c r="AQ33" s="42"/>
      <c r="AR33" s="121">
        <f>AR32+AJ33-AQ33</f>
        <v>1923.1000000000017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9"/>
      <c r="B34" s="33">
        <v>3</v>
      </c>
      <c r="C34" s="46" t="s">
        <v>54</v>
      </c>
      <c r="D34" s="43">
        <v>18800</v>
      </c>
      <c r="E34" s="43">
        <v>2</v>
      </c>
      <c r="F34" s="43">
        <v>17054</v>
      </c>
      <c r="G34" s="37">
        <v>0.8</v>
      </c>
      <c r="H34" s="37">
        <v>4.2</v>
      </c>
      <c r="I34" s="43">
        <v>17452</v>
      </c>
      <c r="J34" s="37">
        <v>3.9</v>
      </c>
      <c r="K34" s="43">
        <v>16558</v>
      </c>
      <c r="L34" s="39">
        <v>6.5000000000000002E-2</v>
      </c>
      <c r="M34" s="37">
        <f>ROUND(K34*(1-L34),0)</f>
        <v>15482</v>
      </c>
      <c r="N34" s="28">
        <v>0.503</v>
      </c>
      <c r="O34" s="25">
        <f t="shared" si="256"/>
        <v>7787.4459999999999</v>
      </c>
      <c r="P34" s="39">
        <v>0.41099999999999998</v>
      </c>
      <c r="Q34" s="25">
        <f t="shared" si="257"/>
        <v>6363.1019999999999</v>
      </c>
      <c r="R34" s="39">
        <v>8.5999999999999993E-2</v>
      </c>
      <c r="S34" s="139">
        <v>0.2326</v>
      </c>
      <c r="T34" s="25">
        <f t="shared" si="258"/>
        <v>1331.452</v>
      </c>
      <c r="U34" s="28">
        <v>0.27500000000000002</v>
      </c>
      <c r="V34" s="25">
        <f t="shared" si="259"/>
        <v>4257.55</v>
      </c>
      <c r="W34" s="39">
        <v>0.45800000000000002</v>
      </c>
      <c r="X34" s="25">
        <f t="shared" si="260"/>
        <v>7090.7560000000003</v>
      </c>
      <c r="Y34" s="39">
        <v>0.39</v>
      </c>
      <c r="Z34" s="25">
        <f t="shared" si="261"/>
        <v>6037.9800000000005</v>
      </c>
      <c r="AA34" s="47">
        <v>2.66E-3</v>
      </c>
      <c r="AB34" s="18">
        <f t="shared" si="262"/>
        <v>41.182119999999998</v>
      </c>
      <c r="AC34" s="27">
        <f>IF(M34&gt;0,(AE34+AN34)/M34,0)</f>
        <v>2.8526559359255913E-3</v>
      </c>
      <c r="AD34" s="47">
        <v>3.3E-4</v>
      </c>
      <c r="AE34" s="37">
        <f t="shared" si="263"/>
        <v>5.1090600000000004</v>
      </c>
      <c r="AF34" s="28">
        <v>0.2019</v>
      </c>
      <c r="AG34" s="41">
        <f t="shared" si="264"/>
        <v>34.844709600000002</v>
      </c>
      <c r="AH34" s="28">
        <f t="shared" si="265"/>
        <v>0.87737389313438374</v>
      </c>
      <c r="AI34" s="29">
        <f t="shared" si="6"/>
        <v>0.8856097636213548</v>
      </c>
      <c r="AJ34" s="43">
        <v>188</v>
      </c>
      <c r="AK34" s="39">
        <v>8.2000000000000003E-2</v>
      </c>
      <c r="AL34" s="28">
        <v>0.2263</v>
      </c>
      <c r="AM34" s="139">
        <v>0.22070000000000001</v>
      </c>
      <c r="AN34" s="41">
        <f>AJ34*(1-AK34)*AL34</f>
        <v>39.055759200000004</v>
      </c>
      <c r="AO34" s="140">
        <f t="shared" si="19"/>
        <v>38.089288799999999</v>
      </c>
      <c r="AP34" s="18">
        <v>1.6</v>
      </c>
      <c r="AQ34" s="18"/>
      <c r="AR34" s="121">
        <f>AR33+AJ34-AQ34</f>
        <v>2111.1000000000017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70"/>
      <c r="B35" s="49" t="s">
        <v>38</v>
      </c>
      <c r="C35" s="50"/>
      <c r="D35" s="51">
        <f t="shared" ref="D35" si="267">SUM(D32:D34)</f>
        <v>45132</v>
      </c>
      <c r="E35" s="51"/>
      <c r="F35" s="51">
        <f t="shared" ref="F35" si="268">SUM(F32:F34)</f>
        <v>44823</v>
      </c>
      <c r="G35" s="52"/>
      <c r="H35" s="52"/>
      <c r="I35" s="51">
        <f t="shared" ref="I35:K35" si="269">SUM(I32:I34)</f>
        <v>46040</v>
      </c>
      <c r="J35" s="52"/>
      <c r="K35" s="51">
        <f t="shared" si="269"/>
        <v>48893</v>
      </c>
      <c r="L35" s="21">
        <f t="shared" ref="L35" si="270">IF(K35&gt;0,(K32*L32+K33*L33+K34*L34)/K35,0)</f>
        <v>6.3015973656760677E-2</v>
      </c>
      <c r="M35" s="52">
        <f t="shared" ref="M35" si="271">M32+M33+M34</f>
        <v>45812</v>
      </c>
      <c r="N35" s="53">
        <f t="shared" ref="N35" si="272">IF(M35&gt;0,O35/M35,0)</f>
        <v>0.53815799353881077</v>
      </c>
      <c r="O35" s="54">
        <f t="shared" ref="O35" si="273">O32+O33+O34</f>
        <v>24654.094000000001</v>
      </c>
      <c r="P35" s="21">
        <f t="shared" ref="P35" si="274">IF(M35&gt;0,Q35/M35,0)</f>
        <v>0.37023399982537325</v>
      </c>
      <c r="Q35" s="54">
        <f t="shared" ref="Q35" si="275">Q32+Q33+Q34</f>
        <v>16961.16</v>
      </c>
      <c r="R35" s="21">
        <f t="shared" ref="R35" si="276">IF(M35&gt;0,T35/M35,0)</f>
        <v>9.1608006635815947E-2</v>
      </c>
      <c r="S35" s="141"/>
      <c r="T35" s="54">
        <f t="shared" ref="T35" si="277">T32+T33+T34</f>
        <v>4196.7460000000001</v>
      </c>
      <c r="U35" s="21">
        <f t="shared" ref="U35" si="278">IF(M35&gt;0,V35/M35,0)</f>
        <v>0.26803763206146863</v>
      </c>
      <c r="V35" s="54">
        <f t="shared" ref="V35" si="279">V32+V33+V34</f>
        <v>12279.34</v>
      </c>
      <c r="W35" s="21">
        <f t="shared" ref="W35" si="280">IF(M35&gt;0,X35/M35,0)</f>
        <v>0.46729036060420853</v>
      </c>
      <c r="X35" s="54">
        <f t="shared" ref="X35" si="281">X32+X33+X34</f>
        <v>21407.506000000001</v>
      </c>
      <c r="Y35" s="21">
        <f t="shared" ref="Y35" si="282">IF(M35&gt;0,Z35/M35,0)</f>
        <v>0.39</v>
      </c>
      <c r="Z35" s="54">
        <f t="shared" ref="Z35" si="283">Z32+Z33+Z34</f>
        <v>17866.68</v>
      </c>
      <c r="AA35" s="55">
        <f t="shared" ref="AA35" si="284">IF(M35&gt;0,AB35/M35,0)</f>
        <v>2.5773945691085305E-3</v>
      </c>
      <c r="AB35" s="56">
        <f t="shared" ref="AB35" si="285">SUM(AB32:AB34)</f>
        <v>118.07559999999999</v>
      </c>
      <c r="AC35" s="55">
        <f t="shared" ref="AC35" si="286">IF(M35&gt;0,(AC32*M32+AC33*M33+AC34*M34)/M35,0)</f>
        <v>2.8408844320265436E-3</v>
      </c>
      <c r="AD35" s="55">
        <f t="shared" ref="AD35" si="287">IF(K35&gt;0,(K32*AD32+K33*AD33+K34*AD34)/K35,0)</f>
        <v>3.3661342114413105E-4</v>
      </c>
      <c r="AE35" s="52">
        <f t="shared" ref="AE35" si="288">SUM(AE32:AE34)</f>
        <v>15.42126</v>
      </c>
      <c r="AF35" s="53">
        <f t="shared" ref="AF35" si="289">IF(K35&gt;0,(K32*AF32+K33*AF33+K34*AF34)/K35,0)</f>
        <v>0.20559833718528214</v>
      </c>
      <c r="AG35" s="58">
        <f t="shared" ref="AG35" si="290">SUM(AG32:AG34)</f>
        <v>103.79384420000001</v>
      </c>
      <c r="AH35" s="53">
        <f t="shared" ref="AH35" si="291">IF(AND(AB35&gt;0),((AB32*AH32+AB33*AH33+AB34*AH34)/AB35),0)</f>
        <v>0.87082082102732239</v>
      </c>
      <c r="AI35" s="57">
        <f t="shared" si="6"/>
        <v>0.88281882172880155</v>
      </c>
      <c r="AJ35" s="51">
        <f t="shared" ref="AJ35" si="292">SUM(AJ32:AJ34)</f>
        <v>549</v>
      </c>
      <c r="AK35" s="21">
        <f t="shared" ref="AK35" si="293">IF(AJ35&gt;0,(AK32*AJ32+AK33*AJ33+AK34*AJ34)/AJ35,0)</f>
        <v>8.035336976320584E-2</v>
      </c>
      <c r="AL35" s="53">
        <f>IF(K35&gt;0,(AL32*K32+AL33*K33+AL34*K34)/K35,0)</f>
        <v>0.22723235227946739</v>
      </c>
      <c r="AM35" s="141">
        <f>IF(L35&gt;0,(AM32*K32+AM33*K33+AM34*K34)/K35,0)</f>
        <v>0.22225566441003825</v>
      </c>
      <c r="AN35" s="58">
        <f t="shared" ref="AN35" si="294">SUM(AN32:AN34)</f>
        <v>114.72533760000002</v>
      </c>
      <c r="AO35" s="142">
        <f t="shared" si="48"/>
        <v>112.21027960000001</v>
      </c>
      <c r="AP35" s="56"/>
      <c r="AQ35" s="56">
        <f t="shared" ref="AQ35" si="295">SUM(AQ32:AQ34)</f>
        <v>527.55999999999995</v>
      </c>
      <c r="AR35" s="105"/>
      <c r="AS35" s="106">
        <f>AR34</f>
        <v>2111.1000000000017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8">
        <v>9</v>
      </c>
      <c r="B36" s="23">
        <v>1</v>
      </c>
      <c r="C36" s="11" t="s">
        <v>56</v>
      </c>
      <c r="D36" s="12">
        <v>6600</v>
      </c>
      <c r="E36" s="12">
        <v>0</v>
      </c>
      <c r="F36" s="12">
        <v>10437</v>
      </c>
      <c r="G36" s="13">
        <v>1.6</v>
      </c>
      <c r="H36" s="13">
        <v>5</v>
      </c>
      <c r="I36" s="12">
        <v>10757</v>
      </c>
      <c r="J36" s="13">
        <v>6</v>
      </c>
      <c r="K36" s="12">
        <v>16015</v>
      </c>
      <c r="L36" s="14">
        <v>6.3E-2</v>
      </c>
      <c r="M36" s="24">
        <f>ROUND(K36*(1-L36),0)</f>
        <v>15006</v>
      </c>
      <c r="N36" s="15">
        <v>0.55000000000000004</v>
      </c>
      <c r="O36" s="25">
        <f t="shared" ref="O36:O38" si="297">M36*N36</f>
        <v>8253.3000000000011</v>
      </c>
      <c r="P36" s="14">
        <v>0.39300000000000002</v>
      </c>
      <c r="Q36" s="25">
        <f t="shared" ref="Q36:Q38" si="298">M36*P36</f>
        <v>5897.3580000000002</v>
      </c>
      <c r="R36" s="16">
        <v>5.7000000000000002E-2</v>
      </c>
      <c r="S36" s="150">
        <v>0.2329</v>
      </c>
      <c r="T36" s="25">
        <f t="shared" ref="T36:T38" si="299">M36*R36</f>
        <v>855.34199999999998</v>
      </c>
      <c r="U36" s="26">
        <v>0.27200000000000002</v>
      </c>
      <c r="V36" s="25">
        <f t="shared" ref="V36:V38" si="300">M36*U36</f>
        <v>4081.6320000000005</v>
      </c>
      <c r="W36" s="16">
        <v>0.47099999999999997</v>
      </c>
      <c r="X36" s="25">
        <f t="shared" ref="X36:X38" si="301">M36*W36</f>
        <v>7067.826</v>
      </c>
      <c r="Y36" s="16">
        <v>0.41</v>
      </c>
      <c r="Z36" s="25">
        <f t="shared" ref="Z36:Z38" si="302">Y36*M36</f>
        <v>6152.46</v>
      </c>
      <c r="AA36" s="17">
        <v>2.65E-3</v>
      </c>
      <c r="AB36" s="18">
        <f t="shared" ref="AB36:AB38" si="303">M36*AA36</f>
        <v>39.765900000000002</v>
      </c>
      <c r="AC36" s="27">
        <f>IF(M36&gt;0,(AE36+AN36)/M36,0)</f>
        <v>2.8048560575769698E-3</v>
      </c>
      <c r="AD36" s="17">
        <v>3.3E-4</v>
      </c>
      <c r="AE36" s="24">
        <f t="shared" ref="AE36:AE38" si="304">AD36*M36</f>
        <v>4.9519799999999998</v>
      </c>
      <c r="AF36" s="117">
        <v>0.20319999999999999</v>
      </c>
      <c r="AG36" s="30">
        <f t="shared" ref="AG36:AG38" si="305">AJ36*(1-AK36)*AF36</f>
        <v>34.695993600000001</v>
      </c>
      <c r="AH36" s="28">
        <f t="shared" ref="AH36:AH38" si="306">IF(AND(AF36&gt;0,AD36&gt;0,AA36&gt;0),((AA36-AD36)*AF36)/((AF36-AD36)*AA36),0)</f>
        <v>0.87689579068666523</v>
      </c>
      <c r="AI36" s="60">
        <f t="shared" si="6"/>
        <v>0.88368767114748059</v>
      </c>
      <c r="AJ36" s="12">
        <v>186</v>
      </c>
      <c r="AK36" s="14">
        <v>8.2000000000000003E-2</v>
      </c>
      <c r="AL36" s="15">
        <v>0.2175</v>
      </c>
      <c r="AM36" s="135">
        <v>0.20330000000000001</v>
      </c>
      <c r="AN36" s="30">
        <f>AJ36*(1-AK36)*AL36</f>
        <v>37.137690000000006</v>
      </c>
      <c r="AO36" s="136">
        <f t="shared" ref="AO36" si="307">AJ36*(1-AK36)*AM36</f>
        <v>34.713068400000004</v>
      </c>
      <c r="AP36" s="19">
        <v>1.62</v>
      </c>
      <c r="AQ36" s="19">
        <v>876.16</v>
      </c>
      <c r="AR36" s="101">
        <f>AR34+AJ36-AQ36</f>
        <v>1420.9400000000019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9"/>
      <c r="B37" s="33">
        <v>2</v>
      </c>
      <c r="C37" s="11" t="s">
        <v>57</v>
      </c>
      <c r="D37" s="34">
        <v>19155</v>
      </c>
      <c r="E37" s="34">
        <v>2</v>
      </c>
      <c r="F37" s="34">
        <v>15829</v>
      </c>
      <c r="G37" s="35">
        <v>1.4</v>
      </c>
      <c r="H37" s="35">
        <v>5.6</v>
      </c>
      <c r="I37" s="34">
        <v>15923</v>
      </c>
      <c r="J37" s="35">
        <v>5.8</v>
      </c>
      <c r="K37" s="34">
        <v>16308</v>
      </c>
      <c r="L37" s="36">
        <v>6.2E-2</v>
      </c>
      <c r="M37" s="37">
        <f>ROUND(K37*(1-L37),0)</f>
        <v>15297</v>
      </c>
      <c r="N37" s="38">
        <v>0.50900000000000001</v>
      </c>
      <c r="O37" s="25">
        <f t="shared" si="297"/>
        <v>7786.1729999999998</v>
      </c>
      <c r="P37" s="36">
        <v>0.38700000000000001</v>
      </c>
      <c r="Q37" s="25">
        <f t="shared" si="298"/>
        <v>5919.9390000000003</v>
      </c>
      <c r="R37" s="39">
        <v>0.104</v>
      </c>
      <c r="S37" s="139">
        <v>0.25869999999999999</v>
      </c>
      <c r="T37" s="25">
        <f t="shared" si="299"/>
        <v>1590.8879999999999</v>
      </c>
      <c r="U37" s="28">
        <v>0.27300000000000002</v>
      </c>
      <c r="V37" s="25">
        <f t="shared" si="300"/>
        <v>4176.0810000000001</v>
      </c>
      <c r="W37" s="39">
        <v>0.47099999999999997</v>
      </c>
      <c r="X37" s="25">
        <f t="shared" si="301"/>
        <v>7204.8869999999997</v>
      </c>
      <c r="Y37" s="39">
        <v>0.39</v>
      </c>
      <c r="Z37" s="25">
        <f t="shared" si="302"/>
        <v>5965.83</v>
      </c>
      <c r="AA37" s="40">
        <v>2.5100000000000001E-3</v>
      </c>
      <c r="AB37" s="18">
        <f t="shared" si="303"/>
        <v>38.395470000000003</v>
      </c>
      <c r="AC37" s="27">
        <f>IF(M37&gt;0,(AE37+AN37)/M37,0)</f>
        <v>2.8812135712884884E-3</v>
      </c>
      <c r="AD37" s="40">
        <v>3.4000000000000002E-4</v>
      </c>
      <c r="AE37" s="37">
        <f t="shared" si="304"/>
        <v>5.2009800000000004</v>
      </c>
      <c r="AF37" s="28">
        <v>0.19189999999999999</v>
      </c>
      <c r="AG37" s="41">
        <f t="shared" si="305"/>
        <v>34.250312000000001</v>
      </c>
      <c r="AH37" s="28">
        <f t="shared" si="306"/>
        <v>0.86607630867218111</v>
      </c>
      <c r="AI37" s="29">
        <f t="shared" si="6"/>
        <v>0.88337317273005189</v>
      </c>
      <c r="AJ37" s="34">
        <v>194</v>
      </c>
      <c r="AK37" s="36">
        <v>0.08</v>
      </c>
      <c r="AL37" s="38">
        <v>0.21779999999999999</v>
      </c>
      <c r="AM37" s="137">
        <v>0.20730000000000001</v>
      </c>
      <c r="AN37" s="41">
        <f>AJ37*(1-AK37)*AL37</f>
        <v>38.872944000000004</v>
      </c>
      <c r="AO37" s="138">
        <f t="shared" si="19"/>
        <v>36.998904000000003</v>
      </c>
      <c r="AP37" s="42">
        <v>1.65</v>
      </c>
      <c r="AQ37" s="42"/>
      <c r="AR37" s="121">
        <f>AR36+AJ37-AQ37</f>
        <v>1614.9400000000019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9"/>
      <c r="B38" s="33">
        <v>3</v>
      </c>
      <c r="C38" s="46" t="s">
        <v>54</v>
      </c>
      <c r="D38" s="43">
        <v>19763</v>
      </c>
      <c r="E38" s="43">
        <v>2</v>
      </c>
      <c r="F38" s="43">
        <v>17528</v>
      </c>
      <c r="G38" s="37">
        <v>0.7</v>
      </c>
      <c r="H38" s="37">
        <v>4.5</v>
      </c>
      <c r="I38" s="43">
        <v>17894</v>
      </c>
      <c r="J38" s="37">
        <v>5.8</v>
      </c>
      <c r="K38" s="43">
        <v>16579</v>
      </c>
      <c r="L38" s="39">
        <v>6.2E-2</v>
      </c>
      <c r="M38" s="37">
        <f>ROUND(K38*(1-L38),0)</f>
        <v>15551</v>
      </c>
      <c r="N38" s="28">
        <v>0.54400000000000004</v>
      </c>
      <c r="O38" s="25">
        <f t="shared" si="297"/>
        <v>8459.7440000000006</v>
      </c>
      <c r="P38" s="39">
        <v>0.32</v>
      </c>
      <c r="Q38" s="25">
        <f t="shared" si="298"/>
        <v>4976.32</v>
      </c>
      <c r="R38" s="39">
        <v>0.13600000000000001</v>
      </c>
      <c r="S38" s="139">
        <v>0.25740000000000002</v>
      </c>
      <c r="T38" s="25">
        <f t="shared" si="299"/>
        <v>2114.9360000000001</v>
      </c>
      <c r="U38" s="28">
        <v>0.27200000000000002</v>
      </c>
      <c r="V38" s="25">
        <f t="shared" si="300"/>
        <v>4229.8720000000003</v>
      </c>
      <c r="W38" s="39">
        <v>0.47699999999999998</v>
      </c>
      <c r="X38" s="25">
        <f t="shared" si="301"/>
        <v>7417.8269999999993</v>
      </c>
      <c r="Y38" s="39">
        <v>0.39</v>
      </c>
      <c r="Z38" s="25">
        <f t="shared" si="302"/>
        <v>6064.89</v>
      </c>
      <c r="AA38" s="47">
        <v>2.4099999999999998E-3</v>
      </c>
      <c r="AB38" s="18">
        <f t="shared" si="303"/>
        <v>37.477909999999994</v>
      </c>
      <c r="AC38" s="27">
        <f>IF(M38&gt;0,(AE38+AN38)/M38,0)</f>
        <v>2.6112717831650698E-3</v>
      </c>
      <c r="AD38" s="47">
        <v>3.4000000000000002E-4</v>
      </c>
      <c r="AE38" s="37">
        <f t="shared" si="304"/>
        <v>5.2873400000000004</v>
      </c>
      <c r="AF38" s="28">
        <v>0.20749999999999999</v>
      </c>
      <c r="AG38" s="41">
        <f t="shared" si="305"/>
        <v>33.298562499999996</v>
      </c>
      <c r="AH38" s="28">
        <f t="shared" si="306"/>
        <v>0.86033086058523944</v>
      </c>
      <c r="AI38" s="29">
        <f t="shared" si="6"/>
        <v>0.87114094310881407</v>
      </c>
      <c r="AJ38" s="43">
        <v>175</v>
      </c>
      <c r="AK38" s="39">
        <v>8.3000000000000004E-2</v>
      </c>
      <c r="AL38" s="28">
        <v>0.22009999999999999</v>
      </c>
      <c r="AM38" s="139">
        <v>0.21640000000000001</v>
      </c>
      <c r="AN38" s="41">
        <f>AJ38*(1-AK38)*AL38</f>
        <v>35.320547499999996</v>
      </c>
      <c r="AO38" s="140">
        <f t="shared" si="19"/>
        <v>34.726790000000001</v>
      </c>
      <c r="AP38" s="18">
        <v>1.65</v>
      </c>
      <c r="AQ38" s="18"/>
      <c r="AR38" s="121">
        <f>AR37+AJ38-AQ38</f>
        <v>1789.9400000000019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70"/>
      <c r="B39" s="49" t="s">
        <v>38</v>
      </c>
      <c r="C39" s="50"/>
      <c r="D39" s="51">
        <f t="shared" ref="D39" si="308">SUM(D36:D38)</f>
        <v>45518</v>
      </c>
      <c r="E39" s="51"/>
      <c r="F39" s="51">
        <f t="shared" ref="F39" si="309">SUM(F36:F38)</f>
        <v>43794</v>
      </c>
      <c r="G39" s="52"/>
      <c r="H39" s="52"/>
      <c r="I39" s="51">
        <f t="shared" ref="I39:K39" si="310">SUM(I36:I38)</f>
        <v>44574</v>
      </c>
      <c r="J39" s="52"/>
      <c r="K39" s="51">
        <f t="shared" si="310"/>
        <v>48902</v>
      </c>
      <c r="L39" s="21">
        <f t="shared" ref="L39" si="311">IF(K39&gt;0,(K36*L36+K37*L37+K38*L38)/K39,0)</f>
        <v>6.2327491718130144E-2</v>
      </c>
      <c r="M39" s="52">
        <f t="shared" ref="M39" si="312">M36+M37+M38</f>
        <v>45854</v>
      </c>
      <c r="N39" s="53">
        <f t="shared" ref="N39" si="313">IF(M39&gt;0,O39/M39,0)</f>
        <v>0.53428745583809489</v>
      </c>
      <c r="O39" s="54">
        <f t="shared" ref="O39" si="314">O36+O37+O38</f>
        <v>24499.217000000004</v>
      </c>
      <c r="P39" s="21">
        <f t="shared" ref="P39" si="315">IF(M39&gt;0,Q39/M39,0)</f>
        <v>0.36624104767304921</v>
      </c>
      <c r="Q39" s="54">
        <f t="shared" ref="Q39" si="316">Q36+Q37+Q38</f>
        <v>16793.616999999998</v>
      </c>
      <c r="R39" s="21">
        <f t="shared" ref="R39" si="317">IF(M39&gt;0,T39/M39,0)</f>
        <v>9.9471496488855934E-2</v>
      </c>
      <c r="S39" s="141"/>
      <c r="T39" s="54">
        <f t="shared" ref="T39" si="318">T36+T37+T38</f>
        <v>4561.1660000000002</v>
      </c>
      <c r="U39" s="21">
        <f t="shared" ref="U39" si="319">IF(M39&gt;0,V39/M39,0)</f>
        <v>0.27233360230296155</v>
      </c>
      <c r="V39" s="54">
        <f t="shared" ref="V39" si="320">V36+V37+V38</f>
        <v>12487.584999999999</v>
      </c>
      <c r="W39" s="21">
        <f t="shared" ref="W39" si="321">IF(M39&gt;0,X39/M39,0)</f>
        <v>0.47303484974048066</v>
      </c>
      <c r="X39" s="54">
        <f t="shared" ref="X39" si="322">X36+X37+X38</f>
        <v>21690.54</v>
      </c>
      <c r="Y39" s="21">
        <f t="shared" ref="Y39" si="323">IF(M39&gt;0,Z39/M39,0)</f>
        <v>0.39654512147249971</v>
      </c>
      <c r="Z39" s="54">
        <f t="shared" ref="Z39" si="324">Z36+Z37+Z38</f>
        <v>18183.18</v>
      </c>
      <c r="AA39" s="55">
        <f t="shared" ref="AA39" si="325">IF(M39&gt;0,AB39/M39,0)</f>
        <v>2.5219016879661532E-3</v>
      </c>
      <c r="AB39" s="56">
        <f t="shared" ref="AB39" si="326">SUM(AB36:AB38)</f>
        <v>115.63928</v>
      </c>
      <c r="AC39" s="55">
        <f t="shared" ref="AC39" si="327">IF(M39&gt;0,(AC36*M36+AC37*M37+AC38*M38)/M39,0)</f>
        <v>2.7646766149081875E-3</v>
      </c>
      <c r="AD39" s="55">
        <f t="shared" ref="AD39" si="328">IF(K39&gt;0,(K36*AD36+K37*AD37+K38*AD38)/K39,0)</f>
        <v>3.3672508281869858E-4</v>
      </c>
      <c r="AE39" s="52">
        <f t="shared" ref="AE39" si="329">SUM(AE36:AE38)</f>
        <v>15.440300000000001</v>
      </c>
      <c r="AF39" s="53">
        <f t="shared" ref="AF39" si="330">IF(K39&gt;0,(K36*AF36+K37*AF37+K38*AF38)/K39,0)</f>
        <v>0.2008894462394176</v>
      </c>
      <c r="AG39" s="58">
        <f t="shared" ref="AG39" si="331">SUM(AG36:AG38)</f>
        <v>102.24486809999999</v>
      </c>
      <c r="AH39" s="53">
        <f t="shared" ref="AH39" si="332">IF(AND(AB39&gt;0),((AB36*AH36+AB37*AH37+AB38*AH38)/AB39),0)</f>
        <v>0.86793483852058295</v>
      </c>
      <c r="AI39" s="57">
        <f t="shared" si="6"/>
        <v>0.87956011537355816</v>
      </c>
      <c r="AJ39" s="51">
        <f t="shared" ref="AJ39" si="333">SUM(AJ36:AJ38)</f>
        <v>555</v>
      </c>
      <c r="AK39" s="21">
        <f t="shared" ref="AK39" si="334">IF(AJ39&gt;0,(AK36*AJ36+AK37*AJ37+AK38*AJ38)/AJ39,0)</f>
        <v>8.1616216216216217E-2</v>
      </c>
      <c r="AL39" s="53">
        <f>IF(K39&gt;0,(AL36*K36+AL37*K37+AL38*K38)/K39,0)</f>
        <v>0.21848150995869287</v>
      </c>
      <c r="AM39" s="141">
        <f>IF(L39&gt;0,(AM36*K36+AM37*K37+AM38*K38)/K39,0)</f>
        <v>0.20907516052513192</v>
      </c>
      <c r="AN39" s="58">
        <f t="shared" ref="AN39" si="335">SUM(AN36:AN38)</f>
        <v>111.33118150000001</v>
      </c>
      <c r="AO39" s="142">
        <f t="shared" si="48"/>
        <v>106.4387624</v>
      </c>
      <c r="AP39" s="56"/>
      <c r="AQ39" s="56">
        <f t="shared" ref="AQ39" si="336">SUM(AQ36:AQ38)</f>
        <v>876.16</v>
      </c>
      <c r="AR39" s="105"/>
      <c r="AS39" s="106">
        <f>AR38</f>
        <v>1789.9400000000019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8">
        <v>10</v>
      </c>
      <c r="B40" s="23">
        <v>1</v>
      </c>
      <c r="C40" s="11" t="s">
        <v>59</v>
      </c>
      <c r="D40" s="12">
        <v>5300</v>
      </c>
      <c r="E40" s="12">
        <v>0</v>
      </c>
      <c r="F40" s="12">
        <v>11197</v>
      </c>
      <c r="G40" s="13">
        <v>1.1000000000000001</v>
      </c>
      <c r="H40" s="13">
        <v>4.3</v>
      </c>
      <c r="I40" s="12">
        <v>11872</v>
      </c>
      <c r="J40" s="13">
        <v>7.2</v>
      </c>
      <c r="K40" s="12">
        <v>16079</v>
      </c>
      <c r="L40" s="14">
        <v>6.9000000000000006E-2</v>
      </c>
      <c r="M40" s="24">
        <f>ROUND(K40*(1-L40),0)</f>
        <v>14970</v>
      </c>
      <c r="N40" s="15">
        <v>0.52700000000000002</v>
      </c>
      <c r="O40" s="25">
        <f t="shared" ref="O40:O42" si="338">M40*N40</f>
        <v>7889.1900000000005</v>
      </c>
      <c r="P40" s="14">
        <v>0.34399999999999997</v>
      </c>
      <c r="Q40" s="25">
        <f t="shared" ref="Q40:Q42" si="339">M40*P40</f>
        <v>5149.6799999999994</v>
      </c>
      <c r="R40" s="16">
        <v>0.129</v>
      </c>
      <c r="S40" s="150">
        <v>0.2457</v>
      </c>
      <c r="T40" s="25">
        <f t="shared" ref="T40:T42" si="340">M40*R40</f>
        <v>1931.13</v>
      </c>
      <c r="U40" s="26">
        <v>0.26400000000000001</v>
      </c>
      <c r="V40" s="25">
        <f t="shared" ref="V40:V42" si="341">M40*U40</f>
        <v>3952.0800000000004</v>
      </c>
      <c r="W40" s="16">
        <v>0.48299999999999998</v>
      </c>
      <c r="X40" s="25">
        <f t="shared" ref="X40:X42" si="342">M40*W40</f>
        <v>7230.51</v>
      </c>
      <c r="Y40" s="16">
        <v>0.4</v>
      </c>
      <c r="Z40" s="25">
        <f t="shared" ref="Z40:Z42" si="343">Y40*M40</f>
        <v>5988</v>
      </c>
      <c r="AA40" s="17">
        <v>2.3800000000000002E-3</v>
      </c>
      <c r="AB40" s="18">
        <f t="shared" ref="AB40:AB42" si="344">M40*AA40</f>
        <v>35.628600000000006</v>
      </c>
      <c r="AC40" s="27">
        <f>IF(M40&gt;0,(AE40+AN40)/M40,0)</f>
        <v>2.6271800935203744E-3</v>
      </c>
      <c r="AD40" s="17">
        <v>3.5E-4</v>
      </c>
      <c r="AE40" s="24">
        <f t="shared" ref="AE40:AE42" si="345">AD40*M40</f>
        <v>5.2394999999999996</v>
      </c>
      <c r="AF40" s="117">
        <v>0.19989999999999999</v>
      </c>
      <c r="AG40" s="30">
        <f t="shared" ref="AG40:AG42" si="346">AJ40*(1-AK40)*AF40</f>
        <v>31.230377000000004</v>
      </c>
      <c r="AH40" s="28">
        <f t="shared" ref="AH40:AH42" si="347">IF(AND(AF40&gt;0,AD40&gt;0,AA40&gt;0),((AA40-AD40)*AF40)/((AF40-AD40)*AA40),0)</f>
        <v>0.85443718955886039</v>
      </c>
      <c r="AI40" s="60">
        <f t="shared" si="6"/>
        <v>0.86816988282457297</v>
      </c>
      <c r="AJ40" s="12">
        <v>170</v>
      </c>
      <c r="AK40" s="14">
        <v>8.1000000000000003E-2</v>
      </c>
      <c r="AL40" s="15">
        <v>0.21820000000000001</v>
      </c>
      <c r="AM40" s="135">
        <v>0.21229999999999999</v>
      </c>
      <c r="AN40" s="30">
        <f>AJ40*(1-AK40)*AL40</f>
        <v>34.089386000000005</v>
      </c>
      <c r="AO40" s="136">
        <f t="shared" ref="AO40" si="348">AJ40*(1-AK40)*AM40</f>
        <v>33.167629000000005</v>
      </c>
      <c r="AP40" s="19">
        <v>1.58</v>
      </c>
      <c r="AQ40" s="19">
        <v>869.16</v>
      </c>
      <c r="AR40" s="101">
        <f>AR38+AJ40-AQ40+AS40</f>
        <v>1120.780000000002</v>
      </c>
      <c r="AS40" s="102">
        <v>30</v>
      </c>
      <c r="AT40" s="12"/>
      <c r="AU40" s="31"/>
      <c r="AV40" s="20"/>
      <c r="AW40" s="20"/>
      <c r="AX40" s="20"/>
      <c r="AY40" s="20"/>
    </row>
    <row r="41" spans="1:51" x14ac:dyDescent="0.2">
      <c r="A41" s="169"/>
      <c r="B41" s="33">
        <v>2</v>
      </c>
      <c r="C41" s="46" t="s">
        <v>53</v>
      </c>
      <c r="D41" s="34">
        <v>19400</v>
      </c>
      <c r="E41" s="34">
        <v>3</v>
      </c>
      <c r="F41" s="34">
        <v>17108</v>
      </c>
      <c r="G41" s="35">
        <v>1</v>
      </c>
      <c r="H41" s="35">
        <v>5</v>
      </c>
      <c r="I41" s="34">
        <v>18095</v>
      </c>
      <c r="J41" s="35">
        <v>6.4</v>
      </c>
      <c r="K41" s="34">
        <v>16250</v>
      </c>
      <c r="L41" s="36">
        <v>6.4000000000000001E-2</v>
      </c>
      <c r="M41" s="37">
        <f>ROUND(K41*(1-L41),0)</f>
        <v>15210</v>
      </c>
      <c r="N41" s="38">
        <v>0.48099999999999998</v>
      </c>
      <c r="O41" s="25">
        <f t="shared" si="338"/>
        <v>7316.0099999999993</v>
      </c>
      <c r="P41" s="36">
        <v>0.41899999999999998</v>
      </c>
      <c r="Q41" s="25">
        <f t="shared" si="339"/>
        <v>6372.99</v>
      </c>
      <c r="R41" s="39">
        <v>0.1</v>
      </c>
      <c r="S41" s="139">
        <v>0.22900000000000001</v>
      </c>
      <c r="T41" s="25">
        <f t="shared" si="340"/>
        <v>1521</v>
      </c>
      <c r="U41" s="28">
        <v>0.25800000000000001</v>
      </c>
      <c r="V41" s="25">
        <f t="shared" si="341"/>
        <v>3924.1800000000003</v>
      </c>
      <c r="W41" s="39">
        <v>0.48399999999999999</v>
      </c>
      <c r="X41" s="25">
        <f t="shared" si="342"/>
        <v>7361.6399999999994</v>
      </c>
      <c r="Y41" s="39">
        <v>0.4</v>
      </c>
      <c r="Z41" s="25">
        <f t="shared" si="343"/>
        <v>6084</v>
      </c>
      <c r="AA41" s="40">
        <v>2.5200000000000001E-3</v>
      </c>
      <c r="AB41" s="18">
        <f t="shared" si="344"/>
        <v>38.3292</v>
      </c>
      <c r="AC41" s="27">
        <f>IF(M41&gt;0,(AE41+AN41)/M41,0)</f>
        <v>2.7585656804733731E-3</v>
      </c>
      <c r="AD41" s="40">
        <v>3.4000000000000002E-4</v>
      </c>
      <c r="AE41" s="37">
        <f t="shared" si="345"/>
        <v>5.1714000000000002</v>
      </c>
      <c r="AF41" s="28">
        <v>0.20910000000000001</v>
      </c>
      <c r="AG41" s="41">
        <f t="shared" si="346"/>
        <v>33.472728000000004</v>
      </c>
      <c r="AH41" s="28">
        <f t="shared" si="347"/>
        <v>0.8664882891267256</v>
      </c>
      <c r="AI41" s="29">
        <f t="shared" si="6"/>
        <v>0.87804665391635073</v>
      </c>
      <c r="AJ41" s="34">
        <v>174</v>
      </c>
      <c r="AK41" s="36">
        <v>0.08</v>
      </c>
      <c r="AL41" s="38">
        <v>0.2298</v>
      </c>
      <c r="AM41" s="137">
        <v>0.22439999999999999</v>
      </c>
      <c r="AN41" s="41">
        <f>AJ41*(1-AK41)*AL41</f>
        <v>36.786384000000005</v>
      </c>
      <c r="AO41" s="138">
        <f t="shared" si="19"/>
        <v>35.921951999999997</v>
      </c>
      <c r="AP41" s="42">
        <v>1.6</v>
      </c>
      <c r="AQ41" s="42"/>
      <c r="AR41" s="121">
        <f>AR40+AJ41-AQ41</f>
        <v>1294.780000000002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9"/>
      <c r="B42" s="33">
        <v>3</v>
      </c>
      <c r="C42" s="46" t="s">
        <v>54</v>
      </c>
      <c r="D42" s="43">
        <v>19467</v>
      </c>
      <c r="E42" s="43">
        <v>1</v>
      </c>
      <c r="F42" s="43">
        <v>17836</v>
      </c>
      <c r="G42" s="37">
        <v>1.2</v>
      </c>
      <c r="H42" s="37">
        <v>5.6</v>
      </c>
      <c r="I42" s="43">
        <v>18091</v>
      </c>
      <c r="J42" s="37">
        <v>6</v>
      </c>
      <c r="K42" s="43">
        <v>16245</v>
      </c>
      <c r="L42" s="39">
        <v>6.9000000000000006E-2</v>
      </c>
      <c r="M42" s="37">
        <f>ROUND(K42*(1-L42),0)</f>
        <v>15124</v>
      </c>
      <c r="N42" s="28">
        <v>0.36499999999999999</v>
      </c>
      <c r="O42" s="25">
        <f t="shared" si="338"/>
        <v>5520.26</v>
      </c>
      <c r="P42" s="39">
        <v>0.44900000000000001</v>
      </c>
      <c r="Q42" s="25">
        <f t="shared" si="339"/>
        <v>6790.6760000000004</v>
      </c>
      <c r="R42" s="39">
        <v>0.186</v>
      </c>
      <c r="S42" s="139">
        <v>0.22209999999999999</v>
      </c>
      <c r="T42" s="25">
        <f t="shared" si="340"/>
        <v>2813.0639999999999</v>
      </c>
      <c r="U42" s="28">
        <v>0.26700000000000002</v>
      </c>
      <c r="V42" s="25">
        <f t="shared" si="341"/>
        <v>4038.1080000000002</v>
      </c>
      <c r="W42" s="39">
        <v>0.48399999999999999</v>
      </c>
      <c r="X42" s="25">
        <f t="shared" si="342"/>
        <v>7320.0159999999996</v>
      </c>
      <c r="Y42" s="39">
        <v>0.4</v>
      </c>
      <c r="Z42" s="25">
        <f t="shared" si="343"/>
        <v>6049.6</v>
      </c>
      <c r="AA42" s="47">
        <v>2.5799999999999998E-3</v>
      </c>
      <c r="AB42" s="18">
        <f t="shared" si="344"/>
        <v>39.019919999999999</v>
      </c>
      <c r="AC42" s="27">
        <f>IF(M42&gt;0,(AE42+AN42)/M42,0)</f>
        <v>2.9174046548532139E-3</v>
      </c>
      <c r="AD42" s="47">
        <v>3.5E-4</v>
      </c>
      <c r="AE42" s="37">
        <f t="shared" si="345"/>
        <v>5.2934000000000001</v>
      </c>
      <c r="AF42" s="28">
        <v>0.20080000000000001</v>
      </c>
      <c r="AG42" s="41">
        <f t="shared" si="346"/>
        <v>34.545632000000005</v>
      </c>
      <c r="AH42" s="28">
        <f t="shared" si="347"/>
        <v>0.86585028646785034</v>
      </c>
      <c r="AI42" s="29">
        <f t="shared" si="6"/>
        <v>0.8813971652212661</v>
      </c>
      <c r="AJ42" s="43">
        <v>187</v>
      </c>
      <c r="AK42" s="39">
        <v>0.08</v>
      </c>
      <c r="AL42" s="28">
        <v>0.22570000000000001</v>
      </c>
      <c r="AM42" s="139">
        <v>0.2162</v>
      </c>
      <c r="AN42" s="41">
        <f>AJ42*(1-AK42)*AL42</f>
        <v>38.829428000000007</v>
      </c>
      <c r="AO42" s="140">
        <f t="shared" si="19"/>
        <v>37.195048000000007</v>
      </c>
      <c r="AP42" s="18">
        <v>1.6</v>
      </c>
      <c r="AQ42" s="18"/>
      <c r="AR42" s="121">
        <f>AR41+AJ42-AQ42</f>
        <v>1481.780000000002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70"/>
      <c r="B43" s="49" t="s">
        <v>38</v>
      </c>
      <c r="C43" s="50"/>
      <c r="D43" s="51">
        <f t="shared" ref="D43" si="349">SUM(D40:D42)</f>
        <v>44167</v>
      </c>
      <c r="E43" s="51"/>
      <c r="F43" s="51">
        <f t="shared" ref="F43" si="350">SUM(F40:F42)</f>
        <v>46141</v>
      </c>
      <c r="G43" s="52"/>
      <c r="H43" s="52"/>
      <c r="I43" s="51">
        <f t="shared" ref="I43:K43" si="351">SUM(I40:I42)</f>
        <v>48058</v>
      </c>
      <c r="J43" s="52"/>
      <c r="K43" s="51">
        <f t="shared" si="351"/>
        <v>48574</v>
      </c>
      <c r="L43" s="21">
        <f t="shared" ref="L43" si="352">IF(K43&gt;0,(K40*L40+K41*L41+K42*L42)/K43,0)</f>
        <v>6.7327294437353316E-2</v>
      </c>
      <c r="M43" s="52">
        <f t="shared" ref="M43" si="353">M40+M41+M42</f>
        <v>45304</v>
      </c>
      <c r="N43" s="53">
        <f t="shared" ref="N43" si="354">IF(M43&gt;0,O43/M43,0)</f>
        <v>0.4574752781211372</v>
      </c>
      <c r="O43" s="54">
        <f t="shared" ref="O43" si="355">O40+O41+O42</f>
        <v>20725.46</v>
      </c>
      <c r="P43" s="21">
        <f t="shared" ref="P43" si="356">IF(M43&gt;0,Q43/M43,0)</f>
        <v>0.40423242980752244</v>
      </c>
      <c r="Q43" s="54">
        <f t="shared" ref="Q43" si="357">Q40+Q41+Q42</f>
        <v>18313.345999999998</v>
      </c>
      <c r="R43" s="21">
        <f t="shared" ref="R43" si="358">IF(M43&gt;0,T43/M43,0)</f>
        <v>0.13829229207134028</v>
      </c>
      <c r="S43" s="141"/>
      <c r="T43" s="54">
        <f t="shared" ref="T43" si="359">T40+T41+T42</f>
        <v>6265.1939999999995</v>
      </c>
      <c r="U43" s="21">
        <f t="shared" ref="U43" si="360">IF(M43&gt;0,V43/M43,0)</f>
        <v>0.26298710930602154</v>
      </c>
      <c r="V43" s="54">
        <f t="shared" ref="V43" si="361">V40+V41+V42</f>
        <v>11914.368</v>
      </c>
      <c r="W43" s="21">
        <f t="shared" ref="W43" si="362">IF(M43&gt;0,X43/M43,0)</f>
        <v>0.48366956560127133</v>
      </c>
      <c r="X43" s="54">
        <f t="shared" ref="X43" si="363">X40+X41+X42</f>
        <v>21912.165999999997</v>
      </c>
      <c r="Y43" s="21">
        <f t="shared" ref="Y43" si="364">IF(M43&gt;0,Z43/M43,0)</f>
        <v>0.39999999999999997</v>
      </c>
      <c r="Z43" s="54">
        <f t="shared" ref="Z43" si="365">Z40+Z41+Z42</f>
        <v>18121.599999999999</v>
      </c>
      <c r="AA43" s="55">
        <f t="shared" ref="AA43" si="366">IF(M43&gt;0,AB43/M43,0)</f>
        <v>2.493769203602331E-3</v>
      </c>
      <c r="AB43" s="56">
        <f t="shared" ref="AB43" si="367">SUM(AB40:AB42)</f>
        <v>112.97772000000001</v>
      </c>
      <c r="AC43" s="55">
        <f t="shared" ref="AC43" si="368">IF(M43&gt;0,(AC40*M40+AC41*M41+AC42*M42)/M43,0)</f>
        <v>2.7681771587497795E-3</v>
      </c>
      <c r="AD43" s="55">
        <f t="shared" ref="AD43" si="369">IF(K43&gt;0,(K40*AD40+K41*AD41+K42*AD42)/K43,0)</f>
        <v>3.4665458887470665E-4</v>
      </c>
      <c r="AE43" s="52">
        <f t="shared" ref="AE43" si="370">SUM(AE40:AE42)</f>
        <v>15.7043</v>
      </c>
      <c r="AF43" s="53">
        <f t="shared" ref="AF43" si="371">IF(K43&gt;0,(K40*AF40+K41*AF41+K42*AF42)/K43,0)</f>
        <v>0.20327877259439206</v>
      </c>
      <c r="AG43" s="58">
        <f t="shared" ref="AG43" si="372">SUM(AG40:AG42)</f>
        <v>99.248737000000006</v>
      </c>
      <c r="AH43" s="53">
        <f t="shared" ref="AH43" si="373">IF(AND(AB43&gt;0),((AB40*AH40+AB41*AH41+AB42*AH42)/AB43),0)</f>
        <v>0.86246750858014753</v>
      </c>
      <c r="AI43" s="57">
        <f t="shared" si="6"/>
        <v>0.87612383359014645</v>
      </c>
      <c r="AJ43" s="51">
        <f t="shared" ref="AJ43" si="374">SUM(AJ40:AJ42)</f>
        <v>531</v>
      </c>
      <c r="AK43" s="21">
        <f t="shared" ref="AK43" si="375">IF(AJ43&gt;0,(AK40*AJ40+AK41*AJ41+AK42*AJ42)/AJ43,0)</f>
        <v>8.0320150659133713E-2</v>
      </c>
      <c r="AL43" s="53">
        <f>IF(K43&gt;0,(AL40*K40+AL41*K41+AL42*K42)/K43,0)</f>
        <v>0.22458896323135835</v>
      </c>
      <c r="AM43" s="141">
        <f>IF(L43&gt;0,(AM40*K40+AM41*K41+AM42*K42)/K43,0)</f>
        <v>0.21765225635113436</v>
      </c>
      <c r="AN43" s="58">
        <f t="shared" ref="AN43" si="376">SUM(AN40:AN42)</f>
        <v>109.70519800000002</v>
      </c>
      <c r="AO43" s="142">
        <f t="shared" si="48"/>
        <v>106.28462900000002</v>
      </c>
      <c r="AP43" s="56"/>
      <c r="AQ43" s="56">
        <f t="shared" ref="AQ43" si="377">SUM(AQ40:AQ42)</f>
        <v>869.16</v>
      </c>
      <c r="AR43" s="105"/>
      <c r="AS43" s="106">
        <f>AR42</f>
        <v>1481.780000000002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8">
        <v>11</v>
      </c>
      <c r="B44" s="23">
        <v>1</v>
      </c>
      <c r="C44" s="11" t="s">
        <v>57</v>
      </c>
      <c r="D44" s="12">
        <v>5018</v>
      </c>
      <c r="E44" s="12">
        <v>0</v>
      </c>
      <c r="F44" s="12">
        <v>14042</v>
      </c>
      <c r="G44" s="13">
        <v>0.4</v>
      </c>
      <c r="H44" s="13">
        <v>3.9</v>
      </c>
      <c r="I44" s="12">
        <v>14395</v>
      </c>
      <c r="J44" s="13">
        <v>7.1</v>
      </c>
      <c r="K44" s="12">
        <v>16267</v>
      </c>
      <c r="L44" s="14">
        <v>6.6000000000000003E-2</v>
      </c>
      <c r="M44" s="24">
        <f>ROUND(K44*(1-L44),0)</f>
        <v>15193</v>
      </c>
      <c r="N44" s="15">
        <v>0.53100000000000003</v>
      </c>
      <c r="O44" s="25">
        <f t="shared" ref="O44:O46" si="379">M44*N44</f>
        <v>8067.4830000000002</v>
      </c>
      <c r="P44" s="14">
        <v>0.29699999999999999</v>
      </c>
      <c r="Q44" s="25">
        <f t="shared" ref="Q44:Q46" si="380">M44*P44</f>
        <v>4512.3209999999999</v>
      </c>
      <c r="R44" s="16">
        <v>0.17199999999999999</v>
      </c>
      <c r="S44" s="150">
        <v>0.21990000000000001</v>
      </c>
      <c r="T44" s="25">
        <f t="shared" ref="T44:T46" si="381">M44*R44</f>
        <v>2613.1959999999999</v>
      </c>
      <c r="U44" s="26">
        <v>0.26700000000000002</v>
      </c>
      <c r="V44" s="25">
        <f t="shared" ref="V44:V46" si="382">M44*U44</f>
        <v>4056.5310000000004</v>
      </c>
      <c r="W44" s="16">
        <v>0.49</v>
      </c>
      <c r="X44" s="25">
        <f t="shared" ref="X44:X46" si="383">M44*W44</f>
        <v>7444.57</v>
      </c>
      <c r="Y44" s="16">
        <v>0.4</v>
      </c>
      <c r="Z44" s="25">
        <f t="shared" ref="Z44:Z46" si="384">Y44*M44</f>
        <v>6077.2000000000007</v>
      </c>
      <c r="AA44" s="17">
        <v>2.66E-3</v>
      </c>
      <c r="AB44" s="18">
        <f t="shared" ref="AB44:AB46" si="385">M44*AA44</f>
        <v>40.413380000000004</v>
      </c>
      <c r="AC44" s="27">
        <f>IF(M44&gt;0,(AE44+AN44)/M44,0)</f>
        <v>2.6677312314881854E-3</v>
      </c>
      <c r="AD44" s="17">
        <v>3.8999999999999999E-4</v>
      </c>
      <c r="AE44" s="24">
        <f t="shared" ref="AE44:AE46" si="386">AD44*M44</f>
        <v>5.9252700000000003</v>
      </c>
      <c r="AF44" s="117">
        <v>0.20419999999999999</v>
      </c>
      <c r="AG44" s="30">
        <f t="shared" ref="AG44:AG46" si="387">AJ44*(1-AK44)*AF44</f>
        <v>32.4298188</v>
      </c>
      <c r="AH44" s="28">
        <f t="shared" ref="AH44:AH46" si="388">IF(AND(AF44&gt;0,AD44&gt;0,AA44&gt;0),((AA44-AD44)*AF44)/((AF44-AD44)*AA44),0)</f>
        <v>0.85501644794484621</v>
      </c>
      <c r="AI44" s="60">
        <f t="shared" si="6"/>
        <v>0.85533925775936448</v>
      </c>
      <c r="AJ44" s="12">
        <v>173</v>
      </c>
      <c r="AK44" s="14">
        <v>8.2000000000000003E-2</v>
      </c>
      <c r="AL44" s="15">
        <v>0.21790000000000001</v>
      </c>
      <c r="AM44" s="135">
        <v>0.20710000000000001</v>
      </c>
      <c r="AN44" s="30">
        <f>AJ44*(1-AK44)*AL44</f>
        <v>34.6055706</v>
      </c>
      <c r="AO44" s="136">
        <f t="shared" ref="AO44" si="389">AJ44*(1-AK44)*AM44</f>
        <v>32.8903794</v>
      </c>
      <c r="AP44" s="19">
        <v>1.6</v>
      </c>
      <c r="AQ44" s="19">
        <v>527.32000000000005</v>
      </c>
      <c r="AR44" s="101">
        <f>AR42+AJ44-AQ44</f>
        <v>1127.4600000000019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9"/>
      <c r="B45" s="33">
        <v>2</v>
      </c>
      <c r="C45" s="11" t="s">
        <v>53</v>
      </c>
      <c r="D45" s="34">
        <v>18800</v>
      </c>
      <c r="E45" s="34">
        <v>6</v>
      </c>
      <c r="F45" s="34">
        <v>16503</v>
      </c>
      <c r="G45" s="35">
        <v>0.6</v>
      </c>
      <c r="H45" s="35">
        <v>5.0999999999999996</v>
      </c>
      <c r="I45" s="34">
        <v>16542</v>
      </c>
      <c r="J45" s="35">
        <v>6.9</v>
      </c>
      <c r="K45" s="34">
        <v>16346</v>
      </c>
      <c r="L45" s="36">
        <v>7.2999999999999995E-2</v>
      </c>
      <c r="M45" s="37">
        <f>ROUND(K45*(1-L45),0)</f>
        <v>15153</v>
      </c>
      <c r="N45" s="38">
        <v>0.41499999999999998</v>
      </c>
      <c r="O45" s="25">
        <f t="shared" si="379"/>
        <v>6288.4949999999999</v>
      </c>
      <c r="P45" s="36">
        <v>0.443</v>
      </c>
      <c r="Q45" s="25">
        <f t="shared" si="380"/>
        <v>6712.7790000000005</v>
      </c>
      <c r="R45" s="39">
        <v>0.14199999999999999</v>
      </c>
      <c r="S45" s="139">
        <v>0.22270000000000001</v>
      </c>
      <c r="T45" s="25">
        <f t="shared" si="381"/>
        <v>2151.7259999999997</v>
      </c>
      <c r="U45" s="28">
        <v>0.25900000000000001</v>
      </c>
      <c r="V45" s="25">
        <f t="shared" si="382"/>
        <v>3924.627</v>
      </c>
      <c r="W45" s="39">
        <v>0.495</v>
      </c>
      <c r="X45" s="25">
        <f t="shared" si="383"/>
        <v>7500.7349999999997</v>
      </c>
      <c r="Y45" s="39">
        <v>0.4</v>
      </c>
      <c r="Z45" s="25">
        <f t="shared" si="384"/>
        <v>6061.2000000000007</v>
      </c>
      <c r="AA45" s="40">
        <v>2.63E-3</v>
      </c>
      <c r="AB45" s="18">
        <f t="shared" si="385"/>
        <v>39.85239</v>
      </c>
      <c r="AC45" s="27">
        <f>IF(M45&gt;0,(AE45+AN45)/M45,0)</f>
        <v>2.8300652544050683E-3</v>
      </c>
      <c r="AD45" s="40">
        <v>3.8999999999999999E-4</v>
      </c>
      <c r="AE45" s="37">
        <f t="shared" si="386"/>
        <v>5.9096700000000002</v>
      </c>
      <c r="AF45" s="28">
        <v>0.2056</v>
      </c>
      <c r="AG45" s="41">
        <f t="shared" si="387"/>
        <v>33.225165600000004</v>
      </c>
      <c r="AH45" s="28">
        <f t="shared" si="388"/>
        <v>0.853329696760603</v>
      </c>
      <c r="AI45" s="29">
        <f t="shared" si="6"/>
        <v>0.86366614847235135</v>
      </c>
      <c r="AJ45" s="34">
        <v>177</v>
      </c>
      <c r="AK45" s="36">
        <v>8.6999999999999994E-2</v>
      </c>
      <c r="AL45" s="38">
        <v>0.2288</v>
      </c>
      <c r="AM45" s="137">
        <v>0.22209999999999999</v>
      </c>
      <c r="AN45" s="41">
        <f>AJ45*(1-AK45)*AL45</f>
        <v>36.974308800000003</v>
      </c>
      <c r="AO45" s="138">
        <f t="shared" si="19"/>
        <v>35.891582100000001</v>
      </c>
      <c r="AP45" s="42">
        <v>1.55</v>
      </c>
      <c r="AQ45" s="42"/>
      <c r="AR45" s="121">
        <f>AR44+AJ45-AQ45</f>
        <v>1304.4600000000019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9"/>
      <c r="B46" s="33">
        <v>3</v>
      </c>
      <c r="C46" s="11" t="s">
        <v>56</v>
      </c>
      <c r="D46" s="43">
        <v>21932</v>
      </c>
      <c r="E46" s="43">
        <v>2</v>
      </c>
      <c r="F46" s="43">
        <v>18192</v>
      </c>
      <c r="G46" s="37">
        <v>0.7</v>
      </c>
      <c r="H46" s="37">
        <v>4.7</v>
      </c>
      <c r="I46" s="43">
        <v>18587</v>
      </c>
      <c r="J46" s="37">
        <v>6.5</v>
      </c>
      <c r="K46" s="43">
        <v>16465</v>
      </c>
      <c r="L46" s="39">
        <v>6.5000000000000002E-2</v>
      </c>
      <c r="M46" s="37">
        <f>ROUND(K46*(1-L46),0)</f>
        <v>15395</v>
      </c>
      <c r="N46" s="28">
        <v>0.432</v>
      </c>
      <c r="O46" s="25">
        <f t="shared" si="379"/>
        <v>6650.64</v>
      </c>
      <c r="P46" s="39">
        <v>0.4</v>
      </c>
      <c r="Q46" s="25">
        <f t="shared" si="380"/>
        <v>6158</v>
      </c>
      <c r="R46" s="39">
        <v>0.16800000000000001</v>
      </c>
      <c r="S46" s="139">
        <v>0.23050000000000001</v>
      </c>
      <c r="T46" s="25">
        <f t="shared" si="381"/>
        <v>2586.36</v>
      </c>
      <c r="U46" s="28">
        <v>0.26800000000000002</v>
      </c>
      <c r="V46" s="25">
        <f t="shared" si="382"/>
        <v>4125.8600000000006</v>
      </c>
      <c r="W46" s="39">
        <v>0.48</v>
      </c>
      <c r="X46" s="25">
        <f t="shared" si="383"/>
        <v>7389.5999999999995</v>
      </c>
      <c r="Y46" s="39">
        <v>0.4</v>
      </c>
      <c r="Z46" s="25">
        <f t="shared" si="384"/>
        <v>6158</v>
      </c>
      <c r="AA46" s="47">
        <v>2.7000000000000001E-3</v>
      </c>
      <c r="AB46" s="18">
        <f t="shared" si="385"/>
        <v>41.566500000000005</v>
      </c>
      <c r="AC46" s="27">
        <f>IF(M46&gt;0,(AE46+AN46)/M46,0)</f>
        <v>2.7402091588177983E-3</v>
      </c>
      <c r="AD46" s="47">
        <v>3.6000000000000002E-4</v>
      </c>
      <c r="AE46" s="37">
        <f t="shared" si="386"/>
        <v>5.5422000000000002</v>
      </c>
      <c r="AF46" s="28">
        <v>0.20130000000000001</v>
      </c>
      <c r="AG46" s="41">
        <f t="shared" si="387"/>
        <v>33.226578000000003</v>
      </c>
      <c r="AH46" s="28">
        <f t="shared" si="388"/>
        <v>0.86821936896586038</v>
      </c>
      <c r="AI46" s="29">
        <f t="shared" si="6"/>
        <v>0.87003403338073249</v>
      </c>
      <c r="AJ46" s="43">
        <v>180</v>
      </c>
      <c r="AK46" s="39">
        <v>8.3000000000000004E-2</v>
      </c>
      <c r="AL46" s="28">
        <v>0.222</v>
      </c>
      <c r="AM46" s="139">
        <v>0.21249999999999999</v>
      </c>
      <c r="AN46" s="41">
        <f>AJ46*(1-AK46)*AL46</f>
        <v>36.643320000000003</v>
      </c>
      <c r="AO46" s="140">
        <f t="shared" si="19"/>
        <v>35.075249999999997</v>
      </c>
      <c r="AP46" s="18">
        <v>1.68</v>
      </c>
      <c r="AQ46" s="18"/>
      <c r="AR46" s="121">
        <f>AR45+AJ46-AQ46</f>
        <v>1484.4600000000019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70"/>
      <c r="B47" s="49" t="s">
        <v>38</v>
      </c>
      <c r="C47" s="50"/>
      <c r="D47" s="51">
        <f t="shared" ref="D47" si="390">SUM(D44:D46)</f>
        <v>45750</v>
      </c>
      <c r="E47" s="51"/>
      <c r="F47" s="51">
        <f t="shared" ref="F47" si="391">SUM(F44:F46)</f>
        <v>48737</v>
      </c>
      <c r="G47" s="52"/>
      <c r="H47" s="52"/>
      <c r="I47" s="51">
        <f t="shared" ref="I47:K47" si="392">SUM(I44:I46)</f>
        <v>49524</v>
      </c>
      <c r="J47" s="52"/>
      <c r="K47" s="51">
        <f t="shared" si="392"/>
        <v>49078</v>
      </c>
      <c r="L47" s="21">
        <f t="shared" ref="L47" si="393">IF(K47&gt;0,(K44*L44+K45*L45+K46*L46)/K47,0)</f>
        <v>6.7995945230041988E-2</v>
      </c>
      <c r="M47" s="52">
        <f t="shared" ref="M47" si="394">M44+M45+M46</f>
        <v>45741</v>
      </c>
      <c r="N47" s="53">
        <f t="shared" ref="N47" si="395">IF(M47&gt;0,O47/M47,0)</f>
        <v>0.45925139371679674</v>
      </c>
      <c r="O47" s="54">
        <f t="shared" ref="O47" si="396">O44+O45+O46</f>
        <v>21006.617999999999</v>
      </c>
      <c r="P47" s="21">
        <f t="shared" ref="P47" si="397">IF(M47&gt;0,Q47/M47,0)</f>
        <v>0.38003323058087929</v>
      </c>
      <c r="Q47" s="54">
        <f t="shared" ref="Q47" si="398">Q44+Q45+Q46</f>
        <v>17383.099999999999</v>
      </c>
      <c r="R47" s="21">
        <f t="shared" ref="R47" si="399">IF(M47&gt;0,T47/M47,0)</f>
        <v>0.16071537570232394</v>
      </c>
      <c r="S47" s="141"/>
      <c r="T47" s="54">
        <f t="shared" ref="T47" si="400">T44+T45+T46</f>
        <v>7351.2819999999992</v>
      </c>
      <c r="U47" s="21">
        <f t="shared" ref="U47" si="401">IF(M47&gt;0,V47/M47,0)</f>
        <v>0.26468634266850311</v>
      </c>
      <c r="V47" s="54">
        <f t="shared" ref="V47" si="402">V44+V45+V46</f>
        <v>12107.018</v>
      </c>
      <c r="W47" s="21">
        <f t="shared" ref="W47" si="403">IF(M47&gt;0,X47/M47,0)</f>
        <v>0.48829070199602104</v>
      </c>
      <c r="X47" s="54">
        <f t="shared" ref="X47" si="404">X44+X45+X46</f>
        <v>22334.904999999999</v>
      </c>
      <c r="Y47" s="21">
        <f t="shared" ref="Y47" si="405">IF(M47&gt;0,Z47/M47,0)</f>
        <v>0.4</v>
      </c>
      <c r="Z47" s="54">
        <f t="shared" ref="Z47" si="406">Z44+Z45+Z46</f>
        <v>18296.400000000001</v>
      </c>
      <c r="AA47" s="55">
        <f t="shared" ref="AA47" si="407">IF(M47&gt;0,AB47/M47,0)</f>
        <v>2.6635244091733896E-3</v>
      </c>
      <c r="AB47" s="56">
        <f t="shared" ref="AB47" si="408">SUM(AB44:AB46)</f>
        <v>121.83227000000001</v>
      </c>
      <c r="AC47" s="55">
        <f t="shared" ref="AC47" si="409">IF(M47&gt;0,(AC44*M44+AC45*M45+AC46*M46)/M47,0)</f>
        <v>2.7459027874335933E-3</v>
      </c>
      <c r="AD47" s="55">
        <f t="shared" ref="AD47" si="410">IF(K47&gt;0,(K44*AD44+K45*AD45+K46*AD46)/K47,0)</f>
        <v>3.7993540894086964E-4</v>
      </c>
      <c r="AE47" s="52">
        <f t="shared" ref="AE47" si="411">SUM(AE44:AE46)</f>
        <v>17.377140000000001</v>
      </c>
      <c r="AF47" s="53">
        <f t="shared" ref="AF47" si="412">IF(K47&gt;0,(K44*AF44+K45*AF45+K46*AF46)/K47,0)</f>
        <v>0.20369337585068664</v>
      </c>
      <c r="AG47" s="58">
        <f t="shared" ref="AG47" si="413">SUM(AG44:AG46)</f>
        <v>98.881562400000007</v>
      </c>
      <c r="AH47" s="53">
        <f t="shared" ref="AH47" si="414">IF(AND(AB47&gt;0),((AB44*AH44+AB45*AH45+AB46*AH46)/AB47),0)</f>
        <v>0.85896924428191312</v>
      </c>
      <c r="AI47" s="57">
        <f t="shared" si="6"/>
        <v>0.86310665657790409</v>
      </c>
      <c r="AJ47" s="51">
        <f t="shared" ref="AJ47" si="415">SUM(AJ44:AJ46)</f>
        <v>530</v>
      </c>
      <c r="AK47" s="21">
        <f t="shared" ref="AK47" si="416">IF(AJ47&gt;0,(AK44*AJ44+AK45*AJ45+AK46*AJ46)/AJ47,0)</f>
        <v>8.4009433962264166E-2</v>
      </c>
      <c r="AL47" s="53">
        <f>IF(K47&gt;0,(AL44*K44+AL45*K45+AL46*K46)/K47,0)</f>
        <v>0.22290586617221567</v>
      </c>
      <c r="AM47" s="141">
        <f>IF(L47&gt;0,(AM44*K44+AM45*K45+AM46*K46)/K47,0)</f>
        <v>0.213907551244957</v>
      </c>
      <c r="AN47" s="58">
        <f t="shared" ref="AN47" si="417">SUM(AN44:AN46)</f>
        <v>108.22319940000001</v>
      </c>
      <c r="AO47" s="142">
        <f t="shared" si="48"/>
        <v>103.85721149999999</v>
      </c>
      <c r="AP47" s="56"/>
      <c r="AQ47" s="56">
        <f t="shared" ref="AQ47" si="418">SUM(AQ44:AQ46)</f>
        <v>527.32000000000005</v>
      </c>
      <c r="AR47" s="105"/>
      <c r="AS47" s="106">
        <f>AR46</f>
        <v>1484.4600000000019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8">
        <v>12</v>
      </c>
      <c r="B48" s="23">
        <v>1</v>
      </c>
      <c r="C48" s="11" t="s">
        <v>57</v>
      </c>
      <c r="D48" s="12">
        <v>6725</v>
      </c>
      <c r="E48" s="12">
        <v>0</v>
      </c>
      <c r="F48" s="12">
        <v>9496</v>
      </c>
      <c r="G48" s="13">
        <v>1.1000000000000001</v>
      </c>
      <c r="H48" s="13">
        <v>4.3</v>
      </c>
      <c r="I48" s="12">
        <v>10573</v>
      </c>
      <c r="J48" s="13">
        <v>9.3000000000000007</v>
      </c>
      <c r="K48" s="12">
        <v>16201</v>
      </c>
      <c r="L48" s="14">
        <v>6.5000000000000002E-2</v>
      </c>
      <c r="M48" s="24">
        <f>ROUND(K48*(1-L48),0)</f>
        <v>15148</v>
      </c>
      <c r="N48" s="15">
        <v>0.52200000000000002</v>
      </c>
      <c r="O48" s="25">
        <f t="shared" ref="O48:O50" si="420">M48*N48</f>
        <v>7907.2560000000003</v>
      </c>
      <c r="P48" s="14">
        <v>0.373</v>
      </c>
      <c r="Q48" s="25">
        <f t="shared" ref="Q48:Q50" si="421">M48*P48</f>
        <v>5650.2039999999997</v>
      </c>
      <c r="R48" s="16">
        <v>0.105</v>
      </c>
      <c r="S48" s="150">
        <v>0.2482</v>
      </c>
      <c r="T48" s="25">
        <f t="shared" ref="T48:T50" si="422">M48*R48</f>
        <v>1590.54</v>
      </c>
      <c r="U48" s="26">
        <v>0.27900000000000003</v>
      </c>
      <c r="V48" s="25">
        <f t="shared" ref="V48:V50" si="423">M48*U48</f>
        <v>4226.2920000000004</v>
      </c>
      <c r="W48" s="16">
        <v>0.46800000000000003</v>
      </c>
      <c r="X48" s="25">
        <f t="shared" ref="X48:X50" si="424">M48*W48</f>
        <v>7089.2640000000001</v>
      </c>
      <c r="Y48" s="16">
        <v>0.4</v>
      </c>
      <c r="Z48" s="25">
        <f t="shared" ref="Z48:Z50" si="425">Y48*M48</f>
        <v>6059.2000000000007</v>
      </c>
      <c r="AA48" s="17">
        <v>2.4599999999999999E-3</v>
      </c>
      <c r="AB48" s="18">
        <f t="shared" ref="AB48:AB50" si="426">M48*AA48</f>
        <v>37.26408</v>
      </c>
      <c r="AC48" s="27">
        <f>IF(M48&gt;0,(AE48+AN48)/M48,0)</f>
        <v>2.7841053604436231E-3</v>
      </c>
      <c r="AD48" s="17">
        <v>3.6000000000000002E-4</v>
      </c>
      <c r="AE48" s="24">
        <f t="shared" ref="AE48:AE50" si="427">AD48*M48</f>
        <v>5.4532800000000003</v>
      </c>
      <c r="AF48" s="117">
        <v>0.2024</v>
      </c>
      <c r="AG48" s="30">
        <f t="shared" ref="AG48:AG50" si="428">AJ48*(1-AK48)*AF48</f>
        <v>34.892950400000004</v>
      </c>
      <c r="AH48" s="28">
        <f t="shared" ref="AH48:AH50" si="429">IF(AND(AF48&gt;0,AD48&gt;0,AA48&gt;0),((AA48-AD48)*AF48)/((AF48-AD48)*AA48),0)</f>
        <v>0.85517960703265705</v>
      </c>
      <c r="AI48" s="60">
        <f t="shared" si="6"/>
        <v>0.87216863657198695</v>
      </c>
      <c r="AJ48" s="12">
        <v>188</v>
      </c>
      <c r="AK48" s="14">
        <v>8.3000000000000004E-2</v>
      </c>
      <c r="AL48" s="15">
        <v>0.21299999999999999</v>
      </c>
      <c r="AM48" s="135">
        <v>0.2036</v>
      </c>
      <c r="AN48" s="30">
        <f>AJ48*(1-AK48)*AL48</f>
        <v>36.720348000000001</v>
      </c>
      <c r="AO48" s="136">
        <f t="shared" ref="AO48" si="430">AJ48*(1-AK48)*AM48</f>
        <v>35.099825600000003</v>
      </c>
      <c r="AP48" s="19">
        <v>1.65</v>
      </c>
      <c r="AQ48" s="19">
        <v>815.06</v>
      </c>
      <c r="AR48" s="101">
        <f>AR46+AJ48-AQ48</f>
        <v>857.40000000000191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9"/>
      <c r="B49" s="33">
        <v>2</v>
      </c>
      <c r="C49" s="11" t="s">
        <v>53</v>
      </c>
      <c r="D49" s="34">
        <v>19600</v>
      </c>
      <c r="E49" s="34">
        <v>4</v>
      </c>
      <c r="F49" s="34">
        <v>18414</v>
      </c>
      <c r="G49" s="35">
        <v>1.8</v>
      </c>
      <c r="H49" s="35">
        <v>5.6</v>
      </c>
      <c r="I49" s="34">
        <v>19077</v>
      </c>
      <c r="J49" s="35">
        <v>7.2</v>
      </c>
      <c r="K49" s="34">
        <v>16363</v>
      </c>
      <c r="L49" s="36">
        <v>6.4000000000000001E-2</v>
      </c>
      <c r="M49" s="37">
        <f>ROUND(K49*(1-L49),0)</f>
        <v>15316</v>
      </c>
      <c r="N49" s="38">
        <v>0.45700000000000002</v>
      </c>
      <c r="O49" s="25">
        <f t="shared" si="420"/>
        <v>6999.4120000000003</v>
      </c>
      <c r="P49" s="36">
        <v>0.41299999999999998</v>
      </c>
      <c r="Q49" s="25">
        <f t="shared" si="421"/>
        <v>6325.5079999999998</v>
      </c>
      <c r="R49" s="39">
        <v>0.13</v>
      </c>
      <c r="S49" s="139">
        <v>0.23899999999999999</v>
      </c>
      <c r="T49" s="25">
        <f t="shared" si="422"/>
        <v>1991.0800000000002</v>
      </c>
      <c r="U49" s="28">
        <v>0.27300000000000002</v>
      </c>
      <c r="V49" s="25">
        <f t="shared" si="423"/>
        <v>4181.268</v>
      </c>
      <c r="W49" s="39">
        <v>0.47</v>
      </c>
      <c r="X49" s="25">
        <f t="shared" si="424"/>
        <v>7198.5199999999995</v>
      </c>
      <c r="Y49" s="39">
        <v>0.4</v>
      </c>
      <c r="Z49" s="25">
        <f t="shared" si="425"/>
        <v>6126.4000000000005</v>
      </c>
      <c r="AA49" s="40">
        <v>2.6800000000000001E-3</v>
      </c>
      <c r="AB49" s="18">
        <f t="shared" si="426"/>
        <v>41.046880000000002</v>
      </c>
      <c r="AC49" s="27">
        <f>IF(M49&gt;0,(AE49+AN49)/M49,0)</f>
        <v>2.8932011491250979E-3</v>
      </c>
      <c r="AD49" s="40">
        <v>3.5E-4</v>
      </c>
      <c r="AE49" s="37">
        <f t="shared" si="427"/>
        <v>5.3605999999999998</v>
      </c>
      <c r="AF49" s="28">
        <v>0.20799999999999999</v>
      </c>
      <c r="AG49" s="41">
        <f t="shared" si="428"/>
        <v>37.930464000000001</v>
      </c>
      <c r="AH49" s="28">
        <f t="shared" si="429"/>
        <v>0.87086838861315852</v>
      </c>
      <c r="AI49" s="29">
        <f t="shared" si="6"/>
        <v>0.88046944809791494</v>
      </c>
      <c r="AJ49" s="34">
        <v>198</v>
      </c>
      <c r="AK49" s="36">
        <v>7.9000000000000001E-2</v>
      </c>
      <c r="AL49" s="38">
        <v>0.21360000000000001</v>
      </c>
      <c r="AM49" s="137">
        <v>0.2056</v>
      </c>
      <c r="AN49" s="41">
        <f>AJ49*(1-AK49)*AL49</f>
        <v>38.9516688</v>
      </c>
      <c r="AO49" s="138">
        <f t="shared" si="19"/>
        <v>37.492804800000002</v>
      </c>
      <c r="AP49" s="42">
        <v>1.6</v>
      </c>
      <c r="AQ49" s="42"/>
      <c r="AR49" s="121">
        <f>AR48+AJ49-AQ49</f>
        <v>1055.4000000000019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9"/>
      <c r="B50" s="33">
        <v>3</v>
      </c>
      <c r="C50" s="11" t="s">
        <v>56</v>
      </c>
      <c r="D50" s="43">
        <v>18325</v>
      </c>
      <c r="E50" s="43">
        <v>3</v>
      </c>
      <c r="F50" s="43">
        <v>17987</v>
      </c>
      <c r="G50" s="37">
        <v>0.8</v>
      </c>
      <c r="H50" s="37">
        <v>4.5</v>
      </c>
      <c r="I50" s="43">
        <v>18410</v>
      </c>
      <c r="J50" s="37">
        <v>7</v>
      </c>
      <c r="K50" s="43">
        <v>16428</v>
      </c>
      <c r="L50" s="39">
        <v>6.3E-2</v>
      </c>
      <c r="M50" s="37">
        <f>ROUND(K50*(1-L50),0)</f>
        <v>15393</v>
      </c>
      <c r="N50" s="28">
        <v>0.52100000000000002</v>
      </c>
      <c r="O50" s="25">
        <f t="shared" si="420"/>
        <v>8019.7530000000006</v>
      </c>
      <c r="P50" s="39">
        <v>0.38600000000000001</v>
      </c>
      <c r="Q50" s="25">
        <f t="shared" si="421"/>
        <v>5941.6980000000003</v>
      </c>
      <c r="R50" s="39">
        <v>9.2999999999999999E-2</v>
      </c>
      <c r="S50" s="139">
        <v>0.24529999999999999</v>
      </c>
      <c r="T50" s="25">
        <f t="shared" si="422"/>
        <v>1431.549</v>
      </c>
      <c r="U50" s="28">
        <v>0.27</v>
      </c>
      <c r="V50" s="25">
        <f t="shared" si="423"/>
        <v>4156.1100000000006</v>
      </c>
      <c r="W50" s="39">
        <v>0.47499999999999998</v>
      </c>
      <c r="X50" s="25">
        <f t="shared" si="424"/>
        <v>7311.6749999999993</v>
      </c>
      <c r="Y50" s="39">
        <v>0.4</v>
      </c>
      <c r="Z50" s="25">
        <f t="shared" si="425"/>
        <v>6157.2000000000007</v>
      </c>
      <c r="AA50" s="47">
        <v>2.7299999999999998E-3</v>
      </c>
      <c r="AB50" s="18">
        <f t="shared" si="426"/>
        <v>42.022889999999997</v>
      </c>
      <c r="AC50" s="27">
        <f>IF(M50&gt;0,(AE50+AN50)/M50,0)</f>
        <v>2.8878617813291752E-3</v>
      </c>
      <c r="AD50" s="47">
        <v>3.5E-4</v>
      </c>
      <c r="AE50" s="37">
        <f t="shared" si="427"/>
        <v>5.3875500000000001</v>
      </c>
      <c r="AF50" s="28">
        <v>0.21279999999999999</v>
      </c>
      <c r="AG50" s="41">
        <f t="shared" si="428"/>
        <v>37.311926399999997</v>
      </c>
      <c r="AH50" s="28">
        <f t="shared" si="429"/>
        <v>0.87323110716850405</v>
      </c>
      <c r="AI50" s="29">
        <f t="shared" si="6"/>
        <v>0.88018576138343485</v>
      </c>
      <c r="AJ50" s="43">
        <v>191</v>
      </c>
      <c r="AK50" s="39">
        <v>8.2000000000000003E-2</v>
      </c>
      <c r="AL50" s="28">
        <v>0.2228</v>
      </c>
      <c r="AM50" s="139">
        <v>0.21249999999999999</v>
      </c>
      <c r="AN50" s="41">
        <f>AJ50*(1-AK50)*AL50</f>
        <v>39.065306399999997</v>
      </c>
      <c r="AO50" s="140">
        <f t="shared" si="19"/>
        <v>37.259324999999997</v>
      </c>
      <c r="AP50" s="18">
        <v>1.65</v>
      </c>
      <c r="AQ50" s="18"/>
      <c r="AR50" s="121">
        <f>AR49+AJ50-AQ50</f>
        <v>1246.4000000000019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70"/>
      <c r="B51" s="49" t="s">
        <v>38</v>
      </c>
      <c r="C51" s="50"/>
      <c r="D51" s="51">
        <f t="shared" ref="D51" si="431">SUM(D48:D50)</f>
        <v>44650</v>
      </c>
      <c r="E51" s="51"/>
      <c r="F51" s="51">
        <f t="shared" ref="F51" si="432">SUM(F48:F50)</f>
        <v>45897</v>
      </c>
      <c r="G51" s="52"/>
      <c r="H51" s="52"/>
      <c r="I51" s="51">
        <f t="shared" ref="I51:K51" si="433">SUM(I48:I50)</f>
        <v>48060</v>
      </c>
      <c r="J51" s="52"/>
      <c r="K51" s="51">
        <f t="shared" si="433"/>
        <v>48992</v>
      </c>
      <c r="L51" s="21">
        <f t="shared" ref="L51" si="434">IF(K51&gt;0,(K48*L48+K49*L49+K50*L50)/K51,0)</f>
        <v>6.3995366590463745E-2</v>
      </c>
      <c r="M51" s="52">
        <f t="shared" ref="M51" si="435">M48+M49+M50</f>
        <v>45857</v>
      </c>
      <c r="N51" s="53">
        <f t="shared" ref="N51" si="436">IF(M51&gt;0,O51/M51,0)</f>
        <v>0.49995466341016642</v>
      </c>
      <c r="O51" s="54">
        <f t="shared" ref="O51" si="437">O48+O49+O50</f>
        <v>22926.421000000002</v>
      </c>
      <c r="P51" s="21">
        <f t="shared" ref="P51" si="438">IF(M51&gt;0,Q51/M51,0)</f>
        <v>0.39072355365593037</v>
      </c>
      <c r="Q51" s="54">
        <f t="shared" ref="Q51" si="439">Q48+Q49+Q50</f>
        <v>17917.41</v>
      </c>
      <c r="R51" s="21">
        <f t="shared" ref="R51" si="440">IF(M51&gt;0,T51/M51,0)</f>
        <v>0.10932178293390322</v>
      </c>
      <c r="S51" s="141"/>
      <c r="T51" s="54">
        <f t="shared" ref="T51" si="441">T48+T49+T50</f>
        <v>5013.1689999999999</v>
      </c>
      <c r="U51" s="21">
        <f t="shared" ref="U51" si="442">IF(M51&gt;0,V51/M51,0)</f>
        <v>0.27397496565409868</v>
      </c>
      <c r="V51" s="54">
        <f t="shared" ref="V51" si="443">V48+V49+V50</f>
        <v>12563.670000000002</v>
      </c>
      <c r="W51" s="21">
        <f t="shared" ref="W51" si="444">IF(M51&gt;0,X51/M51,0)</f>
        <v>0.4710177072202717</v>
      </c>
      <c r="X51" s="54">
        <f t="shared" ref="X51" si="445">X48+X49+X50</f>
        <v>21599.458999999999</v>
      </c>
      <c r="Y51" s="21">
        <f t="shared" ref="Y51" si="446">IF(M51&gt;0,Z51/M51,0)</f>
        <v>0.40000000000000008</v>
      </c>
      <c r="Z51" s="54">
        <f t="shared" ref="Z51" si="447">Z48+Z49+Z50</f>
        <v>18342.800000000003</v>
      </c>
      <c r="AA51" s="55">
        <f t="shared" ref="AA51" si="448">IF(M51&gt;0,AB51/M51,0)</f>
        <v>2.6241108227751486E-3</v>
      </c>
      <c r="AB51" s="56">
        <f t="shared" ref="AB51" si="449">SUM(AB48:AB50)</f>
        <v>120.33384999999998</v>
      </c>
      <c r="AC51" s="55">
        <f t="shared" ref="AC51" si="450">IF(M51&gt;0,(AC48*M48+AC49*M49+AC50*M50)/M51,0)</f>
        <v>2.8553711145517589E-3</v>
      </c>
      <c r="AD51" s="55">
        <f t="shared" ref="AD51" si="451">IF(K51&gt;0,(K48*AD48+K49*AD49+K50*AD50)/K51,0)</f>
        <v>3.5330686642717177E-4</v>
      </c>
      <c r="AE51" s="52">
        <f t="shared" ref="AE51" si="452">SUM(AE48:AE50)</f>
        <v>16.201430000000002</v>
      </c>
      <c r="AF51" s="53">
        <f t="shared" ref="AF51" si="453">IF(K51&gt;0,(K48*AF48+K49*AF49+K50*AF50)/K51,0)</f>
        <v>0.20775769105160025</v>
      </c>
      <c r="AG51" s="58">
        <f t="shared" ref="AG51" si="454">SUM(AG48:AG50)</f>
        <v>110.13534079999999</v>
      </c>
      <c r="AH51" s="53">
        <f t="shared" ref="AH51" si="455">IF(AND(AB51&gt;0),((AB48*AH48+AB49*AH49+AB50*AH50)/AB51),0)</f>
        <v>0.86683511160950522</v>
      </c>
      <c r="AI51" s="57">
        <f t="shared" si="6"/>
        <v>0.87769827500168696</v>
      </c>
      <c r="AJ51" s="51">
        <f t="shared" ref="AJ51" si="456">SUM(AJ48:AJ50)</f>
        <v>577</v>
      </c>
      <c r="AK51" s="21">
        <f t="shared" ref="AK51" si="457">IF(AJ51&gt;0,(AK48*AJ48+AK49*AJ49+AK50*AJ50)/AJ51,0)</f>
        <v>8.1296360485268629E-2</v>
      </c>
      <c r="AL51" s="53">
        <f>IF(K51&gt;0,(AL48*K48+AL49*K49+AL50*K50)/K51,0)</f>
        <v>0.21648653249510125</v>
      </c>
      <c r="AM51" s="141">
        <f>IF(L51&gt;0,(AM48*K48+AM49*K49+AM50*K50)/K51,0)</f>
        <v>0.20725233507511429</v>
      </c>
      <c r="AN51" s="58">
        <f t="shared" ref="AN51" si="458">SUM(AN48:AN50)</f>
        <v>114.73732319999999</v>
      </c>
      <c r="AO51" s="142">
        <f t="shared" si="48"/>
        <v>109.85195540000001</v>
      </c>
      <c r="AP51" s="56"/>
      <c r="AQ51" s="56">
        <f t="shared" ref="AQ51" si="459">SUM(AQ48:AQ50)</f>
        <v>815.06</v>
      </c>
      <c r="AR51" s="105"/>
      <c r="AS51" s="106">
        <f>AR50</f>
        <v>1246.4000000000019</v>
      </c>
      <c r="AT51" s="51">
        <f t="shared" ref="AT51" si="460">SUM(AT48:AT50)</f>
        <v>0</v>
      </c>
      <c r="AU51" s="59"/>
      <c r="AV51" s="58"/>
      <c r="AW51" s="58"/>
      <c r="AX51" s="58"/>
      <c r="AY51" s="58"/>
    </row>
    <row r="52" spans="1:51" x14ac:dyDescent="0.2">
      <c r="A52" s="168">
        <v>13</v>
      </c>
      <c r="B52" s="23">
        <v>1</v>
      </c>
      <c r="C52" s="11" t="s">
        <v>57</v>
      </c>
      <c r="D52" s="12">
        <v>16176</v>
      </c>
      <c r="E52" s="12">
        <v>0</v>
      </c>
      <c r="F52" s="12">
        <v>18311</v>
      </c>
      <c r="G52" s="13">
        <v>1.5</v>
      </c>
      <c r="H52" s="13">
        <v>3.6</v>
      </c>
      <c r="I52" s="12">
        <v>18495</v>
      </c>
      <c r="J52" s="13">
        <v>6.4</v>
      </c>
      <c r="K52" s="12">
        <v>16602</v>
      </c>
      <c r="L52" s="14">
        <v>7.9000000000000001E-2</v>
      </c>
      <c r="M52" s="24">
        <f>ROUND(K52*(1-L52),0)</f>
        <v>15290</v>
      </c>
      <c r="N52" s="15">
        <v>0.55700000000000005</v>
      </c>
      <c r="O52" s="25">
        <f t="shared" ref="O52:O54" si="461">M52*N52</f>
        <v>8516.5300000000007</v>
      </c>
      <c r="P52" s="14">
        <v>0.41599999999999998</v>
      </c>
      <c r="Q52" s="25">
        <f t="shared" ref="Q52:Q54" si="462">M52*P52</f>
        <v>6360.6399999999994</v>
      </c>
      <c r="R52" s="16">
        <v>2.7E-2</v>
      </c>
      <c r="S52" s="150">
        <v>0.23419999999999999</v>
      </c>
      <c r="T52" s="25">
        <f t="shared" ref="T52:T54" si="463">M52*R52</f>
        <v>412.83</v>
      </c>
      <c r="U52" s="26">
        <v>0.27600000000000002</v>
      </c>
      <c r="V52" s="25">
        <f t="shared" ref="V52:V54" si="464">M52*U52</f>
        <v>4220.04</v>
      </c>
      <c r="W52" s="16">
        <v>0.46700000000000003</v>
      </c>
      <c r="X52" s="25">
        <f t="shared" ref="X52:X54" si="465">M52*W52</f>
        <v>7140.43</v>
      </c>
      <c r="Y52" s="16">
        <v>0.39</v>
      </c>
      <c r="Z52" s="25">
        <f t="shared" ref="Z52:Z54" si="466">Y52*M52</f>
        <v>5963.1</v>
      </c>
      <c r="AA52" s="17">
        <v>2.5899999999999999E-3</v>
      </c>
      <c r="AB52" s="18">
        <f t="shared" ref="AB52:AB54" si="467">M52*AA52</f>
        <v>39.601099999999995</v>
      </c>
      <c r="AC52" s="27">
        <f>IF(M52&gt;0,(AE52+AN52)/M52,0)</f>
        <v>2.9440748201438852E-3</v>
      </c>
      <c r="AD52" s="17">
        <v>3.6000000000000002E-4</v>
      </c>
      <c r="AE52" s="24">
        <f t="shared" ref="AE52:AE54" si="468">AD52*M52</f>
        <v>5.5044000000000004</v>
      </c>
      <c r="AF52" s="117">
        <v>0.2049</v>
      </c>
      <c r="AG52" s="30">
        <f t="shared" ref="AG52:AG54" si="469">AJ52*(1-AK52)*AF52</f>
        <v>37.324584000000002</v>
      </c>
      <c r="AH52" s="28">
        <f t="shared" ref="AH52:AH54" si="470">IF(AND(AF52&gt;0,AD52&gt;0,AA52&gt;0),((AA52-AD52)*AF52)/((AF52-AD52)*AA52),0)</f>
        <v>0.86251926821008662</v>
      </c>
      <c r="AI52" s="60">
        <f t="shared" si="6"/>
        <v>0.8791797184204011</v>
      </c>
      <c r="AJ52" s="12">
        <v>198</v>
      </c>
      <c r="AK52" s="14">
        <v>0.08</v>
      </c>
      <c r="AL52" s="15">
        <v>0.21690000000000001</v>
      </c>
      <c r="AM52" s="135">
        <v>0.20930000000000001</v>
      </c>
      <c r="AN52" s="30">
        <f>AJ52*(1-AK52)*AL52</f>
        <v>39.510504000000005</v>
      </c>
      <c r="AO52" s="136">
        <f t="shared" ref="AO52" si="471">AJ52*(1-AK52)*AM52</f>
        <v>38.126088000000003</v>
      </c>
      <c r="AP52" s="19">
        <v>1.6</v>
      </c>
      <c r="AQ52" s="19"/>
      <c r="AR52" s="101">
        <f>AR50+AJ52-AQ52</f>
        <v>1444.4000000000019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9"/>
      <c r="B53" s="33">
        <v>2</v>
      </c>
      <c r="C53" s="11" t="s">
        <v>54</v>
      </c>
      <c r="D53" s="34">
        <v>19700</v>
      </c>
      <c r="E53" s="34">
        <v>4</v>
      </c>
      <c r="F53" s="34">
        <v>17819</v>
      </c>
      <c r="G53" s="35">
        <v>1.4</v>
      </c>
      <c r="H53" s="35">
        <v>5.5</v>
      </c>
      <c r="I53" s="34">
        <v>18590</v>
      </c>
      <c r="J53" s="35">
        <v>6</v>
      </c>
      <c r="K53" s="34">
        <v>16589</v>
      </c>
      <c r="L53" s="36">
        <v>6.9000000000000006E-2</v>
      </c>
      <c r="M53" s="37">
        <f>ROUND(K53*(1-L53),0)</f>
        <v>15444</v>
      </c>
      <c r="N53" s="38">
        <v>0.51200000000000001</v>
      </c>
      <c r="O53" s="25">
        <f t="shared" si="461"/>
        <v>7907.3280000000004</v>
      </c>
      <c r="P53" s="36">
        <v>0.28899999999999998</v>
      </c>
      <c r="Q53" s="25">
        <f t="shared" si="462"/>
        <v>4463.3159999999998</v>
      </c>
      <c r="R53" s="39">
        <v>0.19900000000000001</v>
      </c>
      <c r="S53" s="139">
        <v>0.24399999999999999</v>
      </c>
      <c r="T53" s="25">
        <f t="shared" si="463"/>
        <v>3073.3560000000002</v>
      </c>
      <c r="U53" s="28">
        <v>0.26800000000000002</v>
      </c>
      <c r="V53" s="25">
        <f t="shared" si="464"/>
        <v>4138.9920000000002</v>
      </c>
      <c r="W53" s="39">
        <v>0.47299999999999998</v>
      </c>
      <c r="X53" s="25">
        <f t="shared" si="465"/>
        <v>7305.0119999999997</v>
      </c>
      <c r="Y53" s="39">
        <v>0.4</v>
      </c>
      <c r="Z53" s="25">
        <f t="shared" si="466"/>
        <v>6177.6</v>
      </c>
      <c r="AA53" s="40">
        <v>2.5600000000000002E-3</v>
      </c>
      <c r="AB53" s="18">
        <f t="shared" si="467"/>
        <v>39.536640000000006</v>
      </c>
      <c r="AC53" s="27">
        <f>IF(M53&gt;0,(AE53+AN53)/M53,0)</f>
        <v>2.5802097902097904E-3</v>
      </c>
      <c r="AD53" s="40">
        <v>3.5E-4</v>
      </c>
      <c r="AE53" s="37">
        <f t="shared" si="468"/>
        <v>5.4054000000000002</v>
      </c>
      <c r="AF53" s="28">
        <v>0.20910000000000001</v>
      </c>
      <c r="AG53" s="41">
        <f t="shared" si="469"/>
        <v>33.591915</v>
      </c>
      <c r="AH53" s="28">
        <f t="shared" si="470"/>
        <v>0.8647286676646706</v>
      </c>
      <c r="AI53" s="29">
        <f t="shared" si="6"/>
        <v>0.86576544513262943</v>
      </c>
      <c r="AJ53" s="34">
        <v>175</v>
      </c>
      <c r="AK53" s="36">
        <v>8.2000000000000003E-2</v>
      </c>
      <c r="AL53" s="38">
        <v>0.21440000000000001</v>
      </c>
      <c r="AM53" s="137">
        <v>0.2046</v>
      </c>
      <c r="AN53" s="41">
        <f>AJ53*(1-AK53)*AL53</f>
        <v>34.443360000000006</v>
      </c>
      <c r="AO53" s="138">
        <f t="shared" si="19"/>
        <v>32.868990000000004</v>
      </c>
      <c r="AP53" s="42">
        <v>1.6</v>
      </c>
      <c r="AQ53" s="42"/>
      <c r="AR53" s="121">
        <f>AR52+AJ53-AQ53</f>
        <v>1619.4000000000019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9"/>
      <c r="B54" s="33">
        <v>3</v>
      </c>
      <c r="C54" s="11" t="s">
        <v>56</v>
      </c>
      <c r="D54" s="43">
        <v>18600</v>
      </c>
      <c r="E54" s="43">
        <v>1</v>
      </c>
      <c r="F54" s="43">
        <v>18510</v>
      </c>
      <c r="G54" s="37">
        <v>0.4</v>
      </c>
      <c r="H54" s="37">
        <v>3.8</v>
      </c>
      <c r="I54" s="43">
        <v>18878</v>
      </c>
      <c r="J54" s="37">
        <v>5</v>
      </c>
      <c r="K54" s="43">
        <v>16436</v>
      </c>
      <c r="L54" s="39">
        <v>6.9000000000000006E-2</v>
      </c>
      <c r="M54" s="37">
        <f>ROUND(K54*(1-L54),0)</f>
        <v>15302</v>
      </c>
      <c r="N54" s="28">
        <v>0.55100000000000005</v>
      </c>
      <c r="O54" s="25">
        <f t="shared" si="461"/>
        <v>8431.402</v>
      </c>
      <c r="P54" s="39">
        <v>0.33600000000000002</v>
      </c>
      <c r="Q54" s="25">
        <f t="shared" si="462"/>
        <v>5141.4720000000007</v>
      </c>
      <c r="R54" s="39">
        <v>0.113</v>
      </c>
      <c r="S54" s="139">
        <v>0.23669999999999999</v>
      </c>
      <c r="T54" s="25">
        <f t="shared" si="463"/>
        <v>1729.126</v>
      </c>
      <c r="U54" s="28">
        <v>0.26800000000000002</v>
      </c>
      <c r="V54" s="25">
        <f t="shared" si="464"/>
        <v>4100.9360000000006</v>
      </c>
      <c r="W54" s="39">
        <v>0.47899999999999998</v>
      </c>
      <c r="X54" s="25">
        <f t="shared" si="465"/>
        <v>7329.6579999999994</v>
      </c>
      <c r="Y54" s="39">
        <v>0.4</v>
      </c>
      <c r="Z54" s="25">
        <f t="shared" si="466"/>
        <v>6120.8</v>
      </c>
      <c r="AA54" s="47">
        <v>2.4099999999999998E-3</v>
      </c>
      <c r="AB54" s="18">
        <f t="shared" si="467"/>
        <v>36.87782</v>
      </c>
      <c r="AC54" s="27">
        <f>IF(M54&gt;0,(AE54+AN54)/M54,0)</f>
        <v>2.889301757940139E-3</v>
      </c>
      <c r="AD54" s="47">
        <v>3.4000000000000002E-4</v>
      </c>
      <c r="AE54" s="37">
        <f t="shared" si="468"/>
        <v>5.20268</v>
      </c>
      <c r="AF54" s="28">
        <v>0.20610000000000001</v>
      </c>
      <c r="AG54" s="41">
        <f t="shared" si="469"/>
        <v>35.495984700000001</v>
      </c>
      <c r="AH54" s="28">
        <f t="shared" si="470"/>
        <v>0.86034045223698552</v>
      </c>
      <c r="AI54" s="29">
        <f t="shared" si="6"/>
        <v>0.88365096181764646</v>
      </c>
      <c r="AJ54" s="43">
        <v>187</v>
      </c>
      <c r="AK54" s="39">
        <v>7.9000000000000001E-2</v>
      </c>
      <c r="AL54" s="28">
        <v>0.22650000000000001</v>
      </c>
      <c r="AM54" s="139">
        <v>0.21590000000000001</v>
      </c>
      <c r="AN54" s="41">
        <f>AJ54*(1-AK54)*AL54</f>
        <v>39.009415500000003</v>
      </c>
      <c r="AO54" s="140">
        <f t="shared" si="19"/>
        <v>37.1838093</v>
      </c>
      <c r="AP54" s="18">
        <v>1.6</v>
      </c>
      <c r="AQ54" s="18"/>
      <c r="AR54" s="121">
        <f>AR53+AJ54-AQ54</f>
        <v>1806.4000000000019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70"/>
      <c r="B55" s="49" t="s">
        <v>38</v>
      </c>
      <c r="C55" s="50"/>
      <c r="D55" s="51">
        <f t="shared" ref="D55" si="472">SUM(D52:D54)</f>
        <v>54476</v>
      </c>
      <c r="E55" s="51"/>
      <c r="F55" s="51">
        <f t="shared" ref="F55" si="473">SUM(F52:F54)</f>
        <v>54640</v>
      </c>
      <c r="G55" s="52"/>
      <c r="H55" s="52"/>
      <c r="I55" s="51">
        <f t="shared" ref="I55:K55" si="474">SUM(I52:I54)</f>
        <v>55963</v>
      </c>
      <c r="J55" s="52"/>
      <c r="K55" s="51">
        <f t="shared" si="474"/>
        <v>49627</v>
      </c>
      <c r="L55" s="21">
        <f t="shared" ref="L55" si="475">IF(K55&gt;0,(K52*L52+K53*L53+K54*L54)/K55,0)</f>
        <v>7.2345356358433921E-2</v>
      </c>
      <c r="M55" s="52">
        <f t="shared" ref="M55" si="476">M52+M53+M54</f>
        <v>46036</v>
      </c>
      <c r="N55" s="53">
        <f t="shared" ref="N55" si="477">IF(M55&gt;0,O55/M55,0)</f>
        <v>0.53990920149448263</v>
      </c>
      <c r="O55" s="54">
        <f t="shared" ref="O55" si="478">O52+O53+O54</f>
        <v>24855.260000000002</v>
      </c>
      <c r="P55" s="21">
        <f t="shared" ref="P55" si="479">IF(M55&gt;0,Q55/M55,0)</f>
        <v>0.34680311060908853</v>
      </c>
      <c r="Q55" s="54">
        <f t="shared" ref="Q55" si="480">Q52+Q53+Q54</f>
        <v>15965.428</v>
      </c>
      <c r="R55" s="21">
        <f t="shared" ref="R55" si="481">IF(M55&gt;0,T55/M55,0)</f>
        <v>0.11328768789642887</v>
      </c>
      <c r="S55" s="141"/>
      <c r="T55" s="54">
        <f t="shared" ref="T55" si="482">T52+T53+T54</f>
        <v>5215.3119999999999</v>
      </c>
      <c r="U55" s="21">
        <f t="shared" ref="U55" si="483">IF(M55&gt;0,V55/M55,0)</f>
        <v>0.27065705100356247</v>
      </c>
      <c r="V55" s="54">
        <f t="shared" ref="V55" si="484">V52+V53+V54</f>
        <v>12459.968000000001</v>
      </c>
      <c r="W55" s="21">
        <f t="shared" ref="W55" si="485">IF(M55&gt;0,X55/M55,0)</f>
        <v>0.47300156399339643</v>
      </c>
      <c r="X55" s="54">
        <f t="shared" ref="X55" si="486">X52+X53+X54</f>
        <v>21775.1</v>
      </c>
      <c r="Y55" s="21">
        <f t="shared" ref="Y55" si="487">IF(M55&gt;0,Z55/M55,0)</f>
        <v>0.39667868624554697</v>
      </c>
      <c r="Z55" s="54">
        <f t="shared" ref="Z55" si="488">Z52+Z53+Z54</f>
        <v>18261.5</v>
      </c>
      <c r="AA55" s="55">
        <f t="shared" ref="AA55" si="489">IF(M55&gt;0,AB55/M55,0)</f>
        <v>2.5201051351116518E-3</v>
      </c>
      <c r="AB55" s="56">
        <f t="shared" ref="AB55" si="490">SUM(AB52:AB54)</f>
        <v>116.01556000000001</v>
      </c>
      <c r="AC55" s="55">
        <f t="shared" ref="AC55" si="491">IF(M55&gt;0,(AC52*M52+AC53*M53+AC54*M54)/M55,0)</f>
        <v>2.8038004930923625E-3</v>
      </c>
      <c r="AD55" s="55">
        <f t="shared" ref="AD55" si="492">IF(K55&gt;0,(K52*AD52+K53*AD53+K54*AD54)/K55,0)</f>
        <v>3.5003344953352008E-4</v>
      </c>
      <c r="AE55" s="52">
        <f t="shared" ref="AE55" si="493">SUM(AE52:AE54)</f>
        <v>16.112480000000001</v>
      </c>
      <c r="AF55" s="53">
        <f t="shared" ref="AF55" si="494">IF(K55&gt;0,(K52*AF52+K53*AF53+K54*AF54)/K55,0)</f>
        <v>0.20670137828198362</v>
      </c>
      <c r="AG55" s="58">
        <f t="shared" ref="AG55" si="495">SUM(AG52:AG54)</f>
        <v>106.4124837</v>
      </c>
      <c r="AH55" s="53">
        <f t="shared" ref="AH55" si="496">IF(AND(AB55&gt;0),((AB52*AH52+AB53*AH53+AB54*AH54)/AB55),0)</f>
        <v>0.86257962431734436</v>
      </c>
      <c r="AI55" s="57">
        <f t="shared" si="6"/>
        <v>0.87655697124187659</v>
      </c>
      <c r="AJ55" s="51">
        <f t="shared" ref="AJ55" si="497">SUM(AJ52:AJ54)</f>
        <v>560</v>
      </c>
      <c r="AK55" s="21">
        <f t="shared" ref="AK55" si="498">IF(AJ55&gt;0,(AK52*AJ52+AK53*AJ53+AK54*AJ54)/AJ55,0)</f>
        <v>8.0291071428571434E-2</v>
      </c>
      <c r="AL55" s="53">
        <f>IF(K55&gt;0,(AL52*K52+AL53*K53+AL54*K54)/K55,0)</f>
        <v>0.21924374634775426</v>
      </c>
      <c r="AM55" s="141">
        <f>IF(L55&gt;0,(AM52*K52+AM53*K53+AM54*K54)/K55,0)</f>
        <v>0.20991477220061658</v>
      </c>
      <c r="AN55" s="58">
        <f t="shared" ref="AN55" si="499">SUM(AN52:AN54)</f>
        <v>112.96327950000001</v>
      </c>
      <c r="AO55" s="142">
        <f t="shared" si="48"/>
        <v>108.17888730000001</v>
      </c>
      <c r="AP55" s="56"/>
      <c r="AQ55" s="56">
        <f t="shared" ref="AQ55" si="500">SUM(AQ52:AQ54)</f>
        <v>0</v>
      </c>
      <c r="AR55" s="105"/>
      <c r="AS55" s="106">
        <f>AR54</f>
        <v>1806.4000000000019</v>
      </c>
      <c r="AT55" s="51">
        <f t="shared" ref="AT55" si="501">SUM(AT52:AT54)</f>
        <v>0</v>
      </c>
      <c r="AU55" s="59"/>
      <c r="AV55" s="58"/>
      <c r="AW55" s="58"/>
      <c r="AX55" s="58"/>
      <c r="AY55" s="58"/>
    </row>
    <row r="56" spans="1:51" x14ac:dyDescent="0.2">
      <c r="A56" s="168">
        <v>14</v>
      </c>
      <c r="B56" s="23">
        <v>1</v>
      </c>
      <c r="C56" s="11" t="s">
        <v>57</v>
      </c>
      <c r="D56" s="12">
        <v>15862</v>
      </c>
      <c r="E56" s="12">
        <v>0</v>
      </c>
      <c r="F56" s="12">
        <v>18487</v>
      </c>
      <c r="G56" s="13">
        <v>0.4</v>
      </c>
      <c r="H56" s="13">
        <v>3.3</v>
      </c>
      <c r="I56" s="12">
        <v>18869</v>
      </c>
      <c r="J56" s="13">
        <v>4.5</v>
      </c>
      <c r="K56" s="12">
        <v>16757</v>
      </c>
      <c r="L56" s="14">
        <v>6.8000000000000005E-2</v>
      </c>
      <c r="M56" s="24">
        <f>ROUND(K56*(1-L56),0)</f>
        <v>15618</v>
      </c>
      <c r="N56" s="15">
        <v>0.63500000000000001</v>
      </c>
      <c r="O56" s="25">
        <f t="shared" ref="O56:O58" si="502">M56*N56</f>
        <v>9917.43</v>
      </c>
      <c r="P56" s="14">
        <v>0.26200000000000001</v>
      </c>
      <c r="Q56" s="25">
        <f t="shared" ref="Q56:Q58" si="503">M56*P56</f>
        <v>4091.9160000000002</v>
      </c>
      <c r="R56" s="16">
        <v>0.10299999999999999</v>
      </c>
      <c r="S56" s="150">
        <v>0.23710000000000001</v>
      </c>
      <c r="T56" s="25">
        <f t="shared" ref="T56:T58" si="504">M56*R56</f>
        <v>1608.654</v>
      </c>
      <c r="U56" s="26">
        <v>0.26900000000000002</v>
      </c>
      <c r="V56" s="25">
        <f t="shared" ref="V56:V58" si="505">M56*U56</f>
        <v>4201.2420000000002</v>
      </c>
      <c r="W56" s="16">
        <v>0.47299999999999998</v>
      </c>
      <c r="X56" s="25">
        <f t="shared" ref="X56:X58" si="506">M56*W56</f>
        <v>7387.3139999999994</v>
      </c>
      <c r="Y56" s="16">
        <v>0.41</v>
      </c>
      <c r="Z56" s="25">
        <f t="shared" ref="Z56:Z58" si="507">Y56*M56</f>
        <v>6403.3799999999992</v>
      </c>
      <c r="AA56" s="17">
        <v>2.8E-3</v>
      </c>
      <c r="AB56" s="18">
        <f t="shared" ref="AB56:AB58" si="508">M56*AA56</f>
        <v>43.730400000000003</v>
      </c>
      <c r="AC56" s="27">
        <f>IF(M56&gt;0,(AE56+AN56)/M56,0)</f>
        <v>2.8493957741068002E-3</v>
      </c>
      <c r="AD56" s="17">
        <v>3.5E-4</v>
      </c>
      <c r="AE56" s="24">
        <f t="shared" ref="AE56:AE58" si="509">AD56*M56</f>
        <v>5.4663000000000004</v>
      </c>
      <c r="AF56" s="117">
        <v>0.2177</v>
      </c>
      <c r="AG56" s="30">
        <f t="shared" ref="AG56:AG58" si="510">AJ56*(1-AK56)*AF56</f>
        <v>36.7721424</v>
      </c>
      <c r="AH56" s="28">
        <f t="shared" ref="AH56:AH58" si="511">IF(AND(AF56&gt;0,AD56&gt;0,AA56&gt;0),((AA56-AD56)*AF56)/((AF56-AD56)*AA56),0)</f>
        <v>0.87640901771336532</v>
      </c>
      <c r="AI56" s="60">
        <f t="shared" si="6"/>
        <v>0.87849742146510013</v>
      </c>
      <c r="AJ56" s="12">
        <v>184</v>
      </c>
      <c r="AK56" s="14">
        <v>8.2000000000000003E-2</v>
      </c>
      <c r="AL56" s="15">
        <v>0.2311</v>
      </c>
      <c r="AM56" s="135">
        <v>0.22</v>
      </c>
      <c r="AN56" s="30">
        <f>AJ56*(1-AK56)*AL56</f>
        <v>39.035563199999999</v>
      </c>
      <c r="AO56" s="136">
        <f t="shared" ref="AO56" si="512">AJ56*(1-AK56)*AM56</f>
        <v>37.160640000000001</v>
      </c>
      <c r="AP56" s="19">
        <v>1.6</v>
      </c>
      <c r="AQ56" s="19"/>
      <c r="AR56" s="101">
        <f>AR54+AJ56-AQ56</f>
        <v>1990.4000000000019</v>
      </c>
      <c r="AS56" s="102"/>
      <c r="AT56" s="12"/>
      <c r="AU56" s="31"/>
      <c r="AV56" s="20"/>
      <c r="AW56" s="20"/>
      <c r="AX56" s="20"/>
      <c r="AY56" s="20"/>
    </row>
    <row r="57" spans="1:51" x14ac:dyDescent="0.2">
      <c r="A57" s="169"/>
      <c r="B57" s="33">
        <v>2</v>
      </c>
      <c r="C57" s="11" t="s">
        <v>54</v>
      </c>
      <c r="D57" s="34">
        <v>20662</v>
      </c>
      <c r="E57" s="34">
        <v>3</v>
      </c>
      <c r="F57" s="34">
        <v>19549</v>
      </c>
      <c r="G57" s="35">
        <v>0.3</v>
      </c>
      <c r="H57" s="35">
        <v>3.5</v>
      </c>
      <c r="I57" s="34">
        <v>19493</v>
      </c>
      <c r="J57" s="35">
        <v>4.4000000000000004</v>
      </c>
      <c r="K57" s="34">
        <v>16733</v>
      </c>
      <c r="L57" s="36">
        <v>6.5000000000000002E-2</v>
      </c>
      <c r="M57" s="37">
        <f>ROUND(K57*(1-L57),0)</f>
        <v>15645</v>
      </c>
      <c r="N57" s="38">
        <v>0.51</v>
      </c>
      <c r="O57" s="25">
        <f t="shared" si="502"/>
        <v>7978.95</v>
      </c>
      <c r="P57" s="36">
        <v>0.39100000000000001</v>
      </c>
      <c r="Q57" s="25">
        <f t="shared" si="503"/>
        <v>6117.1950000000006</v>
      </c>
      <c r="R57" s="39">
        <v>9.9000000000000005E-2</v>
      </c>
      <c r="S57" s="139">
        <v>0.23910000000000001</v>
      </c>
      <c r="T57" s="25">
        <f t="shared" si="504"/>
        <v>1548.855</v>
      </c>
      <c r="U57" s="28">
        <v>0.26600000000000001</v>
      </c>
      <c r="V57" s="25">
        <f t="shared" si="505"/>
        <v>4161.5700000000006</v>
      </c>
      <c r="W57" s="39">
        <v>0.46700000000000003</v>
      </c>
      <c r="X57" s="25">
        <f t="shared" si="506"/>
        <v>7306.2150000000001</v>
      </c>
      <c r="Y57" s="39">
        <v>0.4</v>
      </c>
      <c r="Z57" s="25">
        <f t="shared" si="507"/>
        <v>6258</v>
      </c>
      <c r="AA57" s="40">
        <v>2.81E-3</v>
      </c>
      <c r="AB57" s="18">
        <f t="shared" si="508"/>
        <v>43.962449999999997</v>
      </c>
      <c r="AC57" s="27">
        <f>IF(M57&gt;0,(AE57+AN57)/M57,0)</f>
        <v>3.0059479642058165E-3</v>
      </c>
      <c r="AD57" s="40">
        <v>3.6000000000000002E-4</v>
      </c>
      <c r="AE57" s="37">
        <f t="shared" si="509"/>
        <v>5.6322000000000001</v>
      </c>
      <c r="AF57" s="28">
        <v>0.21870000000000001</v>
      </c>
      <c r="AG57" s="41">
        <f t="shared" si="510"/>
        <v>38.705744699999997</v>
      </c>
      <c r="AH57" s="28">
        <f t="shared" si="511"/>
        <v>0.87332369085793582</v>
      </c>
      <c r="AI57" s="29">
        <f t="shared" si="6"/>
        <v>0.88159432661801918</v>
      </c>
      <c r="AJ57" s="34">
        <v>193</v>
      </c>
      <c r="AK57" s="36">
        <v>8.3000000000000004E-2</v>
      </c>
      <c r="AL57" s="38">
        <v>0.2339</v>
      </c>
      <c r="AM57" s="137">
        <v>0.22800000000000001</v>
      </c>
      <c r="AN57" s="41">
        <f>AJ57*(1-AK57)*AL57</f>
        <v>41.395855900000001</v>
      </c>
      <c r="AO57" s="138">
        <f t="shared" si="19"/>
        <v>40.351668000000004</v>
      </c>
      <c r="AP57" s="42">
        <v>1.58</v>
      </c>
      <c r="AQ57" s="42"/>
      <c r="AR57" s="121">
        <f>AR56+AJ57-AQ57</f>
        <v>2183.4000000000019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9"/>
      <c r="B58" s="33">
        <v>3</v>
      </c>
      <c r="C58" s="46" t="s">
        <v>55</v>
      </c>
      <c r="D58" s="43">
        <v>19000</v>
      </c>
      <c r="E58" s="43">
        <v>2</v>
      </c>
      <c r="F58" s="43">
        <v>19941</v>
      </c>
      <c r="G58" s="37">
        <v>0.7</v>
      </c>
      <c r="H58" s="37">
        <v>3.2</v>
      </c>
      <c r="I58" s="43">
        <v>20062</v>
      </c>
      <c r="J58" s="37">
        <v>3.3</v>
      </c>
      <c r="K58" s="43">
        <v>16295</v>
      </c>
      <c r="L58" s="39">
        <v>6.3E-2</v>
      </c>
      <c r="M58" s="37">
        <f>ROUND(K58*(1-L58),0)</f>
        <v>15268</v>
      </c>
      <c r="N58" s="28">
        <v>0.56799999999999995</v>
      </c>
      <c r="O58" s="25">
        <f t="shared" si="502"/>
        <v>8672.2239999999983</v>
      </c>
      <c r="P58" s="39">
        <v>0.28000000000000003</v>
      </c>
      <c r="Q58" s="25">
        <f t="shared" si="503"/>
        <v>4275.04</v>
      </c>
      <c r="R58" s="39">
        <v>0.152</v>
      </c>
      <c r="S58" s="139">
        <v>0.21729999999999999</v>
      </c>
      <c r="T58" s="25">
        <f t="shared" si="504"/>
        <v>2320.7359999999999</v>
      </c>
      <c r="U58" s="28">
        <v>0.27100000000000002</v>
      </c>
      <c r="V58" s="25">
        <f t="shared" si="505"/>
        <v>4137.6280000000006</v>
      </c>
      <c r="W58" s="39">
        <v>0.47699999999999998</v>
      </c>
      <c r="X58" s="25">
        <f t="shared" si="506"/>
        <v>7282.8359999999993</v>
      </c>
      <c r="Y58" s="39">
        <v>0.4</v>
      </c>
      <c r="Z58" s="25">
        <f t="shared" si="507"/>
        <v>6107.2000000000007</v>
      </c>
      <c r="AA58" s="47">
        <v>2.7599999999999999E-3</v>
      </c>
      <c r="AB58" s="18">
        <f t="shared" si="508"/>
        <v>42.139679999999998</v>
      </c>
      <c r="AC58" s="27">
        <f>IF(M58&gt;0,(AE58+AN58)/M58,0)</f>
        <v>2.8102028818443809E-3</v>
      </c>
      <c r="AD58" s="47">
        <v>3.6999999999999999E-4</v>
      </c>
      <c r="AE58" s="37">
        <f t="shared" si="509"/>
        <v>5.6491600000000002</v>
      </c>
      <c r="AF58" s="28">
        <v>0.22009999999999999</v>
      </c>
      <c r="AG58" s="41">
        <f t="shared" si="510"/>
        <v>35.483641599999999</v>
      </c>
      <c r="AH58" s="28">
        <f t="shared" si="511"/>
        <v>0.86740017557780069</v>
      </c>
      <c r="AI58" s="29">
        <f t="shared" si="6"/>
        <v>0.86972937843259213</v>
      </c>
      <c r="AJ58" s="43">
        <v>176</v>
      </c>
      <c r="AK58" s="39">
        <v>8.4000000000000005E-2</v>
      </c>
      <c r="AL58" s="28">
        <v>0.2311</v>
      </c>
      <c r="AM58" s="139">
        <v>0.2243</v>
      </c>
      <c r="AN58" s="41">
        <f>AJ58*(1-AK58)*AL58</f>
        <v>37.257017600000005</v>
      </c>
      <c r="AO58" s="140">
        <f t="shared" si="19"/>
        <v>36.1607488</v>
      </c>
      <c r="AP58" s="18">
        <v>1.56</v>
      </c>
      <c r="AQ58" s="18"/>
      <c r="AR58" s="121">
        <f>AR57+AJ58-AQ58</f>
        <v>2359.4000000000019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70"/>
      <c r="B59" s="49" t="s">
        <v>38</v>
      </c>
      <c r="C59" s="50"/>
      <c r="D59" s="51">
        <f t="shared" ref="D59" si="513">SUM(D56:D58)</f>
        <v>55524</v>
      </c>
      <c r="E59" s="51"/>
      <c r="F59" s="51">
        <f t="shared" ref="F59" si="514">SUM(F56:F58)</f>
        <v>57977</v>
      </c>
      <c r="G59" s="52"/>
      <c r="H59" s="52"/>
      <c r="I59" s="51">
        <f t="shared" ref="I59:K59" si="515">SUM(I56:I58)</f>
        <v>58424</v>
      </c>
      <c r="J59" s="52"/>
      <c r="K59" s="51">
        <f t="shared" si="515"/>
        <v>49785</v>
      </c>
      <c r="L59" s="21">
        <f t="shared" ref="L59" si="516">IF(K59&gt;0,(K56*L56+K57*L57+K58*L58)/K59,0)</f>
        <v>6.5355147132670488E-2</v>
      </c>
      <c r="M59" s="52">
        <f t="shared" ref="M59" si="517">M56+M57+M58</f>
        <v>46531</v>
      </c>
      <c r="N59" s="53">
        <f t="shared" ref="N59" si="518">IF(M59&gt;0,O59/M59,0)</f>
        <v>0.57098716984376008</v>
      </c>
      <c r="O59" s="54">
        <f t="shared" ref="O59" si="519">O56+O57+O58</f>
        <v>26568.603999999999</v>
      </c>
      <c r="P59" s="21">
        <f t="shared" ref="P59" si="520">IF(M59&gt;0,Q59/M59,0)</f>
        <v>0.31127959854720511</v>
      </c>
      <c r="Q59" s="54">
        <f t="shared" ref="Q59" si="521">Q56+Q57+Q58</f>
        <v>14484.151000000002</v>
      </c>
      <c r="R59" s="21">
        <f t="shared" ref="R59" si="522">IF(M59&gt;0,T59/M59,0)</f>
        <v>0.11773323160903483</v>
      </c>
      <c r="S59" s="141"/>
      <c r="T59" s="54">
        <f t="shared" ref="T59" si="523">T56+T57+T58</f>
        <v>5478.2449999999999</v>
      </c>
      <c r="U59" s="21">
        <f t="shared" ref="U59" si="524">IF(M59&gt;0,V59/M59,0)</f>
        <v>0.26864756828780817</v>
      </c>
      <c r="V59" s="54">
        <f t="shared" ref="V59" si="525">V56+V57+V58</f>
        <v>12500.440000000002</v>
      </c>
      <c r="W59" s="21">
        <f t="shared" ref="W59" si="526">IF(M59&gt;0,X59/M59,0)</f>
        <v>0.47229513657561623</v>
      </c>
      <c r="X59" s="54">
        <f t="shared" ref="X59" si="527">X56+X57+X58</f>
        <v>21976.364999999998</v>
      </c>
      <c r="Y59" s="21">
        <f t="shared" ref="Y59" si="528">IF(M59&gt;0,Z59/M59,0)</f>
        <v>0.40335647202939978</v>
      </c>
      <c r="Z59" s="54">
        <f t="shared" ref="Z59" si="529">Z56+Z57+Z58</f>
        <v>18768.580000000002</v>
      </c>
      <c r="AA59" s="55">
        <f t="shared" ref="AA59" si="530">IF(M59&gt;0,AB59/M59,0)</f>
        <v>2.7902372611807182E-3</v>
      </c>
      <c r="AB59" s="56">
        <f t="shared" ref="AB59" si="531">SUM(AB56:AB58)</f>
        <v>129.83252999999999</v>
      </c>
      <c r="AC59" s="55">
        <f t="shared" ref="AC59" si="532">IF(M59&gt;0,(AC56*M56+AC57*M57+AC58*M58)/M59,0)</f>
        <v>2.8891727386043714E-3</v>
      </c>
      <c r="AD59" s="55">
        <f t="shared" ref="AD59" si="533">IF(K59&gt;0,(K56*AD56+K57*AD57+K58*AD58)/K59,0)</f>
        <v>3.5990720096414585E-4</v>
      </c>
      <c r="AE59" s="52">
        <f t="shared" ref="AE59" si="534">SUM(AE56:AE58)</f>
        <v>16.747660000000003</v>
      </c>
      <c r="AF59" s="53">
        <f t="shared" ref="AF59" si="535">IF(K59&gt;0,(K56*AF56+K57*AF57+K58*AF58)/K59,0)</f>
        <v>0.21882164306518029</v>
      </c>
      <c r="AG59" s="58">
        <f t="shared" ref="AG59" si="536">SUM(AG56:AG58)</f>
        <v>110.9615287</v>
      </c>
      <c r="AH59" s="53">
        <f t="shared" ref="AH59" si="537">IF(AND(AB59&gt;0),((AB56*AH56+AB57*AH57+AB58*AH58)/AB59),0)</f>
        <v>0.87244030315177834</v>
      </c>
      <c r="AI59" s="57">
        <f t="shared" si="6"/>
        <v>0.87678892086768101</v>
      </c>
      <c r="AJ59" s="51">
        <f t="shared" ref="AJ59" si="538">SUM(AJ56:AJ58)</f>
        <v>553</v>
      </c>
      <c r="AK59" s="21">
        <f t="shared" ref="AK59" si="539">IF(AJ59&gt;0,(AK56*AJ56+AK57*AJ57+AK58*AJ58)/AJ59,0)</f>
        <v>8.29855334538879E-2</v>
      </c>
      <c r="AL59" s="53">
        <f>IF(K59&gt;0,(AL56*K56+AL57*K57+AL58*K58)/K59,0)</f>
        <v>0.23204109470724113</v>
      </c>
      <c r="AM59" s="141">
        <f>IF(L59&gt;0,(AM56*K56+AM57*K57+AM58*K58)/K59,0)</f>
        <v>0.22409626393492016</v>
      </c>
      <c r="AN59" s="58">
        <f t="shared" ref="AN59" si="540">SUM(AN56:AN58)</f>
        <v>117.68843670000001</v>
      </c>
      <c r="AO59" s="142">
        <f t="shared" si="48"/>
        <v>113.67305680000001</v>
      </c>
      <c r="AP59" s="56"/>
      <c r="AQ59" s="56">
        <f t="shared" ref="AQ59" si="541">SUM(AQ56:AQ58)</f>
        <v>0</v>
      </c>
      <c r="AR59" s="105"/>
      <c r="AS59" s="106">
        <f>AR58</f>
        <v>2359.4000000000019</v>
      </c>
      <c r="AT59" s="51">
        <f t="shared" ref="AT59" si="542">SUM(AT56:AT58)</f>
        <v>0</v>
      </c>
      <c r="AU59" s="59"/>
      <c r="AV59" s="58"/>
      <c r="AW59" s="58"/>
      <c r="AX59" s="58"/>
      <c r="AY59" s="58"/>
    </row>
    <row r="60" spans="1:51" x14ac:dyDescent="0.2">
      <c r="A60" s="168">
        <v>15</v>
      </c>
      <c r="B60" s="23">
        <v>1</v>
      </c>
      <c r="C60" s="11" t="s">
        <v>53</v>
      </c>
      <c r="D60" s="12">
        <v>7937</v>
      </c>
      <c r="E60" s="12">
        <v>1</v>
      </c>
      <c r="F60" s="12">
        <v>13548</v>
      </c>
      <c r="G60" s="13">
        <v>0.6</v>
      </c>
      <c r="H60" s="13">
        <v>5.0999999999999996</v>
      </c>
      <c r="I60" s="12">
        <v>13895</v>
      </c>
      <c r="J60" s="13">
        <v>4.5999999999999996</v>
      </c>
      <c r="K60" s="12">
        <v>16172</v>
      </c>
      <c r="L60" s="14">
        <v>6.0999999999999999E-2</v>
      </c>
      <c r="M60" s="24">
        <f>ROUND(K60*(1-L60),0)</f>
        <v>15186</v>
      </c>
      <c r="N60" s="15">
        <v>0.45500000000000002</v>
      </c>
      <c r="O60" s="25">
        <f t="shared" ref="O60:O62" si="543">M60*N60</f>
        <v>6909.63</v>
      </c>
      <c r="P60" s="14">
        <v>0.35099999999999998</v>
      </c>
      <c r="Q60" s="25">
        <f t="shared" ref="Q60:Q62" si="544">M60*P60</f>
        <v>5330.2860000000001</v>
      </c>
      <c r="R60" s="16">
        <v>0.19400000000000001</v>
      </c>
      <c r="S60" s="150">
        <v>0.22839999999999999</v>
      </c>
      <c r="T60" s="25">
        <f t="shared" ref="T60:T62" si="545">M60*R60</f>
        <v>2946.0840000000003</v>
      </c>
      <c r="U60" s="26">
        <v>0.27400000000000002</v>
      </c>
      <c r="V60" s="25">
        <f t="shared" ref="V60:V62" si="546">M60*U60</f>
        <v>4160.9639999999999</v>
      </c>
      <c r="W60" s="16">
        <v>0.47099999999999997</v>
      </c>
      <c r="X60" s="25">
        <f t="shared" ref="X60:X62" si="547">M60*W60</f>
        <v>7152.6059999999998</v>
      </c>
      <c r="Y60" s="16">
        <v>0.4</v>
      </c>
      <c r="Z60" s="25">
        <f t="shared" ref="Z60:Z62" si="548">Y60*M60</f>
        <v>6074.4000000000005</v>
      </c>
      <c r="AA60" s="17">
        <v>2.8600000000000001E-3</v>
      </c>
      <c r="AB60" s="18">
        <f t="shared" ref="AB60:AB62" si="549">M60*AA60</f>
        <v>43.431960000000004</v>
      </c>
      <c r="AC60" s="27">
        <f>IF(M60&gt;0,(AE60+AN60)/M60,0)</f>
        <v>3.2885070986434875E-3</v>
      </c>
      <c r="AD60" s="17">
        <v>3.8000000000000002E-4</v>
      </c>
      <c r="AE60" s="24">
        <f t="shared" ref="AE60:AE62" si="550">AD60*M60</f>
        <v>5.7706800000000005</v>
      </c>
      <c r="AF60" s="117">
        <v>0.20269999999999999</v>
      </c>
      <c r="AG60" s="30">
        <f t="shared" ref="AG60:AG62" si="551">AJ60*(1-AK60)*AF60</f>
        <v>39.405690799999995</v>
      </c>
      <c r="AH60" s="28">
        <f t="shared" ref="AH60:AH62" si="552">IF(AND(AF60&gt;0,AD60&gt;0,AA60&gt;0),((AA60-AD60)*AF60)/((AF60-AD60)*AA60),0)</f>
        <v>0.86876152712451626</v>
      </c>
      <c r="AI60" s="60">
        <f t="shared" si="6"/>
        <v>0.88592779081822393</v>
      </c>
      <c r="AJ60" s="12">
        <v>212</v>
      </c>
      <c r="AK60" s="14">
        <v>8.3000000000000004E-2</v>
      </c>
      <c r="AL60" s="15">
        <v>0.22720000000000001</v>
      </c>
      <c r="AM60" s="135">
        <v>0.21959999999999999</v>
      </c>
      <c r="AN60" s="30">
        <f>AJ60*(1-AK60)*AL60</f>
        <v>44.168588800000002</v>
      </c>
      <c r="AO60" s="136">
        <f t="shared" ref="AO60" si="553">AJ60*(1-AK60)*AM60</f>
        <v>42.691118400000001</v>
      </c>
      <c r="AP60" s="19">
        <v>1.7</v>
      </c>
      <c r="AQ60" s="19">
        <v>1002.9</v>
      </c>
      <c r="AR60" s="101">
        <f>AR58+AJ60-AQ60</f>
        <v>1568.5000000000018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9"/>
      <c r="B61" s="33">
        <v>2</v>
      </c>
      <c r="C61" s="11" t="s">
        <v>54</v>
      </c>
      <c r="D61" s="34">
        <v>19063</v>
      </c>
      <c r="E61" s="34">
        <v>5</v>
      </c>
      <c r="F61" s="34">
        <v>17568</v>
      </c>
      <c r="G61" s="35">
        <v>0.7</v>
      </c>
      <c r="H61" s="35">
        <v>5.4</v>
      </c>
      <c r="I61" s="34">
        <v>18374</v>
      </c>
      <c r="J61" s="35">
        <v>3.8</v>
      </c>
      <c r="K61" s="34">
        <v>16049</v>
      </c>
      <c r="L61" s="36">
        <v>6.3E-2</v>
      </c>
      <c r="M61" s="37">
        <f>ROUND(K61*(1-L61),0)</f>
        <v>15038</v>
      </c>
      <c r="N61" s="38">
        <v>0.39600000000000002</v>
      </c>
      <c r="O61" s="25">
        <f t="shared" si="543"/>
        <v>5955.0480000000007</v>
      </c>
      <c r="P61" s="36">
        <v>0.34200000000000003</v>
      </c>
      <c r="Q61" s="25">
        <f t="shared" si="544"/>
        <v>5142.9960000000001</v>
      </c>
      <c r="R61" s="39">
        <v>0.26200000000000001</v>
      </c>
      <c r="S61" s="139">
        <v>0.2261</v>
      </c>
      <c r="T61" s="25">
        <f t="shared" si="545"/>
        <v>3939.9560000000001</v>
      </c>
      <c r="U61" s="28">
        <v>0.28899999999999998</v>
      </c>
      <c r="V61" s="25">
        <f t="shared" si="546"/>
        <v>4345.982</v>
      </c>
      <c r="W61" s="39">
        <v>0.46300000000000002</v>
      </c>
      <c r="X61" s="25">
        <f t="shared" si="547"/>
        <v>6962.5940000000001</v>
      </c>
      <c r="Y61" s="39">
        <v>0.4</v>
      </c>
      <c r="Z61" s="25">
        <f t="shared" si="548"/>
        <v>6015.2000000000007</v>
      </c>
      <c r="AA61" s="40">
        <v>2.7399999999999998E-3</v>
      </c>
      <c r="AB61" s="18">
        <f t="shared" si="549"/>
        <v>41.204119999999996</v>
      </c>
      <c r="AC61" s="27">
        <f>IF(M61&gt;0,(AE61+AN61)/M61,0)</f>
        <v>2.9228531719643568E-3</v>
      </c>
      <c r="AD61" s="40">
        <v>3.6999999999999999E-4</v>
      </c>
      <c r="AE61" s="37">
        <f t="shared" si="550"/>
        <v>5.5640599999999996</v>
      </c>
      <c r="AF61" s="28">
        <v>0.1968</v>
      </c>
      <c r="AG61" s="41">
        <f t="shared" si="551"/>
        <v>37.071216</v>
      </c>
      <c r="AH61" s="28">
        <f t="shared" si="552"/>
        <v>0.8665927685091287</v>
      </c>
      <c r="AI61" s="29">
        <f t="shared" si="6"/>
        <v>0.87499992981825792</v>
      </c>
      <c r="AJ61" s="34">
        <v>207</v>
      </c>
      <c r="AK61" s="156">
        <v>0.09</v>
      </c>
      <c r="AL61" s="38">
        <v>0.20380000000000001</v>
      </c>
      <c r="AM61" s="137">
        <v>0.19739999999999999</v>
      </c>
      <c r="AN61" s="41">
        <f>AJ61*(1-AK61)*AL61</f>
        <v>38.389806</v>
      </c>
      <c r="AO61" s="138">
        <f t="shared" si="19"/>
        <v>37.184238000000001</v>
      </c>
      <c r="AP61" s="42">
        <v>1.6</v>
      </c>
      <c r="AQ61" s="42"/>
      <c r="AR61" s="121">
        <f>AR60+AJ61-AQ61</f>
        <v>1775.5000000000018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9"/>
      <c r="B62" s="33">
        <v>3</v>
      </c>
      <c r="C62" s="46" t="s">
        <v>55</v>
      </c>
      <c r="D62" s="43">
        <v>22500</v>
      </c>
      <c r="E62" s="43">
        <v>2</v>
      </c>
      <c r="F62" s="43">
        <v>18810</v>
      </c>
      <c r="G62" s="37">
        <v>0.5</v>
      </c>
      <c r="H62" s="37">
        <v>3.1</v>
      </c>
      <c r="I62" s="43">
        <v>19506</v>
      </c>
      <c r="J62" s="37">
        <v>2.2999999999999998</v>
      </c>
      <c r="K62" s="43">
        <v>15840</v>
      </c>
      <c r="L62" s="39">
        <v>0.06</v>
      </c>
      <c r="M62" s="37">
        <f>ROUND(K62*(1-L62),0)</f>
        <v>14890</v>
      </c>
      <c r="N62" s="28">
        <v>0.44900000000000001</v>
      </c>
      <c r="O62" s="25">
        <f t="shared" si="543"/>
        <v>6685.6100000000006</v>
      </c>
      <c r="P62" s="39">
        <v>0.34599999999999997</v>
      </c>
      <c r="Q62" s="25">
        <f t="shared" si="544"/>
        <v>5151.9399999999996</v>
      </c>
      <c r="R62" s="39">
        <v>0.20499999999999999</v>
      </c>
      <c r="S62" s="139">
        <v>0.25559999999999999</v>
      </c>
      <c r="T62" s="25">
        <f t="shared" si="545"/>
        <v>3052.45</v>
      </c>
      <c r="U62" s="28">
        <v>0.27100000000000002</v>
      </c>
      <c r="V62" s="25">
        <f t="shared" si="546"/>
        <v>4035.19</v>
      </c>
      <c r="W62" s="39">
        <v>0.47199999999999998</v>
      </c>
      <c r="X62" s="25">
        <f t="shared" si="547"/>
        <v>7028.08</v>
      </c>
      <c r="Y62" s="39">
        <v>0.41</v>
      </c>
      <c r="Z62" s="25">
        <f t="shared" si="548"/>
        <v>6104.9</v>
      </c>
      <c r="AA62" s="47">
        <v>2.6199999999999999E-3</v>
      </c>
      <c r="AB62" s="18">
        <f t="shared" si="549"/>
        <v>39.011800000000001</v>
      </c>
      <c r="AC62" s="27">
        <f>IF(M62&gt;0,(AE62+AN62)/M62,0)</f>
        <v>2.618074714573539E-3</v>
      </c>
      <c r="AD62" s="47">
        <v>3.6000000000000002E-4</v>
      </c>
      <c r="AE62" s="37">
        <f t="shared" si="550"/>
        <v>5.3604000000000003</v>
      </c>
      <c r="AF62" s="28">
        <v>0.20069999999999999</v>
      </c>
      <c r="AG62" s="41">
        <f t="shared" si="551"/>
        <v>33.824974499999996</v>
      </c>
      <c r="AH62" s="28">
        <f t="shared" si="552"/>
        <v>0.86414545654067476</v>
      </c>
      <c r="AI62" s="29">
        <f t="shared" si="6"/>
        <v>0.86405356938193578</v>
      </c>
      <c r="AJ62" s="43">
        <v>185</v>
      </c>
      <c r="AK62" s="39">
        <v>8.8999999999999996E-2</v>
      </c>
      <c r="AL62" s="28">
        <v>0.19950000000000001</v>
      </c>
      <c r="AM62" s="139">
        <v>0.1883</v>
      </c>
      <c r="AN62" s="41">
        <f>AJ62*(1-AK62)*AL62</f>
        <v>33.622732499999998</v>
      </c>
      <c r="AO62" s="140">
        <f t="shared" si="19"/>
        <v>31.7351405</v>
      </c>
      <c r="AP62" s="18">
        <v>1.65</v>
      </c>
      <c r="AQ62" s="18"/>
      <c r="AR62" s="121">
        <f>AR61+AJ62-AQ62</f>
        <v>1960.5000000000018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70"/>
      <c r="B63" s="49" t="s">
        <v>38</v>
      </c>
      <c r="C63" s="50"/>
      <c r="D63" s="51">
        <f t="shared" ref="D63" si="554">SUM(D60:D62)</f>
        <v>49500</v>
      </c>
      <c r="E63" s="51"/>
      <c r="F63" s="51">
        <f t="shared" ref="F63" si="555">SUM(F60:F62)</f>
        <v>49926</v>
      </c>
      <c r="G63" s="52"/>
      <c r="H63" s="52"/>
      <c r="I63" s="51">
        <f t="shared" ref="I63:K63" si="556">SUM(I60:I62)</f>
        <v>51775</v>
      </c>
      <c r="J63" s="52"/>
      <c r="K63" s="51">
        <f t="shared" si="556"/>
        <v>48061</v>
      </c>
      <c r="L63" s="21">
        <f t="shared" ref="L63" si="557">IF(K63&gt;0,(K60*L60+K61*L61+K62*L62)/K63,0)</f>
        <v>6.1338278437818604E-2</v>
      </c>
      <c r="M63" s="52">
        <f t="shared" ref="M63" si="558">M60+M61+M62</f>
        <v>45114</v>
      </c>
      <c r="N63" s="53">
        <f t="shared" ref="N63" si="559">IF(M63&gt;0,O63/M63,0)</f>
        <v>0.43335301680187971</v>
      </c>
      <c r="O63" s="54">
        <f t="shared" ref="O63" si="560">O60+O61+O62</f>
        <v>19550.288</v>
      </c>
      <c r="P63" s="21">
        <f t="shared" ref="P63" si="561">IF(M63&gt;0,Q63/M63,0)</f>
        <v>0.34634973622378856</v>
      </c>
      <c r="Q63" s="54">
        <f t="shared" ref="Q63" si="562">Q60+Q61+Q62</f>
        <v>15625.221999999998</v>
      </c>
      <c r="R63" s="21">
        <f t="shared" ref="R63" si="563">IF(M63&gt;0,T63/M63,0)</f>
        <v>0.22029724697433173</v>
      </c>
      <c r="S63" s="141"/>
      <c r="T63" s="54">
        <f t="shared" ref="T63" si="564">T60+T61+T62</f>
        <v>9938.4900000000016</v>
      </c>
      <c r="U63" s="21">
        <f t="shared" ref="U63" si="565">IF(M63&gt;0,V63/M63,0)</f>
        <v>0.27800984173427318</v>
      </c>
      <c r="V63" s="54">
        <f t="shared" ref="V63" si="566">V60+V61+V62</f>
        <v>12542.136</v>
      </c>
      <c r="W63" s="21">
        <f t="shared" ref="W63" si="567">IF(M63&gt;0,X63/M63,0)</f>
        <v>0.46866338608857561</v>
      </c>
      <c r="X63" s="54">
        <f t="shared" ref="X63" si="568">X60+X61+X62</f>
        <v>21143.279999999999</v>
      </c>
      <c r="Y63" s="21">
        <f t="shared" ref="Y63" si="569">IF(M63&gt;0,Z63/M63,0)</f>
        <v>0.40330052755242274</v>
      </c>
      <c r="Z63" s="54">
        <f t="shared" ref="Z63" si="570">Z60+Z61+Z62</f>
        <v>18194.5</v>
      </c>
      <c r="AA63" s="55">
        <f t="shared" ref="AA63" si="571">IF(M63&gt;0,AB63/M63,0)</f>
        <v>2.7407873387418537E-3</v>
      </c>
      <c r="AB63" s="56">
        <f t="shared" ref="AB63" si="572">SUM(AB60:AB62)</f>
        <v>123.64787999999999</v>
      </c>
      <c r="AC63" s="55">
        <f t="shared" ref="AC63" si="573">IF(M63&gt;0,(AC60*M60+AC61*M61+AC62*M62)/M63,0)</f>
        <v>2.9453444008511768E-3</v>
      </c>
      <c r="AD63" s="55">
        <f t="shared" ref="AD63" si="574">IF(K63&gt;0,(K60*AD60+K61*AD61+K62*AD62)/K63,0)</f>
        <v>3.7006907887892476E-4</v>
      </c>
      <c r="AE63" s="52">
        <f t="shared" ref="AE63" si="575">SUM(AE60:AE62)</f>
        <v>16.695140000000002</v>
      </c>
      <c r="AF63" s="53">
        <f t="shared" ref="AF63" si="576">IF(K63&gt;0,(K60*AF60+K61*AF61+K62*AF62)/K63,0)</f>
        <v>0.20007065187990264</v>
      </c>
      <c r="AG63" s="58">
        <f t="shared" ref="AG63" si="577">SUM(AG60:AG62)</f>
        <v>110.30188129999999</v>
      </c>
      <c r="AH63" s="53">
        <f t="shared" ref="AH63" si="578">IF(AND(AB63&gt;0),((AB60*AH60+AB61*AH61+AB62*AH62)/AB63),0)</f>
        <v>0.86658241161811078</v>
      </c>
      <c r="AI63" s="57">
        <f t="shared" si="6"/>
        <v>0.87589621461883194</v>
      </c>
      <c r="AJ63" s="51">
        <f t="shared" ref="AJ63" si="579">SUM(AJ60:AJ62)</f>
        <v>604</v>
      </c>
      <c r="AK63" s="21">
        <f t="shared" ref="AK63" si="580">IF(AJ63&gt;0,(AK60*AJ60+AK61*AJ61+AK62*AJ62)/AJ63,0)</f>
        <v>8.7236754966887417E-2</v>
      </c>
      <c r="AL63" s="53">
        <f>IF(K63&gt;0,(AL60*K60+AL61*K61+AL62*K62)/K63,0)</f>
        <v>0.21025664468071825</v>
      </c>
      <c r="AM63" s="141">
        <f>IF(L63&gt;0,(AM60*K60+AM61*K61+AM62*K62)/K63,0)</f>
        <v>0.20187086827157152</v>
      </c>
      <c r="AN63" s="58">
        <f t="shared" ref="AN63" si="581">SUM(AN60:AN62)</f>
        <v>116.1811273</v>
      </c>
      <c r="AO63" s="142">
        <f t="shared" si="48"/>
        <v>111.6104969</v>
      </c>
      <c r="AP63" s="56"/>
      <c r="AQ63" s="56">
        <f t="shared" ref="AQ63" si="582">SUM(AQ60:AQ62)</f>
        <v>1002.9</v>
      </c>
      <c r="AR63" s="105"/>
      <c r="AS63" s="106">
        <f>AR62</f>
        <v>1960.5000000000018</v>
      </c>
      <c r="AT63" s="51">
        <f t="shared" ref="AT63" si="583">SUM(AT60:AT62)</f>
        <v>0</v>
      </c>
      <c r="AU63" s="59"/>
      <c r="AV63" s="58"/>
      <c r="AW63" s="58"/>
      <c r="AX63" s="58"/>
      <c r="AY63" s="58"/>
    </row>
    <row r="64" spans="1:51" x14ac:dyDescent="0.2">
      <c r="A64" s="168">
        <v>16</v>
      </c>
      <c r="B64" s="23">
        <v>1</v>
      </c>
      <c r="C64" s="11" t="s">
        <v>53</v>
      </c>
      <c r="D64" s="12">
        <v>5700</v>
      </c>
      <c r="E64" s="12">
        <v>1</v>
      </c>
      <c r="F64" s="12">
        <v>7065</v>
      </c>
      <c r="G64" s="13">
        <v>0.5</v>
      </c>
      <c r="H64" s="13">
        <v>5</v>
      </c>
      <c r="I64" s="12">
        <v>7260</v>
      </c>
      <c r="J64" s="13">
        <v>7.7</v>
      </c>
      <c r="K64" s="12">
        <v>16152</v>
      </c>
      <c r="L64" s="14">
        <v>6.3E-2</v>
      </c>
      <c r="M64" s="24">
        <f>ROUND(K64*(1-L64),0)</f>
        <v>15134</v>
      </c>
      <c r="N64" s="15">
        <v>0.45700000000000002</v>
      </c>
      <c r="O64" s="25">
        <f t="shared" ref="O64:O66" si="584">M64*N64</f>
        <v>6916.2380000000003</v>
      </c>
      <c r="P64" s="14">
        <v>0.41399999999999998</v>
      </c>
      <c r="Q64" s="25">
        <f t="shared" ref="Q64:Q66" si="585">M64*P64</f>
        <v>6265.4759999999997</v>
      </c>
      <c r="R64" s="16">
        <v>0.129</v>
      </c>
      <c r="S64" s="150">
        <v>0.26790000000000003</v>
      </c>
      <c r="T64" s="25">
        <f t="shared" ref="T64:T66" si="586">M64*R64</f>
        <v>1952.2860000000001</v>
      </c>
      <c r="U64" s="26">
        <v>0.25800000000000001</v>
      </c>
      <c r="V64" s="25">
        <f t="shared" ref="V64:V66" si="587">M64*U64</f>
        <v>3904.5720000000001</v>
      </c>
      <c r="W64" s="16">
        <v>0.48099999999999998</v>
      </c>
      <c r="X64" s="25">
        <f t="shared" ref="X64:X66" si="588">M64*W64</f>
        <v>7279.4539999999997</v>
      </c>
      <c r="Y64" s="16">
        <v>0.4</v>
      </c>
      <c r="Z64" s="25">
        <f t="shared" ref="Z64:Z66" si="589">Y64*M64</f>
        <v>6053.6</v>
      </c>
      <c r="AA64" s="17">
        <v>2.5999999999999999E-3</v>
      </c>
      <c r="AB64" s="18">
        <f t="shared" ref="AB64:AB66" si="590">M64*AA64</f>
        <v>39.348399999999998</v>
      </c>
      <c r="AC64" s="27">
        <f>IF(M64&gt;0,(AE64+AN64)/M64,0)</f>
        <v>3.1187832826747716E-3</v>
      </c>
      <c r="AD64" s="17">
        <v>3.6999999999999999E-4</v>
      </c>
      <c r="AE64" s="24">
        <f t="shared" ref="AE64:AE66" si="591">AD64*M64</f>
        <v>5.5995799999999996</v>
      </c>
      <c r="AF64" s="117">
        <v>0.20730000000000001</v>
      </c>
      <c r="AG64" s="30">
        <f t="shared" ref="AG64:AG66" si="592">AJ64*(1-AK64)*AF64</f>
        <v>39.092012100000005</v>
      </c>
      <c r="AH64" s="28">
        <f t="shared" ref="AH64:AH66" si="593">IF(AND(AF64&gt;0,AD64&gt;0,AA64&gt;0),((AA64-AD64)*AF64)/((AF64-AD64)*AA64),0)</f>
        <v>0.85922589950522088</v>
      </c>
      <c r="AI64" s="60">
        <f t="shared" si="6"/>
        <v>0.88284473744375691</v>
      </c>
      <c r="AJ64" s="12">
        <v>207</v>
      </c>
      <c r="AK64" s="14">
        <v>8.8999999999999996E-2</v>
      </c>
      <c r="AL64" s="15">
        <v>0.22059999999999999</v>
      </c>
      <c r="AM64" s="135">
        <v>0.2102</v>
      </c>
      <c r="AN64" s="30">
        <f>AJ64*(1-AK64)*AL64</f>
        <v>41.6000862</v>
      </c>
      <c r="AO64" s="136">
        <f t="shared" ref="AO64" si="594">AJ64*(1-AK64)*AM64</f>
        <v>39.638885399999999</v>
      </c>
      <c r="AP64" s="19">
        <v>1.7</v>
      </c>
      <c r="AQ64" s="19">
        <v>505.24</v>
      </c>
      <c r="AR64" s="101">
        <f>AR62+AJ64-AQ64</f>
        <v>1662.2600000000018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9"/>
      <c r="B65" s="33">
        <v>2</v>
      </c>
      <c r="C65" s="11" t="s">
        <v>56</v>
      </c>
      <c r="D65" s="34">
        <v>20000</v>
      </c>
      <c r="E65" s="34">
        <v>2</v>
      </c>
      <c r="F65" s="34">
        <v>16606</v>
      </c>
      <c r="G65" s="35">
        <v>0.6</v>
      </c>
      <c r="H65" s="35">
        <v>5</v>
      </c>
      <c r="I65" s="34">
        <v>17240</v>
      </c>
      <c r="J65" s="35">
        <v>5.5</v>
      </c>
      <c r="K65" s="34">
        <v>16130</v>
      </c>
      <c r="L65" s="36">
        <v>6.3E-2</v>
      </c>
      <c r="M65" s="37">
        <f>ROUND(K65*(1-L65),0)</f>
        <v>15114</v>
      </c>
      <c r="N65" s="38">
        <v>0.45800000000000002</v>
      </c>
      <c r="O65" s="25">
        <f t="shared" si="584"/>
        <v>6922.2120000000004</v>
      </c>
      <c r="P65" s="36">
        <v>0.44800000000000001</v>
      </c>
      <c r="Q65" s="25">
        <f t="shared" si="585"/>
        <v>6771.0720000000001</v>
      </c>
      <c r="R65" s="39">
        <v>9.4E-2</v>
      </c>
      <c r="S65" s="139">
        <v>0.27300000000000002</v>
      </c>
      <c r="T65" s="25">
        <f t="shared" si="586"/>
        <v>1420.7159999999999</v>
      </c>
      <c r="U65" s="28">
        <v>0.26600000000000001</v>
      </c>
      <c r="V65" s="25">
        <f t="shared" si="587"/>
        <v>4020.3240000000001</v>
      </c>
      <c r="W65" s="39">
        <v>0.47899999999999998</v>
      </c>
      <c r="X65" s="25">
        <f t="shared" si="588"/>
        <v>7239.6059999999998</v>
      </c>
      <c r="Y65" s="39">
        <v>0.41</v>
      </c>
      <c r="Z65" s="25">
        <f t="shared" si="589"/>
        <v>6196.74</v>
      </c>
      <c r="AA65" s="40">
        <v>2.7000000000000001E-3</v>
      </c>
      <c r="AB65" s="18">
        <f t="shared" si="590"/>
        <v>40.8078</v>
      </c>
      <c r="AC65" s="27">
        <f>IF(M65&gt;0,(AE65+AN65)/M65,0)</f>
        <v>3.0089819372766972E-3</v>
      </c>
      <c r="AD65" s="40">
        <v>3.6999999999999999E-4</v>
      </c>
      <c r="AE65" s="37">
        <f t="shared" si="591"/>
        <v>5.5921799999999999</v>
      </c>
      <c r="AF65" s="28">
        <v>0.2082</v>
      </c>
      <c r="AG65" s="41">
        <f t="shared" si="592"/>
        <v>36.566165999999996</v>
      </c>
      <c r="AH65" s="28">
        <f t="shared" si="593"/>
        <v>0.86449929696814165</v>
      </c>
      <c r="AI65" s="29">
        <f t="shared" si="6"/>
        <v>0.87846605230746533</v>
      </c>
      <c r="AJ65" s="34">
        <v>193</v>
      </c>
      <c r="AK65" s="36">
        <v>0.09</v>
      </c>
      <c r="AL65" s="38">
        <v>0.2271</v>
      </c>
      <c r="AM65" s="137">
        <v>0.22389999999999999</v>
      </c>
      <c r="AN65" s="41">
        <f>AJ65*(1-AK65)*AL65</f>
        <v>39.885573000000001</v>
      </c>
      <c r="AO65" s="138">
        <f t="shared" si="19"/>
        <v>39.323556999999994</v>
      </c>
      <c r="AP65" s="42">
        <v>1.68</v>
      </c>
      <c r="AQ65" s="42"/>
      <c r="AR65" s="121">
        <f>AR64+AJ65-AQ65</f>
        <v>1855.2600000000018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9"/>
      <c r="B66" s="33">
        <v>3</v>
      </c>
      <c r="C66" s="46" t="s">
        <v>55</v>
      </c>
      <c r="D66" s="43">
        <v>22500</v>
      </c>
      <c r="E66" s="43">
        <v>2</v>
      </c>
      <c r="F66" s="43">
        <v>21458</v>
      </c>
      <c r="G66" s="37">
        <v>0.7</v>
      </c>
      <c r="H66" s="37">
        <v>3.5</v>
      </c>
      <c r="I66" s="43">
        <v>21256</v>
      </c>
      <c r="J66" s="37">
        <v>3.9</v>
      </c>
      <c r="K66" s="43">
        <v>16296</v>
      </c>
      <c r="L66" s="39">
        <v>6.6000000000000003E-2</v>
      </c>
      <c r="M66" s="37">
        <f>ROUND(K66*(1-L66),0)</f>
        <v>15220</v>
      </c>
      <c r="N66" s="28">
        <v>0.51900000000000002</v>
      </c>
      <c r="O66" s="25">
        <f t="shared" si="584"/>
        <v>7899.18</v>
      </c>
      <c r="P66" s="39">
        <v>0.371</v>
      </c>
      <c r="Q66" s="25">
        <f t="shared" si="585"/>
        <v>5646.62</v>
      </c>
      <c r="R66" s="39">
        <v>0.11</v>
      </c>
      <c r="S66" s="139">
        <v>0.27260000000000001</v>
      </c>
      <c r="T66" s="25">
        <f t="shared" si="586"/>
        <v>1674.2</v>
      </c>
      <c r="U66" s="28">
        <v>0.254</v>
      </c>
      <c r="V66" s="25">
        <f t="shared" si="587"/>
        <v>3865.88</v>
      </c>
      <c r="W66" s="39">
        <v>0.48599999999999999</v>
      </c>
      <c r="X66" s="25">
        <f t="shared" si="588"/>
        <v>7396.92</v>
      </c>
      <c r="Y66" s="39">
        <v>0.41</v>
      </c>
      <c r="Z66" s="25">
        <f t="shared" si="589"/>
        <v>6240.2</v>
      </c>
      <c r="AA66" s="47">
        <v>2.5300000000000001E-3</v>
      </c>
      <c r="AB66" s="18">
        <f t="shared" si="590"/>
        <v>38.506599999999999</v>
      </c>
      <c r="AC66" s="27">
        <f>IF(M66&gt;0,(AE66+AN66)/M66,0)</f>
        <v>2.7565951971090675E-3</v>
      </c>
      <c r="AD66" s="47">
        <v>3.6999999999999999E-4</v>
      </c>
      <c r="AE66" s="37">
        <f t="shared" si="591"/>
        <v>5.6314000000000002</v>
      </c>
      <c r="AF66" s="28">
        <v>0.20979999999999999</v>
      </c>
      <c r="AG66" s="41">
        <f t="shared" si="592"/>
        <v>36.585553400000002</v>
      </c>
      <c r="AH66" s="28">
        <f t="shared" si="593"/>
        <v>0.85526326964267219</v>
      </c>
      <c r="AI66" s="29">
        <f t="shared" si="6"/>
        <v>0.86731704913370744</v>
      </c>
      <c r="AJ66" s="43">
        <v>191</v>
      </c>
      <c r="AK66" s="39">
        <v>8.6999999999999994E-2</v>
      </c>
      <c r="AL66" s="28">
        <v>0.20830000000000001</v>
      </c>
      <c r="AM66" s="139">
        <v>0.19980000000000001</v>
      </c>
      <c r="AN66" s="41">
        <f>AJ66*(1-AK66)*AL66</f>
        <v>36.323978900000007</v>
      </c>
      <c r="AO66" s="140">
        <f t="shared" si="19"/>
        <v>34.841723399999999</v>
      </c>
      <c r="AP66" s="18">
        <v>1.56</v>
      </c>
      <c r="AQ66" s="18"/>
      <c r="AR66" s="121">
        <f>AR65+AJ66-AQ66</f>
        <v>2046.2600000000018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70"/>
      <c r="B67" s="49" t="s">
        <v>38</v>
      </c>
      <c r="C67" s="50"/>
      <c r="D67" s="51">
        <f t="shared" ref="D67" si="595">SUM(D64:D66)</f>
        <v>48200</v>
      </c>
      <c r="E67" s="51"/>
      <c r="F67" s="51">
        <f t="shared" ref="F67" si="596">SUM(F64:F66)</f>
        <v>45129</v>
      </c>
      <c r="G67" s="52"/>
      <c r="H67" s="52"/>
      <c r="I67" s="51">
        <f t="shared" ref="I67:K67" si="597">SUM(I64:I66)</f>
        <v>45756</v>
      </c>
      <c r="J67" s="52"/>
      <c r="K67" s="51">
        <f t="shared" si="597"/>
        <v>48578</v>
      </c>
      <c r="L67" s="21">
        <f t="shared" ref="L67" si="598">IF(K67&gt;0,(K64*L64+K65*L65+K66*L66)/K67,0)</f>
        <v>6.4006381489563183E-2</v>
      </c>
      <c r="M67" s="52">
        <f t="shared" ref="M67" si="599">M64+M65+M66</f>
        <v>45468</v>
      </c>
      <c r="N67" s="53">
        <f t="shared" ref="N67" si="600">IF(M67&gt;0,O67/M67,0)</f>
        <v>0.47808634644145337</v>
      </c>
      <c r="O67" s="54">
        <f t="shared" ref="O67" si="601">O64+O65+O66</f>
        <v>21737.63</v>
      </c>
      <c r="P67" s="21">
        <f t="shared" ref="P67" si="602">IF(M67&gt;0,Q67/M67,0)</f>
        <v>0.41090806721210515</v>
      </c>
      <c r="Q67" s="54">
        <f t="shared" ref="Q67" si="603">Q64+Q65+Q66</f>
        <v>18683.167999999998</v>
      </c>
      <c r="R67" s="21">
        <f t="shared" ref="R67" si="604">IF(M67&gt;0,T67/M67,0)</f>
        <v>0.11100558634644146</v>
      </c>
      <c r="S67" s="141"/>
      <c r="T67" s="54">
        <f t="shared" ref="T67" si="605">T64+T65+T66</f>
        <v>5047.2020000000002</v>
      </c>
      <c r="U67" s="21">
        <f t="shared" ref="U67" si="606">IF(M67&gt;0,V67/M67,0)</f>
        <v>0.25932031318729659</v>
      </c>
      <c r="V67" s="54">
        <f t="shared" ref="V67" si="607">V64+V65+V66</f>
        <v>11790.776000000002</v>
      </c>
      <c r="W67" s="21">
        <f t="shared" ref="W67" si="608">IF(M67&gt;0,X67/M67,0)</f>
        <v>0.48200888536993047</v>
      </c>
      <c r="X67" s="54">
        <f t="shared" ref="X67" si="609">X64+X65+X66</f>
        <v>21915.98</v>
      </c>
      <c r="Y67" s="21">
        <f t="shared" ref="Y67" si="610">IF(M67&gt;0,Z67/M67,0)</f>
        <v>0.40667150523445061</v>
      </c>
      <c r="Z67" s="54">
        <f t="shared" ref="Z67" si="611">Z64+Z65+Z66</f>
        <v>18490.54</v>
      </c>
      <c r="AA67" s="55">
        <f t="shared" ref="AA67" si="612">IF(M67&gt;0,AB67/M67,0)</f>
        <v>2.6098090965074338E-3</v>
      </c>
      <c r="AB67" s="56">
        <f t="shared" ref="AB67" si="613">SUM(AB64:AB66)</f>
        <v>118.6628</v>
      </c>
      <c r="AC67" s="55">
        <f t="shared" ref="AC67" si="614">IF(M67&gt;0,(AC64*M64+AC65*M65+AC66*M66)/M67,0)</f>
        <v>2.9610450888536994E-3</v>
      </c>
      <c r="AD67" s="55">
        <f t="shared" ref="AD67" si="615">IF(K67&gt;0,(K64*AD64+K65*AD65+K66*AD66)/K67,0)</f>
        <v>3.7000000000000005E-4</v>
      </c>
      <c r="AE67" s="52">
        <f t="shared" ref="AE67" si="616">SUM(AE64:AE66)</f>
        <v>16.823159999999998</v>
      </c>
      <c r="AF67" s="53">
        <f t="shared" ref="AF67" si="617">IF(K67&gt;0,(K64*AF64+K65*AF65+K66*AF66)/K67,0)</f>
        <v>0.20843749022191113</v>
      </c>
      <c r="AG67" s="58">
        <f t="shared" ref="AG67" si="618">SUM(AG64:AG66)</f>
        <v>112.2437315</v>
      </c>
      <c r="AH67" s="53">
        <f t="shared" ref="AH67" si="619">IF(AND(AB67&gt;0),((AB64*AH64+AB65*AH65+AB66*AH66)/AB67),0)</f>
        <v>0.85975351511788267</v>
      </c>
      <c r="AI67" s="57">
        <f t="shared" si="6"/>
        <v>0.87652750128525259</v>
      </c>
      <c r="AJ67" s="51">
        <f t="shared" ref="AJ67" si="620">SUM(AJ64:AJ66)</f>
        <v>591</v>
      </c>
      <c r="AK67" s="21">
        <f t="shared" ref="AK67" si="621">IF(AJ67&gt;0,(AK64*AJ64+AK65*AJ65+AK66*AJ66)/AJ67,0)</f>
        <v>8.8680203045685274E-2</v>
      </c>
      <c r="AL67" s="53">
        <f>IF(K67&gt;0,(AL64*K64+AL65*K65+AL66*K66)/K67,0)</f>
        <v>0.21863211741940794</v>
      </c>
      <c r="AM67" s="141">
        <f>IF(L67&gt;0,(AM64*K64+AM65*K65+AM66*K66)/K67,0)</f>
        <v>0.21126020420766603</v>
      </c>
      <c r="AN67" s="58">
        <f t="shared" ref="AN67" si="622">SUM(AN64:AN66)</f>
        <v>117.8096381</v>
      </c>
      <c r="AO67" s="142">
        <f t="shared" si="48"/>
        <v>113.80416579999999</v>
      </c>
      <c r="AP67" s="56"/>
      <c r="AQ67" s="56">
        <f t="shared" ref="AQ67" si="623">SUM(AQ64:AQ66)</f>
        <v>505.24</v>
      </c>
      <c r="AR67" s="105"/>
      <c r="AS67" s="106">
        <f>AR66</f>
        <v>2046.2600000000018</v>
      </c>
      <c r="AT67" s="51">
        <f t="shared" ref="AT67" si="624">SUM(AT64:AT66)</f>
        <v>0</v>
      </c>
      <c r="AU67" s="59"/>
      <c r="AV67" s="58"/>
      <c r="AW67" s="58"/>
      <c r="AX67" s="58"/>
      <c r="AY67" s="58"/>
    </row>
    <row r="68" spans="1:51" x14ac:dyDescent="0.2">
      <c r="A68" s="168">
        <v>17</v>
      </c>
      <c r="B68" s="23">
        <v>1</v>
      </c>
      <c r="C68" s="11" t="s">
        <v>53</v>
      </c>
      <c r="D68" s="12">
        <v>4700</v>
      </c>
      <c r="E68" s="12">
        <v>0</v>
      </c>
      <c r="F68" s="12">
        <v>14061</v>
      </c>
      <c r="G68" s="13">
        <v>0.6</v>
      </c>
      <c r="H68" s="13">
        <v>3.4</v>
      </c>
      <c r="I68" s="12">
        <v>14477</v>
      </c>
      <c r="J68" s="13">
        <v>4.9000000000000004</v>
      </c>
      <c r="K68" s="12">
        <v>16478</v>
      </c>
      <c r="L68" s="14">
        <v>7.0000000000000007E-2</v>
      </c>
      <c r="M68" s="24">
        <f>ROUND(K68*(1-L68),0)</f>
        <v>15325</v>
      </c>
      <c r="N68" s="15">
        <v>0.45700000000000002</v>
      </c>
      <c r="O68" s="25">
        <f t="shared" ref="O68:O70" si="625">M68*N68</f>
        <v>7003.5250000000005</v>
      </c>
      <c r="P68" s="14">
        <v>0.39500000000000002</v>
      </c>
      <c r="Q68" s="25">
        <f t="shared" ref="Q68:Q70" si="626">M68*P68</f>
        <v>6053.375</v>
      </c>
      <c r="R68" s="16">
        <v>0.14799999999999999</v>
      </c>
      <c r="S68" s="150">
        <v>0.26939999999999997</v>
      </c>
      <c r="T68" s="25">
        <f t="shared" ref="T68:T70" si="627">M68*R68</f>
        <v>2268.1</v>
      </c>
      <c r="U68" s="26">
        <v>0.253</v>
      </c>
      <c r="V68" s="25">
        <f t="shared" ref="V68:V70" si="628">M68*U68</f>
        <v>3877.2249999999999</v>
      </c>
      <c r="W68" s="16">
        <v>0.49399999999999999</v>
      </c>
      <c r="X68" s="25">
        <f t="shared" ref="X68:X70" si="629">M68*W68</f>
        <v>7570.55</v>
      </c>
      <c r="Y68" s="16">
        <v>0.4</v>
      </c>
      <c r="Z68" s="25">
        <f t="shared" ref="Z68:Z70" si="630">Y68*M68</f>
        <v>6130</v>
      </c>
      <c r="AA68" s="17">
        <v>2.47E-3</v>
      </c>
      <c r="AB68" s="18">
        <f t="shared" ref="AB68:AB70" si="631">M68*AA68</f>
        <v>37.85275</v>
      </c>
      <c r="AC68" s="27">
        <f>IF(M68&gt;0,(AE68+AN68)/M68,0)</f>
        <v>2.9477883197389886E-3</v>
      </c>
      <c r="AD68" s="17">
        <v>3.8000000000000002E-4</v>
      </c>
      <c r="AE68" s="24">
        <f t="shared" ref="AE68:AE70" si="632">AD68*M68</f>
        <v>5.8235000000000001</v>
      </c>
      <c r="AF68" s="117">
        <v>0.20569999999999999</v>
      </c>
      <c r="AG68" s="30">
        <f t="shared" ref="AG68:AG70" si="633">AJ68*(1-AK68)*AF68</f>
        <v>35.721862000000002</v>
      </c>
      <c r="AH68" s="28">
        <f t="shared" ref="AH68:AH70" si="634">IF(AND(AF68&gt;0,AD68&gt;0,AA68&gt;0),((AA68-AD68)*AF68)/((AF68-AD68)*AA68),0)</f>
        <v>0.8477198819104137</v>
      </c>
      <c r="AI68" s="60">
        <f t="shared" ref="AI68:AI127" si="635">IF(AND(AC68&gt;0,AL68&gt;0,AD68&gt;0),((AL68*(AC68-AD68))/(AC68*(AL68-AD68))),0)</f>
        <v>0.87255303370696169</v>
      </c>
      <c r="AJ68" s="12">
        <v>190</v>
      </c>
      <c r="AK68" s="14">
        <v>8.5999999999999993E-2</v>
      </c>
      <c r="AL68" s="15">
        <v>0.2266</v>
      </c>
      <c r="AM68" s="135">
        <v>0.22470000000000001</v>
      </c>
      <c r="AN68" s="30">
        <f>AJ68*(1-AK68)*AL68</f>
        <v>39.351355999999996</v>
      </c>
      <c r="AO68" s="136">
        <f t="shared" ref="AO68" si="636">AJ68*(1-AK68)*AM68</f>
        <v>39.021402000000002</v>
      </c>
      <c r="AP68" s="19">
        <v>1.55</v>
      </c>
      <c r="AQ68" s="19">
        <v>813.24</v>
      </c>
      <c r="AR68" s="101">
        <f>AR66+AJ68-AQ68+AS68</f>
        <v>1414.020000000002</v>
      </c>
      <c r="AS68" s="151">
        <v>-9</v>
      </c>
      <c r="AT68" s="12"/>
      <c r="AU68" s="31"/>
      <c r="AV68" s="20"/>
      <c r="AW68" s="20"/>
      <c r="AX68" s="20"/>
      <c r="AY68" s="20"/>
    </row>
    <row r="69" spans="1:51" x14ac:dyDescent="0.2">
      <c r="A69" s="169"/>
      <c r="B69" s="33">
        <v>2</v>
      </c>
      <c r="C69" s="11" t="s">
        <v>56</v>
      </c>
      <c r="D69" s="34">
        <v>23100</v>
      </c>
      <c r="E69" s="34">
        <v>4</v>
      </c>
      <c r="F69" s="34">
        <v>19034</v>
      </c>
      <c r="G69" s="35">
        <v>0.7</v>
      </c>
      <c r="H69" s="35">
        <v>3.9</v>
      </c>
      <c r="I69" s="34">
        <v>19443</v>
      </c>
      <c r="J69" s="35">
        <v>4</v>
      </c>
      <c r="K69" s="34">
        <v>16495</v>
      </c>
      <c r="L69" s="36">
        <v>7.0000000000000007E-2</v>
      </c>
      <c r="M69" s="37">
        <f>ROUND(K69*(1-L69),0)</f>
        <v>15340</v>
      </c>
      <c r="N69" s="38">
        <v>0.42699999999999999</v>
      </c>
      <c r="O69" s="25">
        <f t="shared" si="625"/>
        <v>6550.18</v>
      </c>
      <c r="P69" s="36">
        <v>0.48199999999999998</v>
      </c>
      <c r="Q69" s="25">
        <f t="shared" si="626"/>
        <v>7393.88</v>
      </c>
      <c r="R69" s="39">
        <v>9.0999999999999998E-2</v>
      </c>
      <c r="S69" s="139">
        <v>0.27410000000000001</v>
      </c>
      <c r="T69" s="25">
        <f t="shared" si="627"/>
        <v>1395.94</v>
      </c>
      <c r="U69" s="28">
        <v>0.26</v>
      </c>
      <c r="V69" s="25">
        <f t="shared" si="628"/>
        <v>3988.4</v>
      </c>
      <c r="W69" s="39">
        <v>0.47699999999999998</v>
      </c>
      <c r="X69" s="25">
        <f t="shared" si="629"/>
        <v>7317.1799999999994</v>
      </c>
      <c r="Y69" s="39">
        <v>0.4</v>
      </c>
      <c r="Z69" s="25">
        <f t="shared" si="630"/>
        <v>6136</v>
      </c>
      <c r="AA69" s="40">
        <v>2.5500000000000002E-3</v>
      </c>
      <c r="AB69" s="18">
        <f t="shared" si="631"/>
        <v>39.117000000000004</v>
      </c>
      <c r="AC69" s="27">
        <f>IF(M69&gt;0,(AE69+AN69)/M69,0)</f>
        <v>2.7309297783572359E-3</v>
      </c>
      <c r="AD69" s="40">
        <v>3.8000000000000002E-4</v>
      </c>
      <c r="AE69" s="37">
        <f t="shared" si="632"/>
        <v>5.8292000000000002</v>
      </c>
      <c r="AF69" s="28">
        <v>0.20849999999999999</v>
      </c>
      <c r="AG69" s="41">
        <f t="shared" si="633"/>
        <v>34.069733999999997</v>
      </c>
      <c r="AH69" s="28">
        <f t="shared" si="634"/>
        <v>0.85253417146216537</v>
      </c>
      <c r="AI69" s="29">
        <f t="shared" si="635"/>
        <v>0.86233801982791669</v>
      </c>
      <c r="AJ69" s="34">
        <v>178</v>
      </c>
      <c r="AK69" s="36">
        <v>8.2000000000000003E-2</v>
      </c>
      <c r="AL69" s="38">
        <v>0.22070000000000001</v>
      </c>
      <c r="AM69" s="137">
        <v>0.2175</v>
      </c>
      <c r="AN69" s="41">
        <f>AJ69*(1-AK69)*AL69</f>
        <v>36.063262799999997</v>
      </c>
      <c r="AO69" s="138">
        <f t="shared" si="19"/>
        <v>35.540369999999996</v>
      </c>
      <c r="AP69" s="42">
        <v>1.6</v>
      </c>
      <c r="AQ69" s="42"/>
      <c r="AR69" s="121">
        <f>AR68+AJ69-AQ69</f>
        <v>1592.020000000002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9"/>
      <c r="B70" s="33">
        <v>3</v>
      </c>
      <c r="C70" s="11" t="s">
        <v>57</v>
      </c>
      <c r="D70" s="43">
        <v>19350</v>
      </c>
      <c r="E70" s="43">
        <v>0</v>
      </c>
      <c r="F70" s="43">
        <v>18332</v>
      </c>
      <c r="G70" s="37">
        <v>0.4</v>
      </c>
      <c r="H70" s="37">
        <v>3.5</v>
      </c>
      <c r="I70" s="43">
        <v>18580</v>
      </c>
      <c r="J70" s="37">
        <v>3.4</v>
      </c>
      <c r="K70" s="43">
        <v>16434</v>
      </c>
      <c r="L70" s="39">
        <v>6.6000000000000003E-2</v>
      </c>
      <c r="M70" s="37">
        <f>ROUND(K70*(1-L70),0)</f>
        <v>15349</v>
      </c>
      <c r="N70" s="28">
        <v>0.46</v>
      </c>
      <c r="O70" s="25">
        <f t="shared" si="625"/>
        <v>7060.54</v>
      </c>
      <c r="P70" s="39">
        <v>0.46100000000000002</v>
      </c>
      <c r="Q70" s="25">
        <f t="shared" si="626"/>
        <v>7075.8890000000001</v>
      </c>
      <c r="R70" s="39">
        <v>7.9000000000000001E-2</v>
      </c>
      <c r="S70" s="139">
        <v>0.2586</v>
      </c>
      <c r="T70" s="25">
        <f t="shared" si="627"/>
        <v>1212.5709999999999</v>
      </c>
      <c r="U70" s="28">
        <v>0.25700000000000001</v>
      </c>
      <c r="V70" s="25">
        <f t="shared" si="628"/>
        <v>3944.6930000000002</v>
      </c>
      <c r="W70" s="39">
        <v>0.48499999999999999</v>
      </c>
      <c r="X70" s="25">
        <f t="shared" si="629"/>
        <v>7444.2649999999994</v>
      </c>
      <c r="Y70" s="39">
        <v>0.4</v>
      </c>
      <c r="Z70" s="25">
        <f t="shared" si="630"/>
        <v>6139.6</v>
      </c>
      <c r="AA70" s="47">
        <v>2.5500000000000002E-3</v>
      </c>
      <c r="AB70" s="18">
        <f t="shared" si="631"/>
        <v>39.139950000000006</v>
      </c>
      <c r="AC70" s="27">
        <f>IF(M70&gt;0,(AE70+AN70)/M70,0)</f>
        <v>2.6356640041696527E-3</v>
      </c>
      <c r="AD70" s="47">
        <v>3.8999999999999999E-4</v>
      </c>
      <c r="AE70" s="37">
        <f t="shared" si="632"/>
        <v>5.98611</v>
      </c>
      <c r="AF70" s="28">
        <v>0.21260000000000001</v>
      </c>
      <c r="AG70" s="41">
        <f t="shared" si="633"/>
        <v>33.568689600000006</v>
      </c>
      <c r="AH70" s="28">
        <f t="shared" si="634"/>
        <v>0.84861555007941636</v>
      </c>
      <c r="AI70" s="29">
        <f t="shared" si="635"/>
        <v>0.85355460035352282</v>
      </c>
      <c r="AJ70" s="43">
        <v>172</v>
      </c>
      <c r="AK70" s="39">
        <v>8.2000000000000003E-2</v>
      </c>
      <c r="AL70" s="28">
        <v>0.21829999999999999</v>
      </c>
      <c r="AM70" s="139">
        <v>0.21460000000000001</v>
      </c>
      <c r="AN70" s="41">
        <f>AJ70*(1-AK70)*AL70</f>
        <v>34.468696800000004</v>
      </c>
      <c r="AO70" s="140">
        <f t="shared" si="19"/>
        <v>33.884481600000008</v>
      </c>
      <c r="AP70" s="18">
        <v>1.6</v>
      </c>
      <c r="AQ70" s="18"/>
      <c r="AR70" s="121">
        <f>AR69+AJ70-AQ70</f>
        <v>1764.020000000002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70"/>
      <c r="B71" s="49" t="s">
        <v>38</v>
      </c>
      <c r="C71" s="50"/>
      <c r="D71" s="51">
        <f t="shared" ref="D71" si="637">SUM(D68:D70)</f>
        <v>47150</v>
      </c>
      <c r="E71" s="51"/>
      <c r="F71" s="51">
        <f t="shared" ref="F71" si="638">SUM(F68:F70)</f>
        <v>51427</v>
      </c>
      <c r="G71" s="52"/>
      <c r="H71" s="52"/>
      <c r="I71" s="51">
        <f t="shared" ref="I71:K71" si="639">SUM(I68:I70)</f>
        <v>52500</v>
      </c>
      <c r="J71" s="52"/>
      <c r="K71" s="51">
        <f t="shared" si="639"/>
        <v>49407</v>
      </c>
      <c r="L71" s="21">
        <f t="shared" ref="L71" si="640">IF(K71&gt;0,(K68*L68+K69*L69+K70*L70)/K71,0)</f>
        <v>6.8669500273240633E-2</v>
      </c>
      <c r="M71" s="52">
        <f t="shared" ref="M71" si="641">M68+M69+M70</f>
        <v>46014</v>
      </c>
      <c r="N71" s="53">
        <f t="shared" ref="N71" si="642">IF(M71&gt;0,O71/M71,0)</f>
        <v>0.44799941322206288</v>
      </c>
      <c r="O71" s="54">
        <f t="shared" ref="O71" si="643">O68+O69+O70</f>
        <v>20614.245000000003</v>
      </c>
      <c r="P71" s="21">
        <f t="shared" ref="P71" si="644">IF(M71&gt;0,Q71/M71,0)</f>
        <v>0.44601955926457165</v>
      </c>
      <c r="Q71" s="54">
        <f t="shared" ref="Q71" si="645">Q68+Q69+Q70</f>
        <v>20523.144</v>
      </c>
      <c r="R71" s="21">
        <f t="shared" ref="R71" si="646">IF(M71&gt;0,T71/M71,0)</f>
        <v>0.10598102751336549</v>
      </c>
      <c r="S71" s="141"/>
      <c r="T71" s="54">
        <f t="shared" ref="T71" si="647">T68+T69+T70</f>
        <v>4876.6109999999999</v>
      </c>
      <c r="U71" s="21">
        <f t="shared" ref="U71" si="648">IF(M71&gt;0,V71/M71,0)</f>
        <v>0.25666792715260572</v>
      </c>
      <c r="V71" s="54">
        <f t="shared" ref="V71" si="649">V68+V69+V70</f>
        <v>11810.317999999999</v>
      </c>
      <c r="W71" s="21">
        <f t="shared" ref="W71" si="650">IF(M71&gt;0,X71/M71,0)</f>
        <v>0.48533044290867994</v>
      </c>
      <c r="X71" s="54">
        <f t="shared" ref="X71" si="651">X68+X69+X70</f>
        <v>22331.994999999999</v>
      </c>
      <c r="Y71" s="21">
        <f t="shared" ref="Y71" si="652">IF(M71&gt;0,Z71/M71,0)</f>
        <v>0.39999999999999997</v>
      </c>
      <c r="Z71" s="54">
        <f t="shared" ref="Z71" si="653">Z68+Z69+Z70</f>
        <v>18405.599999999999</v>
      </c>
      <c r="AA71" s="55">
        <f t="shared" ref="AA71" si="654">IF(M71&gt;0,AB71/M71,0)</f>
        <v>2.5233559351501718E-3</v>
      </c>
      <c r="AB71" s="56">
        <f t="shared" ref="AB71" si="655">SUM(AB68:AB70)</f>
        <v>116.1097</v>
      </c>
      <c r="AC71" s="55">
        <f t="shared" ref="AC71" si="656">IF(M71&gt;0,(AC68*M68+AC69*M69+AC70*M70)/M71,0)</f>
        <v>2.7713766592776111E-3</v>
      </c>
      <c r="AD71" s="55">
        <f t="shared" ref="AD71" si="657">IF(K71&gt;0,(K68*AD68+K69*AD69+K70*AD70)/K71,0)</f>
        <v>3.8332624931689842E-4</v>
      </c>
      <c r="AE71" s="52">
        <f t="shared" ref="AE71" si="658">SUM(AE68:AE70)</f>
        <v>17.638809999999999</v>
      </c>
      <c r="AF71" s="53">
        <f t="shared" ref="AF71" si="659">IF(K71&gt;0,(K68*AF68+K69*AF69+K70*AF70)/K71,0)</f>
        <v>0.20892991883741172</v>
      </c>
      <c r="AG71" s="58">
        <f t="shared" ref="AG71" si="660">SUM(AG68:AG70)</f>
        <v>103.3602856</v>
      </c>
      <c r="AH71" s="53">
        <f t="shared" ref="AH71" si="661">IF(AND(AB71&gt;0),((AB68*AH68+AB69*AH69+AB70*AH70)/AB71),0)</f>
        <v>0.84964372610041017</v>
      </c>
      <c r="AI71" s="57">
        <f t="shared" si="635"/>
        <v>0.86317513112903288</v>
      </c>
      <c r="AJ71" s="51">
        <f t="shared" ref="AJ71" si="662">SUM(AJ68:AJ70)</f>
        <v>540</v>
      </c>
      <c r="AK71" s="21">
        <f t="shared" ref="AK71" si="663">IF(AJ71&gt;0,(AK68*AJ68+AK69*AJ69+AK70*AJ70)/AJ71,0)</f>
        <v>8.3407407407407402E-2</v>
      </c>
      <c r="AL71" s="53">
        <f>IF(K71&gt;0,(AL68*K68+AL69*K69+AL70*K70)/K71,0)</f>
        <v>0.22186944157710448</v>
      </c>
      <c r="AM71" s="141">
        <f>IF(L71&gt;0,(AM68*K68+AM69*K69+AM70*K70)/K71,0)</f>
        <v>0.21893669925314224</v>
      </c>
      <c r="AN71" s="58">
        <f t="shared" ref="AN71" si="664">SUM(AN68:AN70)</f>
        <v>109.8833156</v>
      </c>
      <c r="AO71" s="142">
        <f t="shared" si="48"/>
        <v>108.44625360000001</v>
      </c>
      <c r="AP71" s="56"/>
      <c r="AQ71" s="56">
        <f t="shared" ref="AQ71" si="665">SUM(AQ68:AQ70)</f>
        <v>813.24</v>
      </c>
      <c r="AR71" s="105"/>
      <c r="AS71" s="106">
        <f>AR70</f>
        <v>1764.020000000002</v>
      </c>
      <c r="AT71" s="51">
        <f t="shared" ref="AT71" si="666">SUM(AT68:AT70)</f>
        <v>0</v>
      </c>
      <c r="AU71" s="59"/>
      <c r="AV71" s="58"/>
      <c r="AW71" s="58"/>
      <c r="AX71" s="58"/>
      <c r="AY71" s="58"/>
    </row>
    <row r="72" spans="1:51" x14ac:dyDescent="0.2">
      <c r="A72" s="168">
        <v>18</v>
      </c>
      <c r="B72" s="23">
        <v>1</v>
      </c>
      <c r="C72" s="11" t="s">
        <v>54</v>
      </c>
      <c r="D72" s="12">
        <v>8300</v>
      </c>
      <c r="E72" s="12">
        <v>1</v>
      </c>
      <c r="F72" s="12">
        <v>14822</v>
      </c>
      <c r="G72" s="13">
        <v>0.6</v>
      </c>
      <c r="H72" s="13">
        <v>3.5</v>
      </c>
      <c r="I72" s="12">
        <v>15138</v>
      </c>
      <c r="J72" s="125">
        <v>4.5</v>
      </c>
      <c r="K72" s="12">
        <v>16401</v>
      </c>
      <c r="L72" s="14">
        <v>7.0000000000000007E-2</v>
      </c>
      <c r="M72" s="24">
        <f>ROUND(K72*(1-L72),0)</f>
        <v>15253</v>
      </c>
      <c r="N72" s="15">
        <v>0.41299999999999998</v>
      </c>
      <c r="O72" s="25">
        <f t="shared" ref="O72:O74" si="667">M72*N72</f>
        <v>6299.4889999999996</v>
      </c>
      <c r="P72" s="14">
        <v>0.49399999999999999</v>
      </c>
      <c r="Q72" s="25">
        <f t="shared" ref="Q72:Q74" si="668">M72*P72</f>
        <v>7534.982</v>
      </c>
      <c r="R72" s="16">
        <v>9.2999999999999999E-2</v>
      </c>
      <c r="S72" s="150">
        <v>0.25769999999999998</v>
      </c>
      <c r="T72" s="25">
        <f t="shared" ref="T72:T74" si="669">M72*R72</f>
        <v>1418.529</v>
      </c>
      <c r="U72" s="26">
        <v>0.249</v>
      </c>
      <c r="V72" s="25">
        <f t="shared" ref="V72:V74" si="670">M72*U72</f>
        <v>3797.9969999999998</v>
      </c>
      <c r="W72" s="16">
        <v>0.48499999999999999</v>
      </c>
      <c r="X72" s="25">
        <f t="shared" ref="X72:X74" si="671">M72*W72</f>
        <v>7397.7049999999999</v>
      </c>
      <c r="Y72" s="16">
        <v>0.39</v>
      </c>
      <c r="Z72" s="25">
        <f t="shared" ref="Z72:Z74" si="672">Y72*M72</f>
        <v>5948.67</v>
      </c>
      <c r="AA72" s="17">
        <v>2.6700000000000001E-3</v>
      </c>
      <c r="AB72" s="18">
        <f t="shared" ref="AB72:AB74" si="673">M72*AA72</f>
        <v>40.72551</v>
      </c>
      <c r="AC72" s="27">
        <f>IF(M72&gt;0,(AE72+AN72)/M72,0)</f>
        <v>3.5007578836950114E-3</v>
      </c>
      <c r="AD72" s="17">
        <v>4.2000000000000002E-4</v>
      </c>
      <c r="AE72" s="24">
        <f t="shared" ref="AE72:AE74" si="674">AD72*M72</f>
        <v>6.4062600000000005</v>
      </c>
      <c r="AF72" s="117">
        <v>0.19439999999999999</v>
      </c>
      <c r="AG72" s="30">
        <f t="shared" ref="AG72:AG74" si="675">AJ72*(1-AK72)*AF72</f>
        <v>40.600051200000003</v>
      </c>
      <c r="AH72" s="28">
        <f t="shared" ref="AH72:AH74" si="676">IF(AND(AF72&gt;0,AD72&gt;0,AA72&gt;0),((AA72-AD72)*AF72)/((AF72-AD72)*AA72),0)</f>
        <v>0.84452121207908626</v>
      </c>
      <c r="AI72" s="60">
        <f t="shared" si="635"/>
        <v>0.88167176625540222</v>
      </c>
      <c r="AJ72" s="12">
        <v>228</v>
      </c>
      <c r="AK72" s="14">
        <v>8.4000000000000005E-2</v>
      </c>
      <c r="AL72" s="15">
        <v>0.22500000000000001</v>
      </c>
      <c r="AM72" s="135">
        <v>0.22070000000000001</v>
      </c>
      <c r="AN72" s="30">
        <f>AJ72*(1-AK72)*AL72</f>
        <v>46.990800000000007</v>
      </c>
      <c r="AO72" s="136">
        <f t="shared" ref="AO72:AO126" si="677">AJ72*(1-AK72)*AM72</f>
        <v>46.092753600000002</v>
      </c>
      <c r="AP72" s="19">
        <v>1.6</v>
      </c>
      <c r="AQ72" s="19">
        <v>754.34</v>
      </c>
      <c r="AR72" s="101">
        <f>AR70+AJ72-AQ72</f>
        <v>1237.6800000000021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9"/>
      <c r="B73" s="33">
        <v>2</v>
      </c>
      <c r="C73" s="11" t="s">
        <v>56</v>
      </c>
      <c r="D73" s="34">
        <v>23400</v>
      </c>
      <c r="E73" s="34">
        <v>3</v>
      </c>
      <c r="F73" s="34">
        <v>18919</v>
      </c>
      <c r="G73" s="35">
        <v>0.8</v>
      </c>
      <c r="H73" s="35">
        <v>3.5</v>
      </c>
      <c r="I73" s="34">
        <v>19146</v>
      </c>
      <c r="J73" s="126">
        <v>3.2</v>
      </c>
      <c r="K73" s="34">
        <v>16505</v>
      </c>
      <c r="L73" s="36">
        <v>6.8000000000000005E-2</v>
      </c>
      <c r="M73" s="37">
        <f>ROUND(K73*(1-L73),0)</f>
        <v>15383</v>
      </c>
      <c r="N73" s="38">
        <v>0.433</v>
      </c>
      <c r="O73" s="25">
        <f t="shared" si="667"/>
        <v>6660.8389999999999</v>
      </c>
      <c r="P73" s="36">
        <v>0.379</v>
      </c>
      <c r="Q73" s="25">
        <f t="shared" si="668"/>
        <v>5830.1570000000002</v>
      </c>
      <c r="R73" s="39">
        <v>0.188</v>
      </c>
      <c r="S73" s="139">
        <v>0.26779999999999998</v>
      </c>
      <c r="T73" s="25">
        <f t="shared" si="669"/>
        <v>2892.0039999999999</v>
      </c>
      <c r="U73" s="28">
        <v>0.254</v>
      </c>
      <c r="V73" s="25">
        <f t="shared" si="670"/>
        <v>3907.2820000000002</v>
      </c>
      <c r="W73" s="39">
        <v>0.49</v>
      </c>
      <c r="X73" s="25">
        <f t="shared" si="671"/>
        <v>7537.67</v>
      </c>
      <c r="Y73" s="39">
        <v>0.4</v>
      </c>
      <c r="Z73" s="25">
        <f t="shared" si="672"/>
        <v>6153.2000000000007</v>
      </c>
      <c r="AA73" s="40">
        <v>2.82E-3</v>
      </c>
      <c r="AB73" s="18">
        <f t="shared" si="673"/>
        <v>43.38006</v>
      </c>
      <c r="AC73" s="27">
        <f>IF(M73&gt;0,(AE73+AN73)/M73,0)</f>
        <v>2.790576480530456E-3</v>
      </c>
      <c r="AD73" s="40">
        <v>4.4999999999999999E-4</v>
      </c>
      <c r="AE73" s="37">
        <f t="shared" si="674"/>
        <v>6.9223499999999998</v>
      </c>
      <c r="AF73" s="28">
        <v>0.20699999999999999</v>
      </c>
      <c r="AG73" s="41">
        <f t="shared" si="675"/>
        <v>36.445247999999999</v>
      </c>
      <c r="AH73" s="28">
        <f t="shared" si="676"/>
        <v>0.84225652435915277</v>
      </c>
      <c r="AI73" s="29">
        <f t="shared" si="635"/>
        <v>0.84059271197565111</v>
      </c>
      <c r="AJ73" s="34">
        <v>192</v>
      </c>
      <c r="AK73" s="36">
        <v>8.3000000000000004E-2</v>
      </c>
      <c r="AL73" s="38">
        <v>0.20449999999999999</v>
      </c>
      <c r="AM73" s="137">
        <v>0.19159999999999999</v>
      </c>
      <c r="AN73" s="41">
        <f>AJ73*(1-AK73)*AL73</f>
        <v>36.005088000000001</v>
      </c>
      <c r="AO73" s="138">
        <f t="shared" si="677"/>
        <v>33.7338624</v>
      </c>
      <c r="AP73" s="42">
        <v>1.6</v>
      </c>
      <c r="AQ73" s="42"/>
      <c r="AR73" s="121">
        <f>AR72+AJ73-AQ73</f>
        <v>1429.6800000000021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9"/>
      <c r="B74" s="33">
        <v>3</v>
      </c>
      <c r="C74" s="46" t="s">
        <v>58</v>
      </c>
      <c r="D74" s="43">
        <v>20860</v>
      </c>
      <c r="E74" s="43">
        <v>1</v>
      </c>
      <c r="F74" s="43">
        <v>19328</v>
      </c>
      <c r="G74" s="37">
        <v>0.7</v>
      </c>
      <c r="H74" s="37">
        <v>2.9</v>
      </c>
      <c r="I74" s="43">
        <v>19194</v>
      </c>
      <c r="J74" s="37">
        <v>2.6</v>
      </c>
      <c r="K74" s="43">
        <v>16524</v>
      </c>
      <c r="L74" s="39">
        <v>6.7000000000000004E-2</v>
      </c>
      <c r="M74" s="37">
        <f>ROUND(K74*(1-L74),0)</f>
        <v>15417</v>
      </c>
      <c r="N74" s="28">
        <v>0.495</v>
      </c>
      <c r="O74" s="25">
        <f t="shared" si="667"/>
        <v>7631.415</v>
      </c>
      <c r="P74" s="39">
        <v>0.377</v>
      </c>
      <c r="Q74" s="25">
        <f t="shared" si="668"/>
        <v>5812.2089999999998</v>
      </c>
      <c r="R74" s="39">
        <v>0.128</v>
      </c>
      <c r="S74" s="139">
        <v>0.2485</v>
      </c>
      <c r="T74" s="25">
        <f t="shared" si="669"/>
        <v>1973.376</v>
      </c>
      <c r="U74" s="28">
        <v>0.25</v>
      </c>
      <c r="V74" s="25">
        <f t="shared" si="670"/>
        <v>3854.25</v>
      </c>
      <c r="W74" s="39">
        <v>0.49299999999999999</v>
      </c>
      <c r="X74" s="25">
        <f t="shared" si="671"/>
        <v>7600.5810000000001</v>
      </c>
      <c r="Y74" s="39">
        <v>0.4</v>
      </c>
      <c r="Z74" s="25">
        <f t="shared" si="672"/>
        <v>6166.8</v>
      </c>
      <c r="AA74" s="47">
        <v>2.8500000000000001E-3</v>
      </c>
      <c r="AB74" s="18">
        <f t="shared" si="673"/>
        <v>43.938450000000003</v>
      </c>
      <c r="AC74" s="27">
        <f>IF(M74&gt;0,(AE74+AN74)/M74,0)</f>
        <v>2.917288616462347E-3</v>
      </c>
      <c r="AD74" s="47">
        <v>5.1000000000000004E-4</v>
      </c>
      <c r="AE74" s="37">
        <f t="shared" si="674"/>
        <v>7.8626700000000005</v>
      </c>
      <c r="AF74" s="28">
        <v>0.21099999999999999</v>
      </c>
      <c r="AG74" s="41">
        <f t="shared" si="675"/>
        <v>35.562573</v>
      </c>
      <c r="AH74" s="28">
        <f t="shared" si="676"/>
        <v>0.82304197474064278</v>
      </c>
      <c r="AI74" s="29">
        <f t="shared" si="635"/>
        <v>0.82709575258412804</v>
      </c>
      <c r="AJ74" s="43">
        <v>183</v>
      </c>
      <c r="AK74" s="39">
        <v>7.9000000000000001E-2</v>
      </c>
      <c r="AL74" s="28">
        <v>0.22020000000000001</v>
      </c>
      <c r="AM74" s="139">
        <v>0.2109</v>
      </c>
      <c r="AN74" s="41">
        <f>AJ74*(1-AK74)*AL74</f>
        <v>37.113168600000002</v>
      </c>
      <c r="AO74" s="140">
        <f t="shared" si="677"/>
        <v>35.545718700000002</v>
      </c>
      <c r="AP74" s="18">
        <v>1.6</v>
      </c>
      <c r="AQ74" s="18"/>
      <c r="AR74" s="121">
        <f>AR73+AJ74-AQ74</f>
        <v>1612.6800000000021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70"/>
      <c r="B75" s="49" t="s">
        <v>38</v>
      </c>
      <c r="C75" s="50"/>
      <c r="D75" s="51">
        <f t="shared" ref="D75" si="678">SUM(D72:D74)</f>
        <v>52560</v>
      </c>
      <c r="E75" s="51"/>
      <c r="F75" s="51">
        <f t="shared" ref="F75" si="679">SUM(F72:F74)</f>
        <v>53069</v>
      </c>
      <c r="G75" s="52"/>
      <c r="H75" s="52"/>
      <c r="I75" s="51">
        <f t="shared" ref="I75:K75" si="680">SUM(I72:I74)</f>
        <v>53478</v>
      </c>
      <c r="J75" s="52"/>
      <c r="K75" s="51">
        <f t="shared" si="680"/>
        <v>49430</v>
      </c>
      <c r="L75" s="21">
        <f t="shared" ref="L75" si="681">IF(K75&gt;0,(K72*L72+K73*L73+K74*L74)/K75,0)</f>
        <v>6.8329314181671055E-2</v>
      </c>
      <c r="M75" s="52">
        <f t="shared" ref="M75" si="682">M72+M73+M74</f>
        <v>46053</v>
      </c>
      <c r="N75" s="53">
        <f t="shared" ref="N75" si="683">IF(M75&gt;0,O75/M75,0)</f>
        <v>0.44713141380583238</v>
      </c>
      <c r="O75" s="54">
        <f t="shared" ref="O75" si="684">O72+O73+O74</f>
        <v>20591.742999999999</v>
      </c>
      <c r="P75" s="21">
        <f t="shared" ref="P75" si="685">IF(M75&gt;0,Q75/M75,0)</f>
        <v>0.41641908236162678</v>
      </c>
      <c r="Q75" s="54">
        <f t="shared" ref="Q75" si="686">Q72+Q73+Q74</f>
        <v>19177.347999999998</v>
      </c>
      <c r="R75" s="21">
        <f t="shared" ref="R75" si="687">IF(M75&gt;0,T75/M75,0)</f>
        <v>0.13644950383254076</v>
      </c>
      <c r="S75" s="141"/>
      <c r="T75" s="54">
        <f t="shared" ref="T75" si="688">T72+T73+T74</f>
        <v>6283.9089999999997</v>
      </c>
      <c r="U75" s="21">
        <f t="shared" ref="U75" si="689">IF(M75&gt;0,V75/M75,0)</f>
        <v>0.2510049073893123</v>
      </c>
      <c r="V75" s="54">
        <f t="shared" ref="V75" si="690">V72+V73+V74</f>
        <v>11559.529</v>
      </c>
      <c r="W75" s="21">
        <f t="shared" ref="W75" si="691">IF(M75&gt;0,X75/M75,0)</f>
        <v>0.48934827264239023</v>
      </c>
      <c r="X75" s="54">
        <f t="shared" ref="X75" si="692">X72+X73+X74</f>
        <v>22535.955999999998</v>
      </c>
      <c r="Y75" s="21">
        <f t="shared" ref="Y75" si="693">IF(M75&gt;0,Z75/M75,0)</f>
        <v>0.39668794649642808</v>
      </c>
      <c r="Z75" s="54">
        <f t="shared" ref="Z75" si="694">Z72+Z73+Z74</f>
        <v>18268.670000000002</v>
      </c>
      <c r="AA75" s="55">
        <f t="shared" ref="AA75" si="695">IF(M75&gt;0,AB75/M75,0)</f>
        <v>2.7803621913881828E-3</v>
      </c>
      <c r="AB75" s="56">
        <f t="shared" ref="AB75" si="696">SUM(AB72:AB74)</f>
        <v>128.04401999999999</v>
      </c>
      <c r="AC75" s="55">
        <f t="shared" ref="AC75" si="697">IF(M75&gt;0,(AC72*M72+AC73*M73+AC74*M74)/M75,0)</f>
        <v>3.0682113347664649E-3</v>
      </c>
      <c r="AD75" s="55">
        <f t="shared" ref="AD75" si="698">IF(K75&gt;0,(K72*AD72+K73*AD73+K74*AD74)/K75,0)</f>
        <v>4.6010337851507183E-4</v>
      </c>
      <c r="AE75" s="52">
        <f t="shared" ref="AE75" si="699">SUM(AE72:AE74)</f>
        <v>21.191280000000003</v>
      </c>
      <c r="AF75" s="53">
        <f t="shared" ref="AF75" si="700">IF(K75&gt;0,(K72*AF72+K73*AF73+K74*AF74)/K75,0)</f>
        <v>0.20415645154764314</v>
      </c>
      <c r="AG75" s="58">
        <f t="shared" ref="AG75" si="701">SUM(AG72:AG74)</f>
        <v>112.6078722</v>
      </c>
      <c r="AH75" s="53">
        <f t="shared" ref="AH75" si="702">IF(AND(AB75&gt;0),((AB72*AH72+AB73*AH73+AB74*AH74)/AB75),0)</f>
        <v>0.83638333351978067</v>
      </c>
      <c r="AI75" s="57">
        <f t="shared" si="635"/>
        <v>0.85185174810511732</v>
      </c>
      <c r="AJ75" s="51">
        <f t="shared" ref="AJ75" si="703">SUM(AJ72:AJ74)</f>
        <v>603</v>
      </c>
      <c r="AK75" s="21">
        <f t="shared" ref="AK75" si="704">IF(AJ75&gt;0,(AK72*AJ72+AK73*AJ73+AK74*AJ74)/AJ75,0)</f>
        <v>8.2164179104477611E-2</v>
      </c>
      <c r="AL75" s="53">
        <f>IF(K75&gt;0,(AL72*K72+AL73*K73+AL74*K74)/K75,0)</f>
        <v>0.21655031964394092</v>
      </c>
      <c r="AM75" s="141">
        <f>IF(L75&gt;0,(AM72*K72+AM73*K73+AM74*K74)/K75,0)</f>
        <v>0.20770726886506169</v>
      </c>
      <c r="AN75" s="58">
        <f t="shared" ref="AN75" si="705">SUM(AN72:AN74)</f>
        <v>120.1090566</v>
      </c>
      <c r="AO75" s="142">
        <f t="shared" ref="AO75:AO123" si="706">SUM(AO72:AO74)</f>
        <v>115.37233470000001</v>
      </c>
      <c r="AP75" s="56"/>
      <c r="AQ75" s="56">
        <f t="shared" ref="AQ75" si="707">SUM(AQ72:AQ74)</f>
        <v>754.34</v>
      </c>
      <c r="AR75" s="105"/>
      <c r="AS75" s="106">
        <f>AR74</f>
        <v>1612.6800000000021</v>
      </c>
      <c r="AT75" s="51">
        <f t="shared" ref="AT75" si="708">SUM(AT72:AT74)</f>
        <v>0</v>
      </c>
      <c r="AU75" s="59"/>
      <c r="AV75" s="58"/>
      <c r="AW75" s="58"/>
      <c r="AX75" s="58"/>
      <c r="AY75" s="58"/>
    </row>
    <row r="76" spans="1:51" x14ac:dyDescent="0.2">
      <c r="A76" s="168">
        <v>19</v>
      </c>
      <c r="B76" s="23">
        <v>1</v>
      </c>
      <c r="C76" s="11" t="s">
        <v>54</v>
      </c>
      <c r="D76" s="12">
        <v>6900</v>
      </c>
      <c r="E76" s="12">
        <v>0</v>
      </c>
      <c r="F76" s="12">
        <v>7073</v>
      </c>
      <c r="G76" s="13">
        <v>0.5</v>
      </c>
      <c r="H76" s="13">
        <v>3.8</v>
      </c>
      <c r="I76" s="12">
        <v>7085</v>
      </c>
      <c r="J76" s="13">
        <v>7.6</v>
      </c>
      <c r="K76" s="12">
        <v>16601</v>
      </c>
      <c r="L76" s="14">
        <v>6.3E-2</v>
      </c>
      <c r="M76" s="24">
        <f>ROUND(K76*(1-L76),0)</f>
        <v>15555</v>
      </c>
      <c r="N76" s="15">
        <v>0.46</v>
      </c>
      <c r="O76" s="25">
        <f t="shared" ref="O76:O78" si="709">M76*N76</f>
        <v>7155.3</v>
      </c>
      <c r="P76" s="14">
        <v>0.40500000000000003</v>
      </c>
      <c r="Q76" s="25">
        <f t="shared" ref="Q76:Q78" si="710">M76*P76</f>
        <v>6299.7750000000005</v>
      </c>
      <c r="R76" s="16">
        <v>0.13500000000000001</v>
      </c>
      <c r="S76" s="150">
        <v>0.27339999999999998</v>
      </c>
      <c r="T76" s="25">
        <f t="shared" ref="T76:T78" si="711">M76*R76</f>
        <v>2099.9250000000002</v>
      </c>
      <c r="U76" s="26">
        <v>0.253</v>
      </c>
      <c r="V76" s="25">
        <f t="shared" ref="V76:V78" si="712">M76*U76</f>
        <v>3935.415</v>
      </c>
      <c r="W76" s="16">
        <v>0.47799999999999998</v>
      </c>
      <c r="X76" s="25">
        <f t="shared" ref="X76:X78" si="713">M76*W76</f>
        <v>7435.29</v>
      </c>
      <c r="Y76" s="16">
        <v>0.39</v>
      </c>
      <c r="Z76" s="25">
        <f t="shared" ref="Z76:Z78" si="714">Y76*M76</f>
        <v>6066.45</v>
      </c>
      <c r="AA76" s="17">
        <v>2.8400000000000001E-3</v>
      </c>
      <c r="AB76" s="18">
        <f t="shared" ref="AB76:AB78" si="715">M76*AA76</f>
        <v>44.176200000000001</v>
      </c>
      <c r="AC76" s="27">
        <f>IF(M76&gt;0,(AE76+AN76)/M76,0)</f>
        <v>2.9863478495660558E-3</v>
      </c>
      <c r="AD76" s="17">
        <v>4.8999999999999998E-4</v>
      </c>
      <c r="AE76" s="24">
        <f t="shared" ref="AE76:AE78" si="716">AD76*M76</f>
        <v>7.62195</v>
      </c>
      <c r="AF76" s="117">
        <v>0.2082</v>
      </c>
      <c r="AG76" s="30">
        <f t="shared" ref="AG76:AG78" si="717">AJ76*(1-AK76)*AF76</f>
        <v>37.119145199999998</v>
      </c>
      <c r="AH76" s="28">
        <f t="shared" ref="AH76:AH78" si="718">IF(AND(AF76&gt;0,AD76&gt;0,AA76&gt;0),((AA76-AD76)*AF76)/((AF76-AD76)*AA76),0)</f>
        <v>0.82941682641223091</v>
      </c>
      <c r="AI76" s="60">
        <f t="shared" si="635"/>
        <v>0.83780485357093759</v>
      </c>
      <c r="AJ76" s="12">
        <v>194</v>
      </c>
      <c r="AK76" s="14">
        <v>8.1000000000000003E-2</v>
      </c>
      <c r="AL76" s="15">
        <v>0.21779999999999999</v>
      </c>
      <c r="AM76" s="135">
        <v>0.2137</v>
      </c>
      <c r="AN76" s="30">
        <f>AJ76*(1-AK76)*AL76</f>
        <v>38.830690799999999</v>
      </c>
      <c r="AO76" s="136">
        <f t="shared" ref="AO76" si="719">AJ76*(1-AK76)*AM76</f>
        <v>38.099718199999998</v>
      </c>
      <c r="AP76" s="19">
        <v>1.6</v>
      </c>
      <c r="AQ76" s="19">
        <v>754.88</v>
      </c>
      <c r="AR76" s="101">
        <f>AR74+AJ76-AQ76+AS76</f>
        <v>1059.800000000002</v>
      </c>
      <c r="AS76" s="102">
        <v>8</v>
      </c>
      <c r="AT76" s="12"/>
      <c r="AU76" s="31"/>
      <c r="AV76" s="20"/>
      <c r="AW76" s="20"/>
      <c r="AX76" s="20"/>
      <c r="AY76" s="20"/>
    </row>
    <row r="77" spans="1:51" x14ac:dyDescent="0.2">
      <c r="A77" s="169"/>
      <c r="B77" s="33">
        <v>2</v>
      </c>
      <c r="C77" s="46" t="s">
        <v>55</v>
      </c>
      <c r="D77" s="34">
        <v>20400</v>
      </c>
      <c r="E77" s="34">
        <v>1</v>
      </c>
      <c r="F77" s="34">
        <v>17825</v>
      </c>
      <c r="G77" s="35">
        <v>0.7</v>
      </c>
      <c r="H77" s="35">
        <v>3.9</v>
      </c>
      <c r="I77" s="34">
        <v>17906</v>
      </c>
      <c r="J77" s="35">
        <v>6.1</v>
      </c>
      <c r="K77" s="34">
        <v>16526</v>
      </c>
      <c r="L77" s="36">
        <v>0.06</v>
      </c>
      <c r="M77" s="37">
        <f>ROUND(K77*(1-L77),0)</f>
        <v>15534</v>
      </c>
      <c r="N77" s="38">
        <v>0.59699999999999998</v>
      </c>
      <c r="O77" s="25">
        <f t="shared" si="709"/>
        <v>9273.7979999999989</v>
      </c>
      <c r="P77" s="36">
        <v>0.30399999999999999</v>
      </c>
      <c r="Q77" s="25">
        <f t="shared" si="710"/>
        <v>4722.3360000000002</v>
      </c>
      <c r="R77" s="39">
        <v>9.9000000000000005E-2</v>
      </c>
      <c r="S77" s="139">
        <v>0.2772</v>
      </c>
      <c r="T77" s="25">
        <f t="shared" si="711"/>
        <v>1537.866</v>
      </c>
      <c r="U77" s="28">
        <v>0.255</v>
      </c>
      <c r="V77" s="25">
        <f t="shared" si="712"/>
        <v>3961.17</v>
      </c>
      <c r="W77" s="39">
        <v>0.48499999999999999</v>
      </c>
      <c r="X77" s="25">
        <f t="shared" si="713"/>
        <v>7533.99</v>
      </c>
      <c r="Y77" s="39">
        <v>0.39</v>
      </c>
      <c r="Z77" s="25">
        <f t="shared" si="714"/>
        <v>6058.26</v>
      </c>
      <c r="AA77" s="40">
        <v>2.7499999999999998E-3</v>
      </c>
      <c r="AB77" s="18">
        <f t="shared" si="715"/>
        <v>42.718499999999999</v>
      </c>
      <c r="AC77" s="27">
        <f>IF(M77&gt;0,(AE77+AN77)/M77,0)</f>
        <v>2.9370865392043264E-3</v>
      </c>
      <c r="AD77" s="40">
        <v>4.6000000000000001E-4</v>
      </c>
      <c r="AE77" s="37">
        <f t="shared" si="716"/>
        <v>7.1456400000000002</v>
      </c>
      <c r="AF77" s="28">
        <v>0.21460000000000001</v>
      </c>
      <c r="AG77" s="41">
        <f t="shared" si="717"/>
        <v>36.012240600000005</v>
      </c>
      <c r="AH77" s="28">
        <f t="shared" si="718"/>
        <v>0.83451607699296126</v>
      </c>
      <c r="AI77" s="29">
        <f t="shared" si="635"/>
        <v>0.8450775256611377</v>
      </c>
      <c r="AJ77" s="34">
        <v>183</v>
      </c>
      <c r="AK77" s="36">
        <v>8.3000000000000004E-2</v>
      </c>
      <c r="AL77" s="38">
        <v>0.2293</v>
      </c>
      <c r="AM77" s="137">
        <v>0.2248</v>
      </c>
      <c r="AN77" s="41">
        <f>AJ77*(1-AK77)*AL77</f>
        <v>38.479062300000002</v>
      </c>
      <c r="AO77" s="138">
        <f t="shared" si="677"/>
        <v>37.723912800000001</v>
      </c>
      <c r="AP77" s="42">
        <v>1.6</v>
      </c>
      <c r="AQ77" s="42"/>
      <c r="AR77" s="121">
        <f>AR76+AJ77-AQ77</f>
        <v>1242.800000000002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9"/>
      <c r="B78" s="33">
        <v>3</v>
      </c>
      <c r="C78" s="46" t="s">
        <v>58</v>
      </c>
      <c r="D78" s="43">
        <v>17420</v>
      </c>
      <c r="E78" s="43">
        <v>1</v>
      </c>
      <c r="F78" s="43">
        <v>18602</v>
      </c>
      <c r="G78" s="37">
        <v>1.2</v>
      </c>
      <c r="H78" s="37">
        <v>4.5</v>
      </c>
      <c r="I78" s="43">
        <v>18715</v>
      </c>
      <c r="J78" s="127">
        <v>4.8</v>
      </c>
      <c r="K78" s="43">
        <v>16532</v>
      </c>
      <c r="L78" s="39">
        <v>6.9000000000000006E-2</v>
      </c>
      <c r="M78" s="37">
        <f>ROUND(K78*(1-L78),0)</f>
        <v>15391</v>
      </c>
      <c r="N78" s="28">
        <v>0.55000000000000004</v>
      </c>
      <c r="O78" s="25">
        <f t="shared" si="709"/>
        <v>8465.0500000000011</v>
      </c>
      <c r="P78" s="39">
        <v>0.39</v>
      </c>
      <c r="Q78" s="25">
        <f t="shared" si="710"/>
        <v>6002.49</v>
      </c>
      <c r="R78" s="39">
        <v>0.06</v>
      </c>
      <c r="S78" s="139">
        <v>0.27989999999999998</v>
      </c>
      <c r="T78" s="25">
        <f t="shared" si="711"/>
        <v>923.45999999999992</v>
      </c>
      <c r="U78" s="28">
        <v>0.26</v>
      </c>
      <c r="V78" s="25">
        <f t="shared" si="712"/>
        <v>4001.6600000000003</v>
      </c>
      <c r="W78" s="39">
        <v>0.47499999999999998</v>
      </c>
      <c r="X78" s="25">
        <f t="shared" si="713"/>
        <v>7310.7249999999995</v>
      </c>
      <c r="Y78" s="39">
        <v>0.39</v>
      </c>
      <c r="Z78" s="25">
        <f t="shared" si="714"/>
        <v>6002.49</v>
      </c>
      <c r="AA78" s="47">
        <v>2.7000000000000001E-3</v>
      </c>
      <c r="AB78" s="18">
        <f t="shared" si="715"/>
        <v>41.555700000000002</v>
      </c>
      <c r="AC78" s="27">
        <f>IF(M78&gt;0,(AE78+AN78)/M78,0)</f>
        <v>2.9332031706841661E-3</v>
      </c>
      <c r="AD78" s="47">
        <v>4.2000000000000002E-4</v>
      </c>
      <c r="AE78" s="37">
        <f t="shared" si="716"/>
        <v>6.4642200000000001</v>
      </c>
      <c r="AF78" s="28">
        <v>0.2175</v>
      </c>
      <c r="AG78" s="41">
        <f t="shared" si="717"/>
        <v>36.578497500000005</v>
      </c>
      <c r="AH78" s="28">
        <f t="shared" si="718"/>
        <v>0.84607825072170006</v>
      </c>
      <c r="AI78" s="29">
        <f t="shared" si="635"/>
        <v>0.85837930328864542</v>
      </c>
      <c r="AJ78" s="43">
        <v>183</v>
      </c>
      <c r="AK78" s="39">
        <v>8.1000000000000003E-2</v>
      </c>
      <c r="AL78" s="28">
        <v>0.23</v>
      </c>
      <c r="AM78" s="139">
        <v>0.2218</v>
      </c>
      <c r="AN78" s="41">
        <f>AJ78*(1-AK78)*AL78</f>
        <v>38.680710000000005</v>
      </c>
      <c r="AO78" s="140">
        <f t="shared" si="677"/>
        <v>37.301658600000003</v>
      </c>
      <c r="AP78" s="18">
        <v>1.6</v>
      </c>
      <c r="AQ78" s="18"/>
      <c r="AR78" s="121">
        <f>AR77+AJ78-AQ78</f>
        <v>1425.800000000002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70"/>
      <c r="B79" s="49" t="s">
        <v>38</v>
      </c>
      <c r="C79" s="50"/>
      <c r="D79" s="51">
        <f t="shared" ref="D79" si="720">SUM(D76:D78)</f>
        <v>44720</v>
      </c>
      <c r="E79" s="51"/>
      <c r="F79" s="51">
        <f t="shared" ref="F79" si="721">SUM(F76:F78)</f>
        <v>43500</v>
      </c>
      <c r="G79" s="52"/>
      <c r="H79" s="52"/>
      <c r="I79" s="51">
        <f t="shared" ref="I79:K79" si="722">SUM(I76:I78)</f>
        <v>43706</v>
      </c>
      <c r="J79" s="52"/>
      <c r="K79" s="51">
        <f t="shared" si="722"/>
        <v>49659</v>
      </c>
      <c r="L79" s="21">
        <f t="shared" ref="L79" si="723">IF(K79&gt;0,(K76*L76+K77*L77+K78*L78)/K79,0)</f>
        <v>6.3999093819851388E-2</v>
      </c>
      <c r="M79" s="52">
        <f t="shared" ref="M79" si="724">M76+M77+M78</f>
        <v>46480</v>
      </c>
      <c r="N79" s="53">
        <f t="shared" ref="N79" si="725">IF(M79&gt;0,O79/M79,0)</f>
        <v>0.53558838209982795</v>
      </c>
      <c r="O79" s="54">
        <f t="shared" ref="O79" si="726">O76+O77+O78</f>
        <v>24894.148000000001</v>
      </c>
      <c r="P79" s="21">
        <f t="shared" ref="P79" si="727">IF(M79&gt;0,Q79/M79,0)</f>
        <v>0.36627799053356286</v>
      </c>
      <c r="Q79" s="54">
        <f t="shared" ref="Q79" si="728">Q76+Q77+Q78</f>
        <v>17024.601000000002</v>
      </c>
      <c r="R79" s="21">
        <f t="shared" ref="R79" si="729">IF(M79&gt;0,T79/M79,0)</f>
        <v>9.81336273666093E-2</v>
      </c>
      <c r="S79" s="141"/>
      <c r="T79" s="54">
        <f t="shared" ref="T79" si="730">T76+T77+T78</f>
        <v>4561.2510000000002</v>
      </c>
      <c r="U79" s="21">
        <f t="shared" ref="U79" si="731">IF(M79&gt;0,V79/M79,0)</f>
        <v>0.25598633820998279</v>
      </c>
      <c r="V79" s="54">
        <f t="shared" ref="V79" si="732">V76+V77+V78</f>
        <v>11898.245000000001</v>
      </c>
      <c r="W79" s="21">
        <f t="shared" ref="W79" si="733">IF(M79&gt;0,X79/M79,0)</f>
        <v>0.47934606282271941</v>
      </c>
      <c r="X79" s="54">
        <f t="shared" ref="X79" si="734">X76+X77+X78</f>
        <v>22280.004999999997</v>
      </c>
      <c r="Y79" s="21">
        <f t="shared" ref="Y79" si="735">IF(M79&gt;0,Z79/M79,0)</f>
        <v>0.38999999999999996</v>
      </c>
      <c r="Z79" s="54">
        <f t="shared" ref="Z79" si="736">Z76+Z77+Z78</f>
        <v>18127.199999999997</v>
      </c>
      <c r="AA79" s="55">
        <f t="shared" ref="AA79" si="737">IF(M79&gt;0,AB79/M79,0)</f>
        <v>2.7635628227194492E-3</v>
      </c>
      <c r="AB79" s="56">
        <f t="shared" ref="AB79" si="738">SUM(AB76:AB78)</f>
        <v>128.4504</v>
      </c>
      <c r="AC79" s="55">
        <f t="shared" ref="AC79" si="739">IF(M79&gt;0,(AC76*M76+AC77*M77+AC78*M78)/M79,0)</f>
        <v>2.9522864264199655E-3</v>
      </c>
      <c r="AD79" s="55">
        <f t="shared" ref="AD79" si="740">IF(K79&gt;0,(K76*AD76+K77*AD77+K78*AD78)/K79,0)</f>
        <v>4.5671257979419645E-4</v>
      </c>
      <c r="AE79" s="52">
        <f t="shared" ref="AE79" si="741">SUM(AE76:AE78)</f>
        <v>21.231809999999999</v>
      </c>
      <c r="AF79" s="53">
        <f t="shared" ref="AF79" si="742">IF(K79&gt;0,(K76*AF76+K77*AF77+K78*AF78)/K79,0)</f>
        <v>0.2134259207797177</v>
      </c>
      <c r="AG79" s="58">
        <f t="shared" ref="AG79" si="743">SUM(AG76:AG78)</f>
        <v>109.7098833</v>
      </c>
      <c r="AH79" s="53">
        <f t="shared" ref="AH79" si="744">IF(AND(AB79&gt;0),((AB76*AH76+AB77*AH77+AB78*AH78)/AB79),0)</f>
        <v>0.83650290388734927</v>
      </c>
      <c r="AI79" s="57">
        <f t="shared" si="635"/>
        <v>0.84701613267985187</v>
      </c>
      <c r="AJ79" s="51">
        <f t="shared" ref="AJ79" si="745">SUM(AJ76:AJ78)</f>
        <v>560</v>
      </c>
      <c r="AK79" s="21">
        <f t="shared" ref="AK79" si="746">IF(AJ79&gt;0,(AK76*AJ76+AK77*AJ77+AK78*AJ78)/AJ79,0)</f>
        <v>8.1653571428571423E-2</v>
      </c>
      <c r="AL79" s="53">
        <f>IF(K79&gt;0,(AL76*K76+AL77*K77+AL78*K78)/K79,0)</f>
        <v>0.22568858817132847</v>
      </c>
      <c r="AM79" s="141">
        <f>IF(L79&gt;0,(AM76*K76+AM77*K77+AM78*K78)/K79,0)</f>
        <v>0.22009053947924848</v>
      </c>
      <c r="AN79" s="58">
        <f t="shared" ref="AN79" si="747">SUM(AN76:AN78)</f>
        <v>115.9904631</v>
      </c>
      <c r="AO79" s="142">
        <f t="shared" si="706"/>
        <v>113.1252896</v>
      </c>
      <c r="AP79" s="56"/>
      <c r="AQ79" s="56">
        <f t="shared" ref="AQ79" si="748">SUM(AQ76:AQ78)</f>
        <v>754.88</v>
      </c>
      <c r="AR79" s="105"/>
      <c r="AS79" s="106">
        <f>AR78</f>
        <v>1425.800000000002</v>
      </c>
      <c r="AT79" s="51">
        <f t="shared" ref="AT79" si="749">SUM(AT76:AT78)</f>
        <v>0</v>
      </c>
      <c r="AU79" s="59"/>
      <c r="AV79" s="58"/>
      <c r="AW79" s="58"/>
      <c r="AX79" s="58"/>
      <c r="AY79" s="58"/>
    </row>
    <row r="80" spans="1:51" x14ac:dyDescent="0.2">
      <c r="A80" s="168">
        <v>20</v>
      </c>
      <c r="B80" s="23">
        <v>1</v>
      </c>
      <c r="C80" s="11" t="s">
        <v>54</v>
      </c>
      <c r="D80" s="12">
        <v>14307</v>
      </c>
      <c r="E80" s="12">
        <v>0</v>
      </c>
      <c r="F80" s="12">
        <v>18941</v>
      </c>
      <c r="G80" s="13">
        <v>0.2</v>
      </c>
      <c r="H80" s="13">
        <v>3.5</v>
      </c>
      <c r="I80" s="12">
        <v>19434</v>
      </c>
      <c r="J80" s="125">
        <v>4.2</v>
      </c>
      <c r="K80" s="12">
        <v>16597</v>
      </c>
      <c r="L80" s="14">
        <v>7.6999999999999999E-2</v>
      </c>
      <c r="M80" s="24">
        <f>ROUND(K80*(1-L80),0)</f>
        <v>15319</v>
      </c>
      <c r="N80" s="15">
        <v>0.49299999999999999</v>
      </c>
      <c r="O80" s="25">
        <f t="shared" ref="O80:O82" si="750">M80*N80</f>
        <v>7552.2669999999998</v>
      </c>
      <c r="P80" s="14">
        <v>0.34</v>
      </c>
      <c r="Q80" s="25">
        <f t="shared" ref="Q80:Q82" si="751">M80*P80</f>
        <v>5208.46</v>
      </c>
      <c r="R80" s="16">
        <v>0.16700000000000001</v>
      </c>
      <c r="S80" s="150">
        <v>0.27450000000000002</v>
      </c>
      <c r="T80" s="25">
        <f t="shared" ref="T80:T82" si="752">M80*R80</f>
        <v>2558.2730000000001</v>
      </c>
      <c r="U80" s="26">
        <v>0.255</v>
      </c>
      <c r="V80" s="25">
        <f t="shared" ref="V80:V82" si="753">M80*U80</f>
        <v>3906.3450000000003</v>
      </c>
      <c r="W80" s="16">
        <v>0.47799999999999998</v>
      </c>
      <c r="X80" s="25">
        <f t="shared" ref="X80:X82" si="754">M80*W80</f>
        <v>7322.482</v>
      </c>
      <c r="Y80" s="16">
        <v>0.4</v>
      </c>
      <c r="Z80" s="25">
        <f t="shared" ref="Z80:Z82" si="755">Y80*M80</f>
        <v>6127.6</v>
      </c>
      <c r="AA80" s="17">
        <v>2.7299999999999998E-3</v>
      </c>
      <c r="AB80" s="18">
        <f t="shared" ref="AB80:AB82" si="756">M80*AA80</f>
        <v>41.820869999999999</v>
      </c>
      <c r="AC80" s="27">
        <f>IF(M80&gt;0,(AE80+AN80)/M80,0)</f>
        <v>3.016043736536328E-3</v>
      </c>
      <c r="AD80" s="17">
        <v>4.0999999999999999E-4</v>
      </c>
      <c r="AE80" s="24">
        <f t="shared" ref="AE80:AE82" si="757">AD80*M80</f>
        <v>6.2807899999999997</v>
      </c>
      <c r="AF80" s="117">
        <v>0.2155</v>
      </c>
      <c r="AG80" s="30">
        <f t="shared" ref="AG80:AG82" si="758">AJ80*(1-AK80)*AF80</f>
        <v>37.983167999999999</v>
      </c>
      <c r="AH80" s="28">
        <f t="shared" ref="AH80:AH82" si="759">IF(AND(AF80&gt;0,AD80&gt;0,AA80&gt;0),((AA80-AD80)*AF80)/((AF80-AD80)*AA80),0)</f>
        <v>0.85143675268739194</v>
      </c>
      <c r="AI80" s="60">
        <f t="shared" si="635"/>
        <v>0.8656272458437545</v>
      </c>
      <c r="AJ80" s="12">
        <v>192</v>
      </c>
      <c r="AK80" s="14">
        <v>8.2000000000000003E-2</v>
      </c>
      <c r="AL80" s="15">
        <v>0.22650000000000001</v>
      </c>
      <c r="AM80" s="135">
        <v>0.21179999999999999</v>
      </c>
      <c r="AN80" s="30">
        <f>AJ80*(1-AK80)*AL80</f>
        <v>39.921984000000002</v>
      </c>
      <c r="AO80" s="136">
        <f t="shared" ref="AO80" si="760">AJ80*(1-AK80)*AM80</f>
        <v>37.331020799999997</v>
      </c>
      <c r="AP80" s="19">
        <v>1.6</v>
      </c>
      <c r="AQ80" s="19"/>
      <c r="AR80" s="101">
        <f>AR78+AJ80-AQ80</f>
        <v>1617.800000000002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9"/>
      <c r="B81" s="33">
        <v>2</v>
      </c>
      <c r="C81" s="46" t="s">
        <v>55</v>
      </c>
      <c r="D81" s="34">
        <v>21100</v>
      </c>
      <c r="E81" s="34">
        <v>2</v>
      </c>
      <c r="F81" s="34">
        <v>19203</v>
      </c>
      <c r="G81" s="35">
        <v>0.6</v>
      </c>
      <c r="H81" s="35">
        <v>3.9</v>
      </c>
      <c r="I81" s="34">
        <v>19129</v>
      </c>
      <c r="J81" s="35">
        <v>3.6</v>
      </c>
      <c r="K81" s="34">
        <v>16653</v>
      </c>
      <c r="L81" s="36">
        <v>7.1999999999999995E-2</v>
      </c>
      <c r="M81" s="37">
        <f>ROUND(K81*(1-L81),0)</f>
        <v>15454</v>
      </c>
      <c r="N81" s="38">
        <v>0.63800000000000001</v>
      </c>
      <c r="O81" s="25">
        <f t="shared" si="750"/>
        <v>9859.652</v>
      </c>
      <c r="P81" s="36">
        <v>0.253</v>
      </c>
      <c r="Q81" s="25">
        <f t="shared" si="751"/>
        <v>3909.8620000000001</v>
      </c>
      <c r="R81" s="39">
        <v>0.109</v>
      </c>
      <c r="S81" s="139">
        <v>0.2737</v>
      </c>
      <c r="T81" s="25">
        <f t="shared" si="752"/>
        <v>1684.4860000000001</v>
      </c>
      <c r="U81" s="28">
        <v>0.252</v>
      </c>
      <c r="V81" s="25">
        <f t="shared" si="753"/>
        <v>3894.4079999999999</v>
      </c>
      <c r="W81" s="39">
        <v>0.48099999999999998</v>
      </c>
      <c r="X81" s="25">
        <f t="shared" si="754"/>
        <v>7433.3739999999998</v>
      </c>
      <c r="Y81" s="39">
        <v>0.39</v>
      </c>
      <c r="Z81" s="25">
        <f t="shared" si="755"/>
        <v>6027.06</v>
      </c>
      <c r="AA81" s="40">
        <v>2.7100000000000002E-3</v>
      </c>
      <c r="AB81" s="18">
        <f t="shared" si="756"/>
        <v>41.880340000000004</v>
      </c>
      <c r="AC81" s="27">
        <f>IF(M81&gt;0,(AE81+AN81)/M81,0)</f>
        <v>3.0014682024071442E-3</v>
      </c>
      <c r="AD81" s="40">
        <v>4.0999999999999999E-4</v>
      </c>
      <c r="AE81" s="37">
        <f t="shared" si="757"/>
        <v>6.3361399999999994</v>
      </c>
      <c r="AF81" s="28">
        <v>0.2177</v>
      </c>
      <c r="AG81" s="41">
        <f t="shared" si="758"/>
        <v>37.612464400000007</v>
      </c>
      <c r="AH81" s="28">
        <f t="shared" si="759"/>
        <v>0.85030989754878905</v>
      </c>
      <c r="AI81" s="29">
        <f t="shared" si="635"/>
        <v>0.86493004440085441</v>
      </c>
      <c r="AJ81" s="34">
        <v>188</v>
      </c>
      <c r="AK81" s="36">
        <v>8.1000000000000003E-2</v>
      </c>
      <c r="AL81" s="38">
        <v>0.23180000000000001</v>
      </c>
      <c r="AM81" s="137">
        <v>0.2198</v>
      </c>
      <c r="AN81" s="41">
        <f>AJ81*(1-AK81)*AL81</f>
        <v>40.048549600000008</v>
      </c>
      <c r="AO81" s="138">
        <f t="shared" si="677"/>
        <v>37.975285600000007</v>
      </c>
      <c r="AP81" s="42">
        <v>1.6</v>
      </c>
      <c r="AQ81" s="42"/>
      <c r="AR81" s="121">
        <f>AR80+AJ81-AQ81</f>
        <v>1805.800000000002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9"/>
      <c r="B82" s="33">
        <v>3</v>
      </c>
      <c r="C82" s="46" t="s">
        <v>53</v>
      </c>
      <c r="D82" s="43">
        <v>16943</v>
      </c>
      <c r="E82" s="43">
        <v>1</v>
      </c>
      <c r="F82" s="43">
        <v>18974</v>
      </c>
      <c r="G82" s="37">
        <v>0.9</v>
      </c>
      <c r="H82" s="37">
        <v>3.2</v>
      </c>
      <c r="I82" s="43">
        <v>19178</v>
      </c>
      <c r="J82" s="37">
        <v>3.2</v>
      </c>
      <c r="K82" s="43">
        <v>16668</v>
      </c>
      <c r="L82" s="39">
        <v>7.0999999999999994E-2</v>
      </c>
      <c r="M82" s="37">
        <f>ROUND(K82*(1-L82),0)</f>
        <v>15485</v>
      </c>
      <c r="N82" s="28">
        <v>0.55100000000000005</v>
      </c>
      <c r="O82" s="25">
        <f t="shared" si="750"/>
        <v>8532.2350000000006</v>
      </c>
      <c r="P82" s="39">
        <v>0.314</v>
      </c>
      <c r="Q82" s="25">
        <f t="shared" si="751"/>
        <v>4862.29</v>
      </c>
      <c r="R82" s="39">
        <v>0.13500000000000001</v>
      </c>
      <c r="S82" s="139">
        <v>0.2772</v>
      </c>
      <c r="T82" s="25">
        <f t="shared" si="752"/>
        <v>2090.4750000000004</v>
      </c>
      <c r="U82" s="28">
        <v>0.25900000000000001</v>
      </c>
      <c r="V82" s="25">
        <f t="shared" si="753"/>
        <v>4010.6150000000002</v>
      </c>
      <c r="W82" s="39">
        <v>0.47699999999999998</v>
      </c>
      <c r="X82" s="25">
        <f t="shared" si="754"/>
        <v>7386.3449999999993</v>
      </c>
      <c r="Y82" s="39">
        <v>0.4</v>
      </c>
      <c r="Z82" s="25">
        <f t="shared" si="755"/>
        <v>6194</v>
      </c>
      <c r="AA82" s="47">
        <v>2.6800000000000001E-3</v>
      </c>
      <c r="AB82" s="18">
        <f t="shared" si="756"/>
        <v>41.4998</v>
      </c>
      <c r="AC82" s="27">
        <f>IF(M82&gt;0,(AE82+AN82)/M82,0)</f>
        <v>2.988820329350985E-3</v>
      </c>
      <c r="AD82" s="47">
        <v>4.0000000000000002E-4</v>
      </c>
      <c r="AE82" s="37">
        <f t="shared" si="757"/>
        <v>6.194</v>
      </c>
      <c r="AF82" s="28">
        <v>0.21379999999999999</v>
      </c>
      <c r="AG82" s="41">
        <f t="shared" si="758"/>
        <v>37.1351358</v>
      </c>
      <c r="AH82" s="28">
        <f t="shared" si="759"/>
        <v>0.85234091958203362</v>
      </c>
      <c r="AI82" s="29">
        <f t="shared" si="635"/>
        <v>0.86767169763348528</v>
      </c>
      <c r="AJ82" s="43">
        <v>189</v>
      </c>
      <c r="AK82" s="39">
        <v>8.1000000000000003E-2</v>
      </c>
      <c r="AL82" s="28">
        <v>0.23080000000000001</v>
      </c>
      <c r="AM82" s="139">
        <v>0.218</v>
      </c>
      <c r="AN82" s="41">
        <f>AJ82*(1-AK82)*AL82</f>
        <v>40.087882800000003</v>
      </c>
      <c r="AO82" s="140">
        <f t="shared" si="677"/>
        <v>37.864637999999999</v>
      </c>
      <c r="AP82" s="18">
        <v>1.55</v>
      </c>
      <c r="AQ82" s="18"/>
      <c r="AR82" s="121">
        <f>AR81+AJ82-AQ82</f>
        <v>1994.800000000002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70"/>
      <c r="B83" s="49" t="s">
        <v>38</v>
      </c>
      <c r="C83" s="50"/>
      <c r="D83" s="51">
        <f t="shared" ref="D83" si="761">SUM(D80:D82)</f>
        <v>52350</v>
      </c>
      <c r="E83" s="51"/>
      <c r="F83" s="51">
        <f t="shared" ref="F83" si="762">SUM(F80:F82)</f>
        <v>57118</v>
      </c>
      <c r="G83" s="52"/>
      <c r="H83" s="52"/>
      <c r="I83" s="51">
        <f t="shared" ref="I83:K83" si="763">SUM(I80:I82)</f>
        <v>57741</v>
      </c>
      <c r="J83" s="52"/>
      <c r="K83" s="51">
        <f t="shared" si="763"/>
        <v>49918</v>
      </c>
      <c r="L83" s="21">
        <f t="shared" ref="L83" si="764">IF(K83&gt;0,(K80*L80+K81*L81+K82*L82)/K83,0)</f>
        <v>7.3328518770784071E-2</v>
      </c>
      <c r="M83" s="52">
        <f t="shared" ref="M83" si="765">M80+M81+M82</f>
        <v>46258</v>
      </c>
      <c r="N83" s="53">
        <f t="shared" ref="N83" si="766">IF(M83&gt;0,O83/M83,0)</f>
        <v>0.56085766786285618</v>
      </c>
      <c r="O83" s="54">
        <f t="shared" ref="O83" si="767">O80+O81+O82</f>
        <v>25944.154000000002</v>
      </c>
      <c r="P83" s="21">
        <f t="shared" ref="P83" si="768">IF(M83&gt;0,Q83/M83,0)</f>
        <v>0.30223122486921183</v>
      </c>
      <c r="Q83" s="54">
        <f t="shared" ref="Q83" si="769">Q80+Q81+Q82</f>
        <v>13980.612000000001</v>
      </c>
      <c r="R83" s="21">
        <f t="shared" ref="R83" si="770">IF(M83&gt;0,T83/M83,0)</f>
        <v>0.13691110726793204</v>
      </c>
      <c r="S83" s="141"/>
      <c r="T83" s="54">
        <f t="shared" ref="T83" si="771">T80+T81+T82</f>
        <v>6333.2340000000004</v>
      </c>
      <c r="U83" s="21">
        <f t="shared" ref="U83" si="772">IF(M83&gt;0,V83/M83,0)</f>
        <v>0.25533676337066019</v>
      </c>
      <c r="V83" s="54">
        <f t="shared" ref="V83" si="773">V80+V81+V82</f>
        <v>11811.368</v>
      </c>
      <c r="W83" s="21">
        <f t="shared" ref="W83" si="774">IF(M83&gt;0,X83/M83,0)</f>
        <v>0.4786674953521553</v>
      </c>
      <c r="X83" s="54">
        <f t="shared" ref="X83" si="775">X80+X81+X82</f>
        <v>22142.201000000001</v>
      </c>
      <c r="Y83" s="21">
        <f t="shared" ref="Y83" si="776">IF(M83&gt;0,Z83/M83,0)</f>
        <v>0.39665917246746507</v>
      </c>
      <c r="Z83" s="54">
        <f t="shared" ref="Z83" si="777">Z80+Z81+Z82</f>
        <v>18348.66</v>
      </c>
      <c r="AA83" s="55">
        <f t="shared" ref="AA83" si="778">IF(M83&gt;0,AB83/M83,0)</f>
        <v>2.7065806995546717E-3</v>
      </c>
      <c r="AB83" s="56">
        <f t="shared" ref="AB83" si="779">SUM(AB80:AB82)</f>
        <v>125.20101</v>
      </c>
      <c r="AC83" s="55">
        <f t="shared" ref="AC83" si="780">IF(M83&gt;0,(AC80*M80+AC81*M81+AC82*M82)/M83,0)</f>
        <v>3.0020611872540967E-3</v>
      </c>
      <c r="AD83" s="55">
        <f t="shared" ref="AD83" si="781">IF(K83&gt;0,(K80*AD80+K81*AD81+K82*AD82)/K83,0)</f>
        <v>4.0666092391522101E-4</v>
      </c>
      <c r="AE83" s="52">
        <f t="shared" ref="AE83" si="782">SUM(AE80:AE82)</f>
        <v>18.810929999999999</v>
      </c>
      <c r="AF83" s="53">
        <f t="shared" ref="AF83" si="783">IF(K83&gt;0,(K80*AF80+K81*AF81+K82*AF82)/K83,0)</f>
        <v>0.21566629272006088</v>
      </c>
      <c r="AG83" s="58">
        <f t="shared" ref="AG83" si="784">SUM(AG80:AG82)</f>
        <v>112.7307682</v>
      </c>
      <c r="AH83" s="53">
        <f t="shared" ref="AH83" si="785">IF(AND(AB83&gt;0),((AB80*AH80+AB81*AH81+AB82*AH82)/AB83),0)</f>
        <v>0.8513595142446575</v>
      </c>
      <c r="AI83" s="57">
        <f t="shared" si="635"/>
        <v>0.86607269766297312</v>
      </c>
      <c r="AJ83" s="51">
        <f t="shared" ref="AJ83" si="786">SUM(AJ80:AJ82)</f>
        <v>569</v>
      </c>
      <c r="AK83" s="21">
        <f t="shared" ref="AK83" si="787">IF(AJ83&gt;0,(AK80*AJ80+AK81*AJ81+AK82*AJ82)/AJ83,0)</f>
        <v>8.1337434094903349E-2</v>
      </c>
      <c r="AL83" s="53">
        <f>IF(K83&gt;0,(AL80*K80+AL81*K81+AL82*K82)/K83,0)</f>
        <v>0.22970392042950438</v>
      </c>
      <c r="AM83" s="141">
        <f>IF(L83&gt;0,(AM80*K80+AM81*K81+AM82*K82)/K83,0)</f>
        <v>0.21653908409792061</v>
      </c>
      <c r="AN83" s="58">
        <f t="shared" ref="AN83" si="788">SUM(AN80:AN82)</f>
        <v>120.05841640000001</v>
      </c>
      <c r="AO83" s="142">
        <f t="shared" si="706"/>
        <v>113.17094440000001</v>
      </c>
      <c r="AP83" s="56"/>
      <c r="AQ83" s="56">
        <f t="shared" ref="AQ83" si="789">SUM(AQ80:AQ82)</f>
        <v>0</v>
      </c>
      <c r="AR83" s="105"/>
      <c r="AS83" s="106">
        <f>AR82</f>
        <v>1994.800000000002</v>
      </c>
      <c r="AT83" s="51">
        <f t="shared" ref="AT83" si="790">SUM(AT80:AT82)</f>
        <v>0</v>
      </c>
      <c r="AU83" s="59"/>
      <c r="AV83" s="58"/>
      <c r="AW83" s="58"/>
      <c r="AX83" s="58"/>
      <c r="AY83" s="58"/>
    </row>
    <row r="84" spans="1:51" x14ac:dyDescent="0.2">
      <c r="A84" s="168">
        <v>21</v>
      </c>
      <c r="B84" s="23">
        <v>1</v>
      </c>
      <c r="C84" s="11" t="s">
        <v>56</v>
      </c>
      <c r="D84" s="12">
        <v>17235</v>
      </c>
      <c r="E84" s="12">
        <v>0</v>
      </c>
      <c r="F84" s="12">
        <v>18459</v>
      </c>
      <c r="G84" s="13">
        <v>0.4</v>
      </c>
      <c r="H84" s="13">
        <v>3.2</v>
      </c>
      <c r="I84" s="12">
        <v>18988</v>
      </c>
      <c r="J84" s="13">
        <v>2.1</v>
      </c>
      <c r="K84" s="12">
        <v>16737</v>
      </c>
      <c r="L84" s="14">
        <v>7.3999999999999996E-2</v>
      </c>
      <c r="M84" s="24">
        <f>ROUND(K84*(1-L84),0)</f>
        <v>15498</v>
      </c>
      <c r="N84" s="15">
        <v>0.56499999999999995</v>
      </c>
      <c r="O84" s="25">
        <f t="shared" ref="O84:O86" si="791">M84*N84</f>
        <v>8756.369999999999</v>
      </c>
      <c r="P84" s="14">
        <v>0.33800000000000002</v>
      </c>
      <c r="Q84" s="25">
        <f t="shared" ref="Q84:Q86" si="792">M84*P84</f>
        <v>5238.3240000000005</v>
      </c>
      <c r="R84" s="16">
        <v>9.7000000000000003E-2</v>
      </c>
      <c r="S84" s="150">
        <v>0.27710000000000001</v>
      </c>
      <c r="T84" s="25">
        <f t="shared" ref="T84:T86" si="793">M84*R84</f>
        <v>1503.306</v>
      </c>
      <c r="U84" s="26">
        <v>0.26500000000000001</v>
      </c>
      <c r="V84" s="25">
        <f t="shared" ref="V84:V86" si="794">M84*U84</f>
        <v>4106.97</v>
      </c>
      <c r="W84" s="16">
        <v>0.46899999999999997</v>
      </c>
      <c r="X84" s="25">
        <f t="shared" ref="X84:X86" si="795">M84*W84</f>
        <v>7268.5619999999999</v>
      </c>
      <c r="Y84" s="16">
        <v>0.4</v>
      </c>
      <c r="Z84" s="25">
        <f t="shared" ref="Z84:Z86" si="796">Y84*M84</f>
        <v>6199.2000000000007</v>
      </c>
      <c r="AA84" s="17">
        <v>2.7599999999999999E-3</v>
      </c>
      <c r="AB84" s="18">
        <f t="shared" ref="AB84:AB86" si="797">M84*AA84</f>
        <v>42.774479999999997</v>
      </c>
      <c r="AC84" s="27">
        <f>IF(M84&gt;0,(AE84+AN84)/M84,0)</f>
        <v>3.1639179248935346E-3</v>
      </c>
      <c r="AD84" s="17">
        <v>4.0000000000000002E-4</v>
      </c>
      <c r="AE84" s="24">
        <f t="shared" ref="AE84:AE86" si="798">AD84*M84</f>
        <v>6.1992000000000003</v>
      </c>
      <c r="AF84" s="117">
        <v>0.21659999999999999</v>
      </c>
      <c r="AG84" s="30">
        <f t="shared" ref="AG84:AG86" si="799">AJ84*(1-AK84)*AF84</f>
        <v>39.854399999999998</v>
      </c>
      <c r="AH84" s="28">
        <f t="shared" ref="AH84:AH86" si="800">IF(AND(AF84&gt;0,AD84&gt;0,AA84&gt;0),((AA84-AD84)*AF84)/((AF84-AD84)*AA84),0)</f>
        <v>0.85665446647629007</v>
      </c>
      <c r="AI84" s="60">
        <f t="shared" si="635"/>
        <v>0.87507804068452222</v>
      </c>
      <c r="AJ84" s="12">
        <v>200</v>
      </c>
      <c r="AK84" s="14">
        <v>0.08</v>
      </c>
      <c r="AL84" s="15">
        <v>0.23280000000000001</v>
      </c>
      <c r="AM84" s="135">
        <v>0.22550000000000001</v>
      </c>
      <c r="AN84" s="30">
        <f>AJ84*(1-AK84)*AL84</f>
        <v>42.8352</v>
      </c>
      <c r="AO84" s="136">
        <f t="shared" ref="AO84" si="801">AJ84*(1-AK84)*AM84</f>
        <v>41.492000000000004</v>
      </c>
      <c r="AP84" s="19">
        <v>1.6</v>
      </c>
      <c r="AQ84" s="19"/>
      <c r="AR84" s="101">
        <f>AR82+AJ84-AQ84</f>
        <v>2194.800000000002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9"/>
      <c r="B85" s="33">
        <v>2</v>
      </c>
      <c r="C85" s="46" t="s">
        <v>55</v>
      </c>
      <c r="D85" s="34">
        <v>20600</v>
      </c>
      <c r="E85" s="34">
        <v>3</v>
      </c>
      <c r="F85" s="34">
        <v>19050</v>
      </c>
      <c r="G85" s="35">
        <v>0.5</v>
      </c>
      <c r="H85" s="35">
        <v>3.5</v>
      </c>
      <c r="I85" s="34">
        <v>19127</v>
      </c>
      <c r="J85" s="35">
        <v>2.4</v>
      </c>
      <c r="K85" s="34">
        <v>16851</v>
      </c>
      <c r="L85" s="36">
        <v>7.2999999999999995E-2</v>
      </c>
      <c r="M85" s="37">
        <f>ROUND(K85*(1-L85),0)</f>
        <v>15621</v>
      </c>
      <c r="N85" s="38">
        <v>0.57099999999999995</v>
      </c>
      <c r="O85" s="25">
        <f t="shared" si="791"/>
        <v>8919.5909999999985</v>
      </c>
      <c r="P85" s="36">
        <v>0.26700000000000002</v>
      </c>
      <c r="Q85" s="25">
        <f t="shared" si="792"/>
        <v>4170.8069999999998</v>
      </c>
      <c r="R85" s="39">
        <v>0.16200000000000001</v>
      </c>
      <c r="S85" s="139">
        <v>0.29420000000000002</v>
      </c>
      <c r="T85" s="25">
        <f t="shared" si="793"/>
        <v>2530.6019999999999</v>
      </c>
      <c r="U85" s="28">
        <v>0.27</v>
      </c>
      <c r="V85" s="25">
        <f t="shared" si="794"/>
        <v>4217.67</v>
      </c>
      <c r="W85" s="39">
        <v>0.46500000000000002</v>
      </c>
      <c r="X85" s="25">
        <f t="shared" si="795"/>
        <v>7263.7650000000003</v>
      </c>
      <c r="Y85" s="39">
        <v>0.4</v>
      </c>
      <c r="Z85" s="25">
        <f t="shared" si="796"/>
        <v>6248.4000000000005</v>
      </c>
      <c r="AA85" s="40">
        <v>2.7399999999999998E-3</v>
      </c>
      <c r="AB85" s="18">
        <f t="shared" si="797"/>
        <v>42.801539999999996</v>
      </c>
      <c r="AC85" s="27">
        <f>IF(M85&gt;0,(AE85+AN85)/M85,0)</f>
        <v>3.1331538313808336E-3</v>
      </c>
      <c r="AD85" s="40">
        <v>3.8000000000000002E-4</v>
      </c>
      <c r="AE85" s="37">
        <f t="shared" si="798"/>
        <v>5.9359800000000007</v>
      </c>
      <c r="AF85" s="28">
        <v>0.2094</v>
      </c>
      <c r="AG85" s="41">
        <f t="shared" si="799"/>
        <v>40.114339200000003</v>
      </c>
      <c r="AH85" s="28">
        <f t="shared" si="800"/>
        <v>0.86287974398426581</v>
      </c>
      <c r="AI85" s="29">
        <f t="shared" si="635"/>
        <v>0.88020633773260104</v>
      </c>
      <c r="AJ85" s="34">
        <v>208</v>
      </c>
      <c r="AK85" s="36">
        <v>7.9000000000000001E-2</v>
      </c>
      <c r="AL85" s="38">
        <v>0.22450000000000001</v>
      </c>
      <c r="AM85" s="137">
        <v>0.21479999999999999</v>
      </c>
      <c r="AN85" s="41">
        <f>AJ85*(1-AK85)*AL85</f>
        <v>43.007016</v>
      </c>
      <c r="AO85" s="138">
        <f t="shared" si="677"/>
        <v>41.148806399999998</v>
      </c>
      <c r="AP85" s="42">
        <v>1.6</v>
      </c>
      <c r="AQ85" s="42"/>
      <c r="AR85" s="121">
        <f>AR84+AJ85-AQ85</f>
        <v>2402.800000000002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9"/>
      <c r="B86" s="33">
        <v>3</v>
      </c>
      <c r="C86" s="46" t="s">
        <v>53</v>
      </c>
      <c r="D86" s="43">
        <v>17500</v>
      </c>
      <c r="E86" s="43">
        <v>2</v>
      </c>
      <c r="F86" s="43">
        <v>17897</v>
      </c>
      <c r="G86" s="37">
        <v>0.6</v>
      </c>
      <c r="H86" s="37">
        <v>3.3</v>
      </c>
      <c r="I86" s="43">
        <v>18119</v>
      </c>
      <c r="J86" s="127">
        <v>1.5</v>
      </c>
      <c r="K86" s="43">
        <v>16812</v>
      </c>
      <c r="L86" s="39">
        <v>0.08</v>
      </c>
      <c r="M86" s="37">
        <f>ROUND(K86*(1-L86),0)</f>
        <v>15467</v>
      </c>
      <c r="N86" s="28">
        <v>0.58799999999999997</v>
      </c>
      <c r="O86" s="25">
        <f t="shared" si="791"/>
        <v>9094.5959999999995</v>
      </c>
      <c r="P86" s="39">
        <v>0.317</v>
      </c>
      <c r="Q86" s="25">
        <f t="shared" si="792"/>
        <v>4903.0389999999998</v>
      </c>
      <c r="R86" s="39">
        <v>9.5000000000000001E-2</v>
      </c>
      <c r="S86" s="139">
        <v>0.247</v>
      </c>
      <c r="T86" s="25">
        <f t="shared" si="793"/>
        <v>1469.365</v>
      </c>
      <c r="U86" s="28">
        <v>0.26600000000000001</v>
      </c>
      <c r="V86" s="25">
        <f t="shared" si="794"/>
        <v>4114.2220000000007</v>
      </c>
      <c r="W86" s="39">
        <v>0.47799999999999998</v>
      </c>
      <c r="X86" s="25">
        <f t="shared" si="795"/>
        <v>7393.2259999999997</v>
      </c>
      <c r="Y86" s="39">
        <v>0.4</v>
      </c>
      <c r="Z86" s="25">
        <f t="shared" si="796"/>
        <v>6186.8</v>
      </c>
      <c r="AA86" s="47">
        <v>2.7200000000000002E-3</v>
      </c>
      <c r="AB86" s="18">
        <f t="shared" si="797"/>
        <v>42.070240000000005</v>
      </c>
      <c r="AC86" s="27">
        <f>IF(M86&gt;0,(AE86+AN86)/M86,0)</f>
        <v>2.9665090192021728E-3</v>
      </c>
      <c r="AD86" s="47">
        <v>3.6999999999999999E-4</v>
      </c>
      <c r="AE86" s="37">
        <f t="shared" si="798"/>
        <v>5.7227899999999998</v>
      </c>
      <c r="AF86" s="28">
        <v>0.21410000000000001</v>
      </c>
      <c r="AG86" s="41">
        <f t="shared" si="799"/>
        <v>37.465359000000007</v>
      </c>
      <c r="AH86" s="28">
        <f t="shared" si="800"/>
        <v>0.865466256216612</v>
      </c>
      <c r="AI86" s="29">
        <f t="shared" si="635"/>
        <v>0.87668766724083236</v>
      </c>
      <c r="AJ86" s="43">
        <v>190</v>
      </c>
      <c r="AK86" s="39">
        <v>7.9000000000000001E-2</v>
      </c>
      <c r="AL86" s="28">
        <v>0.22950000000000001</v>
      </c>
      <c r="AM86" s="139">
        <v>0.2253</v>
      </c>
      <c r="AN86" s="41">
        <f>AJ86*(1-AK86)*AL86</f>
        <v>40.160205000000005</v>
      </c>
      <c r="AO86" s="140">
        <f t="shared" si="677"/>
        <v>39.425246999999999</v>
      </c>
      <c r="AP86" s="18">
        <v>1.55</v>
      </c>
      <c r="AQ86" s="18"/>
      <c r="AR86" s="121">
        <f>AR85+AJ86-AQ86</f>
        <v>2592.800000000002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70"/>
      <c r="B87" s="49" t="s">
        <v>38</v>
      </c>
      <c r="C87" s="50"/>
      <c r="D87" s="51">
        <f t="shared" ref="D87" si="802">SUM(D84:D86)</f>
        <v>55335</v>
      </c>
      <c r="E87" s="51"/>
      <c r="F87" s="51">
        <f t="shared" ref="F87" si="803">SUM(F84:F86)</f>
        <v>55406</v>
      </c>
      <c r="G87" s="52"/>
      <c r="H87" s="52"/>
      <c r="I87" s="51">
        <f t="shared" ref="I87:K87" si="804">SUM(I84:I86)</f>
        <v>56234</v>
      </c>
      <c r="J87" s="52"/>
      <c r="K87" s="51">
        <f t="shared" si="804"/>
        <v>50400</v>
      </c>
      <c r="L87" s="21">
        <f t="shared" ref="L87" si="805">IF(K87&gt;0,(K84*L84+K85*L85+K86*L86)/K87,0)</f>
        <v>7.5667083333333329E-2</v>
      </c>
      <c r="M87" s="52">
        <f t="shared" ref="M87" si="806">M84+M85+M86</f>
        <v>46586</v>
      </c>
      <c r="N87" s="53">
        <f t="shared" ref="N87" si="807">IF(M87&gt;0,O87/M87,0)</f>
        <v>0.57464811316704578</v>
      </c>
      <c r="O87" s="54">
        <f t="shared" ref="O87" si="808">O84+O85+O86</f>
        <v>26770.556999999993</v>
      </c>
      <c r="P87" s="21">
        <f t="shared" ref="P87" si="809">IF(M87&gt;0,Q87/M87,0)</f>
        <v>0.30722040956510543</v>
      </c>
      <c r="Q87" s="54">
        <f t="shared" ref="Q87" si="810">Q84+Q85+Q86</f>
        <v>14312.170000000002</v>
      </c>
      <c r="R87" s="21">
        <f t="shared" ref="R87" si="811">IF(M87&gt;0,T87/M87,0)</f>
        <v>0.11813147726784871</v>
      </c>
      <c r="S87" s="141"/>
      <c r="T87" s="54">
        <f t="shared" ref="T87" si="812">T84+T85+T86</f>
        <v>5503.2730000000001</v>
      </c>
      <c r="U87" s="21">
        <f t="shared" ref="U87" si="813">IF(M87&gt;0,V87/M87,0)</f>
        <v>0.26700858627055341</v>
      </c>
      <c r="V87" s="54">
        <f t="shared" ref="V87" si="814">V84+V85+V86</f>
        <v>12438.862000000001</v>
      </c>
      <c r="W87" s="21">
        <f t="shared" ref="W87" si="815">IF(M87&gt;0,X87/M87,0)</f>
        <v>0.47064682522646289</v>
      </c>
      <c r="X87" s="54">
        <f t="shared" ref="X87" si="816">X84+X85+X86</f>
        <v>21925.553</v>
      </c>
      <c r="Y87" s="21">
        <f t="shared" ref="Y87" si="817">IF(M87&gt;0,Z87/M87,0)</f>
        <v>0.4</v>
      </c>
      <c r="Z87" s="54">
        <f t="shared" ref="Z87" si="818">Z84+Z85+Z86</f>
        <v>18634.400000000001</v>
      </c>
      <c r="AA87" s="55">
        <f t="shared" ref="AA87" si="819">IF(M87&gt;0,AB87/M87,0)</f>
        <v>2.7400133087193581E-3</v>
      </c>
      <c r="AB87" s="56">
        <f t="shared" ref="AB87" si="820">SUM(AB84:AB86)</f>
        <v>127.64626000000001</v>
      </c>
      <c r="AC87" s="55">
        <f t="shared" ref="AC87" si="821">IF(M87&gt;0,(AC84*M84+AC85*M85+AC86*M86)/M87,0)</f>
        <v>3.0880605976044305E-3</v>
      </c>
      <c r="AD87" s="55">
        <f t="shared" ref="AD87" si="822">IF(K87&gt;0,(K84*AD84+K85*AD85+K86*AD86)/K87,0)</f>
        <v>3.8330595238095244E-4</v>
      </c>
      <c r="AE87" s="52">
        <f t="shared" ref="AE87" si="823">SUM(AE84:AE86)</f>
        <v>17.857970000000002</v>
      </c>
      <c r="AF87" s="53">
        <f t="shared" ref="AF87" si="824">IF(K87&gt;0,(K84*AF84+K85*AF85+K86*AF86)/K87,0)</f>
        <v>0.21335878571428574</v>
      </c>
      <c r="AG87" s="58">
        <f t="shared" ref="AG87" si="825">SUM(AG84:AG86)</f>
        <v>117.43409820000001</v>
      </c>
      <c r="AH87" s="53">
        <f t="shared" ref="AH87" si="826">IF(AND(AB87&gt;0),((AB84*AH84+AB85*AH85+AB86*AH86)/AB87),0)</f>
        <v>0.86164611741438735</v>
      </c>
      <c r="AI87" s="57">
        <f t="shared" si="635"/>
        <v>0.87734386730591363</v>
      </c>
      <c r="AJ87" s="51">
        <f t="shared" ref="AJ87" si="827">SUM(AJ84:AJ86)</f>
        <v>598</v>
      </c>
      <c r="AK87" s="21">
        <f t="shared" ref="AK87" si="828">IF(AJ87&gt;0,(AK84*AJ84+AK85*AJ85+AK86*AJ86)/AJ87,0)</f>
        <v>7.9334448160535115E-2</v>
      </c>
      <c r="AL87" s="53">
        <f>IF(K87&gt;0,(AL84*K84+AL85*K85+AL86*K86)/K87,0)</f>
        <v>0.2289241488095238</v>
      </c>
      <c r="AM87" s="141">
        <f>IF(L87&gt;0,(AM84*K84+AM85*K85+AM86*K86)/K87,0)</f>
        <v>0.22185579166666666</v>
      </c>
      <c r="AN87" s="58">
        <f t="shared" ref="AN87" si="829">SUM(AN84:AN86)</f>
        <v>126.00242100000001</v>
      </c>
      <c r="AO87" s="142">
        <f t="shared" si="706"/>
        <v>122.0660534</v>
      </c>
      <c r="AP87" s="56"/>
      <c r="AQ87" s="56">
        <f t="shared" ref="AQ87" si="830">SUM(AQ84:AQ86)</f>
        <v>0</v>
      </c>
      <c r="AR87" s="105"/>
      <c r="AS87" s="106">
        <f>AR86</f>
        <v>2592.800000000002</v>
      </c>
      <c r="AT87" s="51">
        <f t="shared" ref="AT87" si="831">SUM(AT84:AT86)</f>
        <v>0</v>
      </c>
      <c r="AU87" s="59"/>
      <c r="AV87" s="58"/>
      <c r="AW87" s="58"/>
      <c r="AX87" s="58"/>
      <c r="AY87" s="58"/>
    </row>
    <row r="88" spans="1:51" x14ac:dyDescent="0.2">
      <c r="A88" s="168">
        <v>22</v>
      </c>
      <c r="B88" s="23">
        <v>1</v>
      </c>
      <c r="C88" s="11" t="s">
        <v>56</v>
      </c>
      <c r="D88" s="12">
        <v>6376</v>
      </c>
      <c r="E88" s="12">
        <v>1</v>
      </c>
      <c r="F88" s="12">
        <v>6439</v>
      </c>
      <c r="G88" s="13">
        <v>0.4</v>
      </c>
      <c r="H88" s="13">
        <v>4.0999999999999996</v>
      </c>
      <c r="I88" s="12">
        <v>6539</v>
      </c>
      <c r="J88" s="125">
        <v>7</v>
      </c>
      <c r="K88" s="12">
        <v>16541</v>
      </c>
      <c r="L88" s="14">
        <v>7.9000000000000001E-2</v>
      </c>
      <c r="M88" s="24">
        <f>ROUND(K88*(1-L88),0)</f>
        <v>15234</v>
      </c>
      <c r="N88" s="15">
        <v>0.57399999999999995</v>
      </c>
      <c r="O88" s="25">
        <f t="shared" ref="O88:O90" si="832">M88*N88</f>
        <v>8744.3159999999989</v>
      </c>
      <c r="P88" s="14">
        <v>0.33</v>
      </c>
      <c r="Q88" s="25">
        <f t="shared" ref="Q88:Q90" si="833">M88*P88</f>
        <v>5027.22</v>
      </c>
      <c r="R88" s="16">
        <v>9.6000000000000002E-2</v>
      </c>
      <c r="S88" s="150">
        <v>0.29070000000000001</v>
      </c>
      <c r="T88" s="25">
        <f t="shared" ref="T88:T90" si="834">M88*R88</f>
        <v>1462.4639999999999</v>
      </c>
      <c r="U88" s="26">
        <v>0.27500000000000002</v>
      </c>
      <c r="V88" s="25">
        <f t="shared" ref="V88:V90" si="835">M88*U88</f>
        <v>4189.3500000000004</v>
      </c>
      <c r="W88" s="16">
        <v>0.46200000000000002</v>
      </c>
      <c r="X88" s="25">
        <f t="shared" ref="X88:X90" si="836">M88*W88</f>
        <v>7038.1080000000002</v>
      </c>
      <c r="Y88" s="16">
        <v>0.4</v>
      </c>
      <c r="Z88" s="25">
        <f t="shared" ref="Z88:Z90" si="837">Y88*M88</f>
        <v>6093.6</v>
      </c>
      <c r="AA88" s="17">
        <v>2.7299999999999998E-3</v>
      </c>
      <c r="AB88" s="18">
        <f t="shared" ref="AB88:AB90" si="838">M88*AA88</f>
        <v>41.588819999999998</v>
      </c>
      <c r="AC88" s="27">
        <f>IF(M88&gt;0,(AE88+AN88)/M88,0)</f>
        <v>3.1083549954050156E-3</v>
      </c>
      <c r="AD88" s="17">
        <v>3.8000000000000002E-4</v>
      </c>
      <c r="AE88" s="24">
        <f t="shared" ref="AE88:AE90" si="839">AD88*M88</f>
        <v>5.7889200000000001</v>
      </c>
      <c r="AF88" s="117">
        <v>0.21640000000000001</v>
      </c>
      <c r="AG88" s="30">
        <f t="shared" ref="AG88:AG90" si="840">AJ88*(1-AK88)*AF88</f>
        <v>39.021248000000007</v>
      </c>
      <c r="AH88" s="28">
        <f t="shared" ref="AH88:AH90" si="841">IF(AND(AF88&gt;0,AD88&gt;0,AA88&gt;0),((AA88-AD88)*AF88)/((AF88-AD88)*AA88),0)</f>
        <v>0.8623201012794568</v>
      </c>
      <c r="AI88" s="60">
        <f t="shared" si="635"/>
        <v>0.87919827875771606</v>
      </c>
      <c r="AJ88" s="12">
        <v>196</v>
      </c>
      <c r="AK88" s="14">
        <v>0.08</v>
      </c>
      <c r="AL88" s="15">
        <v>0.23050000000000001</v>
      </c>
      <c r="AM88" s="135">
        <v>0.22520000000000001</v>
      </c>
      <c r="AN88" s="30">
        <f>AJ88*(1-AK88)*AL88</f>
        <v>41.563760000000009</v>
      </c>
      <c r="AO88" s="136">
        <f t="shared" ref="AO88" si="842">AJ88*(1-AK88)*AM88</f>
        <v>40.608064000000006</v>
      </c>
      <c r="AP88" s="19">
        <v>1.65</v>
      </c>
      <c r="AQ88" s="19">
        <v>1049.44</v>
      </c>
      <c r="AR88" s="101">
        <f>AR86+AJ88-AQ88</f>
        <v>1739.3600000000019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9"/>
      <c r="B89" s="33">
        <v>2</v>
      </c>
      <c r="C89" s="46" t="s">
        <v>58</v>
      </c>
      <c r="D89" s="34">
        <v>20069</v>
      </c>
      <c r="E89" s="34">
        <v>1</v>
      </c>
      <c r="F89" s="34">
        <v>16597</v>
      </c>
      <c r="G89" s="35">
        <v>0.8</v>
      </c>
      <c r="H89" s="35">
        <v>4.5999999999999996</v>
      </c>
      <c r="I89" s="34">
        <v>17124</v>
      </c>
      <c r="J89" s="35">
        <v>5.0999999999999996</v>
      </c>
      <c r="K89" s="34">
        <v>16403</v>
      </c>
      <c r="L89" s="36">
        <v>7.9000000000000001E-2</v>
      </c>
      <c r="M89" s="37">
        <f>ROUND(K89*(1-L89),0)</f>
        <v>15107</v>
      </c>
      <c r="N89" s="38">
        <v>0.373</v>
      </c>
      <c r="O89" s="25">
        <f t="shared" si="832"/>
        <v>5634.9110000000001</v>
      </c>
      <c r="P89" s="36">
        <v>0.55200000000000005</v>
      </c>
      <c r="Q89" s="25">
        <f t="shared" si="833"/>
        <v>8339.0640000000003</v>
      </c>
      <c r="R89" s="39">
        <v>7.4999999999999997E-2</v>
      </c>
      <c r="S89" s="139">
        <v>0.27060000000000001</v>
      </c>
      <c r="T89" s="25">
        <f t="shared" si="834"/>
        <v>1133.0249999999999</v>
      </c>
      <c r="U89" s="28">
        <v>0.26900000000000002</v>
      </c>
      <c r="V89" s="25">
        <f t="shared" si="835"/>
        <v>4063.7830000000004</v>
      </c>
      <c r="W89" s="39">
        <v>0.47399999999999998</v>
      </c>
      <c r="X89" s="25">
        <f t="shared" si="836"/>
        <v>7160.7179999999998</v>
      </c>
      <c r="Y89" s="39">
        <v>0.39</v>
      </c>
      <c r="Z89" s="25">
        <f t="shared" si="837"/>
        <v>5891.7300000000005</v>
      </c>
      <c r="AA89" s="40">
        <v>2.7200000000000002E-3</v>
      </c>
      <c r="AB89" s="18">
        <f t="shared" si="838"/>
        <v>41.09104</v>
      </c>
      <c r="AC89" s="27">
        <f>IF(M89&gt;0,(AE89+AN89)/M89,0)</f>
        <v>3.1492326735950223E-3</v>
      </c>
      <c r="AD89" s="40">
        <v>3.8999999999999999E-4</v>
      </c>
      <c r="AE89" s="37">
        <f t="shared" si="839"/>
        <v>5.8917299999999999</v>
      </c>
      <c r="AF89" s="28">
        <v>0.2064</v>
      </c>
      <c r="AG89" s="41">
        <f t="shared" si="840"/>
        <v>38.737152000000002</v>
      </c>
      <c r="AH89" s="28">
        <f t="shared" si="841"/>
        <v>0.85823932019290894</v>
      </c>
      <c r="AI89" s="29">
        <f t="shared" si="635"/>
        <v>0.8777015232171762</v>
      </c>
      <c r="AJ89" s="34">
        <v>204</v>
      </c>
      <c r="AK89" s="36">
        <v>0.08</v>
      </c>
      <c r="AL89" s="38">
        <v>0.22209999999999999</v>
      </c>
      <c r="AM89" s="137">
        <v>0.21260000000000001</v>
      </c>
      <c r="AN89" s="41">
        <f>AJ89*(1-AK89)*AL89</f>
        <v>41.683728000000002</v>
      </c>
      <c r="AO89" s="138">
        <f t="shared" si="677"/>
        <v>39.900768000000006</v>
      </c>
      <c r="AP89" s="42">
        <v>1.65</v>
      </c>
      <c r="AQ89" s="42"/>
      <c r="AR89" s="121">
        <f>AR88+AJ89-AQ89</f>
        <v>1943.3600000000019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9"/>
      <c r="B90" s="33">
        <v>3</v>
      </c>
      <c r="C90" s="46" t="s">
        <v>53</v>
      </c>
      <c r="D90" s="43">
        <v>14900</v>
      </c>
      <c r="E90" s="43">
        <v>1</v>
      </c>
      <c r="F90" s="43">
        <v>17441</v>
      </c>
      <c r="G90" s="37">
        <v>1.5</v>
      </c>
      <c r="H90" s="37">
        <v>5.5</v>
      </c>
      <c r="I90" s="43">
        <v>17571</v>
      </c>
      <c r="J90" s="127">
        <v>4.8</v>
      </c>
      <c r="K90" s="43">
        <v>16105</v>
      </c>
      <c r="L90" s="39">
        <v>6.9000000000000006E-2</v>
      </c>
      <c r="M90" s="37">
        <f>ROUND(K90*(1-L90),0)</f>
        <v>14994</v>
      </c>
      <c r="N90" s="28">
        <v>0.54400000000000004</v>
      </c>
      <c r="O90" s="25">
        <f t="shared" si="832"/>
        <v>8156.7360000000008</v>
      </c>
      <c r="P90" s="39">
        <v>0.28199999999999997</v>
      </c>
      <c r="Q90" s="25">
        <f t="shared" si="833"/>
        <v>4228.308</v>
      </c>
      <c r="R90" s="39">
        <v>0.17399999999999999</v>
      </c>
      <c r="S90" s="139">
        <v>0.28439999999999999</v>
      </c>
      <c r="T90" s="25">
        <f t="shared" si="834"/>
        <v>2608.9559999999997</v>
      </c>
      <c r="U90" s="28">
        <v>0.27300000000000002</v>
      </c>
      <c r="V90" s="25">
        <f t="shared" si="835"/>
        <v>4093.3620000000001</v>
      </c>
      <c r="W90" s="39">
        <v>0.47199999999999998</v>
      </c>
      <c r="X90" s="25">
        <f t="shared" si="836"/>
        <v>7077.1679999999997</v>
      </c>
      <c r="Y90" s="39">
        <v>0.4</v>
      </c>
      <c r="Z90" s="25">
        <f t="shared" si="837"/>
        <v>5997.6</v>
      </c>
      <c r="AA90" s="47">
        <v>2.7200000000000002E-3</v>
      </c>
      <c r="AB90" s="18">
        <f t="shared" si="838"/>
        <v>40.783680000000004</v>
      </c>
      <c r="AC90" s="27">
        <f>IF(M90&gt;0,(AE90+AN90)/M90,0)</f>
        <v>2.9670456782713087E-3</v>
      </c>
      <c r="AD90" s="47">
        <v>3.8000000000000002E-4</v>
      </c>
      <c r="AE90" s="37">
        <f t="shared" si="839"/>
        <v>5.6977200000000003</v>
      </c>
      <c r="AF90" s="28">
        <v>0.21160000000000001</v>
      </c>
      <c r="AG90" s="41">
        <f t="shared" si="840"/>
        <v>37.530857200000007</v>
      </c>
      <c r="AH90" s="28">
        <f t="shared" si="841"/>
        <v>0.86184184875540959</v>
      </c>
      <c r="AI90" s="29">
        <f t="shared" si="635"/>
        <v>0.87344411871517802</v>
      </c>
      <c r="AJ90" s="43">
        <v>193</v>
      </c>
      <c r="AK90" s="39">
        <v>8.1000000000000003E-2</v>
      </c>
      <c r="AL90" s="28">
        <v>0.21870000000000001</v>
      </c>
      <c r="AM90" s="139">
        <v>0.20710000000000001</v>
      </c>
      <c r="AN90" s="41">
        <f>AJ90*(1-AK90)*AL90</f>
        <v>38.790162900000006</v>
      </c>
      <c r="AO90" s="140">
        <f t="shared" si="677"/>
        <v>36.732705700000004</v>
      </c>
      <c r="AP90" s="18">
        <v>1.55</v>
      </c>
      <c r="AQ90" s="18"/>
      <c r="AR90" s="121">
        <f>AR89+AJ90-AQ90</f>
        <v>2136.3600000000019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70"/>
      <c r="B91" s="49" t="s">
        <v>38</v>
      </c>
      <c r="C91" s="50"/>
      <c r="D91" s="51">
        <f t="shared" ref="D91" si="843">SUM(D88:D90)</f>
        <v>41345</v>
      </c>
      <c r="E91" s="51"/>
      <c r="F91" s="51">
        <f t="shared" ref="F91" si="844">SUM(F88:F90)</f>
        <v>40477</v>
      </c>
      <c r="G91" s="52"/>
      <c r="H91" s="52"/>
      <c r="I91" s="51">
        <f t="shared" ref="I91:K91" si="845">SUM(I88:I90)</f>
        <v>41234</v>
      </c>
      <c r="J91" s="52"/>
      <c r="K91" s="51">
        <f t="shared" si="845"/>
        <v>49049</v>
      </c>
      <c r="L91" s="21">
        <f t="shared" ref="L91" si="846">IF(K91&gt;0,(K88*L88+K89*L89+K90*L90)/K91,0)</f>
        <v>7.5716548757365082E-2</v>
      </c>
      <c r="M91" s="52">
        <f t="shared" ref="M91" si="847">M88+M89+M90</f>
        <v>45335</v>
      </c>
      <c r="N91" s="53">
        <f t="shared" ref="N91" si="848">IF(M91&gt;0,O91/M91,0)</f>
        <v>0.49709855520017648</v>
      </c>
      <c r="O91" s="54">
        <f t="shared" ref="O91" si="849">O88+O89+O90</f>
        <v>22535.963</v>
      </c>
      <c r="P91" s="21">
        <f t="shared" ref="P91" si="850">IF(M91&gt;0,Q91/M91,0)</f>
        <v>0.38810173155398697</v>
      </c>
      <c r="Q91" s="54">
        <f t="shared" ref="Q91" si="851">Q88+Q89+Q90</f>
        <v>17594.592000000001</v>
      </c>
      <c r="R91" s="21">
        <f t="shared" ref="R91" si="852">IF(M91&gt;0,T91/M91,0)</f>
        <v>0.11479971324583654</v>
      </c>
      <c r="S91" s="141"/>
      <c r="T91" s="54">
        <f t="shared" ref="T91" si="853">T88+T89+T90</f>
        <v>5204.4449999999997</v>
      </c>
      <c r="U91" s="21">
        <f t="shared" ref="U91" si="854">IF(M91&gt;0,V91/M91,0)</f>
        <v>0.27233914194331099</v>
      </c>
      <c r="V91" s="54">
        <f t="shared" ref="V91" si="855">V88+V89+V90</f>
        <v>12346.495000000003</v>
      </c>
      <c r="W91" s="21">
        <f t="shared" ref="W91" si="856">IF(M91&gt;0,X91/M91,0)</f>
        <v>0.4693061431565016</v>
      </c>
      <c r="X91" s="54">
        <f t="shared" ref="X91" si="857">X88+X89+X90</f>
        <v>21275.993999999999</v>
      </c>
      <c r="Y91" s="21">
        <f t="shared" ref="Y91" si="858">IF(M91&gt;0,Z91/M91,0)</f>
        <v>0.39666769604058677</v>
      </c>
      <c r="Z91" s="54">
        <f t="shared" ref="Z91" si="859">Z88+Z89+Z90</f>
        <v>17982.93</v>
      </c>
      <c r="AA91" s="55">
        <f t="shared" ref="AA91" si="860">IF(M91&gt;0,AB91/M91,0)</f>
        <v>2.7233603176353809E-3</v>
      </c>
      <c r="AB91" s="56">
        <f t="shared" ref="AB91" si="861">SUM(AB88:AB90)</f>
        <v>123.46353999999999</v>
      </c>
      <c r="AC91" s="55">
        <f t="shared" ref="AC91" si="862">IF(M91&gt;0,(AC88*M88+AC89*M89+AC90*M90)/M91,0)</f>
        <v>3.0752403418991955E-3</v>
      </c>
      <c r="AD91" s="55">
        <f t="shared" ref="AD91" si="863">IF(K91&gt;0,(K88*AD88+K89*AD89+K90*AD90)/K91,0)</f>
        <v>3.8334420681359455E-4</v>
      </c>
      <c r="AE91" s="52">
        <f t="shared" ref="AE91" si="864">SUM(AE88:AE90)</f>
        <v>17.37837</v>
      </c>
      <c r="AF91" s="53">
        <f t="shared" ref="AF91" si="865">IF(K91&gt;0,(K88*AF88+K89*AF89+K90*AF90)/K91,0)</f>
        <v>0.21147973658994071</v>
      </c>
      <c r="AG91" s="58">
        <f t="shared" ref="AG91" si="866">SUM(AG88:AG90)</f>
        <v>115.28925720000001</v>
      </c>
      <c r="AH91" s="53">
        <f t="shared" ref="AH91" si="867">IF(AND(AB91&gt;0),((AB88*AH88+AB89*AH89+AB90*AH90)/AB91),0)</f>
        <v>0.86080395783533947</v>
      </c>
      <c r="AI91" s="57">
        <f t="shared" si="635"/>
        <v>0.87684679016290812</v>
      </c>
      <c r="AJ91" s="51">
        <f t="shared" ref="AJ91" si="868">SUM(AJ88:AJ90)</f>
        <v>593</v>
      </c>
      <c r="AK91" s="21">
        <f t="shared" ref="AK91" si="869">IF(AJ91&gt;0,(AK88*AJ88+AK89*AJ89+AK90*AJ90)/AJ91,0)</f>
        <v>8.0325463743676231E-2</v>
      </c>
      <c r="AL91" s="53">
        <f>IF(K91&gt;0,(AL88*K88+AL89*K89+AL90*K90)/K91,0)</f>
        <v>0.22381639381027138</v>
      </c>
      <c r="AM91" s="141">
        <f>IF(L91&gt;0,(AM88*K88+AM89*K89+AM90*K90)/K91,0)</f>
        <v>0.21504325266570168</v>
      </c>
      <c r="AN91" s="58">
        <f t="shared" ref="AN91" si="870">SUM(AN88:AN90)</f>
        <v>122.03765090000002</v>
      </c>
      <c r="AO91" s="142">
        <f t="shared" si="706"/>
        <v>117.24153770000001</v>
      </c>
      <c r="AP91" s="56"/>
      <c r="AQ91" s="56">
        <f t="shared" ref="AQ91" si="871">SUM(AQ88:AQ90)</f>
        <v>1049.44</v>
      </c>
      <c r="AR91" s="105"/>
      <c r="AS91" s="106">
        <f>AR90</f>
        <v>2136.3600000000019</v>
      </c>
      <c r="AT91" s="51">
        <f t="shared" ref="AT91" si="872">SUM(AT88:AT90)</f>
        <v>0</v>
      </c>
      <c r="AU91" s="59"/>
      <c r="AV91" s="58"/>
      <c r="AW91" s="58"/>
      <c r="AX91" s="58"/>
      <c r="AY91" s="58"/>
    </row>
    <row r="92" spans="1:51" x14ac:dyDescent="0.2">
      <c r="A92" s="168">
        <v>23</v>
      </c>
      <c r="B92" s="23">
        <v>1</v>
      </c>
      <c r="C92" s="11" t="s">
        <v>56</v>
      </c>
      <c r="D92" s="12">
        <v>6700</v>
      </c>
      <c r="E92" s="12">
        <v>0</v>
      </c>
      <c r="F92" s="12">
        <v>14163</v>
      </c>
      <c r="G92" s="13">
        <v>0.5</v>
      </c>
      <c r="H92" s="13">
        <v>4.5</v>
      </c>
      <c r="I92" s="12">
        <v>15313</v>
      </c>
      <c r="J92" s="13">
        <v>4.5</v>
      </c>
      <c r="K92" s="12">
        <v>14826</v>
      </c>
      <c r="L92" s="14">
        <v>7.3999999999999996E-2</v>
      </c>
      <c r="M92" s="24">
        <f>ROUND(K92*(1-L92),0)</f>
        <v>13729</v>
      </c>
      <c r="N92" s="15">
        <v>0.55200000000000005</v>
      </c>
      <c r="O92" s="25">
        <f t="shared" ref="O92:O94" si="873">M92*N92</f>
        <v>7578.4080000000004</v>
      </c>
      <c r="P92" s="14">
        <v>0.30199999999999999</v>
      </c>
      <c r="Q92" s="25">
        <f t="shared" ref="Q92:Q94" si="874">M92*P92</f>
        <v>4146.1579999999994</v>
      </c>
      <c r="R92" s="16">
        <v>0.14599999999999999</v>
      </c>
      <c r="S92" s="150">
        <v>0.28799999999999998</v>
      </c>
      <c r="T92" s="25">
        <f t="shared" ref="T92:T94" si="875">M92*R92</f>
        <v>2004.434</v>
      </c>
      <c r="U92" s="26">
        <v>0.27300000000000002</v>
      </c>
      <c r="V92" s="25">
        <f t="shared" ref="V92:V94" si="876">M92*U92</f>
        <v>3748.0170000000003</v>
      </c>
      <c r="W92" s="16">
        <v>0.47799999999999998</v>
      </c>
      <c r="X92" s="25">
        <f t="shared" ref="X92:X94" si="877">M92*W92</f>
        <v>6562.4619999999995</v>
      </c>
      <c r="Y92" s="16">
        <v>0.4</v>
      </c>
      <c r="Z92" s="25">
        <f t="shared" ref="Z92:Z94" si="878">Y92*M92</f>
        <v>5491.6</v>
      </c>
      <c r="AA92" s="17">
        <v>2.7299999999999998E-3</v>
      </c>
      <c r="AB92" s="18">
        <f t="shared" ref="AB92:AB94" si="879">M92*AA92</f>
        <v>37.480169999999994</v>
      </c>
      <c r="AC92" s="27">
        <f>IF(M92&gt;0,(AE92+AN92)/M92,0)</f>
        <v>2.974551912011071E-3</v>
      </c>
      <c r="AD92" s="17">
        <v>3.8000000000000002E-4</v>
      </c>
      <c r="AE92" s="24">
        <f t="shared" ref="AE92:AE94" si="880">AD92*M92</f>
        <v>5.2170200000000007</v>
      </c>
      <c r="AF92" s="117">
        <v>0.2165</v>
      </c>
      <c r="AG92" s="30">
        <f t="shared" ref="AG92:AG94" si="881">AJ92*(1-AK92)*AF92</f>
        <v>33.588242999999999</v>
      </c>
      <c r="AH92" s="28">
        <f t="shared" ref="AH92:AH94" si="882">IF(AND(AF92&gt;0,AD92&gt;0,AA92&gt;0),((AA92-AD92)*AF92)/((AF92-AD92)*AA92),0)</f>
        <v>0.86231940063144941</v>
      </c>
      <c r="AI92" s="60">
        <f t="shared" si="635"/>
        <v>0.87369567809811455</v>
      </c>
      <c r="AJ92" s="12">
        <v>169</v>
      </c>
      <c r="AK92" s="14">
        <v>8.2000000000000003E-2</v>
      </c>
      <c r="AL92" s="15">
        <v>0.2296</v>
      </c>
      <c r="AM92" s="135">
        <v>0.22009999999999999</v>
      </c>
      <c r="AN92" s="30">
        <f>AJ92*(1-AK92)*AL92</f>
        <v>35.620603199999998</v>
      </c>
      <c r="AO92" s="136">
        <f t="shared" ref="AO92" si="883">AJ92*(1-AK92)*AM92</f>
        <v>34.146754199999997</v>
      </c>
      <c r="AP92" s="19">
        <v>1.5</v>
      </c>
      <c r="AQ92" s="19">
        <v>1002.02</v>
      </c>
      <c r="AR92" s="101">
        <f>AR90+AJ92-AQ92</f>
        <v>1303.340000000002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9"/>
      <c r="B93" s="33">
        <v>2</v>
      </c>
      <c r="C93" s="46" t="s">
        <v>58</v>
      </c>
      <c r="D93" s="34">
        <v>19924</v>
      </c>
      <c r="E93" s="34">
        <v>4</v>
      </c>
      <c r="F93" s="34">
        <v>17817</v>
      </c>
      <c r="G93" s="35">
        <v>0.3</v>
      </c>
      <c r="H93" s="35">
        <v>3.7</v>
      </c>
      <c r="I93" s="34">
        <v>18449</v>
      </c>
      <c r="J93" s="35">
        <v>3.6</v>
      </c>
      <c r="K93" s="34">
        <v>14976</v>
      </c>
      <c r="L93" s="36">
        <v>7.2999999999999995E-2</v>
      </c>
      <c r="M93" s="37">
        <f>ROUND(K93*(1-L93),0)</f>
        <v>13883</v>
      </c>
      <c r="N93" s="38">
        <v>0.57399999999999995</v>
      </c>
      <c r="O93" s="25">
        <f t="shared" si="873"/>
        <v>7968.8419999999996</v>
      </c>
      <c r="P93" s="36">
        <v>0.34499999999999997</v>
      </c>
      <c r="Q93" s="25">
        <f t="shared" si="874"/>
        <v>4789.6349999999993</v>
      </c>
      <c r="R93" s="39">
        <v>8.1000000000000003E-2</v>
      </c>
      <c r="S93" s="139">
        <v>0.27739999999999998</v>
      </c>
      <c r="T93" s="25">
        <f t="shared" si="875"/>
        <v>1124.5230000000001</v>
      </c>
      <c r="U93" s="28">
        <v>0.26100000000000001</v>
      </c>
      <c r="V93" s="25">
        <f t="shared" si="876"/>
        <v>3623.4630000000002</v>
      </c>
      <c r="W93" s="39">
        <v>0.48199999999999998</v>
      </c>
      <c r="X93" s="25">
        <f t="shared" si="877"/>
        <v>6691.6059999999998</v>
      </c>
      <c r="Y93" s="39">
        <v>0.39</v>
      </c>
      <c r="Z93" s="25">
        <f t="shared" si="878"/>
        <v>5414.37</v>
      </c>
      <c r="AA93" s="40">
        <v>2.7399999999999998E-3</v>
      </c>
      <c r="AB93" s="18">
        <f t="shared" si="879"/>
        <v>38.03942</v>
      </c>
      <c r="AC93" s="27">
        <f>IF(M93&gt;0,(AE93+AN93)/M93,0)</f>
        <v>2.8670561838219409E-3</v>
      </c>
      <c r="AD93" s="40">
        <v>3.8000000000000002E-4</v>
      </c>
      <c r="AE93" s="37">
        <f t="shared" si="880"/>
        <v>5.2755400000000003</v>
      </c>
      <c r="AF93" s="28">
        <v>0.22220000000000001</v>
      </c>
      <c r="AG93" s="41">
        <f t="shared" si="881"/>
        <v>33.212456200000005</v>
      </c>
      <c r="AH93" s="28">
        <f t="shared" si="882"/>
        <v>0.86278938601496435</v>
      </c>
      <c r="AI93" s="29">
        <f t="shared" si="635"/>
        <v>0.86888921132294594</v>
      </c>
      <c r="AJ93" s="34">
        <v>163</v>
      </c>
      <c r="AK93" s="36">
        <v>8.3000000000000004E-2</v>
      </c>
      <c r="AL93" s="38">
        <v>0.23100000000000001</v>
      </c>
      <c r="AM93" s="137">
        <v>0.2233</v>
      </c>
      <c r="AN93" s="41">
        <f>AJ93*(1-AK93)*AL93</f>
        <v>34.527801000000004</v>
      </c>
      <c r="AO93" s="138">
        <f t="shared" si="677"/>
        <v>33.376874299999997</v>
      </c>
      <c r="AP93" s="42">
        <v>1.6</v>
      </c>
      <c r="AQ93" s="42"/>
      <c r="AR93" s="121">
        <f>AR92+AJ93-AQ93</f>
        <v>1466.340000000002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9"/>
      <c r="B94" s="33">
        <v>3</v>
      </c>
      <c r="C94" s="11" t="s">
        <v>54</v>
      </c>
      <c r="D94" s="43">
        <v>21300</v>
      </c>
      <c r="E94" s="43">
        <v>1</v>
      </c>
      <c r="F94" s="43">
        <v>17933</v>
      </c>
      <c r="G94" s="37">
        <v>0.5</v>
      </c>
      <c r="H94" s="37">
        <v>4.2</v>
      </c>
      <c r="I94" s="43">
        <v>18173</v>
      </c>
      <c r="J94" s="37">
        <v>2.2999999999999998</v>
      </c>
      <c r="K94" s="43">
        <v>15029</v>
      </c>
      <c r="L94" s="39">
        <v>7.5999999999999998E-2</v>
      </c>
      <c r="M94" s="37">
        <f>ROUND(K94*(1-L94),0)</f>
        <v>13887</v>
      </c>
      <c r="N94" s="28">
        <v>0.36899999999999999</v>
      </c>
      <c r="O94" s="25">
        <f t="shared" si="873"/>
        <v>5124.3029999999999</v>
      </c>
      <c r="P94" s="39">
        <v>0.39500000000000002</v>
      </c>
      <c r="Q94" s="25">
        <f t="shared" si="874"/>
        <v>5485.3650000000007</v>
      </c>
      <c r="R94" s="39">
        <v>0.23599999999999999</v>
      </c>
      <c r="S94" s="139">
        <v>0.28539999999999999</v>
      </c>
      <c r="T94" s="25">
        <f t="shared" si="875"/>
        <v>3277.3319999999999</v>
      </c>
      <c r="U94" s="28">
        <v>0.26300000000000001</v>
      </c>
      <c r="V94" s="25">
        <f t="shared" si="876"/>
        <v>3652.2809999999999</v>
      </c>
      <c r="W94" s="39">
        <v>0.47499999999999998</v>
      </c>
      <c r="X94" s="25">
        <f t="shared" si="877"/>
        <v>6596.3249999999998</v>
      </c>
      <c r="Y94" s="39">
        <v>0.39</v>
      </c>
      <c r="Z94" s="25">
        <f t="shared" si="878"/>
        <v>5415.93</v>
      </c>
      <c r="AA94" s="47">
        <v>2.7899999999999999E-3</v>
      </c>
      <c r="AB94" s="18">
        <f t="shared" si="879"/>
        <v>38.744729999999997</v>
      </c>
      <c r="AC94" s="27">
        <f>IF(M94&gt;0,(AE94+AN94)/M94,0)</f>
        <v>3.1703431842730607E-3</v>
      </c>
      <c r="AD94" s="47">
        <v>4.0999999999999999E-4</v>
      </c>
      <c r="AE94" s="37">
        <f t="shared" si="880"/>
        <v>5.69367</v>
      </c>
      <c r="AF94" s="28">
        <v>0.21909999999999999</v>
      </c>
      <c r="AG94" s="41">
        <f t="shared" si="881"/>
        <v>35.846074599999994</v>
      </c>
      <c r="AH94" s="28">
        <f t="shared" si="882"/>
        <v>0.85464588669154273</v>
      </c>
      <c r="AI94" s="29">
        <f t="shared" si="635"/>
        <v>0.87220272283734857</v>
      </c>
      <c r="AJ94" s="43">
        <v>179</v>
      </c>
      <c r="AK94" s="39">
        <v>8.5999999999999993E-2</v>
      </c>
      <c r="AL94" s="28">
        <v>0.23430000000000001</v>
      </c>
      <c r="AM94" s="139">
        <v>0.224</v>
      </c>
      <c r="AN94" s="41">
        <f>AJ94*(1-AK94)*AL94</f>
        <v>38.3328858</v>
      </c>
      <c r="AO94" s="140">
        <f t="shared" si="677"/>
        <v>36.647744000000003</v>
      </c>
      <c r="AP94" s="18">
        <v>1.6</v>
      </c>
      <c r="AQ94" s="18"/>
      <c r="AR94" s="121">
        <f>AR93+AJ94-AQ94</f>
        <v>1645.340000000002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70"/>
      <c r="B95" s="49" t="s">
        <v>38</v>
      </c>
      <c r="C95" s="50"/>
      <c r="D95" s="51">
        <f t="shared" ref="D95" si="884">SUM(D92:D94)</f>
        <v>47924</v>
      </c>
      <c r="E95" s="51"/>
      <c r="F95" s="51">
        <f t="shared" ref="F95" si="885">SUM(F92:F94)</f>
        <v>49913</v>
      </c>
      <c r="G95" s="52"/>
      <c r="H95" s="52"/>
      <c r="I95" s="51">
        <f t="shared" ref="I95:K95" si="886">SUM(I92:I94)</f>
        <v>51935</v>
      </c>
      <c r="J95" s="52"/>
      <c r="K95" s="51">
        <f t="shared" si="886"/>
        <v>44831</v>
      </c>
      <c r="L95" s="21">
        <f t="shared" ref="L95" si="887">IF(K95&gt;0,(K92*L92+K93*L93+K94*L94)/K95,0)</f>
        <v>7.4336418995784165E-2</v>
      </c>
      <c r="M95" s="52">
        <f t="shared" ref="M95" si="888">M92+M93+M94</f>
        <v>41499</v>
      </c>
      <c r="N95" s="53">
        <f t="shared" ref="N95" si="889">IF(M95&gt;0,O95/M95,0)</f>
        <v>0.49812171377623554</v>
      </c>
      <c r="O95" s="54">
        <f t="shared" ref="O95" si="890">O92+O93+O94</f>
        <v>20671.553</v>
      </c>
      <c r="P95" s="21">
        <f t="shared" ref="P95" si="891">IF(M95&gt;0,Q95/M95,0)</f>
        <v>0.34750615677486202</v>
      </c>
      <c r="Q95" s="54">
        <f t="shared" ref="Q95" si="892">Q92+Q93+Q94</f>
        <v>14421.157999999999</v>
      </c>
      <c r="R95" s="21">
        <f t="shared" ref="R95" si="893">IF(M95&gt;0,T95/M95,0)</f>
        <v>0.15437212944890241</v>
      </c>
      <c r="S95" s="141"/>
      <c r="T95" s="54">
        <f t="shared" ref="T95" si="894">T92+T93+T94</f>
        <v>6406.2890000000007</v>
      </c>
      <c r="U95" s="21">
        <f t="shared" ref="U95" si="895">IF(M95&gt;0,V95/M95,0)</f>
        <v>0.26563919612520787</v>
      </c>
      <c r="V95" s="54">
        <f t="shared" ref="V95" si="896">V92+V93+V94</f>
        <v>11023.761</v>
      </c>
      <c r="W95" s="21">
        <f t="shared" ref="W95" si="897">IF(M95&gt;0,X95/M95,0)</f>
        <v>0.47833424901804861</v>
      </c>
      <c r="X95" s="54">
        <f t="shared" ref="X95" si="898">X92+X93+X94</f>
        <v>19850.393</v>
      </c>
      <c r="Y95" s="21">
        <f t="shared" ref="Y95" si="899">IF(M95&gt;0,Z95/M95,0)</f>
        <v>0.39330827248849376</v>
      </c>
      <c r="Z95" s="54">
        <f t="shared" ref="Z95" si="900">Z92+Z93+Z94</f>
        <v>16321.900000000001</v>
      </c>
      <c r="AA95" s="55">
        <f t="shared" ref="AA95" si="901">IF(M95&gt;0,AB95/M95,0)</f>
        <v>2.7534234559868911E-3</v>
      </c>
      <c r="AB95" s="56">
        <f t="shared" ref="AB95" si="902">SUM(AB92:AB94)</f>
        <v>114.26432</v>
      </c>
      <c r="AC95" s="55">
        <f t="shared" ref="AC95" si="903">IF(M95&gt;0,(AC92*M92+AC93*M93+AC94*M94)/M95,0)</f>
        <v>3.0041090146750524E-3</v>
      </c>
      <c r="AD95" s="55">
        <f t="shared" ref="AD95" si="904">IF(K95&gt;0,(K92*AD92+K93*AD93+K94*AD94)/K95,0)</f>
        <v>3.9005710334366844E-4</v>
      </c>
      <c r="AE95" s="52">
        <f t="shared" ref="AE95" si="905">SUM(AE92:AE94)</f>
        <v>16.186230000000002</v>
      </c>
      <c r="AF95" s="53">
        <f t="shared" ref="AF95" si="906">IF(K95&gt;0,(K92*AF92+K93*AF93+K94*AF94)/K95,0)</f>
        <v>0.21927572661774217</v>
      </c>
      <c r="AG95" s="58">
        <f t="shared" ref="AG95" si="907">SUM(AG92:AG94)</f>
        <v>102.64677379999999</v>
      </c>
      <c r="AH95" s="53">
        <f t="shared" ref="AH95" si="908">IF(AND(AB95&gt;0),((AB92*AH92+AB93*AH93+AB94*AH94)/AB95),0)</f>
        <v>0.85987392811338303</v>
      </c>
      <c r="AI95" s="57">
        <f t="shared" si="635"/>
        <v>0.87162651076724884</v>
      </c>
      <c r="AJ95" s="51">
        <f t="shared" ref="AJ95" si="909">SUM(AJ92:AJ94)</f>
        <v>511</v>
      </c>
      <c r="AK95" s="21">
        <f t="shared" ref="AK95" si="910">IF(AJ95&gt;0,(AK92*AJ92+AK93*AJ93+AK94*AJ94)/AJ95,0)</f>
        <v>8.3720156555772987E-2</v>
      </c>
      <c r="AL95" s="53">
        <f>IF(K95&gt;0,(AL92*K92+AL93*K93+AL94*K94)/K95,0)</f>
        <v>0.23164328924181929</v>
      </c>
      <c r="AM95" s="141">
        <f>IF(L95&gt;0,(AM92*K92+AM93*K93+AM94*K94)/K95,0)</f>
        <v>0.22247639802815017</v>
      </c>
      <c r="AN95" s="58">
        <f t="shared" ref="AN95" si="911">SUM(AN92:AN94)</f>
        <v>108.48129</v>
      </c>
      <c r="AO95" s="142">
        <f t="shared" si="706"/>
        <v>104.1713725</v>
      </c>
      <c r="AP95" s="56"/>
      <c r="AQ95" s="56">
        <f t="shared" ref="AQ95" si="912">SUM(AQ92:AQ94)</f>
        <v>1002.02</v>
      </c>
      <c r="AR95" s="105"/>
      <c r="AS95" s="106">
        <f>AR94</f>
        <v>1645.340000000002</v>
      </c>
      <c r="AT95" s="51">
        <f t="shared" ref="AT95" si="913">SUM(AT92:AT94)</f>
        <v>0</v>
      </c>
      <c r="AU95" s="59"/>
      <c r="AV95" s="58"/>
      <c r="AW95" s="58"/>
      <c r="AX95" s="58"/>
      <c r="AY95" s="58"/>
    </row>
    <row r="96" spans="1:51" x14ac:dyDescent="0.2">
      <c r="A96" s="168">
        <v>24</v>
      </c>
      <c r="B96" s="23">
        <v>1</v>
      </c>
      <c r="C96" s="46" t="s">
        <v>55</v>
      </c>
      <c r="D96" s="12">
        <v>5600</v>
      </c>
      <c r="E96" s="12">
        <v>1</v>
      </c>
      <c r="F96" s="12">
        <v>11247</v>
      </c>
      <c r="G96" s="13">
        <v>0.6</v>
      </c>
      <c r="H96" s="13">
        <v>3.1</v>
      </c>
      <c r="I96" s="12">
        <v>11470</v>
      </c>
      <c r="J96" s="13">
        <v>4.3</v>
      </c>
      <c r="K96" s="12">
        <v>14935</v>
      </c>
      <c r="L96" s="14">
        <v>6.4000000000000001E-2</v>
      </c>
      <c r="M96" s="24">
        <f>ROUND(K96*(1-L96),0)</f>
        <v>13979</v>
      </c>
      <c r="N96" s="15">
        <v>0.505</v>
      </c>
      <c r="O96" s="25">
        <f t="shared" ref="O96:O98" si="914">M96*N96</f>
        <v>7059.3950000000004</v>
      </c>
      <c r="P96" s="14">
        <v>0.27800000000000002</v>
      </c>
      <c r="Q96" s="25">
        <f t="shared" ref="Q96:Q98" si="915">M96*P96</f>
        <v>3886.1620000000003</v>
      </c>
      <c r="R96" s="16">
        <v>0.217</v>
      </c>
      <c r="S96" s="150">
        <v>0.28799999999999998</v>
      </c>
      <c r="T96" s="25">
        <f t="shared" ref="T96:T98" si="916">M96*R96</f>
        <v>3033.4429999999998</v>
      </c>
      <c r="U96" s="26">
        <v>0.27200000000000002</v>
      </c>
      <c r="V96" s="25">
        <f t="shared" ref="V96:V98" si="917">M96*U96</f>
        <v>3802.2880000000005</v>
      </c>
      <c r="W96" s="16">
        <v>0.47799999999999998</v>
      </c>
      <c r="X96" s="25">
        <f t="shared" ref="X96:X98" si="918">M96*W96</f>
        <v>6681.9619999999995</v>
      </c>
      <c r="Y96" s="16">
        <v>0.39</v>
      </c>
      <c r="Z96" s="25">
        <f t="shared" ref="Z96:Z98" si="919">Y96*M96</f>
        <v>5451.81</v>
      </c>
      <c r="AA96" s="17">
        <v>2.7699999999999999E-3</v>
      </c>
      <c r="AB96" s="18">
        <f t="shared" ref="AB96:AB98" si="920">M96*AA96</f>
        <v>38.721829999999997</v>
      </c>
      <c r="AC96" s="27">
        <f>IF(M96&gt;0,(AE96+AN96)/M96,0)</f>
        <v>3.1245967522712643E-3</v>
      </c>
      <c r="AD96" s="17">
        <v>4.0999999999999999E-4</v>
      </c>
      <c r="AE96" s="24">
        <f t="shared" ref="AE96:AE98" si="921">AD96*M96</f>
        <v>5.7313900000000002</v>
      </c>
      <c r="AF96" s="117">
        <v>0.21829999999999999</v>
      </c>
      <c r="AG96" s="30">
        <f t="shared" ref="AG96:AG98" si="922">AJ96*(1-AK96)*AF96</f>
        <v>36.111186000000004</v>
      </c>
      <c r="AH96" s="28">
        <f t="shared" ref="AH96:AH98" si="923">IF(AND(AF96&gt;0,AD96&gt;0,AA96&gt;0),((AA96-AD96)*AF96)/((AF96-AD96)*AA96),0)</f>
        <v>0.85358872666680252</v>
      </c>
      <c r="AI96" s="60">
        <f t="shared" si="635"/>
        <v>0.87033859892416743</v>
      </c>
      <c r="AJ96" s="12">
        <v>180</v>
      </c>
      <c r="AK96" s="14">
        <v>8.1000000000000003E-2</v>
      </c>
      <c r="AL96" s="15">
        <v>0.22939999999999999</v>
      </c>
      <c r="AM96" s="135">
        <v>0.2162</v>
      </c>
      <c r="AN96" s="30">
        <f>AJ96*(1-AK96)*AL96</f>
        <v>37.947348000000005</v>
      </c>
      <c r="AO96" s="136">
        <f t="shared" ref="AO96" si="924">AJ96*(1-AK96)*AM96</f>
        <v>35.763804000000007</v>
      </c>
      <c r="AP96" s="19">
        <v>1.6</v>
      </c>
      <c r="AQ96" s="19">
        <v>1004.94</v>
      </c>
      <c r="AR96" s="101">
        <f>AR94+AJ96-AQ96+AS96</f>
        <v>828.40000000000191</v>
      </c>
      <c r="AS96" s="102">
        <v>8</v>
      </c>
      <c r="AT96" s="12"/>
      <c r="AU96" s="31"/>
      <c r="AV96" s="20"/>
      <c r="AW96" s="20"/>
      <c r="AX96" s="20"/>
      <c r="AY96" s="20"/>
    </row>
    <row r="97" spans="1:51" x14ac:dyDescent="0.2">
      <c r="A97" s="169"/>
      <c r="B97" s="33">
        <v>2</v>
      </c>
      <c r="C97" s="46" t="s">
        <v>58</v>
      </c>
      <c r="D97" s="34">
        <v>20116</v>
      </c>
      <c r="E97" s="34">
        <v>3</v>
      </c>
      <c r="F97" s="34">
        <v>18292</v>
      </c>
      <c r="G97" s="35">
        <v>1</v>
      </c>
      <c r="H97" s="35">
        <v>5.2</v>
      </c>
      <c r="I97" s="34">
        <v>19122</v>
      </c>
      <c r="J97" s="35">
        <v>3</v>
      </c>
      <c r="K97" s="34">
        <v>14864</v>
      </c>
      <c r="L97" s="36">
        <v>6.7000000000000004E-2</v>
      </c>
      <c r="M97" s="37">
        <f>ROUND(K97*(1-L97),0)</f>
        <v>13868</v>
      </c>
      <c r="N97" s="38">
        <v>0.46899999999999997</v>
      </c>
      <c r="O97" s="25">
        <f t="shared" si="914"/>
        <v>6504.0919999999996</v>
      </c>
      <c r="P97" s="36">
        <v>0.38900000000000001</v>
      </c>
      <c r="Q97" s="25">
        <f t="shared" si="915"/>
        <v>5394.652</v>
      </c>
      <c r="R97" s="39">
        <v>0.14199999999999999</v>
      </c>
      <c r="S97" s="139">
        <v>0.28220000000000001</v>
      </c>
      <c r="T97" s="25">
        <f t="shared" si="916"/>
        <v>1969.2559999999999</v>
      </c>
      <c r="U97" s="28">
        <v>0.253</v>
      </c>
      <c r="V97" s="25">
        <f t="shared" si="917"/>
        <v>3508.6039999999998</v>
      </c>
      <c r="W97" s="39">
        <v>0.49199999999999999</v>
      </c>
      <c r="X97" s="25">
        <f t="shared" si="918"/>
        <v>6823.0559999999996</v>
      </c>
      <c r="Y97" s="39">
        <v>0.4</v>
      </c>
      <c r="Z97" s="25">
        <f t="shared" si="919"/>
        <v>5547.2000000000007</v>
      </c>
      <c r="AA97" s="40">
        <v>2.7299999999999998E-3</v>
      </c>
      <c r="AB97" s="18">
        <f t="shared" si="920"/>
        <v>37.859639999999999</v>
      </c>
      <c r="AC97" s="27">
        <f>IF(M97&gt;0,(AE97+AN97)/M97,0)</f>
        <v>2.9930067637727142E-3</v>
      </c>
      <c r="AD97" s="40">
        <v>4.0999999999999999E-4</v>
      </c>
      <c r="AE97" s="37">
        <f t="shared" si="921"/>
        <v>5.68588</v>
      </c>
      <c r="AF97" s="28">
        <v>0.2165</v>
      </c>
      <c r="AG97" s="41">
        <f t="shared" si="922"/>
        <v>34.345776500000007</v>
      </c>
      <c r="AH97" s="28">
        <f t="shared" si="923"/>
        <v>0.85142925626057664</v>
      </c>
      <c r="AI97" s="29">
        <f t="shared" si="635"/>
        <v>0.86458389037456529</v>
      </c>
      <c r="AJ97" s="34">
        <v>173</v>
      </c>
      <c r="AK97" s="36">
        <v>8.3000000000000004E-2</v>
      </c>
      <c r="AL97" s="38">
        <v>0.2258</v>
      </c>
      <c r="AM97" s="137">
        <v>0.21790000000000001</v>
      </c>
      <c r="AN97" s="41">
        <f>AJ97*(1-AK97)*AL97</f>
        <v>35.821137800000002</v>
      </c>
      <c r="AO97" s="138">
        <f t="shared" si="677"/>
        <v>34.567873900000009</v>
      </c>
      <c r="AP97" s="42">
        <v>1.6</v>
      </c>
      <c r="AQ97" s="42"/>
      <c r="AR97" s="121">
        <f>AR96+AJ97-AQ97</f>
        <v>1001.4000000000019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9"/>
      <c r="B98" s="33">
        <v>3</v>
      </c>
      <c r="C98" s="11" t="s">
        <v>54</v>
      </c>
      <c r="D98" s="43">
        <v>16600</v>
      </c>
      <c r="E98" s="43">
        <v>0</v>
      </c>
      <c r="F98" s="43">
        <v>11259</v>
      </c>
      <c r="G98" s="37">
        <v>0.4</v>
      </c>
      <c r="H98" s="37">
        <v>4.3</v>
      </c>
      <c r="I98" s="43">
        <v>11264</v>
      </c>
      <c r="J98" s="37">
        <v>4.4000000000000004</v>
      </c>
      <c r="K98" s="43">
        <v>14961</v>
      </c>
      <c r="L98" s="39">
        <v>6.3E-2</v>
      </c>
      <c r="M98" s="37">
        <f>ROUND(K98*(1-L98),0)</f>
        <v>14018</v>
      </c>
      <c r="N98" s="28">
        <v>0.34599999999999997</v>
      </c>
      <c r="O98" s="25">
        <f t="shared" si="914"/>
        <v>4850.2280000000001</v>
      </c>
      <c r="P98" s="39">
        <v>0.36899999999999999</v>
      </c>
      <c r="Q98" s="25">
        <f t="shared" si="915"/>
        <v>5172.6419999999998</v>
      </c>
      <c r="R98" s="39">
        <v>0.28499999999999998</v>
      </c>
      <c r="S98" s="139">
        <v>0.29780000000000001</v>
      </c>
      <c r="T98" s="25">
        <f t="shared" si="916"/>
        <v>3995.1299999999997</v>
      </c>
      <c r="U98" s="28">
        <v>0.254</v>
      </c>
      <c r="V98" s="25">
        <f t="shared" si="917"/>
        <v>3560.5720000000001</v>
      </c>
      <c r="W98" s="39">
        <v>0.47299999999999998</v>
      </c>
      <c r="X98" s="25">
        <f t="shared" si="918"/>
        <v>6630.5139999999992</v>
      </c>
      <c r="Y98" s="39">
        <v>0.39</v>
      </c>
      <c r="Z98" s="25">
        <f t="shared" si="919"/>
        <v>5467.02</v>
      </c>
      <c r="AA98" s="47">
        <v>2.7499999999999998E-3</v>
      </c>
      <c r="AB98" s="18">
        <f t="shared" si="920"/>
        <v>38.549499999999995</v>
      </c>
      <c r="AC98" s="27">
        <f>IF(M98&gt;0,(AE98+AN98)/M98,0)</f>
        <v>3.0202446140676271E-3</v>
      </c>
      <c r="AD98" s="47">
        <v>4.0999999999999999E-4</v>
      </c>
      <c r="AE98" s="37">
        <f t="shared" si="921"/>
        <v>5.7473799999999997</v>
      </c>
      <c r="AF98" s="28">
        <v>0.22059999999999999</v>
      </c>
      <c r="AG98" s="41">
        <f t="shared" si="922"/>
        <v>34.539341999999998</v>
      </c>
      <c r="AH98" s="28">
        <f t="shared" si="923"/>
        <v>0.85249350767312537</v>
      </c>
      <c r="AI98" s="29">
        <f t="shared" si="635"/>
        <v>0.86576829787813014</v>
      </c>
      <c r="AJ98" s="43">
        <v>170</v>
      </c>
      <c r="AK98" s="39">
        <v>7.9000000000000001E-2</v>
      </c>
      <c r="AL98" s="28">
        <v>0.23369999999999999</v>
      </c>
      <c r="AM98" s="139">
        <v>0.2261</v>
      </c>
      <c r="AN98" s="41">
        <f>AJ98*(1-AK98)*AL98</f>
        <v>36.590408999999994</v>
      </c>
      <c r="AO98" s="140">
        <f t="shared" si="677"/>
        <v>35.400476999999995</v>
      </c>
      <c r="AP98" s="18">
        <v>1.58</v>
      </c>
      <c r="AQ98" s="18"/>
      <c r="AR98" s="121">
        <f>AR97+AJ98-AQ98</f>
        <v>1171.4000000000019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70"/>
      <c r="B99" s="49" t="s">
        <v>38</v>
      </c>
      <c r="C99" s="50"/>
      <c r="D99" s="51">
        <f t="shared" ref="D99" si="925">SUM(D96:D98)</f>
        <v>42316</v>
      </c>
      <c r="E99" s="51"/>
      <c r="F99" s="51">
        <f t="shared" ref="F99" si="926">SUM(F96:F98)</f>
        <v>40798</v>
      </c>
      <c r="G99" s="52"/>
      <c r="H99" s="52"/>
      <c r="I99" s="51">
        <f t="shared" ref="I99:K99" si="927">SUM(I96:I98)</f>
        <v>41856</v>
      </c>
      <c r="J99" s="52"/>
      <c r="K99" s="51">
        <f t="shared" si="927"/>
        <v>44760</v>
      </c>
      <c r="L99" s="21">
        <f t="shared" ref="L99" si="928">IF(K99&gt;0,(K96*L96+K97*L97+K98*L98)/K99,0)</f>
        <v>6.4661997319034853E-2</v>
      </c>
      <c r="M99" s="52">
        <f t="shared" ref="M99" si="929">M96+M97+M98</f>
        <v>41865</v>
      </c>
      <c r="N99" s="53">
        <f t="shared" ref="N99" si="930">IF(M99&gt;0,O99/M99,0)</f>
        <v>0.43983554281619491</v>
      </c>
      <c r="O99" s="54">
        <f t="shared" ref="O99" si="931">O96+O97+O98</f>
        <v>18413.715</v>
      </c>
      <c r="P99" s="21">
        <f t="shared" ref="P99" si="932">IF(M99&gt;0,Q99/M99,0)</f>
        <v>0.34523960348739996</v>
      </c>
      <c r="Q99" s="54">
        <f t="shared" ref="Q99" si="933">Q96+Q97+Q98</f>
        <v>14453.456</v>
      </c>
      <c r="R99" s="21">
        <f t="shared" ref="R99" si="934">IF(M99&gt;0,T99/M99,0)</f>
        <v>0.2149248536964051</v>
      </c>
      <c r="S99" s="141"/>
      <c r="T99" s="54">
        <f t="shared" ref="T99" si="935">T96+T97+T98</f>
        <v>8997.8289999999997</v>
      </c>
      <c r="U99" s="21">
        <f t="shared" ref="U99" si="936">IF(M99&gt;0,V99/M99,0)</f>
        <v>0.25967906365699273</v>
      </c>
      <c r="V99" s="54">
        <f t="shared" ref="V99" si="937">V96+V97+V98</f>
        <v>10871.464</v>
      </c>
      <c r="W99" s="21">
        <f t="shared" ref="W99" si="938">IF(M99&gt;0,X99/M99,0)</f>
        <v>0.48096338230025076</v>
      </c>
      <c r="X99" s="54">
        <f t="shared" ref="X99" si="939">X96+X97+X98</f>
        <v>20135.531999999999</v>
      </c>
      <c r="Y99" s="21">
        <f t="shared" ref="Y99" si="940">IF(M99&gt;0,Z99/M99,0)</f>
        <v>0.39331255225128392</v>
      </c>
      <c r="Z99" s="54">
        <f t="shared" ref="Z99" si="941">Z96+Z97+Z98</f>
        <v>16466.030000000002</v>
      </c>
      <c r="AA99" s="55">
        <f t="shared" ref="AA99" si="942">IF(M99&gt;0,AB99/M99,0)</f>
        <v>2.7500530275886776E-3</v>
      </c>
      <c r="AB99" s="56">
        <f t="shared" ref="AB99" si="943">SUM(AB96:AB98)</f>
        <v>115.13096999999999</v>
      </c>
      <c r="AC99" s="55">
        <f t="shared" ref="AC99" si="944">IF(M99&gt;0,(AC96*M96+AC97*M97+AC98*M98)/M99,0)</f>
        <v>3.046065801982563E-3</v>
      </c>
      <c r="AD99" s="55">
        <f t="shared" ref="AD99" si="945">IF(K99&gt;0,(K96*AD96+K97*AD97+K98*AD98)/K99,0)</f>
        <v>4.1000000000000005E-4</v>
      </c>
      <c r="AE99" s="52">
        <f t="shared" ref="AE99" si="946">SUM(AE96:AE98)</f>
        <v>17.164650000000002</v>
      </c>
      <c r="AF99" s="53">
        <f t="shared" ref="AF99" si="947">IF(K99&gt;0,(K96*AF96+K97*AF97+K98*AF98)/K99,0)</f>
        <v>0.21847102546916891</v>
      </c>
      <c r="AG99" s="58">
        <f t="shared" ref="AG99" si="948">SUM(AG96:AG98)</f>
        <v>104.99630450000001</v>
      </c>
      <c r="AH99" s="53">
        <f t="shared" ref="AH99" si="949">IF(AND(AB99&gt;0),((AB96*AH96+AB97*AH97+AB98*AH98)/AB99),0)</f>
        <v>0.8525118928942117</v>
      </c>
      <c r="AI99" s="57">
        <f t="shared" si="635"/>
        <v>0.8669479897902056</v>
      </c>
      <c r="AJ99" s="51">
        <f t="shared" ref="AJ99" si="950">SUM(AJ96:AJ98)</f>
        <v>523</v>
      </c>
      <c r="AK99" s="21">
        <f t="shared" ref="AK99" si="951">IF(AJ99&gt;0,(AK96*AJ96+AK97*AJ97+AK98*AJ98)/AJ99,0)</f>
        <v>8.1011472275334603E-2</v>
      </c>
      <c r="AL99" s="53">
        <f>IF(K99&gt;0,(AL96*K96+AL97*K97+AL98*K98)/K99,0)</f>
        <v>0.22964177613941014</v>
      </c>
      <c r="AM99" s="141">
        <f>IF(L99&gt;0,(AM96*K96+AM97*K97+AM98*K98)/K99,0)</f>
        <v>0.22007360813226093</v>
      </c>
      <c r="AN99" s="58">
        <f t="shared" ref="AN99" si="952">SUM(AN96:AN98)</f>
        <v>110.3588948</v>
      </c>
      <c r="AO99" s="142">
        <f t="shared" si="706"/>
        <v>105.73215490000001</v>
      </c>
      <c r="AP99" s="56"/>
      <c r="AQ99" s="56">
        <f t="shared" ref="AQ99" si="953">SUM(AQ96:AQ98)</f>
        <v>1004.94</v>
      </c>
      <c r="AR99" s="105"/>
      <c r="AS99" s="106">
        <f>AR98</f>
        <v>1171.4000000000019</v>
      </c>
      <c r="AT99" s="51">
        <f t="shared" ref="AT99" si="954">SUM(AT96:AT98)</f>
        <v>0</v>
      </c>
      <c r="AU99" s="59"/>
      <c r="AV99" s="58"/>
      <c r="AW99" s="58"/>
      <c r="AX99" s="58"/>
      <c r="AY99" s="58"/>
    </row>
    <row r="100" spans="1:51" x14ac:dyDescent="0.2">
      <c r="A100" s="171">
        <v>25</v>
      </c>
      <c r="B100" s="33">
        <v>1</v>
      </c>
      <c r="C100" s="46" t="s">
        <v>55</v>
      </c>
      <c r="D100" s="12">
        <v>5300</v>
      </c>
      <c r="E100" s="12">
        <v>1</v>
      </c>
      <c r="F100" s="12">
        <v>12887</v>
      </c>
      <c r="G100" s="13">
        <v>0.6</v>
      </c>
      <c r="H100" s="13">
        <v>3.6</v>
      </c>
      <c r="I100" s="12">
        <v>13148</v>
      </c>
      <c r="J100" s="13">
        <v>5</v>
      </c>
      <c r="K100" s="12">
        <v>14872</v>
      </c>
      <c r="L100" s="14">
        <v>6.6000000000000003E-2</v>
      </c>
      <c r="M100" s="24">
        <f>ROUND(K100*(1-L100),0)</f>
        <v>13890</v>
      </c>
      <c r="N100" s="15">
        <v>0.42699999999999999</v>
      </c>
      <c r="O100" s="25">
        <f t="shared" ref="O100:O102" si="955">M100*N100</f>
        <v>5931.03</v>
      </c>
      <c r="P100" s="14">
        <v>0.36599999999999999</v>
      </c>
      <c r="Q100" s="25">
        <f t="shared" ref="Q100:Q102" si="956">M100*P100</f>
        <v>5083.74</v>
      </c>
      <c r="R100" s="16">
        <v>0.20699999999999999</v>
      </c>
      <c r="S100" s="150">
        <v>0.27500000000000002</v>
      </c>
      <c r="T100" s="25">
        <f t="shared" ref="T100:T102" si="957">M100*R100</f>
        <v>2875.23</v>
      </c>
      <c r="U100" s="26">
        <v>0.25900000000000001</v>
      </c>
      <c r="V100" s="25">
        <f t="shared" ref="V100:V102" si="958">M100*U100</f>
        <v>3597.51</v>
      </c>
      <c r="W100" s="16">
        <v>0.49</v>
      </c>
      <c r="X100" s="25">
        <f t="shared" ref="X100:X102" si="959">M100*W100</f>
        <v>6806.0999999999995</v>
      </c>
      <c r="Y100" s="16">
        <v>0.4</v>
      </c>
      <c r="Z100" s="25">
        <f t="shared" ref="Z100:Z102" si="960">Y100*M100</f>
        <v>5556</v>
      </c>
      <c r="AA100" s="17">
        <v>2.7699999999999999E-3</v>
      </c>
      <c r="AB100" s="18">
        <f t="shared" ref="AB100:AB102" si="961">M100*AA100</f>
        <v>38.475299999999997</v>
      </c>
      <c r="AC100" s="27">
        <f>IF(M100&gt;0,(AE100+AN100)/M100,0)</f>
        <v>3.069567278617711E-3</v>
      </c>
      <c r="AD100" s="17">
        <v>4.2000000000000002E-4</v>
      </c>
      <c r="AE100" s="24">
        <f t="shared" ref="AE100:AE102" si="962">AD100*M100</f>
        <v>5.8338000000000001</v>
      </c>
      <c r="AF100" s="117">
        <v>0.2127</v>
      </c>
      <c r="AG100" s="30">
        <f t="shared" ref="AG100:AG102" si="963">AJ100*(1-AK100)*AF100</f>
        <v>34.837069499999998</v>
      </c>
      <c r="AH100" s="28">
        <f t="shared" ref="AH100:AH102" si="964">IF(AND(AF100&gt;0,AD100&gt;0,AA100&gt;0),((AA100-AD100)*AF100)/((AF100-AD100)*AA100),0)</f>
        <v>0.85005397815976302</v>
      </c>
      <c r="AI100" s="60">
        <f t="shared" si="635"/>
        <v>0.86478932505754103</v>
      </c>
      <c r="AJ100" s="12">
        <v>179</v>
      </c>
      <c r="AK100" s="14">
        <v>8.5000000000000006E-2</v>
      </c>
      <c r="AL100" s="15">
        <v>0.22470000000000001</v>
      </c>
      <c r="AM100" s="135">
        <v>0.216</v>
      </c>
      <c r="AN100" s="30">
        <f>AJ100*(1-AK100)*AL100</f>
        <v>36.8024895</v>
      </c>
      <c r="AO100" s="136">
        <f t="shared" ref="AO100" si="965">AJ100*(1-AK100)*AM100</f>
        <v>35.377559999999995</v>
      </c>
      <c r="AP100" s="19">
        <v>1.6</v>
      </c>
      <c r="AQ100" s="19">
        <v>510.54</v>
      </c>
      <c r="AR100" s="101">
        <f>AR98+AJ100-AQ100</f>
        <v>839.86000000000195</v>
      </c>
      <c r="AS100" s="120"/>
      <c r="AT100" s="12"/>
      <c r="AU100" s="31"/>
      <c r="AV100" s="20"/>
      <c r="AW100" s="20"/>
      <c r="AX100" s="20"/>
      <c r="AY100" s="20"/>
    </row>
    <row r="101" spans="1:51" x14ac:dyDescent="0.2">
      <c r="A101" s="171"/>
      <c r="B101" s="33">
        <v>2</v>
      </c>
      <c r="C101" s="46" t="s">
        <v>53</v>
      </c>
      <c r="D101" s="34">
        <v>19400</v>
      </c>
      <c r="E101" s="34">
        <v>4</v>
      </c>
      <c r="F101" s="34">
        <v>18023</v>
      </c>
      <c r="G101" s="35">
        <v>1.2</v>
      </c>
      <c r="H101" s="35">
        <v>5.3</v>
      </c>
      <c r="I101" s="34">
        <v>18586</v>
      </c>
      <c r="J101" s="35">
        <v>4.4000000000000004</v>
      </c>
      <c r="K101" s="34">
        <v>15048</v>
      </c>
      <c r="L101" s="36">
        <v>6.0999999999999999E-2</v>
      </c>
      <c r="M101" s="37">
        <f>ROUND(K101*(1-L101),0)</f>
        <v>14130</v>
      </c>
      <c r="N101" s="38">
        <v>0.49299999999999999</v>
      </c>
      <c r="O101" s="25">
        <f t="shared" si="955"/>
        <v>6966.09</v>
      </c>
      <c r="P101" s="36">
        <v>0.36099999999999999</v>
      </c>
      <c r="Q101" s="25">
        <f t="shared" si="956"/>
        <v>5100.9299999999994</v>
      </c>
      <c r="R101" s="39">
        <v>0.14599999999999999</v>
      </c>
      <c r="S101" s="139">
        <v>0.29289999999999999</v>
      </c>
      <c r="T101" s="25">
        <f t="shared" si="957"/>
        <v>2062.98</v>
      </c>
      <c r="U101" s="28">
        <v>0.26</v>
      </c>
      <c r="V101" s="25">
        <f t="shared" si="958"/>
        <v>3673.8</v>
      </c>
      <c r="W101" s="39">
        <v>0.49</v>
      </c>
      <c r="X101" s="25">
        <f t="shared" si="959"/>
        <v>6923.7</v>
      </c>
      <c r="Y101" s="39">
        <v>0.4</v>
      </c>
      <c r="Z101" s="25">
        <f t="shared" si="960"/>
        <v>5652</v>
      </c>
      <c r="AA101" s="40">
        <v>2.7499999999999998E-3</v>
      </c>
      <c r="AB101" s="18">
        <f t="shared" si="961"/>
        <v>38.857499999999995</v>
      </c>
      <c r="AC101" s="27">
        <f>IF(M101&gt;0,(AE101+AN101)/M101,0)</f>
        <v>2.8683871196036807E-3</v>
      </c>
      <c r="AD101" s="40">
        <v>4.0999999999999999E-4</v>
      </c>
      <c r="AE101" s="37">
        <f t="shared" si="962"/>
        <v>5.7932999999999995</v>
      </c>
      <c r="AF101" s="28">
        <v>0.21</v>
      </c>
      <c r="AG101" s="41">
        <f t="shared" si="963"/>
        <v>33.663000000000004</v>
      </c>
      <c r="AH101" s="28">
        <f t="shared" si="964"/>
        <v>0.85257363944324205</v>
      </c>
      <c r="AI101" s="29">
        <f t="shared" si="635"/>
        <v>0.85868717966194208</v>
      </c>
      <c r="AJ101" s="34">
        <v>175</v>
      </c>
      <c r="AK101" s="36">
        <v>8.4000000000000005E-2</v>
      </c>
      <c r="AL101" s="38">
        <v>0.2167</v>
      </c>
      <c r="AM101" s="137">
        <v>0.2046</v>
      </c>
      <c r="AN101" s="41">
        <f>AJ101*(1-AK101)*AL101</f>
        <v>34.737010000000005</v>
      </c>
      <c r="AO101" s="138">
        <f t="shared" si="677"/>
        <v>32.797380000000004</v>
      </c>
      <c r="AP101" s="42">
        <v>1.55</v>
      </c>
      <c r="AQ101" s="42"/>
      <c r="AR101" s="121">
        <f>AR100+AJ101-AQ101</f>
        <v>1014.8600000000019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1"/>
      <c r="B102" s="33">
        <v>3</v>
      </c>
      <c r="C102" s="11" t="s">
        <v>54</v>
      </c>
      <c r="D102" s="43">
        <v>20800</v>
      </c>
      <c r="E102" s="43">
        <v>1</v>
      </c>
      <c r="F102" s="43">
        <v>16968</v>
      </c>
      <c r="G102" s="37">
        <v>0.6</v>
      </c>
      <c r="H102" s="37">
        <v>4.5</v>
      </c>
      <c r="I102" s="43">
        <v>17769</v>
      </c>
      <c r="J102" s="37">
        <v>3.7</v>
      </c>
      <c r="K102" s="43">
        <v>16349</v>
      </c>
      <c r="L102" s="39">
        <v>6.8000000000000005E-2</v>
      </c>
      <c r="M102" s="37">
        <f>ROUND(K102*(1-L102),0)</f>
        <v>15237</v>
      </c>
      <c r="N102" s="28">
        <v>0.32400000000000001</v>
      </c>
      <c r="O102" s="25">
        <f t="shared" si="955"/>
        <v>4936.7880000000005</v>
      </c>
      <c r="P102" s="39">
        <v>0.35499999999999998</v>
      </c>
      <c r="Q102" s="25">
        <f t="shared" si="956"/>
        <v>5409.1349999999993</v>
      </c>
      <c r="R102" s="39">
        <v>0.32500000000000001</v>
      </c>
      <c r="S102" s="139">
        <v>0.29899999999999999</v>
      </c>
      <c r="T102" s="25">
        <f t="shared" si="957"/>
        <v>4952.0250000000005</v>
      </c>
      <c r="U102" s="28">
        <v>0.28000000000000003</v>
      </c>
      <c r="V102" s="25">
        <f t="shared" si="958"/>
        <v>4266.3600000000006</v>
      </c>
      <c r="W102" s="39">
        <v>0.47899999999999998</v>
      </c>
      <c r="X102" s="25">
        <f t="shared" si="959"/>
        <v>7298.5230000000001</v>
      </c>
      <c r="Y102" s="39">
        <v>0.39</v>
      </c>
      <c r="Z102" s="25">
        <f t="shared" si="960"/>
        <v>5942.43</v>
      </c>
      <c r="AA102" s="47">
        <v>2.7399999999999998E-3</v>
      </c>
      <c r="AB102" s="18">
        <f t="shared" si="961"/>
        <v>41.749379999999995</v>
      </c>
      <c r="AC102" s="27">
        <f>IF(M102&gt;0,(AE102+AN102)/M102,0)</f>
        <v>2.7363425871234494E-3</v>
      </c>
      <c r="AD102" s="47">
        <v>4.2000000000000002E-4</v>
      </c>
      <c r="AE102" s="37">
        <f t="shared" si="962"/>
        <v>6.39954</v>
      </c>
      <c r="AF102" s="28"/>
      <c r="AG102" s="41">
        <f t="shared" si="963"/>
        <v>0</v>
      </c>
      <c r="AH102" s="28">
        <f t="shared" si="964"/>
        <v>0</v>
      </c>
      <c r="AI102" s="29">
        <f t="shared" si="635"/>
        <v>0.84806177972577923</v>
      </c>
      <c r="AJ102" s="43">
        <v>168</v>
      </c>
      <c r="AK102" s="39">
        <v>8.5000000000000006E-2</v>
      </c>
      <c r="AL102" s="28">
        <v>0.2296</v>
      </c>
      <c r="AM102" s="139">
        <v>0.21970000000000001</v>
      </c>
      <c r="AN102" s="41">
        <f>AJ102*(1-AK102)*AL102</f>
        <v>35.294111999999998</v>
      </c>
      <c r="AO102" s="140">
        <f t="shared" si="677"/>
        <v>33.772283999999999</v>
      </c>
      <c r="AP102" s="18">
        <v>1.55</v>
      </c>
      <c r="AQ102" s="18"/>
      <c r="AR102" s="121">
        <f>AR101+AJ102-AQ102</f>
        <v>1182.8600000000019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1"/>
      <c r="B103" s="66" t="s">
        <v>38</v>
      </c>
      <c r="C103" s="50"/>
      <c r="D103" s="51">
        <f t="shared" ref="D103" si="966">SUM(D100:D102)</f>
        <v>45500</v>
      </c>
      <c r="E103" s="51"/>
      <c r="F103" s="51">
        <f t="shared" ref="F103" si="967">SUM(F100:F102)</f>
        <v>47878</v>
      </c>
      <c r="G103" s="52"/>
      <c r="H103" s="52"/>
      <c r="I103" s="51">
        <f t="shared" ref="I103:K103" si="968">SUM(I100:I102)</f>
        <v>49503</v>
      </c>
      <c r="J103" s="52"/>
      <c r="K103" s="51">
        <f t="shared" si="968"/>
        <v>46269</v>
      </c>
      <c r="L103" s="21">
        <f t="shared" ref="L103" si="969">IF(K103&gt;0,(K100*L100+K101*L101+K102*L102)/K103,0)</f>
        <v>6.5080550692688408E-2</v>
      </c>
      <c r="M103" s="52">
        <f t="shared" ref="M103" si="970">M100+M101+M102</f>
        <v>43257</v>
      </c>
      <c r="N103" s="53">
        <f t="shared" ref="N103" si="971">IF(M103&gt;0,O103/M103,0)</f>
        <v>0.41227796657188431</v>
      </c>
      <c r="O103" s="54">
        <f t="shared" ref="O103" si="972">O100+O101+O102</f>
        <v>17833.907999999999</v>
      </c>
      <c r="P103" s="21">
        <f t="shared" ref="P103" si="973">IF(M103&gt;0,Q103/M103,0)</f>
        <v>0.36049205908870235</v>
      </c>
      <c r="Q103" s="54">
        <f t="shared" ref="Q103" si="974">Q100+Q101+Q102</f>
        <v>15593.804999999997</v>
      </c>
      <c r="R103" s="21">
        <f t="shared" ref="R103" si="975">IF(M103&gt;0,T103/M103,0)</f>
        <v>0.22863894860947362</v>
      </c>
      <c r="S103" s="141"/>
      <c r="T103" s="54">
        <f t="shared" ref="T103" si="976">T100+T101+T102</f>
        <v>9890.2350000000006</v>
      </c>
      <c r="U103" s="21">
        <f t="shared" ref="U103" si="977">IF(M103&gt;0,V103/M103,0)</f>
        <v>0.26672376725154312</v>
      </c>
      <c r="V103" s="54">
        <f t="shared" ref="V103" si="978">V100+V101+V102</f>
        <v>11537.670000000002</v>
      </c>
      <c r="W103" s="21">
        <f t="shared" ref="W103" si="979">IF(M103&gt;0,X103/M103,0)</f>
        <v>0.48612532075733406</v>
      </c>
      <c r="X103" s="54">
        <f t="shared" ref="X103" si="980">X100+X101+X102</f>
        <v>21028.323</v>
      </c>
      <c r="Y103" s="21">
        <f t="shared" ref="Y103" si="981">IF(M103&gt;0,Z103/M103,0)</f>
        <v>0.39647756432484915</v>
      </c>
      <c r="Z103" s="54">
        <f t="shared" ref="Z103" si="982">Z100+Z101+Z102</f>
        <v>17150.43</v>
      </c>
      <c r="AA103" s="55">
        <f t="shared" ref="AA103" si="983">IF(M103&gt;0,AB103/M103,0)</f>
        <v>2.7528996463000205E-3</v>
      </c>
      <c r="AB103" s="56">
        <f t="shared" ref="AB103" si="984">SUM(AB100:AB102)</f>
        <v>119.08217999999999</v>
      </c>
      <c r="AC103" s="55">
        <f t="shared" ref="AC103" si="985">IF(M103&gt;0,(AC100*M100+AC101*M101+AC102*M102)/M103,0)</f>
        <v>2.8864750560602913E-3</v>
      </c>
      <c r="AD103" s="55">
        <f t="shared" ref="AD103" si="986">IF(K103&gt;0,(K100*AD100+K101*AD101+K102*AD102)/K103,0)</f>
        <v>4.1674771445244114E-4</v>
      </c>
      <c r="AE103" s="52">
        <f t="shared" ref="AE103" si="987">SUM(AE100:AE102)</f>
        <v>18.02664</v>
      </c>
      <c r="AF103" s="53">
        <f t="shared" ref="AF103" si="988">IF(K103&gt;0,(K100*AF100+K101*AF101+K102*AF102)/K103,0)</f>
        <v>0.13666503274330546</v>
      </c>
      <c r="AG103" s="58">
        <f t="shared" ref="AG103" si="989">SUM(AG100:AG102)</f>
        <v>68.500069499999995</v>
      </c>
      <c r="AH103" s="53">
        <f t="shared" ref="AH103" si="990">IF(AND(AB103&gt;0),((AB100*AH100+AB101*AH101+AB102*AH102)/AB103),0)</f>
        <v>0.55285318105997139</v>
      </c>
      <c r="AI103" s="57">
        <f t="shared" si="635"/>
        <v>0.85721658783081467</v>
      </c>
      <c r="AJ103" s="51">
        <f t="shared" ref="AJ103" si="991">SUM(AJ100:AJ102)</f>
        <v>522</v>
      </c>
      <c r="AK103" s="21">
        <f t="shared" ref="AK103" si="992">IF(AJ103&gt;0,(AK100*AJ100+AK101*AJ101+AK102*AJ102)/AJ103,0)</f>
        <v>8.4664750957854418E-2</v>
      </c>
      <c r="AL103" s="53">
        <f>IF(K103&gt;0,(AL100*K100+AL101*K101+AL102*K102)/K103,0)</f>
        <v>0.2238295705547991</v>
      </c>
      <c r="AM103" s="141">
        <f>IF(L103&gt;0,(AM100*K100+AM101*K101+AM102*K102)/K103,0)</f>
        <v>0.21359977738874841</v>
      </c>
      <c r="AN103" s="58">
        <f t="shared" ref="AN103" si="993">SUM(AN100:AN102)</f>
        <v>106.8336115</v>
      </c>
      <c r="AO103" s="142">
        <f t="shared" si="706"/>
        <v>101.94722399999999</v>
      </c>
      <c r="AP103" s="56"/>
      <c r="AQ103" s="56">
        <f t="shared" ref="AQ103" si="994">SUM(AQ100:AQ102)</f>
        <v>510.54</v>
      </c>
      <c r="AR103" s="122"/>
      <c r="AS103" s="106">
        <f>AR102</f>
        <v>1182.8600000000019</v>
      </c>
      <c r="AT103" s="51">
        <f t="shared" ref="AT103" si="995">SUM(AT100:AT102)</f>
        <v>0</v>
      </c>
      <c r="AU103" s="59"/>
      <c r="AV103" s="58"/>
      <c r="AW103" s="58"/>
      <c r="AX103" s="58"/>
      <c r="AY103" s="58"/>
    </row>
    <row r="104" spans="1:51" x14ac:dyDescent="0.2">
      <c r="A104" s="168">
        <v>26</v>
      </c>
      <c r="B104" s="23">
        <v>1</v>
      </c>
      <c r="C104" s="46" t="s">
        <v>55</v>
      </c>
      <c r="D104" s="12">
        <v>6700</v>
      </c>
      <c r="E104" s="12">
        <v>0</v>
      </c>
      <c r="F104" s="12">
        <v>8635</v>
      </c>
      <c r="G104" s="13">
        <v>0.6</v>
      </c>
      <c r="H104" s="13">
        <v>4.2</v>
      </c>
      <c r="I104" s="12">
        <v>9452</v>
      </c>
      <c r="J104" s="13">
        <v>6.7</v>
      </c>
      <c r="K104" s="12">
        <v>15820</v>
      </c>
      <c r="L104" s="14">
        <v>6.4000000000000001E-2</v>
      </c>
      <c r="M104" s="24">
        <f>ROUND(K104*(1-L104),0)</f>
        <v>14808</v>
      </c>
      <c r="N104" s="15">
        <v>0.53400000000000003</v>
      </c>
      <c r="O104" s="25">
        <f t="shared" ref="O104:O106" si="996">M104*N104</f>
        <v>7907.4720000000007</v>
      </c>
      <c r="P104" s="14">
        <v>0.30599999999999999</v>
      </c>
      <c r="Q104" s="25">
        <f t="shared" ref="Q104:Q106" si="997">M104*P104</f>
        <v>4531.2479999999996</v>
      </c>
      <c r="R104" s="16">
        <v>0.16</v>
      </c>
      <c r="S104" s="150">
        <v>0.30070000000000002</v>
      </c>
      <c r="T104" s="25">
        <f t="shared" ref="T104:T106" si="998">M104*R104</f>
        <v>2369.2800000000002</v>
      </c>
      <c r="U104" s="26">
        <v>0.27900000000000003</v>
      </c>
      <c r="V104" s="25">
        <f t="shared" ref="V104:V106" si="999">M104*U104</f>
        <v>4131.4320000000007</v>
      </c>
      <c r="W104" s="16">
        <v>0.47099999999999997</v>
      </c>
      <c r="X104" s="25">
        <f t="shared" ref="X104:X106" si="1000">M104*W104</f>
        <v>6974.5679999999993</v>
      </c>
      <c r="Y104" s="16">
        <v>0.4</v>
      </c>
      <c r="Z104" s="25">
        <f t="shared" ref="Z104:Z106" si="1001">Y104*M104</f>
        <v>5923.2000000000007</v>
      </c>
      <c r="AA104" s="17">
        <v>2.5899999999999999E-3</v>
      </c>
      <c r="AB104" s="18">
        <f t="shared" ref="AB104:AB106" si="1002">M104*AA104</f>
        <v>38.352719999999998</v>
      </c>
      <c r="AC104" s="27">
        <f>IF(M104&gt;0,(AE104+AN104)/M104,0)</f>
        <v>2.748481780118855E-3</v>
      </c>
      <c r="AD104" s="17">
        <v>4.4000000000000002E-4</v>
      </c>
      <c r="AE104" s="24">
        <f t="shared" ref="AE104:AE106" si="1003">AD104*M104</f>
        <v>6.5155200000000004</v>
      </c>
      <c r="AF104" s="117">
        <v>0.2145</v>
      </c>
      <c r="AG104" s="30">
        <f t="shared" ref="AG104:AG106" si="1004">AJ104*(1-AK104)*AF104</f>
        <v>32.705029500000002</v>
      </c>
      <c r="AH104" s="28">
        <f t="shared" ref="AH104:AH106" si="1005">IF(AND(AF104&gt;0,AD104&gt;0,AA104&gt;0),((AA104-AD104)*AF104)/((AF104-AD104)*AA104),0)</f>
        <v>0.83182213192490684</v>
      </c>
      <c r="AI104" s="60">
        <f t="shared" si="635"/>
        <v>0.8415632143736248</v>
      </c>
      <c r="AJ104" s="12">
        <v>167</v>
      </c>
      <c r="AK104" s="14">
        <v>8.6999999999999994E-2</v>
      </c>
      <c r="AL104" s="15">
        <v>0.22420000000000001</v>
      </c>
      <c r="AM104" s="135">
        <v>0.21529999999999999</v>
      </c>
      <c r="AN104" s="30">
        <f>AJ104*(1-AK104)*AL104</f>
        <v>34.183998200000005</v>
      </c>
      <c r="AO104" s="136">
        <f t="shared" ref="AO104" si="1006">AJ104*(1-AK104)*AM104</f>
        <v>32.827006300000001</v>
      </c>
      <c r="AP104" s="19">
        <v>1.6</v>
      </c>
      <c r="AQ104" s="19">
        <v>505.26</v>
      </c>
      <c r="AR104" s="101">
        <f>AR102+AJ104-AQ104</f>
        <v>844.60000000000196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9"/>
      <c r="B105" s="33">
        <v>2</v>
      </c>
      <c r="C105" s="46" t="s">
        <v>53</v>
      </c>
      <c r="D105" s="34">
        <v>19700</v>
      </c>
      <c r="E105" s="34">
        <v>3</v>
      </c>
      <c r="F105" s="34">
        <v>17678</v>
      </c>
      <c r="G105" s="35">
        <v>0.9</v>
      </c>
      <c r="H105" s="35">
        <v>4.5999999999999996</v>
      </c>
      <c r="I105" s="34">
        <v>18080</v>
      </c>
      <c r="J105" s="35">
        <v>5.4</v>
      </c>
      <c r="K105" s="34">
        <v>16260</v>
      </c>
      <c r="L105" s="36">
        <v>6.4000000000000001E-2</v>
      </c>
      <c r="M105" s="37">
        <f>ROUND(K105*(1-L105),0)</f>
        <v>15219</v>
      </c>
      <c r="N105" s="38">
        <v>0.45100000000000001</v>
      </c>
      <c r="O105" s="25">
        <f t="shared" si="996"/>
        <v>6863.7690000000002</v>
      </c>
      <c r="P105" s="36">
        <v>0.40500000000000003</v>
      </c>
      <c r="Q105" s="25">
        <f t="shared" si="997"/>
        <v>6163.6950000000006</v>
      </c>
      <c r="R105" s="39">
        <v>0.14399999999999999</v>
      </c>
      <c r="S105" s="139">
        <v>0.29749999999999999</v>
      </c>
      <c r="T105" s="25">
        <f t="shared" si="998"/>
        <v>2191.5360000000001</v>
      </c>
      <c r="U105" s="28">
        <v>0.27100000000000002</v>
      </c>
      <c r="V105" s="25">
        <f t="shared" si="999"/>
        <v>4124.3490000000002</v>
      </c>
      <c r="W105" s="39">
        <v>0.47299999999999998</v>
      </c>
      <c r="X105" s="25">
        <f t="shared" si="1000"/>
        <v>7198.5869999999995</v>
      </c>
      <c r="Y105" s="39">
        <v>0.4</v>
      </c>
      <c r="Z105" s="25">
        <f t="shared" si="1001"/>
        <v>6087.6</v>
      </c>
      <c r="AA105" s="40">
        <v>2.63E-3</v>
      </c>
      <c r="AB105" s="18">
        <f t="shared" si="1002"/>
        <v>40.025970000000001</v>
      </c>
      <c r="AC105" s="27">
        <f>IF(M105&gt;0,(AE105+AN105)/M105,0)</f>
        <v>2.7025209803535053E-3</v>
      </c>
      <c r="AD105" s="40">
        <v>4.4999999999999999E-4</v>
      </c>
      <c r="AE105" s="37">
        <f t="shared" si="1003"/>
        <v>6.8485499999999995</v>
      </c>
      <c r="AF105" s="28">
        <v>0.2185</v>
      </c>
      <c r="AG105" s="41">
        <f t="shared" si="1004"/>
        <v>32.623798000000001</v>
      </c>
      <c r="AH105" s="28">
        <f t="shared" si="1005"/>
        <v>0.83060797267170217</v>
      </c>
      <c r="AI105" s="29">
        <f t="shared" si="635"/>
        <v>0.83512559220572347</v>
      </c>
      <c r="AJ105" s="34">
        <v>163</v>
      </c>
      <c r="AK105" s="36">
        <v>8.4000000000000005E-2</v>
      </c>
      <c r="AL105" s="38">
        <v>0.2296</v>
      </c>
      <c r="AM105" s="137">
        <v>0.22289999999999999</v>
      </c>
      <c r="AN105" s="41">
        <f>AJ105*(1-AK105)*AL105</f>
        <v>34.2811168</v>
      </c>
      <c r="AO105" s="138">
        <f t="shared" si="677"/>
        <v>33.280753199999999</v>
      </c>
      <c r="AP105" s="42">
        <v>1.55</v>
      </c>
      <c r="AQ105" s="42"/>
      <c r="AR105" s="121">
        <f>AR104+AJ105-AQ105</f>
        <v>1007.600000000002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9"/>
      <c r="B106" s="33">
        <v>3</v>
      </c>
      <c r="C106" s="11" t="s">
        <v>56</v>
      </c>
      <c r="D106" s="43">
        <v>17300</v>
      </c>
      <c r="E106" s="43">
        <v>1</v>
      </c>
      <c r="F106" s="43">
        <v>18662</v>
      </c>
      <c r="G106" s="37">
        <v>0.7</v>
      </c>
      <c r="H106" s="37">
        <v>3.7</v>
      </c>
      <c r="I106" s="43">
        <v>18259</v>
      </c>
      <c r="J106" s="37">
        <v>4.7</v>
      </c>
      <c r="K106" s="43">
        <v>16546</v>
      </c>
      <c r="L106" s="39">
        <v>6.7000000000000004E-2</v>
      </c>
      <c r="M106" s="37">
        <f>ROUND(K106*(1-L106),0)</f>
        <v>15437</v>
      </c>
      <c r="N106" s="28">
        <v>0.53700000000000003</v>
      </c>
      <c r="O106" s="25">
        <f t="shared" si="996"/>
        <v>8289.6689999999999</v>
      </c>
      <c r="P106" s="39">
        <v>0.36699999999999999</v>
      </c>
      <c r="Q106" s="25">
        <f t="shared" si="997"/>
        <v>5665.3789999999999</v>
      </c>
      <c r="R106" s="39">
        <v>9.6000000000000002E-2</v>
      </c>
      <c r="S106" s="139">
        <v>0.29049999999999998</v>
      </c>
      <c r="T106" s="25">
        <f t="shared" si="998"/>
        <v>1481.952</v>
      </c>
      <c r="U106" s="28">
        <v>0.26200000000000001</v>
      </c>
      <c r="V106" s="25">
        <f t="shared" si="999"/>
        <v>4044.4940000000001</v>
      </c>
      <c r="W106" s="39">
        <v>0.48</v>
      </c>
      <c r="X106" s="25">
        <f t="shared" si="1000"/>
        <v>7409.7599999999993</v>
      </c>
      <c r="Y106" s="39">
        <v>0.4</v>
      </c>
      <c r="Z106" s="25">
        <f t="shared" si="1001"/>
        <v>6174.8</v>
      </c>
      <c r="AA106" s="47">
        <v>2.82E-3</v>
      </c>
      <c r="AB106" s="18">
        <f t="shared" si="1002"/>
        <v>43.532339999999998</v>
      </c>
      <c r="AC106" s="27">
        <f>IF(M106&gt;0,(AE106+AN106)/M106,0)</f>
        <v>2.7129060374425085E-3</v>
      </c>
      <c r="AD106" s="47">
        <v>4.8999999999999998E-4</v>
      </c>
      <c r="AE106" s="37">
        <f t="shared" si="1003"/>
        <v>7.5641299999999996</v>
      </c>
      <c r="AF106" s="28">
        <v>0.21990000000000001</v>
      </c>
      <c r="AG106" s="41">
        <f t="shared" si="1004"/>
        <v>33.344536500000004</v>
      </c>
      <c r="AH106" s="28">
        <f t="shared" si="1005"/>
        <v>0.82808634762278321</v>
      </c>
      <c r="AI106" s="29">
        <f t="shared" si="635"/>
        <v>0.8211599063873084</v>
      </c>
      <c r="AJ106" s="43">
        <v>165</v>
      </c>
      <c r="AK106" s="39">
        <v>8.1000000000000003E-2</v>
      </c>
      <c r="AL106" s="28">
        <v>0.2263</v>
      </c>
      <c r="AM106" s="139">
        <v>0.2261</v>
      </c>
      <c r="AN106" s="41">
        <f>AJ106*(1-AK106)*AL106</f>
        <v>34.315000500000004</v>
      </c>
      <c r="AO106" s="140">
        <f t="shared" si="677"/>
        <v>34.284673500000004</v>
      </c>
      <c r="AP106" s="18">
        <v>1.6</v>
      </c>
      <c r="AQ106" s="18"/>
      <c r="AR106" s="121">
        <f>AR105+AJ106-AQ106</f>
        <v>1172.600000000002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70"/>
      <c r="B107" s="49" t="s">
        <v>38</v>
      </c>
      <c r="C107" s="50"/>
      <c r="D107" s="51">
        <f t="shared" ref="D107" si="1007">SUM(D104:D106)</f>
        <v>43700</v>
      </c>
      <c r="E107" s="51"/>
      <c r="F107" s="51">
        <f t="shared" ref="F107" si="1008">SUM(F104:F106)</f>
        <v>44975</v>
      </c>
      <c r="G107" s="52"/>
      <c r="H107" s="52"/>
      <c r="I107" s="51">
        <f t="shared" ref="I107:K107" si="1009">SUM(I104:I106)</f>
        <v>45791</v>
      </c>
      <c r="J107" s="52"/>
      <c r="K107" s="51">
        <f t="shared" si="1009"/>
        <v>48626</v>
      </c>
      <c r="L107" s="21">
        <f t="shared" ref="L107" si="1010">IF(K107&gt;0,(K104*L104+K105*L105+K106*L106)/K107,0)</f>
        <v>6.5020811911323168E-2</v>
      </c>
      <c r="M107" s="52">
        <f t="shared" ref="M107" si="1011">M104+M105+M106</f>
        <v>45464</v>
      </c>
      <c r="N107" s="53">
        <f t="shared" ref="N107" si="1012">IF(M107&gt;0,O107/M107,0)</f>
        <v>0.50723451522083418</v>
      </c>
      <c r="O107" s="54">
        <f t="shared" ref="O107" si="1013">O104+O105+O106</f>
        <v>23060.910000000003</v>
      </c>
      <c r="P107" s="21">
        <f t="shared" ref="P107" si="1014">IF(M107&gt;0,Q107/M107,0)</f>
        <v>0.35985223473517508</v>
      </c>
      <c r="Q107" s="54">
        <f t="shared" ref="Q107" si="1015">Q104+Q105+Q106</f>
        <v>16360.322</v>
      </c>
      <c r="R107" s="21">
        <f t="shared" ref="R107" si="1016">IF(M107&gt;0,T107/M107,0)</f>
        <v>0.13291325004399088</v>
      </c>
      <c r="S107" s="141"/>
      <c r="T107" s="54">
        <f t="shared" ref="T107" si="1017">T104+T105+T106</f>
        <v>6042.7680000000009</v>
      </c>
      <c r="U107" s="21">
        <f t="shared" ref="U107" si="1018">IF(M107&gt;0,V107/M107,0)</f>
        <v>0.27054977564666555</v>
      </c>
      <c r="V107" s="54">
        <f t="shared" ref="V107" si="1019">V104+V105+V106</f>
        <v>12300.275000000001</v>
      </c>
      <c r="W107" s="21">
        <f t="shared" ref="W107" si="1020">IF(M107&gt;0,X107/M107,0)</f>
        <v>0.47472538711947909</v>
      </c>
      <c r="X107" s="54">
        <f t="shared" ref="X107" si="1021">X104+X105+X106</f>
        <v>21582.914999999997</v>
      </c>
      <c r="Y107" s="21">
        <f t="shared" ref="Y107" si="1022">IF(M107&gt;0,Z107/M107,0)</f>
        <v>0.4</v>
      </c>
      <c r="Z107" s="54">
        <f t="shared" ref="Z107" si="1023">Z104+Z105+Z106</f>
        <v>18185.600000000002</v>
      </c>
      <c r="AA107" s="55">
        <f t="shared" ref="AA107" si="1024">IF(M107&gt;0,AB107/M107,0)</f>
        <v>2.6814849111384833E-3</v>
      </c>
      <c r="AB107" s="56">
        <f t="shared" ref="AB107" si="1025">SUM(AB104:AB106)</f>
        <v>121.91103000000001</v>
      </c>
      <c r="AC107" s="55">
        <f t="shared" ref="AC107" si="1026">IF(M107&gt;0,(AC104*M104+AC105*M105+AC106*M106)/M107,0)</f>
        <v>2.7210169694703501E-3</v>
      </c>
      <c r="AD107" s="55">
        <f t="shared" ref="AD107" si="1027">IF(K107&gt;0,(K104*AD104+K105*AD105+K106*AD106)/K107,0)</f>
        <v>4.6035742195533254E-4</v>
      </c>
      <c r="AE107" s="52">
        <f t="shared" ref="AE107" si="1028">SUM(AE104:AE106)</f>
        <v>20.9282</v>
      </c>
      <c r="AF107" s="53">
        <f t="shared" ref="AF107" si="1029">IF(K107&gt;0,(K104*AF104+K105*AF105+K106*AF106)/K107,0)</f>
        <v>0.21767501748036031</v>
      </c>
      <c r="AG107" s="58">
        <f t="shared" ref="AG107" si="1030">SUM(AG104:AG106)</f>
        <v>98.673364000000007</v>
      </c>
      <c r="AH107" s="53">
        <f t="shared" ref="AH107" si="1031">IF(AND(AB107&gt;0),((AB104*AH104+AB105*AH105+AB106*AH106)/AB107),0)</f>
        <v>0.83008951319261737</v>
      </c>
      <c r="AI107" s="57">
        <f t="shared" si="635"/>
        <v>0.83250461163161271</v>
      </c>
      <c r="AJ107" s="51">
        <f t="shared" ref="AJ107" si="1032">SUM(AJ104:AJ106)</f>
        <v>495</v>
      </c>
      <c r="AK107" s="21">
        <f t="shared" ref="AK107" si="1033">IF(AJ107&gt;0,(AK104*AJ104+AK105*AJ105+AK106*AJ106)/AJ107,0)</f>
        <v>8.4012121212121205E-2</v>
      </c>
      <c r="AL107" s="53">
        <f>IF(K107&gt;0,(AL104*K104+AL105*K105+AL106*K106)/K107,0)</f>
        <v>0.22672026899189732</v>
      </c>
      <c r="AM107" s="141">
        <f>IF(L107&gt;0,(AM104*K104+AM105*K105+AM106*K106)/K107,0)</f>
        <v>0.22151627935672275</v>
      </c>
      <c r="AN107" s="58">
        <f t="shared" ref="AN107" si="1034">SUM(AN104:AN106)</f>
        <v>102.78011549999999</v>
      </c>
      <c r="AO107" s="142">
        <f t="shared" si="706"/>
        <v>100.39243300000001</v>
      </c>
      <c r="AP107" s="56"/>
      <c r="AQ107" s="56">
        <f t="shared" ref="AQ107" si="1035">SUM(AQ104:AQ106)</f>
        <v>505.26</v>
      </c>
      <c r="AR107" s="105"/>
      <c r="AS107" s="106">
        <f>AR106</f>
        <v>1172.600000000002</v>
      </c>
      <c r="AT107" s="51">
        <f t="shared" ref="AT107" si="1036">SUM(AT104:AT106)</f>
        <v>0</v>
      </c>
      <c r="AU107" s="59"/>
      <c r="AV107" s="58"/>
      <c r="AW107" s="58"/>
      <c r="AX107" s="58"/>
      <c r="AY107" s="58"/>
    </row>
    <row r="108" spans="1:51" x14ac:dyDescent="0.2">
      <c r="A108" s="168">
        <v>27</v>
      </c>
      <c r="B108" s="23">
        <v>1</v>
      </c>
      <c r="C108" s="46" t="s">
        <v>58</v>
      </c>
      <c r="D108" s="12">
        <v>14460</v>
      </c>
      <c r="E108" s="12">
        <v>0</v>
      </c>
      <c r="F108" s="12">
        <v>17289</v>
      </c>
      <c r="G108" s="13">
        <v>0.7</v>
      </c>
      <c r="H108" s="13">
        <v>4.0999999999999996</v>
      </c>
      <c r="I108" s="12">
        <v>17482</v>
      </c>
      <c r="J108" s="13">
        <v>5.3</v>
      </c>
      <c r="K108" s="12">
        <v>16578</v>
      </c>
      <c r="L108" s="14">
        <v>6.8000000000000005E-2</v>
      </c>
      <c r="M108" s="24">
        <f>ROUND(K108*(1-L108),0)</f>
        <v>15451</v>
      </c>
      <c r="N108" s="15">
        <v>0.56599999999999995</v>
      </c>
      <c r="O108" s="25">
        <f t="shared" ref="O108:O110" si="1037">M108*N108</f>
        <v>8745.2659999999996</v>
      </c>
      <c r="P108" s="14">
        <v>0.34399999999999997</v>
      </c>
      <c r="Q108" s="25">
        <f t="shared" ref="Q108:Q110" si="1038">M108*P108</f>
        <v>5315.1439999999993</v>
      </c>
      <c r="R108" s="16">
        <v>0.09</v>
      </c>
      <c r="S108" s="150">
        <v>0.2782</v>
      </c>
      <c r="T108" s="25">
        <f t="shared" ref="T108:T110" si="1039">M108*R108</f>
        <v>1390.59</v>
      </c>
      <c r="U108" s="26">
        <v>0.26400000000000001</v>
      </c>
      <c r="V108" s="25">
        <f t="shared" ref="V108:V110" si="1040">M108*U108</f>
        <v>4079.0640000000003</v>
      </c>
      <c r="W108" s="16">
        <v>0.47199999999999998</v>
      </c>
      <c r="X108" s="25">
        <f t="shared" ref="X108:X110" si="1041">M108*W108</f>
        <v>7292.8719999999994</v>
      </c>
      <c r="Y108" s="16">
        <v>0.39</v>
      </c>
      <c r="Z108" s="25">
        <f t="shared" ref="Z108:Z110" si="1042">Y108*M108</f>
        <v>6025.89</v>
      </c>
      <c r="AA108" s="17">
        <v>2.7699999999999999E-3</v>
      </c>
      <c r="AB108" s="18">
        <f t="shared" ref="AB108:AB110" si="1043">M108*AA108</f>
        <v>42.79927</v>
      </c>
      <c r="AC108" s="27">
        <f>IF(M108&gt;0,(AE108+AN108)/M108,0)</f>
        <v>2.9193508510776001E-3</v>
      </c>
      <c r="AD108" s="17">
        <v>5.1000000000000004E-4</v>
      </c>
      <c r="AE108" s="24">
        <f t="shared" ref="AE108:AE110" si="1044">AD108*M108</f>
        <v>7.8800100000000004</v>
      </c>
      <c r="AF108" s="117">
        <v>0.21840000000000001</v>
      </c>
      <c r="AG108" s="30">
        <f t="shared" ref="AG108:AG110" si="1045">AJ108*(1-AK108)*AF108</f>
        <v>36.16704</v>
      </c>
      <c r="AH108" s="28">
        <f t="shared" ref="AH108:AH110" si="1046">IF(AND(AF108&gt;0,AD108&gt;0,AA108&gt;0),((AA108-AD108)*AF108)/((AF108-AD108)*AA108),0)</f>
        <v>0.81779416070076771</v>
      </c>
      <c r="AI108" s="60">
        <f t="shared" si="635"/>
        <v>0.8271802387526962</v>
      </c>
      <c r="AJ108" s="12">
        <v>180</v>
      </c>
      <c r="AK108" s="14">
        <v>0.08</v>
      </c>
      <c r="AL108" s="15">
        <v>0.2248</v>
      </c>
      <c r="AM108" s="135">
        <v>0.22189999999999999</v>
      </c>
      <c r="AN108" s="30">
        <f>AJ108*(1-AK108)*AL108</f>
        <v>37.226880000000001</v>
      </c>
      <c r="AO108" s="136">
        <f t="shared" ref="AO108" si="1047">AJ108*(1-AK108)*AM108</f>
        <v>36.746639999999999</v>
      </c>
      <c r="AP108" s="19">
        <v>1.6</v>
      </c>
      <c r="AQ108" s="19"/>
      <c r="AR108" s="101">
        <f>AR106+AJ108-AQ108</f>
        <v>1352.600000000002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9"/>
      <c r="B109" s="33">
        <v>2</v>
      </c>
      <c r="C109" s="11" t="s">
        <v>53</v>
      </c>
      <c r="D109" s="34">
        <v>19700</v>
      </c>
      <c r="E109" s="34">
        <v>4</v>
      </c>
      <c r="F109" s="34">
        <v>17933</v>
      </c>
      <c r="G109" s="35">
        <v>1.3</v>
      </c>
      <c r="H109" s="35">
        <v>4.9000000000000004</v>
      </c>
      <c r="I109" s="34">
        <v>18550</v>
      </c>
      <c r="J109" s="35">
        <v>4</v>
      </c>
      <c r="K109" s="34">
        <v>16461</v>
      </c>
      <c r="L109" s="36">
        <v>6.2E-2</v>
      </c>
      <c r="M109" s="37">
        <f>ROUND(K109*(1-L109),0)</f>
        <v>15440</v>
      </c>
      <c r="N109" s="38">
        <v>0.47199999999999998</v>
      </c>
      <c r="O109" s="25">
        <f t="shared" si="1037"/>
        <v>7287.6799999999994</v>
      </c>
      <c r="P109" s="36">
        <v>0.38400000000000001</v>
      </c>
      <c r="Q109" s="25">
        <f t="shared" si="1038"/>
        <v>5928.96</v>
      </c>
      <c r="R109" s="39">
        <v>0.14399999999999999</v>
      </c>
      <c r="S109" s="139">
        <v>0.2873</v>
      </c>
      <c r="T109" s="25">
        <f t="shared" si="1039"/>
        <v>2223.3599999999997</v>
      </c>
      <c r="U109" s="28">
        <v>0.26400000000000001</v>
      </c>
      <c r="V109" s="25">
        <f t="shared" si="1040"/>
        <v>4076.1600000000003</v>
      </c>
      <c r="W109" s="39">
        <v>0.47699999999999998</v>
      </c>
      <c r="X109" s="25">
        <f t="shared" si="1041"/>
        <v>7364.88</v>
      </c>
      <c r="Y109" s="39">
        <v>0.4</v>
      </c>
      <c r="Z109" s="25">
        <f t="shared" si="1042"/>
        <v>6176</v>
      </c>
      <c r="AA109" s="40">
        <v>2.82E-3</v>
      </c>
      <c r="AB109" s="18">
        <f t="shared" si="1043"/>
        <v>43.540799999999997</v>
      </c>
      <c r="AC109" s="27">
        <f>IF(M109&gt;0,(AE109+AN109)/M109,0)</f>
        <v>3.2648323186528503E-3</v>
      </c>
      <c r="AD109" s="40">
        <v>4.8999999999999998E-4</v>
      </c>
      <c r="AE109" s="37">
        <f t="shared" si="1044"/>
        <v>7.5655999999999999</v>
      </c>
      <c r="AF109" s="28">
        <v>0.20799999999999999</v>
      </c>
      <c r="AG109" s="41">
        <f t="shared" si="1045"/>
        <v>39.396239999999999</v>
      </c>
      <c r="AH109" s="28">
        <f t="shared" si="1046"/>
        <v>0.82819216436975951</v>
      </c>
      <c r="AI109" s="29">
        <f t="shared" si="635"/>
        <v>0.85176082765038608</v>
      </c>
      <c r="AJ109" s="34">
        <v>207</v>
      </c>
      <c r="AK109" s="36">
        <v>8.5000000000000006E-2</v>
      </c>
      <c r="AL109" s="38">
        <v>0.22620000000000001</v>
      </c>
      <c r="AM109" s="137">
        <v>0.22220000000000001</v>
      </c>
      <c r="AN109" s="41">
        <f>AJ109*(1-AK109)*AL109</f>
        <v>42.843411000000003</v>
      </c>
      <c r="AO109" s="138">
        <f t="shared" si="677"/>
        <v>42.085791</v>
      </c>
      <c r="AP109" s="42">
        <v>1.7</v>
      </c>
      <c r="AQ109" s="42"/>
      <c r="AR109" s="121">
        <f>AR108+AJ109-AQ109</f>
        <v>1559.600000000002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9"/>
      <c r="B110" s="33">
        <v>3</v>
      </c>
      <c r="C110" s="11" t="s">
        <v>56</v>
      </c>
      <c r="D110" s="43">
        <v>17040</v>
      </c>
      <c r="E110" s="43">
        <v>3</v>
      </c>
      <c r="F110" s="43">
        <v>18275</v>
      </c>
      <c r="G110" s="37">
        <v>0.8</v>
      </c>
      <c r="H110" s="37">
        <v>4.5999999999999996</v>
      </c>
      <c r="I110" s="43">
        <v>18282</v>
      </c>
      <c r="J110" s="37">
        <v>3.9</v>
      </c>
      <c r="K110" s="43">
        <v>16394</v>
      </c>
      <c r="L110" s="39">
        <v>6.4000000000000001E-2</v>
      </c>
      <c r="M110" s="37">
        <f>ROUND(K110*(1-L110),0)</f>
        <v>15345</v>
      </c>
      <c r="N110" s="28">
        <v>0.505</v>
      </c>
      <c r="O110" s="25">
        <f t="shared" si="1037"/>
        <v>7749.2250000000004</v>
      </c>
      <c r="P110" s="39">
        <v>0.36699999999999999</v>
      </c>
      <c r="Q110" s="25">
        <f t="shared" si="1038"/>
        <v>5631.6149999999998</v>
      </c>
      <c r="R110" s="39">
        <v>0.128</v>
      </c>
      <c r="S110" s="139">
        <v>0.28970000000000001</v>
      </c>
      <c r="T110" s="25">
        <f t="shared" si="1039"/>
        <v>1964.16</v>
      </c>
      <c r="U110" s="28">
        <v>0.26200000000000001</v>
      </c>
      <c r="V110" s="25">
        <f t="shared" si="1040"/>
        <v>4020.3900000000003</v>
      </c>
      <c r="W110" s="39">
        <v>0.49199999999999999</v>
      </c>
      <c r="X110" s="25">
        <f t="shared" si="1041"/>
        <v>7549.74</v>
      </c>
      <c r="Y110" s="39">
        <v>0.41</v>
      </c>
      <c r="Z110" s="25">
        <f t="shared" si="1042"/>
        <v>6291.45</v>
      </c>
      <c r="AA110" s="47">
        <v>2.8300000000000001E-3</v>
      </c>
      <c r="AB110" s="18">
        <f t="shared" si="1043"/>
        <v>43.426349999999999</v>
      </c>
      <c r="AC110" s="27">
        <f>IF(M110&gt;0,(AE110+AN110)/M110,0)</f>
        <v>2.7373365591397852E-3</v>
      </c>
      <c r="AD110" s="47">
        <v>4.8999999999999998E-4</v>
      </c>
      <c r="AE110" s="37">
        <f t="shared" si="1044"/>
        <v>7.51905</v>
      </c>
      <c r="AF110" s="28">
        <v>0.21840000000000001</v>
      </c>
      <c r="AG110" s="41">
        <f t="shared" si="1045"/>
        <v>33.698464800000004</v>
      </c>
      <c r="AH110" s="28">
        <f t="shared" si="1046"/>
        <v>0.8287144188453982</v>
      </c>
      <c r="AI110" s="29">
        <f t="shared" si="635"/>
        <v>0.82279777544160349</v>
      </c>
      <c r="AJ110" s="43">
        <v>169</v>
      </c>
      <c r="AK110" s="39">
        <v>8.6999999999999994E-2</v>
      </c>
      <c r="AL110" s="28">
        <v>0.2235</v>
      </c>
      <c r="AM110" s="139">
        <v>0.2092</v>
      </c>
      <c r="AN110" s="41">
        <f>AJ110*(1-AK110)*AL110</f>
        <v>34.485379500000001</v>
      </c>
      <c r="AO110" s="140">
        <f t="shared" si="677"/>
        <v>32.278932400000002</v>
      </c>
      <c r="AP110" s="18">
        <v>1.6</v>
      </c>
      <c r="AQ110" s="18"/>
      <c r="AR110" s="121">
        <f>AR109+AJ110-AQ110</f>
        <v>1728.600000000002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70"/>
      <c r="B111" s="49" t="s">
        <v>38</v>
      </c>
      <c r="C111" s="50"/>
      <c r="D111" s="51">
        <f t="shared" ref="D111" si="1048">SUM(D108:D110)</f>
        <v>51200</v>
      </c>
      <c r="E111" s="51"/>
      <c r="F111" s="51">
        <f t="shared" ref="F111" si="1049">SUM(F108:F110)</f>
        <v>53497</v>
      </c>
      <c r="G111" s="52"/>
      <c r="H111" s="52"/>
      <c r="I111" s="51">
        <f t="shared" ref="I111:K111" si="1050">SUM(I108:I110)</f>
        <v>54314</v>
      </c>
      <c r="J111" s="52"/>
      <c r="K111" s="51">
        <f t="shared" si="1050"/>
        <v>49433</v>
      </c>
      <c r="L111" s="21">
        <f t="shared" ref="L111" si="1051">IF(K111&gt;0,(K108*L108+K109*L109+K110*L110)/K111,0)</f>
        <v>6.4675459713147088E-2</v>
      </c>
      <c r="M111" s="52">
        <f t="shared" ref="M111" si="1052">M108+M109+M110</f>
        <v>46236</v>
      </c>
      <c r="N111" s="53">
        <f t="shared" ref="N111" si="1053">IF(M111&gt;0,O111/M111,0)</f>
        <v>0.51436480231853976</v>
      </c>
      <c r="O111" s="54">
        <f t="shared" ref="O111" si="1054">O108+O109+O110</f>
        <v>23782.171000000002</v>
      </c>
      <c r="P111" s="21">
        <f t="shared" ref="P111" si="1055">IF(M111&gt;0,Q111/M111,0)</f>
        <v>0.36499089454105021</v>
      </c>
      <c r="Q111" s="54">
        <f t="shared" ref="Q111" si="1056">Q108+Q109+Q110</f>
        <v>16875.718999999997</v>
      </c>
      <c r="R111" s="21">
        <f t="shared" ref="R111" si="1057">IF(M111&gt;0,T111/M111,0)</f>
        <v>0.12064430314041007</v>
      </c>
      <c r="S111" s="141"/>
      <c r="T111" s="54">
        <f t="shared" ref="T111" si="1058">T108+T109+T110</f>
        <v>5578.11</v>
      </c>
      <c r="U111" s="21">
        <f t="shared" ref="U111" si="1059">IF(M111&gt;0,V111/M111,0)</f>
        <v>0.26333623150791596</v>
      </c>
      <c r="V111" s="54">
        <f t="shared" ref="V111" si="1060">V108+V109+V110</f>
        <v>12175.614000000001</v>
      </c>
      <c r="W111" s="21">
        <f t="shared" ref="W111" si="1061">IF(M111&gt;0,X111/M111,0)</f>
        <v>0.48030737953110125</v>
      </c>
      <c r="X111" s="54">
        <f t="shared" ref="X111" si="1062">X108+X109+X110</f>
        <v>22207.491999999998</v>
      </c>
      <c r="Y111" s="21">
        <f t="shared" ref="Y111" si="1063">IF(M111&gt;0,Z111/M111,0)</f>
        <v>0.39997707414136169</v>
      </c>
      <c r="Z111" s="54">
        <f t="shared" ref="Z111" si="1064">Z108+Z109+Z110</f>
        <v>18493.34</v>
      </c>
      <c r="AA111" s="55">
        <f t="shared" ref="AA111" si="1065">IF(M111&gt;0,AB111/M111,0)</f>
        <v>2.8066100008651263E-3</v>
      </c>
      <c r="AB111" s="56">
        <f t="shared" ref="AB111" si="1066">SUM(AB108:AB110)</f>
        <v>129.76641999999998</v>
      </c>
      <c r="AC111" s="55">
        <f t="shared" ref="AC111" si="1067">IF(M111&gt;0,(AC108*M108+AC109*M109+AC110*M110)/M111,0)</f>
        <v>2.9743128838999912E-3</v>
      </c>
      <c r="AD111" s="55">
        <f t="shared" ref="AD111" si="1068">IF(K111&gt;0,(K108*AD108+K109*AD109+K110*AD110)/K111,0)</f>
        <v>4.9670726033216683E-4</v>
      </c>
      <c r="AE111" s="52">
        <f t="shared" ref="AE111" si="1069">SUM(AE108:AE110)</f>
        <v>22.964660000000002</v>
      </c>
      <c r="AF111" s="53">
        <f t="shared" ref="AF111" si="1070">IF(K111&gt;0,(K108*AF108+K109*AF109+K110*AF110)/K111,0)</f>
        <v>0.21493683976291142</v>
      </c>
      <c r="AG111" s="58">
        <f t="shared" ref="AG111" si="1071">SUM(AG108:AG110)</f>
        <v>109.2617448</v>
      </c>
      <c r="AH111" s="53">
        <f t="shared" ref="AH111" si="1072">IF(AND(AB111&gt;0),((AB108*AH108+AB109*AH109+AB110*AH110)/AB111),0)</f>
        <v>0.82493749061947796</v>
      </c>
      <c r="AI111" s="57">
        <f t="shared" si="635"/>
        <v>0.83484535215414557</v>
      </c>
      <c r="AJ111" s="51">
        <f t="shared" ref="AJ111" si="1073">SUM(AJ108:AJ110)</f>
        <v>556</v>
      </c>
      <c r="AK111" s="21">
        <f t="shared" ref="AK111" si="1074">IF(AJ111&gt;0,(AK108*AJ108+AK109*AJ109+AK110*AJ110)/AJ111,0)</f>
        <v>8.3989208633093546E-2</v>
      </c>
      <c r="AL111" s="53">
        <f>IF(K111&gt;0,(AL108*K108+AL109*K109+AL110*K110)/K111,0)</f>
        <v>0.22483506159852731</v>
      </c>
      <c r="AM111" s="141">
        <f>IF(L111&gt;0,(AM108*K108+AM109*K109+AM110*K110)/K111,0)</f>
        <v>0.21778806060728662</v>
      </c>
      <c r="AN111" s="58">
        <f t="shared" ref="AN111" si="1075">SUM(AN108:AN110)</f>
        <v>114.55567049999999</v>
      </c>
      <c r="AO111" s="142">
        <f t="shared" si="706"/>
        <v>111.1113634</v>
      </c>
      <c r="AP111" s="56"/>
      <c r="AQ111" s="56">
        <f t="shared" ref="AQ111" si="1076">SUM(AQ108:AQ110)</f>
        <v>0</v>
      </c>
      <c r="AR111" s="105"/>
      <c r="AS111" s="106">
        <f>AR110</f>
        <v>1728.600000000002</v>
      </c>
      <c r="AT111" s="51">
        <f t="shared" ref="AT111" si="1077">SUM(AT108:AT110)</f>
        <v>0</v>
      </c>
      <c r="AU111" s="59"/>
      <c r="AV111" s="58"/>
      <c r="AW111" s="58"/>
      <c r="AX111" s="58"/>
      <c r="AY111" s="58"/>
    </row>
    <row r="112" spans="1:51" x14ac:dyDescent="0.2">
      <c r="A112" s="168">
        <v>28</v>
      </c>
      <c r="B112" s="23">
        <v>1</v>
      </c>
      <c r="C112" s="46" t="s">
        <v>58</v>
      </c>
      <c r="D112" s="12">
        <v>16080</v>
      </c>
      <c r="E112" s="12">
        <v>0</v>
      </c>
      <c r="F112" s="12">
        <v>17441</v>
      </c>
      <c r="G112" s="13">
        <v>0.6</v>
      </c>
      <c r="H112" s="13">
        <v>4.5999999999999996</v>
      </c>
      <c r="I112" s="12">
        <v>18182</v>
      </c>
      <c r="J112" s="13">
        <v>3.5</v>
      </c>
      <c r="K112" s="12">
        <v>16340</v>
      </c>
      <c r="L112" s="14">
        <v>6.8000000000000005E-2</v>
      </c>
      <c r="M112" s="24">
        <f>ROUND(K112*(1-L112),0)</f>
        <v>15229</v>
      </c>
      <c r="N112" s="15">
        <v>0.44</v>
      </c>
      <c r="O112" s="25">
        <f t="shared" ref="O112:O114" si="1078">M112*N112</f>
        <v>6700.76</v>
      </c>
      <c r="P112" s="14">
        <v>0.46899999999999997</v>
      </c>
      <c r="Q112" s="25">
        <f t="shared" ref="Q112:Q114" si="1079">M112*P112</f>
        <v>7142.4009999999998</v>
      </c>
      <c r="R112" s="16">
        <v>9.0999999999999998E-2</v>
      </c>
      <c r="S112" s="150">
        <v>0.29559999999999997</v>
      </c>
      <c r="T112" s="25">
        <f t="shared" ref="T112:T114" si="1080">M112*R112</f>
        <v>1385.8389999999999</v>
      </c>
      <c r="U112" s="26">
        <v>0.27</v>
      </c>
      <c r="V112" s="25">
        <f t="shared" ref="V112:V114" si="1081">M112*U112</f>
        <v>4111.83</v>
      </c>
      <c r="W112" s="16">
        <v>0.47299999999999998</v>
      </c>
      <c r="X112" s="25">
        <f t="shared" ref="X112:X114" si="1082">M112*W112</f>
        <v>7203.317</v>
      </c>
      <c r="Y112" s="16">
        <v>0.4</v>
      </c>
      <c r="Z112" s="25">
        <f t="shared" ref="Z112:Z114" si="1083">Y112*M112</f>
        <v>6091.6</v>
      </c>
      <c r="AA112" s="17">
        <v>2.8E-3</v>
      </c>
      <c r="AB112" s="18">
        <f t="shared" ref="AB112:AB114" si="1084">M112*AA112</f>
        <v>42.641199999999998</v>
      </c>
      <c r="AC112" s="27">
        <f>IF(M112&gt;0,(AE112+AN112)/M112,0)</f>
        <v>2.8682066320835252E-3</v>
      </c>
      <c r="AD112" s="17">
        <v>4.8999999999999998E-4</v>
      </c>
      <c r="AE112" s="24">
        <f t="shared" ref="AE112:AE114" si="1085">AD112*M112</f>
        <v>7.4622099999999998</v>
      </c>
      <c r="AF112" s="117">
        <v>0.21840000000000001</v>
      </c>
      <c r="AG112" s="30">
        <f t="shared" ref="AG112:AG114" si="1086">AJ112*(1-AK112)*AF112</f>
        <v>36.250905600000003</v>
      </c>
      <c r="AH112" s="28">
        <f t="shared" ref="AH112:AH114" si="1087">IF(AND(AF112&gt;0,AD112&gt;0,AA112&gt;0),((AA112-AD112)*AF112)/((AF112-AD112)*AA112),0)</f>
        <v>0.82685512367491165</v>
      </c>
      <c r="AI112" s="60">
        <f t="shared" si="635"/>
        <v>0.83102773566353305</v>
      </c>
      <c r="AJ112" s="12">
        <v>182</v>
      </c>
      <c r="AK112" s="14">
        <v>8.7999999999999995E-2</v>
      </c>
      <c r="AL112" s="15">
        <v>0.21820000000000001</v>
      </c>
      <c r="AM112" s="135">
        <v>0.21290000000000001</v>
      </c>
      <c r="AN112" s="30">
        <f>AJ112*(1-AK112)*AL112</f>
        <v>36.217708800000004</v>
      </c>
      <c r="AO112" s="136">
        <f t="shared" ref="AO112" si="1088">AJ112*(1-AK112)*AM112</f>
        <v>35.337993600000004</v>
      </c>
      <c r="AP112" s="19">
        <v>1.6</v>
      </c>
      <c r="AQ112" s="19"/>
      <c r="AR112" s="101">
        <f>AR110+AJ112-AQ112</f>
        <v>1910.600000000002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9"/>
      <c r="B113" s="33">
        <v>2</v>
      </c>
      <c r="C113" s="11" t="s">
        <v>54</v>
      </c>
      <c r="D113" s="34">
        <v>20120</v>
      </c>
      <c r="E113" s="34">
        <v>3</v>
      </c>
      <c r="F113" s="34">
        <v>17621</v>
      </c>
      <c r="G113" s="35">
        <v>0.5</v>
      </c>
      <c r="H113" s="35">
        <v>4.5999999999999996</v>
      </c>
      <c r="I113" s="34">
        <v>18584</v>
      </c>
      <c r="J113" s="35">
        <v>3.1</v>
      </c>
      <c r="K113" s="34">
        <v>16657</v>
      </c>
      <c r="L113" s="36">
        <v>7.0000000000000007E-2</v>
      </c>
      <c r="M113" s="37">
        <f>ROUND(K113*(1-L113),0)</f>
        <v>15491</v>
      </c>
      <c r="N113" s="38">
        <v>0.432</v>
      </c>
      <c r="O113" s="25">
        <f t="shared" si="1078"/>
        <v>6692.1120000000001</v>
      </c>
      <c r="P113" s="36">
        <v>0.38900000000000001</v>
      </c>
      <c r="Q113" s="25">
        <f t="shared" si="1079"/>
        <v>6025.9989999999998</v>
      </c>
      <c r="R113" s="39">
        <v>0.17899999999999999</v>
      </c>
      <c r="S113" s="139">
        <v>0.30009999999999998</v>
      </c>
      <c r="T113" s="25">
        <f t="shared" si="1080"/>
        <v>2772.8889999999997</v>
      </c>
      <c r="U113" s="28">
        <v>0.26900000000000002</v>
      </c>
      <c r="V113" s="25">
        <f t="shared" si="1081"/>
        <v>4167.0790000000006</v>
      </c>
      <c r="W113" s="39">
        <v>0.47899999999999998</v>
      </c>
      <c r="X113" s="25">
        <f t="shared" si="1082"/>
        <v>7420.1889999999994</v>
      </c>
      <c r="Y113" s="39">
        <v>0.4</v>
      </c>
      <c r="Z113" s="25">
        <f t="shared" si="1083"/>
        <v>6196.4000000000005</v>
      </c>
      <c r="AA113" s="40">
        <v>2.9299999999999999E-3</v>
      </c>
      <c r="AB113" s="18">
        <f t="shared" si="1084"/>
        <v>45.388629999999999</v>
      </c>
      <c r="AC113" s="27">
        <f>IF(M113&gt;0,(AE113+AN113)/M113,0)</f>
        <v>3.0694990639726295E-3</v>
      </c>
      <c r="AD113" s="40">
        <v>5.1000000000000004E-4</v>
      </c>
      <c r="AE113" s="37">
        <f t="shared" si="1085"/>
        <v>7.9004100000000008</v>
      </c>
      <c r="AF113" s="28">
        <v>0.21829999999999999</v>
      </c>
      <c r="AG113" s="41">
        <f t="shared" si="1086"/>
        <v>36.831575999999998</v>
      </c>
      <c r="AH113" s="28">
        <f t="shared" si="1087"/>
        <v>0.82787267128196107</v>
      </c>
      <c r="AI113" s="29">
        <f t="shared" si="635"/>
        <v>0.83566267624235968</v>
      </c>
      <c r="AJ113" s="34">
        <v>185</v>
      </c>
      <c r="AK113" s="36">
        <v>8.7999999999999995E-2</v>
      </c>
      <c r="AL113" s="38">
        <v>0.23499999999999999</v>
      </c>
      <c r="AM113" s="137">
        <v>0.2334</v>
      </c>
      <c r="AN113" s="41">
        <f>AJ113*(1-AK113)*AL113</f>
        <v>39.6492</v>
      </c>
      <c r="AO113" s="138">
        <f t="shared" si="677"/>
        <v>39.379247999999997</v>
      </c>
      <c r="AP113" s="42">
        <v>1.58</v>
      </c>
      <c r="AQ113" s="42"/>
      <c r="AR113" s="121">
        <f>AR112+AJ113-AQ113</f>
        <v>2095.6000000000022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9"/>
      <c r="B114" s="33">
        <v>3</v>
      </c>
      <c r="C114" s="11" t="s">
        <v>53</v>
      </c>
      <c r="D114" s="43">
        <v>17400</v>
      </c>
      <c r="E114" s="43">
        <v>3</v>
      </c>
      <c r="F114" s="43">
        <v>20029</v>
      </c>
      <c r="G114" s="37">
        <v>0.6</v>
      </c>
      <c r="H114" s="37">
        <v>3.3</v>
      </c>
      <c r="I114" s="43">
        <v>19652</v>
      </c>
      <c r="J114" s="37">
        <v>2.1</v>
      </c>
      <c r="K114" s="43">
        <v>16685</v>
      </c>
      <c r="L114" s="39">
        <v>7.2999999999999995E-2</v>
      </c>
      <c r="M114" s="37">
        <f>ROUND(K114*(1-L114),0)</f>
        <v>15467</v>
      </c>
      <c r="N114" s="28">
        <v>0.45300000000000001</v>
      </c>
      <c r="O114" s="25">
        <f t="shared" si="1078"/>
        <v>7006.5510000000004</v>
      </c>
      <c r="P114" s="39">
        <v>0.378</v>
      </c>
      <c r="Q114" s="25">
        <f t="shared" si="1079"/>
        <v>5846.5259999999998</v>
      </c>
      <c r="R114" s="39">
        <v>0.16900000000000001</v>
      </c>
      <c r="S114" s="139">
        <v>0.29149999999999998</v>
      </c>
      <c r="T114" s="25">
        <f t="shared" si="1080"/>
        <v>2613.9230000000002</v>
      </c>
      <c r="U114" s="28">
        <v>0.26600000000000001</v>
      </c>
      <c r="V114" s="25">
        <f t="shared" si="1081"/>
        <v>4114.2220000000007</v>
      </c>
      <c r="W114" s="39">
        <v>0.48299999999999998</v>
      </c>
      <c r="X114" s="25">
        <f t="shared" si="1082"/>
        <v>7470.5609999999997</v>
      </c>
      <c r="Y114" s="39">
        <v>0.4</v>
      </c>
      <c r="Z114" s="25">
        <f t="shared" si="1083"/>
        <v>6186.8</v>
      </c>
      <c r="AA114" s="47">
        <v>3.0500000000000002E-3</v>
      </c>
      <c r="AB114" s="18">
        <f t="shared" si="1084"/>
        <v>47.174350000000004</v>
      </c>
      <c r="AC114" s="27">
        <f>IF(M114&gt;0,(AE114+AN114)/M114,0)</f>
        <v>2.9690012542833125E-3</v>
      </c>
      <c r="AD114" s="47">
        <v>5.1999999999999995E-4</v>
      </c>
      <c r="AE114" s="37">
        <f t="shared" si="1085"/>
        <v>8.04284</v>
      </c>
      <c r="AF114" s="28">
        <v>0.2135</v>
      </c>
      <c r="AG114" s="41">
        <f t="shared" si="1086"/>
        <v>34.457191999999999</v>
      </c>
      <c r="AH114" s="28">
        <f t="shared" si="1087"/>
        <v>0.83153347732181437</v>
      </c>
      <c r="AI114" s="29">
        <f t="shared" si="635"/>
        <v>0.82668853461840452</v>
      </c>
      <c r="AJ114" s="43">
        <v>176</v>
      </c>
      <c r="AK114" s="39">
        <v>8.3000000000000004E-2</v>
      </c>
      <c r="AL114" s="28">
        <v>0.23469999999999999</v>
      </c>
      <c r="AM114" s="139">
        <v>0.23089999999999999</v>
      </c>
      <c r="AN114" s="41">
        <f>AJ114*(1-AK114)*AL114</f>
        <v>37.878702399999995</v>
      </c>
      <c r="AO114" s="140">
        <f t="shared" si="677"/>
        <v>37.2654128</v>
      </c>
      <c r="AP114" s="18">
        <v>1.6</v>
      </c>
      <c r="AQ114" s="18"/>
      <c r="AR114" s="121">
        <f>AR113+AJ114-AQ114</f>
        <v>2271.6000000000022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70"/>
      <c r="B115" s="49" t="s">
        <v>38</v>
      </c>
      <c r="C115" s="50"/>
      <c r="D115" s="51">
        <f t="shared" ref="D115" si="1089">SUM(D112:D114)</f>
        <v>53600</v>
      </c>
      <c r="E115" s="51"/>
      <c r="F115" s="51">
        <f t="shared" ref="F115" si="1090">SUM(F112:F114)</f>
        <v>55091</v>
      </c>
      <c r="G115" s="52"/>
      <c r="H115" s="52"/>
      <c r="I115" s="51">
        <f t="shared" ref="I115:K115" si="1091">SUM(I112:I114)</f>
        <v>56418</v>
      </c>
      <c r="J115" s="52"/>
      <c r="K115" s="51">
        <f t="shared" si="1091"/>
        <v>49682</v>
      </c>
      <c r="L115" s="21">
        <f t="shared" ref="L115" si="1092">IF(K115&gt;0,(K112*L112+K113*L113+K114*L114)/K115,0)</f>
        <v>7.0349724246205864E-2</v>
      </c>
      <c r="M115" s="52">
        <f t="shared" ref="M115" si="1093">M112+M113+M114</f>
        <v>46187</v>
      </c>
      <c r="N115" s="53">
        <f t="shared" ref="N115" si="1094">IF(M115&gt;0,O115/M115,0)</f>
        <v>0.44167023188343035</v>
      </c>
      <c r="O115" s="54">
        <f t="shared" ref="O115" si="1095">O112+O113+O114</f>
        <v>20399.422999999999</v>
      </c>
      <c r="P115" s="21">
        <f t="shared" ref="P115" si="1096">IF(M115&gt;0,Q115/M115,0)</f>
        <v>0.41169432957325652</v>
      </c>
      <c r="Q115" s="54">
        <f t="shared" ref="Q115" si="1097">Q112+Q113+Q114</f>
        <v>19014.925999999999</v>
      </c>
      <c r="R115" s="21">
        <f t="shared" ref="R115" si="1098">IF(M115&gt;0,T115/M115,0)</f>
        <v>0.14663543854331304</v>
      </c>
      <c r="S115" s="141"/>
      <c r="T115" s="54">
        <f t="shared" ref="T115" si="1099">T112+T113+T114</f>
        <v>6772.6509999999998</v>
      </c>
      <c r="U115" s="21">
        <f t="shared" ref="U115" si="1100">IF(M115&gt;0,V115/M115,0)</f>
        <v>0.26832509147595646</v>
      </c>
      <c r="V115" s="54">
        <f t="shared" ref="V115" si="1101">V112+V113+V114</f>
        <v>12393.131000000001</v>
      </c>
      <c r="W115" s="21">
        <f t="shared" ref="W115" si="1102">IF(M115&gt;0,X115/M115,0)</f>
        <v>0.47836116223179681</v>
      </c>
      <c r="X115" s="54">
        <f t="shared" ref="X115" si="1103">X112+X113+X114</f>
        <v>22094.066999999999</v>
      </c>
      <c r="Y115" s="21">
        <f t="shared" ref="Y115" si="1104">IF(M115&gt;0,Z115/M115,0)</f>
        <v>0.39999999999999997</v>
      </c>
      <c r="Z115" s="54">
        <f t="shared" ref="Z115" si="1105">Z112+Z113+Z114</f>
        <v>18474.8</v>
      </c>
      <c r="AA115" s="55">
        <f t="shared" ref="AA115" si="1106">IF(M115&gt;0,AB115/M115,0)</f>
        <v>2.9273211076709898E-3</v>
      </c>
      <c r="AB115" s="56">
        <f t="shared" ref="AB115" si="1107">SUM(AB112:AB114)</f>
        <v>135.20418000000001</v>
      </c>
      <c r="AC115" s="55">
        <f t="shared" ref="AC115" si="1108">IF(M115&gt;0,(AC112*M112+AC113*M113+AC114*M114)/M115,0)</f>
        <v>2.9694734708900772E-3</v>
      </c>
      <c r="AD115" s="55">
        <f t="shared" ref="AD115" si="1109">IF(K115&gt;0,(K112*AD112+K113*AD113+K114*AD114)/K115,0)</f>
        <v>5.0678052413348897E-4</v>
      </c>
      <c r="AE115" s="52">
        <f t="shared" ref="AE115" si="1110">SUM(AE112:AE114)</f>
        <v>23.405459999999998</v>
      </c>
      <c r="AF115" s="53">
        <f t="shared" ref="AF115" si="1111">IF(K115&gt;0,(K112*AF112+K113*AF113+K114*AF114)/K115,0)</f>
        <v>0.21672087677629726</v>
      </c>
      <c r="AG115" s="58">
        <f t="shared" ref="AG115" si="1112">SUM(AG112:AG114)</f>
        <v>107.53967359999999</v>
      </c>
      <c r="AH115" s="53">
        <f t="shared" ref="AH115" si="1113">IF(AND(AB115&gt;0),((AB112*AH112+AB113*AH113+AB114*AH114)/AB115),0)</f>
        <v>0.8288290521748034</v>
      </c>
      <c r="AI115" s="57">
        <f t="shared" si="635"/>
        <v>0.83117297169775617</v>
      </c>
      <c r="AJ115" s="51">
        <f t="shared" ref="AJ115" si="1114">SUM(AJ112:AJ114)</f>
        <v>543</v>
      </c>
      <c r="AK115" s="21">
        <f t="shared" ref="AK115" si="1115">IF(AJ115&gt;0,(AK112*AJ112+AK113*AJ113+AK114*AJ114)/AJ115,0)</f>
        <v>8.6379373848987098E-2</v>
      </c>
      <c r="AL115" s="53">
        <f>IF(K115&gt;0,(AL112*K112+AL113*K113+AL114*K114)/K115,0)</f>
        <v>0.22937386779920291</v>
      </c>
      <c r="AM115" s="141">
        <f>IF(L115&gt;0,(AM112*K112+AM113*K113+AM114*K114)/K115,0)</f>
        <v>0.22581812930236306</v>
      </c>
      <c r="AN115" s="58">
        <f t="shared" ref="AN115" si="1116">SUM(AN112:AN114)</f>
        <v>113.7456112</v>
      </c>
      <c r="AO115" s="142">
        <f t="shared" si="706"/>
        <v>111.9826544</v>
      </c>
      <c r="AP115" s="56"/>
      <c r="AQ115" s="56">
        <f t="shared" ref="AQ115" si="1117">SUM(AQ112:AQ114)</f>
        <v>0</v>
      </c>
      <c r="AR115" s="105"/>
      <c r="AS115" s="106">
        <f>AR114</f>
        <v>2271.6000000000022</v>
      </c>
      <c r="AT115" s="51">
        <f t="shared" ref="AT115" si="1118">SUM(AT112:AT114)</f>
        <v>0</v>
      </c>
      <c r="AU115" s="59"/>
      <c r="AV115" s="58"/>
      <c r="AW115" s="58"/>
      <c r="AX115" s="58"/>
      <c r="AY115" s="58"/>
    </row>
    <row r="116" spans="1:51" x14ac:dyDescent="0.2">
      <c r="A116" s="169">
        <v>29</v>
      </c>
      <c r="B116" s="33">
        <v>1</v>
      </c>
      <c r="C116" s="46" t="s">
        <v>58</v>
      </c>
      <c r="D116" s="12">
        <v>6316</v>
      </c>
      <c r="E116" s="12">
        <v>1</v>
      </c>
      <c r="F116" s="12">
        <v>9996</v>
      </c>
      <c r="G116" s="13">
        <v>1</v>
      </c>
      <c r="H116" s="13">
        <v>4.0999999999999996</v>
      </c>
      <c r="I116" s="12">
        <v>10426</v>
      </c>
      <c r="J116" s="13">
        <v>5</v>
      </c>
      <c r="K116" s="12">
        <v>16543</v>
      </c>
      <c r="L116" s="14">
        <v>7.0999999999999994E-2</v>
      </c>
      <c r="M116" s="24">
        <f>ROUND(K116*(1-L116),0)</f>
        <v>15368</v>
      </c>
      <c r="N116" s="15">
        <v>0.42399999999999999</v>
      </c>
      <c r="O116" s="25">
        <f t="shared" ref="O116:O118" si="1119">M116*N116</f>
        <v>6516.0320000000002</v>
      </c>
      <c r="P116" s="14">
        <v>0.52300000000000002</v>
      </c>
      <c r="Q116" s="25">
        <f t="shared" ref="Q116:Q118" si="1120">M116*P116</f>
        <v>8037.4639999999999</v>
      </c>
      <c r="R116" s="16">
        <v>5.2999999999999999E-2</v>
      </c>
      <c r="S116" s="150">
        <v>0.28999999999999998</v>
      </c>
      <c r="T116" s="25">
        <f t="shared" ref="T116:T118" si="1121">M116*R116</f>
        <v>814.50400000000002</v>
      </c>
      <c r="U116" s="26">
        <v>0.27500000000000002</v>
      </c>
      <c r="V116" s="25">
        <f t="shared" ref="V116:V118" si="1122">M116*U116</f>
        <v>4226.2000000000007</v>
      </c>
      <c r="W116" s="16">
        <v>0.47499999999999998</v>
      </c>
      <c r="X116" s="25">
        <f t="shared" ref="X116:X118" si="1123">M116*W116</f>
        <v>7299.7999999999993</v>
      </c>
      <c r="Y116" s="16">
        <v>0.41</v>
      </c>
      <c r="Z116" s="25">
        <f t="shared" ref="Z116:Z118" si="1124">Y116*M116</f>
        <v>6300.8799999999992</v>
      </c>
      <c r="AA116" s="17">
        <v>3.0500000000000002E-3</v>
      </c>
      <c r="AB116" s="18">
        <f t="shared" ref="AB116:AB118" si="1125">M116*AA116</f>
        <v>46.872400000000006</v>
      </c>
      <c r="AC116" s="27">
        <f>IF(M116&gt;0,(AE116+AN116)/M116,0)</f>
        <v>2.8015877147319103E-3</v>
      </c>
      <c r="AD116" s="17">
        <v>5.6999999999999998E-4</v>
      </c>
      <c r="AE116" s="24">
        <f t="shared" ref="AE116:AE118" si="1126">AD116*M116</f>
        <v>8.75976</v>
      </c>
      <c r="AF116" s="117">
        <v>0.1983</v>
      </c>
      <c r="AG116" s="30">
        <f t="shared" ref="AG116:AG118" si="1127">AJ116*(1-AK116)*AF116</f>
        <v>32.695703999999999</v>
      </c>
      <c r="AH116" s="28">
        <f t="shared" ref="AH116:AH118" si="1128">IF(AND(AF116&gt;0,AD116&gt;0,AA116&gt;0),((AA116-AD116)*AF116)/((AF116-AD116)*AA116),0)</f>
        <v>0.81545873533457203</v>
      </c>
      <c r="AI116" s="60">
        <f t="shared" si="635"/>
        <v>0.79873277435836487</v>
      </c>
      <c r="AJ116" s="12">
        <v>180</v>
      </c>
      <c r="AK116" s="14">
        <v>8.4000000000000005E-2</v>
      </c>
      <c r="AL116" s="15">
        <v>0.20799999999999999</v>
      </c>
      <c r="AM116" s="135">
        <v>0.20419999999999999</v>
      </c>
      <c r="AN116" s="30">
        <f>AJ116*(1-AK116)*AL116</f>
        <v>34.29504</v>
      </c>
      <c r="AO116" s="136">
        <f t="shared" ref="AO116" si="1129">AJ116*(1-AK116)*AM116</f>
        <v>33.668495999999998</v>
      </c>
      <c r="AP116" s="19">
        <v>1.6</v>
      </c>
      <c r="AQ116" s="19">
        <v>504.54</v>
      </c>
      <c r="AR116" s="101">
        <f>AR114+AJ116-AQ116</f>
        <v>1947.0600000000022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9"/>
      <c r="B117" s="33">
        <v>2</v>
      </c>
      <c r="C117" s="11" t="s">
        <v>54</v>
      </c>
      <c r="D117" s="34">
        <v>19800</v>
      </c>
      <c r="E117" s="34">
        <v>6</v>
      </c>
      <c r="F117" s="34">
        <v>17849</v>
      </c>
      <c r="G117" s="35">
        <v>0.4</v>
      </c>
      <c r="H117" s="35">
        <v>3.7</v>
      </c>
      <c r="I117" s="34">
        <v>18364</v>
      </c>
      <c r="J117" s="35">
        <v>4.3</v>
      </c>
      <c r="K117" s="34">
        <v>16392</v>
      </c>
      <c r="L117" s="36">
        <v>7.2999999999999995E-2</v>
      </c>
      <c r="M117" s="37">
        <f>ROUND(K117*(1-L117),0)</f>
        <v>15195</v>
      </c>
      <c r="N117" s="38">
        <v>0.38300000000000001</v>
      </c>
      <c r="O117" s="25">
        <f t="shared" si="1119"/>
        <v>5819.6850000000004</v>
      </c>
      <c r="P117" s="36">
        <v>0.39400000000000002</v>
      </c>
      <c r="Q117" s="25">
        <f t="shared" si="1120"/>
        <v>5986.83</v>
      </c>
      <c r="R117" s="39">
        <v>0.223</v>
      </c>
      <c r="S117" s="139">
        <v>0.28660000000000002</v>
      </c>
      <c r="T117" s="25">
        <f t="shared" si="1121"/>
        <v>3388.4850000000001</v>
      </c>
      <c r="U117" s="28">
        <v>0.26900000000000002</v>
      </c>
      <c r="V117" s="25">
        <f t="shared" si="1122"/>
        <v>4087.4550000000004</v>
      </c>
      <c r="W117" s="39">
        <v>0.47799999999999998</v>
      </c>
      <c r="X117" s="25">
        <f t="shared" si="1123"/>
        <v>7263.21</v>
      </c>
      <c r="Y117" s="39">
        <v>0.39</v>
      </c>
      <c r="Z117" s="25">
        <f t="shared" si="1124"/>
        <v>5926.05</v>
      </c>
      <c r="AA117" s="40">
        <v>3.0300000000000001E-3</v>
      </c>
      <c r="AB117" s="18">
        <f t="shared" si="1125"/>
        <v>46.040849999999999</v>
      </c>
      <c r="AC117" s="27">
        <f>IF(M117&gt;0,(AE117+AN117)/M117,0)</f>
        <v>2.9510319842053312E-3</v>
      </c>
      <c r="AD117" s="40">
        <v>5.5000000000000003E-4</v>
      </c>
      <c r="AE117" s="37">
        <f t="shared" si="1126"/>
        <v>8.3572500000000005</v>
      </c>
      <c r="AF117" s="28">
        <v>0.19850000000000001</v>
      </c>
      <c r="AG117" s="41">
        <f t="shared" si="1127"/>
        <v>35.378655000000002</v>
      </c>
      <c r="AH117" s="28">
        <f t="shared" si="1128"/>
        <v>0.82075598315072729</v>
      </c>
      <c r="AI117" s="29">
        <f t="shared" si="635"/>
        <v>0.81581650463382116</v>
      </c>
      <c r="AJ117" s="34">
        <v>195</v>
      </c>
      <c r="AK117" s="36">
        <v>8.5999999999999993E-2</v>
      </c>
      <c r="AL117" s="38">
        <v>0.20469999999999999</v>
      </c>
      <c r="AM117" s="137">
        <v>0.2014</v>
      </c>
      <c r="AN117" s="41">
        <f>AJ117*(1-AK117)*AL117</f>
        <v>36.483681000000004</v>
      </c>
      <c r="AO117" s="138">
        <f t="shared" si="677"/>
        <v>35.895522</v>
      </c>
      <c r="AP117" s="42">
        <v>1.6</v>
      </c>
      <c r="AQ117" s="42"/>
      <c r="AR117" s="121">
        <f>AR116+AJ117-AQ117</f>
        <v>2142.0600000000022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9"/>
      <c r="B118" s="33">
        <v>3</v>
      </c>
      <c r="C118" s="46" t="s">
        <v>57</v>
      </c>
      <c r="D118" s="43">
        <v>22200</v>
      </c>
      <c r="E118" s="43">
        <v>1</v>
      </c>
      <c r="F118" s="43">
        <v>18776</v>
      </c>
      <c r="G118" s="37">
        <v>1</v>
      </c>
      <c r="H118" s="37">
        <v>3.4</v>
      </c>
      <c r="I118" s="43">
        <v>19451</v>
      </c>
      <c r="J118" s="37">
        <v>3.5</v>
      </c>
      <c r="K118" s="43">
        <v>16462</v>
      </c>
      <c r="L118" s="39">
        <v>7.1999999999999995E-2</v>
      </c>
      <c r="M118" s="37">
        <f>ROUND(K118*(1-L118),0)</f>
        <v>15277</v>
      </c>
      <c r="N118" s="28">
        <v>0.54900000000000004</v>
      </c>
      <c r="O118" s="25">
        <f t="shared" si="1119"/>
        <v>8387.0730000000003</v>
      </c>
      <c r="P118" s="39">
        <v>0.33500000000000002</v>
      </c>
      <c r="Q118" s="25">
        <f t="shared" si="1120"/>
        <v>5117.7950000000001</v>
      </c>
      <c r="R118" s="39">
        <v>0.11600000000000001</v>
      </c>
      <c r="S118" s="139">
        <v>0.28349999999999997</v>
      </c>
      <c r="T118" s="25">
        <f t="shared" si="1121"/>
        <v>1772.1320000000001</v>
      </c>
      <c r="U118" s="28">
        <v>0.27100000000000002</v>
      </c>
      <c r="V118" s="25">
        <f t="shared" si="1122"/>
        <v>4140.067</v>
      </c>
      <c r="W118" s="39">
        <v>0.48399999999999999</v>
      </c>
      <c r="X118" s="25">
        <f t="shared" si="1123"/>
        <v>7394.0680000000002</v>
      </c>
      <c r="Y118" s="39">
        <v>0.41</v>
      </c>
      <c r="Z118" s="25">
        <f t="shared" si="1124"/>
        <v>6263.57</v>
      </c>
      <c r="AA118" s="47">
        <v>3.0200000000000001E-3</v>
      </c>
      <c r="AB118" s="18">
        <f t="shared" si="1125"/>
        <v>46.136540000000004</v>
      </c>
      <c r="AC118" s="27">
        <f>IF(M118&gt;0,(AE118+AN118)/M118,0)</f>
        <v>2.5732444851737906E-3</v>
      </c>
      <c r="AD118" s="47">
        <v>5.5999999999999995E-4</v>
      </c>
      <c r="AE118" s="37">
        <f t="shared" si="1126"/>
        <v>8.5551199999999987</v>
      </c>
      <c r="AF118" s="28">
        <v>0.20760000000000001</v>
      </c>
      <c r="AG118" s="41">
        <f t="shared" si="1127"/>
        <v>29.794752000000003</v>
      </c>
      <c r="AH118" s="28">
        <f t="shared" si="1128"/>
        <v>0.81677277705559026</v>
      </c>
      <c r="AI118" s="29">
        <f t="shared" si="635"/>
        <v>0.78442573515962455</v>
      </c>
      <c r="AJ118" s="43">
        <v>156</v>
      </c>
      <c r="AK118" s="39">
        <v>0.08</v>
      </c>
      <c r="AL118" s="28">
        <v>0.21429999999999999</v>
      </c>
      <c r="AM118" s="139">
        <v>0.21790000000000001</v>
      </c>
      <c r="AN118" s="41">
        <f>AJ118*(1-AK118)*AL118</f>
        <v>30.756336000000001</v>
      </c>
      <c r="AO118" s="140">
        <f t="shared" si="677"/>
        <v>31.273008000000004</v>
      </c>
      <c r="AP118" s="18">
        <v>1.6</v>
      </c>
      <c r="AQ118" s="18"/>
      <c r="AR118" s="121">
        <f>AR117+AJ118-AQ118</f>
        <v>2298.0600000000022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70"/>
      <c r="B119" s="49" t="s">
        <v>38</v>
      </c>
      <c r="C119" s="50"/>
      <c r="D119" s="51">
        <f t="shared" ref="D119" si="1130">SUM(D116:D118)</f>
        <v>48316</v>
      </c>
      <c r="E119" s="51"/>
      <c r="F119" s="51">
        <f t="shared" ref="F119" si="1131">SUM(F116:F118)</f>
        <v>46621</v>
      </c>
      <c r="G119" s="52"/>
      <c r="H119" s="52"/>
      <c r="I119" s="51">
        <f t="shared" ref="I119:K119" si="1132">SUM(I116:I118)</f>
        <v>48241</v>
      </c>
      <c r="J119" s="52"/>
      <c r="K119" s="51">
        <f t="shared" si="1132"/>
        <v>49397</v>
      </c>
      <c r="L119" s="21">
        <f t="shared" ref="L119" si="1133">IF(K119&gt;0,(K116*L116+K117*L117+K118*L118)/K119,0)</f>
        <v>7.1996943134198438E-2</v>
      </c>
      <c r="M119" s="52">
        <f t="shared" ref="M119" si="1134">M116+M117+M118</f>
        <v>45840</v>
      </c>
      <c r="N119" s="53">
        <f t="shared" ref="N119" si="1135">IF(M119&gt;0,O119/M119,0)</f>
        <v>0.4520678446771379</v>
      </c>
      <c r="O119" s="54">
        <f t="shared" ref="O119" si="1136">O116+O117+O118</f>
        <v>20722.79</v>
      </c>
      <c r="P119" s="21">
        <f t="shared" ref="P119" si="1137">IF(M119&gt;0,Q119/M119,0)</f>
        <v>0.41758483856893541</v>
      </c>
      <c r="Q119" s="54">
        <f t="shared" ref="Q119" si="1138">Q116+Q117+Q118</f>
        <v>19142.089</v>
      </c>
      <c r="R119" s="21">
        <f t="shared" ref="R119" si="1139">IF(M119&gt;0,T119/M119,0)</f>
        <v>0.13034731675392672</v>
      </c>
      <c r="S119" s="141"/>
      <c r="T119" s="54">
        <f t="shared" ref="T119" si="1140">T116+T117+T118</f>
        <v>5975.121000000001</v>
      </c>
      <c r="U119" s="21">
        <f t="shared" ref="U119" si="1141">IF(M119&gt;0,V119/M119,0)</f>
        <v>0.2716780541012217</v>
      </c>
      <c r="V119" s="54">
        <f t="shared" ref="V119" si="1142">V116+V117+V118</f>
        <v>12453.722000000002</v>
      </c>
      <c r="W119" s="21">
        <f t="shared" ref="W119" si="1143">IF(M119&gt;0,X119/M119,0)</f>
        <v>0.4789938481675392</v>
      </c>
      <c r="X119" s="54">
        <f t="shared" ref="X119" si="1144">X116+X117+X118</f>
        <v>21957.077999999998</v>
      </c>
      <c r="Y119" s="21">
        <f t="shared" ref="Y119" si="1145">IF(M119&gt;0,Z119/M119,0)</f>
        <v>0.40337041884816754</v>
      </c>
      <c r="Z119" s="54">
        <f t="shared" ref="Z119" si="1146">Z116+Z117+Z118</f>
        <v>18490.5</v>
      </c>
      <c r="AA119" s="55">
        <f t="shared" ref="AA119" si="1147">IF(M119&gt;0,AB119/M119,0)</f>
        <v>3.0333723821989529E-3</v>
      </c>
      <c r="AB119" s="56">
        <f t="shared" ref="AB119" si="1148">SUM(AB116:AB118)</f>
        <v>139.04979</v>
      </c>
      <c r="AC119" s="55">
        <f t="shared" ref="AC119" si="1149">IF(M119&gt;0,(AC116*M116+AC117*M117+AC118*M118)/M119,0)</f>
        <v>2.7750258944153577E-3</v>
      </c>
      <c r="AD119" s="55">
        <f t="shared" ref="AD119" si="1150">IF(K119&gt;0,(K116*AD116+K117*AD117+K118*AD118)/K119,0)</f>
        <v>5.6003056865801563E-4</v>
      </c>
      <c r="AE119" s="52">
        <f t="shared" ref="AE119" si="1151">SUM(AE116:AE118)</f>
        <v>25.672129999999999</v>
      </c>
      <c r="AF119" s="53">
        <f t="shared" ref="AF119" si="1152">IF(K119&gt;0,(K116*AF116+K117*AF117+K118*AF118)/K119,0)</f>
        <v>0.20146567807761606</v>
      </c>
      <c r="AG119" s="58">
        <f t="shared" ref="AG119" si="1153">SUM(AG116:AG118)</f>
        <v>97.869111000000004</v>
      </c>
      <c r="AH119" s="53">
        <f t="shared" ref="AH119" si="1154">IF(AND(AB119&gt;0),((AB116*AH116+AB117*AH117+AB118*AH118)/AB119),0)</f>
        <v>0.8176487072183114</v>
      </c>
      <c r="AI119" s="57">
        <f t="shared" si="635"/>
        <v>0.80033357143733375</v>
      </c>
      <c r="AJ119" s="51">
        <f t="shared" ref="AJ119" si="1155">SUM(AJ116:AJ118)</f>
        <v>531</v>
      </c>
      <c r="AK119" s="21">
        <f t="shared" ref="AK119" si="1156">IF(AJ119&gt;0,(AK116*AJ116+AK117*AJ117+AK118*AJ118)/AJ119,0)</f>
        <v>8.355932203389832E-2</v>
      </c>
      <c r="AL119" s="53">
        <f>IF(K119&gt;0,(AL116*K116+AL117*K117+AL118*K118)/K119,0)</f>
        <v>0.20900445371176385</v>
      </c>
      <c r="AM119" s="141">
        <f>IF(L119&gt;0,(AM116*K116+AM117*K117+AM118*K118)/K119,0)</f>
        <v>0.2078364920946616</v>
      </c>
      <c r="AN119" s="58">
        <f t="shared" ref="AN119" si="1157">SUM(AN116:AN118)</f>
        <v>101.53505700000001</v>
      </c>
      <c r="AO119" s="142">
        <f t="shared" si="706"/>
        <v>100.83702600000001</v>
      </c>
      <c r="AP119" s="56"/>
      <c r="AQ119" s="56">
        <f t="shared" ref="AQ119" si="1158">SUM(AQ116:AQ118)</f>
        <v>504.54</v>
      </c>
      <c r="AR119" s="105"/>
      <c r="AS119" s="106">
        <f>AR118</f>
        <v>2298.0600000000022</v>
      </c>
      <c r="AT119" s="51">
        <f t="shared" ref="AT119" si="1159">SUM(AT116:AT118)</f>
        <v>0</v>
      </c>
      <c r="AU119" s="59"/>
      <c r="AV119" s="58"/>
      <c r="AW119" s="58"/>
      <c r="AX119" s="58"/>
      <c r="AY119" s="58"/>
    </row>
    <row r="120" spans="1:51" x14ac:dyDescent="0.2">
      <c r="A120" s="168">
        <v>30</v>
      </c>
      <c r="B120" s="23">
        <v>1</v>
      </c>
      <c r="C120" s="11" t="s">
        <v>53</v>
      </c>
      <c r="D120" s="12">
        <v>5223</v>
      </c>
      <c r="E120" s="12">
        <v>0</v>
      </c>
      <c r="F120" s="12">
        <v>11018</v>
      </c>
      <c r="G120" s="13">
        <v>0.9</v>
      </c>
      <c r="H120" s="13">
        <v>4.5</v>
      </c>
      <c r="I120" s="12">
        <v>11904</v>
      </c>
      <c r="J120" s="13">
        <v>5.8</v>
      </c>
      <c r="K120" s="12">
        <v>16422</v>
      </c>
      <c r="L120" s="14">
        <v>6.7000000000000004E-2</v>
      </c>
      <c r="M120" s="37">
        <f>ROUND(K120*(1-L120),0)</f>
        <v>15322</v>
      </c>
      <c r="N120" s="15">
        <v>0.39800000000000002</v>
      </c>
      <c r="O120" s="25">
        <f t="shared" ref="O120:O122" si="1160">M120*N120</f>
        <v>6098.1559999999999</v>
      </c>
      <c r="P120" s="14">
        <v>0.46200000000000002</v>
      </c>
      <c r="Q120" s="25">
        <f t="shared" ref="Q120:Q122" si="1161">M120*P120</f>
        <v>7078.7640000000001</v>
      </c>
      <c r="R120" s="16">
        <v>0.14000000000000001</v>
      </c>
      <c r="S120" s="150">
        <v>0.28339999999999999</v>
      </c>
      <c r="T120" s="25">
        <f t="shared" ref="T120:T122" si="1162">M120*R120</f>
        <v>2145.0800000000004</v>
      </c>
      <c r="U120" s="26">
        <v>0.27</v>
      </c>
      <c r="V120" s="25">
        <f t="shared" ref="V120:V122" si="1163">M120*U120</f>
        <v>4136.9400000000005</v>
      </c>
      <c r="W120" s="16">
        <v>0.48899999999999999</v>
      </c>
      <c r="X120" s="25">
        <f t="shared" ref="X120:X122" si="1164">M120*W120</f>
        <v>7492.4579999999996</v>
      </c>
      <c r="Y120" s="16">
        <v>0.41</v>
      </c>
      <c r="Z120" s="25">
        <f t="shared" ref="Z120:Z122" si="1165">Y120*M120</f>
        <v>6282.0199999999995</v>
      </c>
      <c r="AA120" s="17">
        <v>3.15E-3</v>
      </c>
      <c r="AB120" s="18">
        <f t="shared" ref="AB120:AB122" si="1166">M120*AA120</f>
        <v>48.264299999999999</v>
      </c>
      <c r="AC120" s="27">
        <f>IF(M120&gt;0,(AE120+AN120)/M120,0)</f>
        <v>3.3413366401253098E-3</v>
      </c>
      <c r="AD120" s="17">
        <v>5.6999999999999998E-4</v>
      </c>
      <c r="AE120" s="24">
        <f t="shared" ref="AE120:AE122" si="1167">AD120*M120</f>
        <v>8.7335399999999996</v>
      </c>
      <c r="AF120" s="117">
        <v>0.191</v>
      </c>
      <c r="AG120" s="30">
        <f t="shared" ref="AG120:AG122" si="1168">AJ120*(1-AK120)*AF120</f>
        <v>40.150110000000005</v>
      </c>
      <c r="AH120" s="28">
        <f t="shared" ref="AH120:AH122" si="1169">IF(AND(AF120&gt;0,AD120&gt;0,AA120&gt;0),((AA120-AD120)*AF120)/((AF120-AD120)*AA120),0)</f>
        <v>0.8214992135592879</v>
      </c>
      <c r="AI120" s="60">
        <f t="shared" si="635"/>
        <v>0.83175662223840996</v>
      </c>
      <c r="AJ120" s="12">
        <v>231</v>
      </c>
      <c r="AK120" s="14">
        <v>0.09</v>
      </c>
      <c r="AL120" s="15">
        <v>0.20200000000000001</v>
      </c>
      <c r="AM120" s="135">
        <v>0.20230000000000001</v>
      </c>
      <c r="AN120" s="30">
        <f>AJ120*(1-AK120)*AL120</f>
        <v>42.462420000000002</v>
      </c>
      <c r="AO120" s="136">
        <f t="shared" ref="AO120" si="1170">AJ120*(1-AK120)*AM120</f>
        <v>42.525483000000001</v>
      </c>
      <c r="AP120" s="19">
        <v>1.75</v>
      </c>
      <c r="AQ120" s="19">
        <v>751.72</v>
      </c>
      <c r="AR120" s="101">
        <f>AR118+AJ120-AQ120+AS120</f>
        <v>1795.3400000000022</v>
      </c>
      <c r="AS120" s="102">
        <v>18</v>
      </c>
      <c r="AT120" s="12"/>
      <c r="AU120" s="31"/>
      <c r="AV120" s="20"/>
      <c r="AW120" s="20"/>
      <c r="AX120" s="20"/>
      <c r="AY120" s="20"/>
    </row>
    <row r="121" spans="1:51" x14ac:dyDescent="0.2">
      <c r="A121" s="169"/>
      <c r="B121" s="33">
        <v>2</v>
      </c>
      <c r="C121" s="11" t="s">
        <v>54</v>
      </c>
      <c r="D121" s="34">
        <v>19411</v>
      </c>
      <c r="E121" s="34">
        <v>6</v>
      </c>
      <c r="F121" s="34">
        <v>20258</v>
      </c>
      <c r="G121" s="35">
        <v>0.6</v>
      </c>
      <c r="H121" s="35">
        <v>4.9000000000000004</v>
      </c>
      <c r="I121" s="34">
        <v>20256</v>
      </c>
      <c r="J121" s="35">
        <v>4.5999999999999996</v>
      </c>
      <c r="K121" s="34">
        <v>16366</v>
      </c>
      <c r="L121" s="36">
        <v>8.2000000000000003E-2</v>
      </c>
      <c r="M121" s="37">
        <f>ROUND(K121*(1-L121),0)</f>
        <v>15024</v>
      </c>
      <c r="N121" s="38">
        <v>0.29799999999999999</v>
      </c>
      <c r="O121" s="25">
        <f t="shared" si="1160"/>
        <v>4477.152</v>
      </c>
      <c r="P121" s="36">
        <v>0.39900000000000002</v>
      </c>
      <c r="Q121" s="25">
        <f t="shared" si="1161"/>
        <v>5994.576</v>
      </c>
      <c r="R121" s="39">
        <v>0.30299999999999999</v>
      </c>
      <c r="S121" s="139">
        <v>0.26679999999999998</v>
      </c>
      <c r="T121" s="25">
        <f t="shared" si="1162"/>
        <v>4552.2719999999999</v>
      </c>
      <c r="U121" s="28">
        <v>0.26700000000000002</v>
      </c>
      <c r="V121" s="25">
        <f t="shared" si="1163"/>
        <v>4011.4080000000004</v>
      </c>
      <c r="W121" s="39">
        <v>0.48499999999999999</v>
      </c>
      <c r="X121" s="25">
        <f t="shared" si="1164"/>
        <v>7286.6399999999994</v>
      </c>
      <c r="Y121" s="39">
        <v>0.4</v>
      </c>
      <c r="Z121" s="25">
        <f t="shared" si="1165"/>
        <v>6009.6</v>
      </c>
      <c r="AA121" s="40">
        <v>3.0599999999999998E-3</v>
      </c>
      <c r="AB121" s="18">
        <f t="shared" si="1166"/>
        <v>45.973439999999997</v>
      </c>
      <c r="AC121" s="27">
        <f>IF(M121&gt;0,(AE121+AN121)/M121,0)</f>
        <v>3.2171015974440898E-3</v>
      </c>
      <c r="AD121" s="40">
        <v>5.1999999999999995E-4</v>
      </c>
      <c r="AE121" s="37">
        <f t="shared" si="1167"/>
        <v>7.812479999999999</v>
      </c>
      <c r="AF121" s="28">
        <v>0.21970000000000001</v>
      </c>
      <c r="AG121" s="41">
        <f t="shared" si="1168"/>
        <v>43.279142400000005</v>
      </c>
      <c r="AH121" s="28">
        <f t="shared" si="1169"/>
        <v>0.83203467231099626</v>
      </c>
      <c r="AI121" s="29">
        <f t="shared" si="635"/>
        <v>0.84048853980757288</v>
      </c>
      <c r="AJ121" s="34">
        <v>216</v>
      </c>
      <c r="AK121" s="36">
        <v>8.7999999999999995E-2</v>
      </c>
      <c r="AL121" s="38">
        <v>0.20569999999999999</v>
      </c>
      <c r="AM121" s="137">
        <v>0.20730000000000001</v>
      </c>
      <c r="AN121" s="41">
        <f>AJ121*(1-AK121)*AL121</f>
        <v>40.521254400000004</v>
      </c>
      <c r="AO121" s="138">
        <f t="shared" si="677"/>
        <v>40.836441600000008</v>
      </c>
      <c r="AP121" s="42">
        <v>1.6</v>
      </c>
      <c r="AQ121" s="42"/>
      <c r="AR121" s="121">
        <f>AR120+AJ121-AQ121</f>
        <v>2011.3400000000022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9"/>
      <c r="B122" s="33">
        <v>3</v>
      </c>
      <c r="C122" s="46" t="s">
        <v>57</v>
      </c>
      <c r="D122" s="43">
        <v>15200</v>
      </c>
      <c r="E122" s="43">
        <v>4</v>
      </c>
      <c r="F122" s="43">
        <v>19517</v>
      </c>
      <c r="G122" s="37">
        <v>0.5</v>
      </c>
      <c r="H122" s="37">
        <v>3.7</v>
      </c>
      <c r="I122" s="43">
        <v>20376</v>
      </c>
      <c r="J122" s="37">
        <v>3.1</v>
      </c>
      <c r="K122" s="43">
        <v>16303</v>
      </c>
      <c r="L122" s="39">
        <v>7.4999999999999997E-2</v>
      </c>
      <c r="M122" s="37">
        <f>ROUND(K122*(1-L122),0)</f>
        <v>15080</v>
      </c>
      <c r="N122" s="28">
        <v>0.52</v>
      </c>
      <c r="O122" s="25">
        <f t="shared" si="1160"/>
        <v>7841.6</v>
      </c>
      <c r="P122" s="39">
        <v>0.24399999999999999</v>
      </c>
      <c r="Q122" s="25">
        <f t="shared" si="1161"/>
        <v>3679.52</v>
      </c>
      <c r="R122" s="39">
        <v>0.23599999999999999</v>
      </c>
      <c r="S122" s="139">
        <v>0.27379999999999999</v>
      </c>
      <c r="T122" s="25">
        <f t="shared" si="1162"/>
        <v>3558.8799999999997</v>
      </c>
      <c r="U122" s="28">
        <v>0.26100000000000001</v>
      </c>
      <c r="V122" s="25">
        <f t="shared" si="1163"/>
        <v>3935.88</v>
      </c>
      <c r="W122" s="39">
        <v>0.49199999999999999</v>
      </c>
      <c r="X122" s="25">
        <f t="shared" si="1164"/>
        <v>7419.36</v>
      </c>
      <c r="Y122" s="39">
        <v>0.41</v>
      </c>
      <c r="Z122" s="25">
        <f t="shared" si="1165"/>
        <v>6182.7999999999993</v>
      </c>
      <c r="AA122" s="47">
        <v>3.1700000000000001E-3</v>
      </c>
      <c r="AB122" s="18">
        <f t="shared" si="1166"/>
        <v>47.803600000000003</v>
      </c>
      <c r="AC122" s="27">
        <f>IF(M122&gt;0,(AE122+AN122)/M122,0)</f>
        <v>3.209718408488064E-3</v>
      </c>
      <c r="AD122" s="47">
        <v>5.1000000000000004E-4</v>
      </c>
      <c r="AE122" s="37">
        <f t="shared" si="1167"/>
        <v>7.6908000000000003</v>
      </c>
      <c r="AF122" s="28">
        <v>0.2228</v>
      </c>
      <c r="AG122" s="41">
        <f t="shared" si="1168"/>
        <v>39.506004799999999</v>
      </c>
      <c r="AH122" s="28">
        <f t="shared" si="1169"/>
        <v>0.84104190493192954</v>
      </c>
      <c r="AI122" s="29">
        <f t="shared" si="635"/>
        <v>0.84298002983433551</v>
      </c>
      <c r="AJ122" s="43">
        <v>194</v>
      </c>
      <c r="AK122" s="39">
        <v>8.5999999999999993E-2</v>
      </c>
      <c r="AL122" s="28">
        <v>0.2296</v>
      </c>
      <c r="AM122" s="139">
        <v>0.22739999999999999</v>
      </c>
      <c r="AN122" s="41">
        <f>AJ122*(1-AK122)*AL122</f>
        <v>40.711753600000002</v>
      </c>
      <c r="AO122" s="140">
        <f t="shared" si="677"/>
        <v>40.321658399999997</v>
      </c>
      <c r="AP122" s="18">
        <v>1.58</v>
      </c>
      <c r="AQ122" s="18"/>
      <c r="AR122" s="121">
        <f>AR121+AJ122-AQ122</f>
        <v>2205.340000000002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70"/>
      <c r="B123" s="49" t="s">
        <v>38</v>
      </c>
      <c r="C123" s="50"/>
      <c r="D123" s="51">
        <f t="shared" ref="D123" si="1171">SUM(D120:D122)</f>
        <v>39834</v>
      </c>
      <c r="E123" s="51"/>
      <c r="F123" s="51">
        <f t="shared" ref="F123" si="1172">SUM(F120:F122)</f>
        <v>50793</v>
      </c>
      <c r="G123" s="52"/>
      <c r="H123" s="52"/>
      <c r="I123" s="51">
        <f t="shared" ref="I123:K123" si="1173">SUM(I120:I122)</f>
        <v>52536</v>
      </c>
      <c r="J123" s="52"/>
      <c r="K123" s="51">
        <f t="shared" si="1173"/>
        <v>49091</v>
      </c>
      <c r="L123" s="21">
        <f t="shared" ref="L123" si="1174">IF(K123&gt;0,(K120*L120+K121*L121+K122*L122)/K123,0)</f>
        <v>7.4657493226864394E-2</v>
      </c>
      <c r="M123" s="52">
        <f t="shared" ref="M123" si="1175">M120+M121+M122</f>
        <v>45426</v>
      </c>
      <c r="N123" s="53">
        <f t="shared" ref="N123" si="1176">IF(M123&gt;0,O123/M123,0)</f>
        <v>0.40542658389468594</v>
      </c>
      <c r="O123" s="54">
        <f t="shared" ref="O123" si="1177">O120+O121+O122</f>
        <v>18416.908000000003</v>
      </c>
      <c r="P123" s="21">
        <f t="shared" ref="P123" si="1178">IF(M123&gt;0,Q123/M123,0)</f>
        <v>0.36879452296041915</v>
      </c>
      <c r="Q123" s="54">
        <f t="shared" ref="Q123" si="1179">Q120+Q121+Q122</f>
        <v>16752.86</v>
      </c>
      <c r="R123" s="21">
        <f t="shared" ref="R123" si="1180">IF(M123&gt;0,T123/M123,0)</f>
        <v>0.22577889314489499</v>
      </c>
      <c r="S123" s="141"/>
      <c r="T123" s="54">
        <f t="shared" ref="T123" si="1181">T120+T121+T122</f>
        <v>10256.232</v>
      </c>
      <c r="U123" s="21">
        <f t="shared" ref="U123" si="1182">IF(M123&gt;0,V123/M123,0)</f>
        <v>0.26602007660810989</v>
      </c>
      <c r="V123" s="54">
        <f t="shared" ref="V123" si="1183">V120+V121+V122</f>
        <v>12084.228000000001</v>
      </c>
      <c r="W123" s="21">
        <f t="shared" ref="W123" si="1184">IF(M123&gt;0,X123/M123,0)</f>
        <v>0.48867296262052567</v>
      </c>
      <c r="X123" s="54">
        <f t="shared" ref="X123" si="1185">X120+X121+X122</f>
        <v>22198.457999999999</v>
      </c>
      <c r="Y123" s="21">
        <f t="shared" ref="Y123" si="1186">IF(M123&gt;0,Z123/M123,0)</f>
        <v>0.4066926429797913</v>
      </c>
      <c r="Z123" s="54">
        <f t="shared" ref="Z123" si="1187">Z120+Z121+Z122</f>
        <v>18474.419999999998</v>
      </c>
      <c r="AA123" s="55">
        <f t="shared" ref="AA123" si="1188">IF(M123&gt;0,AB123/M123,0)</f>
        <v>3.1268731563421828E-3</v>
      </c>
      <c r="AB123" s="56">
        <f t="shared" ref="AB123" si="1189">SUM(AB120:AB122)</f>
        <v>142.04133999999999</v>
      </c>
      <c r="AC123" s="55">
        <f t="shared" ref="AC123" si="1190">IF(M123&gt;0,(AC120*M120+AC121*M121+AC122*M122)/M123,0)</f>
        <v>3.2565545722713866E-3</v>
      </c>
      <c r="AD123" s="55">
        <f t="shared" ref="AD123" si="1191">IF(K123&gt;0,(K120*AD120+K121*AD121+K122*AD122)/K123,0)</f>
        <v>5.3340510480536147E-4</v>
      </c>
      <c r="AE123" s="52">
        <f t="shared" ref="AE123" si="1192">SUM(AE120:AE122)</f>
        <v>24.236819999999998</v>
      </c>
      <c r="AF123" s="53">
        <f t="shared" ref="AF123" si="1193">IF(K123&gt;0,(K120*AF120+K121*AF121+K122*AF122)/K123,0)</f>
        <v>0.21112873235419935</v>
      </c>
      <c r="AG123" s="58">
        <f t="shared" ref="AG123" si="1194">SUM(AG120:AG122)</f>
        <v>122.93525720000001</v>
      </c>
      <c r="AH123" s="53">
        <f t="shared" ref="AH123" si="1195">IF(AND(AB123&gt;0),((AB120*AH120+AB121*AH121+AB122*AH122)/AB123),0)</f>
        <v>0.83148618131174179</v>
      </c>
      <c r="AI123" s="57">
        <f t="shared" si="635"/>
        <v>0.83831096727430832</v>
      </c>
      <c r="AJ123" s="51">
        <f t="shared" ref="AJ123" si="1196">SUM(AJ120:AJ122)</f>
        <v>641</v>
      </c>
      <c r="AK123" s="21">
        <f t="shared" ref="AK123" si="1197">IF(AJ123&gt;0,(AK120*AJ120+AK121*AJ121+AK122*AJ122)/AJ123,0)</f>
        <v>8.8115444617784713E-2</v>
      </c>
      <c r="AL123" s="53">
        <f>IF(K123&gt;0,(AL120*K120+AL121*K121+AL122*K122)/K123,0)</f>
        <v>0.21239940111222014</v>
      </c>
      <c r="AM123" s="141">
        <f>IF(L123&gt;0,(AM120*K120+AM121*K121+AM122*K122)/K123,0)</f>
        <v>0.21230255240268073</v>
      </c>
      <c r="AN123" s="58">
        <f t="shared" ref="AN123" si="1198">SUM(AN120:AN122)</f>
        <v>123.69542800000002</v>
      </c>
      <c r="AO123" s="142">
        <f t="shared" si="706"/>
        <v>123.683583</v>
      </c>
      <c r="AP123" s="56"/>
      <c r="AQ123" s="56">
        <f t="shared" ref="AQ123" si="1199">SUM(AQ120:AQ122)</f>
        <v>751.72</v>
      </c>
      <c r="AR123" s="105"/>
      <c r="AS123" s="106">
        <f>AR122</f>
        <v>2205.340000000002</v>
      </c>
      <c r="AT123" s="51">
        <f t="shared" ref="AT123" si="1200">SUM(AT120:AT122)</f>
        <v>0</v>
      </c>
      <c r="AU123" s="59"/>
      <c r="AV123" s="58"/>
      <c r="AW123" s="58"/>
      <c r="AX123" s="58"/>
      <c r="AY123" s="58"/>
    </row>
    <row r="124" spans="1:51" x14ac:dyDescent="0.2">
      <c r="A124" s="168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01">M124*N124</f>
        <v>0</v>
      </c>
      <c r="P124" s="14"/>
      <c r="Q124" s="25">
        <f t="shared" ref="Q124:Q126" si="1202">M124*P124</f>
        <v>0</v>
      </c>
      <c r="R124" s="16"/>
      <c r="S124" s="150"/>
      <c r="T124" s="25">
        <f t="shared" ref="T124:T126" si="1203">M124*R124</f>
        <v>0</v>
      </c>
      <c r="U124" s="26"/>
      <c r="V124" s="25">
        <f t="shared" ref="V124:V126" si="1204">M124*U124</f>
        <v>0</v>
      </c>
      <c r="W124" s="16"/>
      <c r="X124" s="25">
        <f t="shared" ref="X124:X126" si="1205">M124*W124</f>
        <v>0</v>
      </c>
      <c r="Y124" s="16"/>
      <c r="Z124" s="25">
        <f t="shared" ref="Z124:Z126" si="1206">Y124*M124</f>
        <v>0</v>
      </c>
      <c r="AA124" s="17"/>
      <c r="AB124" s="18">
        <f t="shared" ref="AB124:AB126" si="1207">M124*AA124</f>
        <v>0</v>
      </c>
      <c r="AC124" s="27">
        <f>IF(M124&gt;0,(AE124+AN124)/M124,0)</f>
        <v>0</v>
      </c>
      <c r="AD124" s="17"/>
      <c r="AE124" s="24">
        <f t="shared" ref="AE124:AE126" si="1208">AD124*M124</f>
        <v>0</v>
      </c>
      <c r="AF124" s="117"/>
      <c r="AG124" s="30">
        <f t="shared" ref="AG124:AG126" si="1209">AJ124*(1-AK124)*AF124</f>
        <v>0</v>
      </c>
      <c r="AH124" s="28">
        <f t="shared" ref="AH124:AH126" si="1210">IF(AND(AF124&gt;0,AD124&gt;0,AA124&gt;0),((AA124-AD124)*AF124)/((AF124-AD124)*AA124),0)</f>
        <v>0</v>
      </c>
      <c r="AI124" s="60">
        <f t="shared" si="635"/>
        <v>0</v>
      </c>
      <c r="AJ124" s="12"/>
      <c r="AK124" s="14"/>
      <c r="AL124" s="15"/>
      <c r="AM124" s="135"/>
      <c r="AN124" s="30">
        <f>AJ124*(1-AK124)*AL124</f>
        <v>0</v>
      </c>
      <c r="AO124" s="136">
        <f t="shared" ref="AO124" si="1211">AJ124*(1-AK124)*AM124</f>
        <v>0</v>
      </c>
      <c r="AP124" s="19"/>
      <c r="AQ124" s="19"/>
      <c r="AR124" s="101">
        <f>AR122+AJ124-AQ124</f>
        <v>2205.340000000002</v>
      </c>
      <c r="AS124" s="102"/>
      <c r="AT124" s="12"/>
      <c r="AU124" s="31"/>
      <c r="AV124" s="20"/>
      <c r="AW124" s="20"/>
      <c r="AX124" s="20"/>
      <c r="AY124" s="20"/>
    </row>
    <row r="125" spans="1:51" x14ac:dyDescent="0.2">
      <c r="A125" s="169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01"/>
        <v>0</v>
      </c>
      <c r="P125" s="36"/>
      <c r="Q125" s="25">
        <f t="shared" si="1202"/>
        <v>0</v>
      </c>
      <c r="R125" s="39"/>
      <c r="S125" s="139"/>
      <c r="T125" s="25">
        <f t="shared" si="1203"/>
        <v>0</v>
      </c>
      <c r="U125" s="28"/>
      <c r="V125" s="25">
        <f t="shared" si="1204"/>
        <v>0</v>
      </c>
      <c r="W125" s="39"/>
      <c r="X125" s="25">
        <f t="shared" si="1205"/>
        <v>0</v>
      </c>
      <c r="Y125" s="39"/>
      <c r="Z125" s="25">
        <f t="shared" si="1206"/>
        <v>0</v>
      </c>
      <c r="AA125" s="40"/>
      <c r="AB125" s="18">
        <f t="shared" si="1207"/>
        <v>0</v>
      </c>
      <c r="AC125" s="27">
        <f>IF(M125&gt;0,(AE125+AN125)/M125,0)</f>
        <v>0</v>
      </c>
      <c r="AD125" s="40"/>
      <c r="AE125" s="37">
        <f t="shared" si="1208"/>
        <v>0</v>
      </c>
      <c r="AF125" s="28"/>
      <c r="AG125" s="41">
        <f t="shared" si="1209"/>
        <v>0</v>
      </c>
      <c r="AH125" s="28">
        <f t="shared" si="1210"/>
        <v>0</v>
      </c>
      <c r="AI125" s="29">
        <f t="shared" si="635"/>
        <v>0</v>
      </c>
      <c r="AJ125" s="34"/>
      <c r="AK125" s="36"/>
      <c r="AL125" s="38"/>
      <c r="AM125" s="137"/>
      <c r="AN125" s="41">
        <f>AJ125*(1-AK125)*AL125</f>
        <v>0</v>
      </c>
      <c r="AO125" s="138">
        <f t="shared" si="677"/>
        <v>0</v>
      </c>
      <c r="AP125" s="42"/>
      <c r="AQ125" s="42"/>
      <c r="AR125" s="121">
        <f>AR124+AJ125-AQ125</f>
        <v>2205.340000000002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9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01"/>
        <v>0</v>
      </c>
      <c r="P126" s="39"/>
      <c r="Q126" s="25">
        <f t="shared" si="1202"/>
        <v>0</v>
      </c>
      <c r="R126" s="39"/>
      <c r="S126" s="139"/>
      <c r="T126" s="25">
        <f t="shared" si="1203"/>
        <v>0</v>
      </c>
      <c r="U126" s="28"/>
      <c r="V126" s="25">
        <f t="shared" si="1204"/>
        <v>0</v>
      </c>
      <c r="W126" s="39"/>
      <c r="X126" s="25">
        <f t="shared" si="1205"/>
        <v>0</v>
      </c>
      <c r="Y126" s="39"/>
      <c r="Z126" s="25">
        <f t="shared" si="1206"/>
        <v>0</v>
      </c>
      <c r="AA126" s="47"/>
      <c r="AB126" s="18">
        <f t="shared" si="1207"/>
        <v>0</v>
      </c>
      <c r="AC126" s="27">
        <f>IF(M126&gt;0,(AE126+AN126)/M126,0)</f>
        <v>0</v>
      </c>
      <c r="AD126" s="47"/>
      <c r="AE126" s="37">
        <f t="shared" si="1208"/>
        <v>0</v>
      </c>
      <c r="AF126" s="28"/>
      <c r="AG126" s="41">
        <f t="shared" si="1209"/>
        <v>0</v>
      </c>
      <c r="AH126" s="28">
        <f t="shared" si="1210"/>
        <v>0</v>
      </c>
      <c r="AI126" s="29">
        <f t="shared" si="635"/>
        <v>0</v>
      </c>
      <c r="AJ126" s="43"/>
      <c r="AK126" s="39"/>
      <c r="AL126" s="28"/>
      <c r="AM126" s="139"/>
      <c r="AN126" s="41">
        <f>AJ126*(1-AK126)*AL126</f>
        <v>0</v>
      </c>
      <c r="AO126" s="140">
        <f t="shared" si="677"/>
        <v>0</v>
      </c>
      <c r="AP126" s="18"/>
      <c r="AQ126" s="18"/>
      <c r="AR126" s="121">
        <f>AR125+AJ126-AQ126</f>
        <v>2205.340000000002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70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12">O124+O125+O126</f>
        <v>0</v>
      </c>
      <c r="P127" s="21">
        <f>IF(M127&gt;0,Q127/M127,0)</f>
        <v>0</v>
      </c>
      <c r="Q127" s="54">
        <f t="shared" ref="Q127" si="1213">Q124+Q125+Q126</f>
        <v>0</v>
      </c>
      <c r="R127" s="21">
        <f>IF(M127&gt;0,T127/M127,0)</f>
        <v>0</v>
      </c>
      <c r="S127" s="141"/>
      <c r="T127" s="54">
        <f t="shared" ref="T127" si="1214">T124+T125+T126</f>
        <v>0</v>
      </c>
      <c r="U127" s="21">
        <f>IF(M127&gt;0,V127/M127,0)</f>
        <v>0</v>
      </c>
      <c r="V127" s="54">
        <f t="shared" ref="V127" si="1215">V124+V125+V126</f>
        <v>0</v>
      </c>
      <c r="W127" s="21">
        <f>IF(M127&gt;0,X127/M127,0)</f>
        <v>0</v>
      </c>
      <c r="X127" s="54">
        <f t="shared" ref="X127" si="1216">X124+X125+X126</f>
        <v>0</v>
      </c>
      <c r="Y127" s="21">
        <f>IF(M127&gt;0,Z127/M127,0)</f>
        <v>0</v>
      </c>
      <c r="Z127" s="54">
        <f t="shared" ref="Z127" si="1217">Z124+Z125+Z126</f>
        <v>0</v>
      </c>
      <c r="AA127" s="55">
        <f>IF(M127&gt;0,AB127/M127,0)</f>
        <v>0</v>
      </c>
      <c r="AB127" s="56">
        <f t="shared" ref="AB127" si="1218">SUM(AB124:AB126)</f>
        <v>0</v>
      </c>
      <c r="AC127" s="55">
        <f t="shared" ref="AC127" si="1219">IF(M127&gt;0,(AC124*M124+AC125*M125+AC126*M126)/M127,0)</f>
        <v>0</v>
      </c>
      <c r="AD127" s="55">
        <f>IF(K127&gt;0,(K124*AD124+K125*AD125+K126*AD126)/K127,0)</f>
        <v>0</v>
      </c>
      <c r="AE127" s="52">
        <f t="shared" ref="AE127" si="1220">SUM(AE124:AE126)</f>
        <v>0</v>
      </c>
      <c r="AF127" s="53">
        <f>IF(K127&gt;0,(K124*AF124+K125*AF125+K126*AF126)/K127,0)</f>
        <v>0</v>
      </c>
      <c r="AG127" s="58">
        <f>SUM(AG124:AG126)</f>
        <v>0</v>
      </c>
      <c r="AH127" s="53">
        <f>IF(AND(AB127&gt;0),((AB124*AH124+AB125*AH125+AB126*AH126)/AB127),0)</f>
        <v>0</v>
      </c>
      <c r="AI127" s="57">
        <f t="shared" si="635"/>
        <v>0</v>
      </c>
      <c r="AJ127" s="51">
        <f>SUM(AJ124:AJ126)</f>
        <v>0</v>
      </c>
      <c r="AK127" s="21">
        <f>IF(AJ127&gt;0,(AK124*AJ124+AK125*AJ125+AK126*AJ126)/AJ127,0)</f>
        <v>0</v>
      </c>
      <c r="AL127" s="53">
        <f>IF(K127&gt;0,(AL124*K124+AL125*K125+AL126*K126)/K127,0)</f>
        <v>0</v>
      </c>
      <c r="AM127" s="141">
        <f>IF(L127&gt;0,(AM124*K124+AM125*K125+AM126*K126)/K127,0)</f>
        <v>0</v>
      </c>
      <c r="AN127" s="58">
        <f>SUM(AN124:AN126)</f>
        <v>0</v>
      </c>
      <c r="AO127" s="142">
        <f t="shared" ref="AO127" si="1221">SUM(AO124:AO126)</f>
        <v>0</v>
      </c>
      <c r="AP127" s="63"/>
      <c r="AQ127" s="56">
        <f>SUM(AQ124:AQ126)</f>
        <v>0</v>
      </c>
      <c r="AR127" s="105"/>
      <c r="AS127" s="106">
        <f>AR126</f>
        <v>2205.340000000002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1415710</v>
      </c>
      <c r="E128" s="69"/>
      <c r="F128" s="69">
        <f>SUM(F127,F123,F119,F115,F111,F107,F103,F99,F95,F91,F87,F83,F79,F75,F71,F67,F63,F59,F55,F51,F47,F43,F39,F35,F31,F27,F23,F19,F15,F11,F7)</f>
        <v>1452926</v>
      </c>
      <c r="G128" s="75"/>
      <c r="H128" s="69"/>
      <c r="I128" s="69">
        <f>SUM(I127,I123,I119,I115,I111,I107,I103,I99,I95,I91,I87,I83,I79,I75,I71,I67,I63,I59,I55,I51,I47,I43,I39,I35,I31,I27,I23,I19,I15,I11,I7)</f>
        <v>1490690</v>
      </c>
      <c r="J128" s="75"/>
      <c r="K128" s="69">
        <f>SUM(K127,K123,K119,K115,K111,K107,K103,K99,K95,K91,K87,K83,K79,K75,K71,K67,K63,K59,K55,K51,K47,K43,K39,K35,K31,K27,K23,K19,K15,K11,K7)</f>
        <v>1445598</v>
      </c>
      <c r="L128" s="70">
        <f>1-M128/K128</f>
        <v>6.8498296206829234E-2</v>
      </c>
      <c r="M128" s="69">
        <f>SUM(M127,M123,M119,M115,M111,M107,M103,M99,M95,M91,M87,M83,M79,M75,M71,M67,M63,M59,M55,M51,M47,M43,M39,M35,M31,M27,M23,M19,M15,M11,M7)</f>
        <v>1346577</v>
      </c>
      <c r="N128" s="71">
        <f>IF(AND(M128&gt;0),(O128/M128),0)</f>
        <v>0.49579859302512985</v>
      </c>
      <c r="O128" s="69">
        <f>SUM(O127,O123,O119,O115,O111,O107,O103,O99,O95,O91,O87,O83,O79,O75,O71,O67,O63,O59,O55,O51,O47,O43,O39,O35,O31,O27,O23,O19,O15,O11,O7)</f>
        <v>667630.98200000031</v>
      </c>
      <c r="P128" s="71">
        <f>Q128/M128</f>
        <v>0.3663849293430676</v>
      </c>
      <c r="Q128" s="69">
        <f>SUM(Q127,Q123,Q119,Q115,Q111,Q107,Q103,Q99,Q95,Q91,Q87,Q83,Q79,Q75,Q71,Q67,Q63,Q59,Q55,Q51,Q47,Q43,Q39,Q35,Q31,Q27,Q23,Q19,Q15,Q11,Q7)</f>
        <v>493365.51899999991</v>
      </c>
      <c r="R128" s="71">
        <f>T128/M128</f>
        <v>0.13786173906133847</v>
      </c>
      <c r="S128" s="143"/>
      <c r="T128" s="69">
        <f>SUM(T127,T123,T119,T115,T111,T107,T103,T99,T95,T91,T87,T83,T79,T75,T71,T67,T63,T59,T55,T51,T47,T43,T39,T35,T31,T27,T23,T19,T15,T11,T7)</f>
        <v>185641.44699999999</v>
      </c>
      <c r="U128" s="71">
        <f>V128/M128</f>
        <v>0.26443697686801426</v>
      </c>
      <c r="V128" s="69">
        <f>SUM(V127,V123,V119,V115,V111,V107,V103,V99,V95,V91,V87,V83,V79,V75,V71,V67,V63,V59,V55,V51,V47,V43,V39,V35,V31,V27,V23,V19,V15,V11,V7)</f>
        <v>356084.75100000005</v>
      </c>
      <c r="W128" s="71">
        <f>X128/M128</f>
        <v>0.47842279869624965</v>
      </c>
      <c r="X128" s="69">
        <f>SUM(X127,X123,X119,X115,X111,X107,X103,X99,X95,X91,X87,X83,X79,X75,X71,X67,X63,X59,X55,X51,X47,X43,X39,X35,X31,X27,X23,X19,X15,X11,X7)</f>
        <v>644233.13699999976</v>
      </c>
      <c r="Y128" s="71">
        <f>IF(AND(M128&gt;0),(Z128/M128),0)</f>
        <v>0.39866283175785711</v>
      </c>
      <c r="Z128" s="69">
        <f>SUM(Z127,Z123,Z119,Z115,Z111,Z107,Z103,Z99,Z95,Z91,Z87,Z83,Z79,Z75,Z71,Z67,Z63,Z59,Z55,Z51,Z47,Z43,Z39,Z35,Z31,Z27,Z23,Z19,Z15,Z11,Z7)</f>
        <v>536830.19999999995</v>
      </c>
      <c r="AA128" s="72">
        <f>IF(AND(M128&gt;0),(AB128/M128),0)</f>
        <v>2.6908169380584998E-3</v>
      </c>
      <c r="AB128" s="69">
        <f>SUM(AB127,AB123,AB119,AB115,AB111,AB107,AB103,AB99,AB95,AB91,AB87,AB83,AB79,AB75,AB71,AB67,AB63,AB59,AB55,AB51,AB47,AB43,AB39,AB35,AB31,AB27,AB23,AB19,AB15,AB11,AB7)</f>
        <v>3623.3922000000002</v>
      </c>
      <c r="AC128" s="73">
        <f>(AE128+AN128)/M128</f>
        <v>2.8909698962628944E-3</v>
      </c>
      <c r="AD128" s="74">
        <f>AE128/(M128-AJ128)</f>
        <v>4.0093949120009379E-4</v>
      </c>
      <c r="AE128" s="75">
        <f>SUM(AE127,AE123,AE119,AE115,AE111,AE107,AE103,AE99,AE95,AE91,AE87,AE83,AE79,AE75,AE71,AE67,AE63,AE59,AE55,AE51,AE47,AE43,AE39,AE35,AE31,AE27,AE23,AE19,AE15,AE11,AE7)</f>
        <v>533.27798999999993</v>
      </c>
      <c r="AF128" s="71">
        <f>AG128/AJ128</f>
        <v>0.18872858695019989</v>
      </c>
      <c r="AG128" s="69">
        <f>SUM(AG127,AG123,AG119,AG115,AG111,AG107,AG103,AG99,AG95,AG91,AG87,AG83,AG79,AG75,AG71,AG67,AG63,AG59,AG55,AG51,AG47,AG43,AG39,AG35,AG31,AG27,AG23,AG19,AG15,AG11,AG7)</f>
        <v>3115.1540561999996</v>
      </c>
      <c r="AH128" s="76">
        <f>((AA128-AD128)*AF128)/((AF128-AD128)*AA128)</f>
        <v>0.85280884070633278</v>
      </c>
      <c r="AI128" s="77">
        <f>((AC128-AD128)*AL128)/((AL128-AD128)*AC128)</f>
        <v>0.86301314416286923</v>
      </c>
      <c r="AJ128" s="69">
        <f>SUM(AJ127,AJ123,AJ119,AJ115,AJ111,AJ107,AJ103,AJ99,AJ95,AJ91,AJ87,AJ83,AJ79,AJ75,AJ71,AJ67,AJ63,AJ59,AJ55,AJ51,AJ47,AJ43,AJ39,AJ35,AJ31,AJ27,AJ23,AJ19,AJ15,AJ11,AJ7)</f>
        <v>16506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8.3320186598812546E-2</v>
      </c>
      <c r="AL128" s="71">
        <f>AN128/AJ128</f>
        <v>0.20354026293469041</v>
      </c>
      <c r="AM128" s="143">
        <f>AO128/AJ128</f>
        <v>0.1976497023991276</v>
      </c>
      <c r="AN128" s="69">
        <f>SUM(AN127,AN123,AN119,AN115,AN111,AN107,AN103,AN99,AN95,AN91,AN87,AN83,AN79,AN75,AN71,AN67,AN63,AN59,AN55,AN51,AN47,AN43,AN39,AN35,AN31,AN27,AN23,AN19,AN15,AN11,AN7)</f>
        <v>3359.6355799999997</v>
      </c>
      <c r="AO128" s="144">
        <f>SUM(AO127,AO123,AO119,AO115,AO111,AO107,AO103,AO99,AO95,AO91,AO87,AO83,AO79,AO75,AO71,AO67,AO63,AO59,AO55,AO51,AO47,AO43,AO39,AO35,AO31,AO27,AO23,AO19,AO15,AO11,AO7)</f>
        <v>3262.4059878000003</v>
      </c>
      <c r="AP128" s="69"/>
      <c r="AQ128" s="107">
        <f>SUM(AQ127,AQ123,AQ119,AQ115,AQ111,AQ107,AQ103,AQ99,AQ95,AQ91,AQ87,AQ83,AQ79,AQ75,AQ71,AQ67,AQ63,AQ59,AQ55,AQ51,AQ47,AQ43,AQ39,AQ35,AQ31,AQ27,AQ23,AQ19,AQ15,AQ11,AQ7)</f>
        <v>16713.98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AN1:AO1048576 O1:O3 T1:T3 AE1:AE3 AI1:AI1048576 AB1:AC3 AB128:AC1048576 O128:O1048576 Q128:Q1048576 T128:T1048576 V128:V1048576 X128:X1048576 Z128:Z1048576 AE128:AE1048576 M1:M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2 AG116:AG118 AF120:AG122 AF124:AG127 AG113:AG114" name="Range1_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 AB119:AC119 AB123:AC123 AB120:AB122 AB127:AC127 AB124:AB126" name="Range1_1_1_1_1_2_2_1_1"/>
    <protectedRange sqref="O4:O112 O115 O119:O127" name="Range1_1_1_1_1_5_1_1_1"/>
    <protectedRange sqref="Q4:Q112 Q115 Q119:Q127" name="Range1_1_1_1_1_7_1_1_1"/>
    <protectedRange sqref="T4:T112 T115 T119:T127" name="Range1_1_1_1_1_8_1_1_1"/>
    <protectedRange sqref="V4:V112 V115 V119:V127" name="Range1_1_1_1_1_10_1_1_1"/>
    <protectedRange sqref="X4:X112 X115 X119:X127" name="Range1_1_1_1_1_12_1_1_1"/>
    <protectedRange sqref="Z4:Z112 Z115 Z119:Z127" name="Range1_1_1_1_1_16_1_1_1"/>
    <protectedRange sqref="AE4:AE112 AE115 AE119:AE127" name="Range1_1_1_1_1_18_1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" name="Range1_1_1_1_1_2_1_27_1_1_1"/>
    <protectedRange sqref="AC120:AC122" name="Range1_1_1_1_1_2_1_29_1_1_1"/>
    <protectedRange sqref="AC124:AC126" name="Range1_1_1_1_1_2_1_30_1_1_1"/>
    <protectedRange sqref="O113" name="Range1_1_1_1_1_5_1_1_1_2"/>
    <protectedRange sqref="Q113" name="Range1_1_1_1_1_7_1_1_1_2"/>
    <protectedRange sqref="O114" name="Range1_1_1_1_1_5_1_1_1_1_2"/>
    <protectedRange sqref="Q114" name="Range1_1_1_1_1_7_1_1_1_1_2"/>
    <protectedRange sqref="O116:O118" name="Range1_1_1_1_1_5_1_1_1_3"/>
    <protectedRange sqref="Q116:Q118" name="Range1_1_1_1_1_7_1_1_1_3"/>
    <protectedRange sqref="AF113:AF114" name="Range1_1_1_1_1_1_1_1_3"/>
    <protectedRange sqref="AB113:AB114" name="Range1_1_1_1_1_2_2_1_1_2"/>
    <protectedRange sqref="T113:T114" name="Range1_1_1_1_1_8_1_1_1_2"/>
    <protectedRange sqref="V113:V114" name="Range1_1_1_1_1_10_1_1_1_2"/>
    <protectedRange sqref="X113:X114" name="Range1_1_1_1_1_12_1_1_1_2"/>
    <protectedRange sqref="Z113:Z114" name="Range1_1_1_1_1_16_1_1_1_2"/>
    <protectedRange sqref="AE113:AE114" name="Range1_1_1_1_1_18_1_1_1_2"/>
    <protectedRange sqref="AC113:AC114" name="Range1_1_1_1_1_2_1_27_1_1_1_2"/>
    <protectedRange sqref="AF116:AF118" name="Range1_1_1_1_1_1_1_1_5"/>
    <protectedRange sqref="AB116:AB118" name="Range1_1_1_1_1_2_2_1_1_4"/>
    <protectedRange sqref="T116:T118" name="Range1_1_1_1_1_8_1_1_1_4"/>
    <protectedRange sqref="V116:V118" name="Range1_1_1_1_1_10_1_1_1_4"/>
    <protectedRange sqref="X116:X118" name="Range1_1_1_1_1_12_1_1_1_4"/>
    <protectedRange sqref="Z116:Z118" name="Range1_1_1_1_1_16_1_1_1_4"/>
    <protectedRange sqref="AE116:AE118" name="Range1_1_1_1_1_18_1_1_1_4"/>
    <protectedRange sqref="AC116:AC118" name="Range1_1_1_1_1_2_1_28_1_1_1_2"/>
  </protectedRanges>
  <mergeCells count="36"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76:A79"/>
    <mergeCell ref="A32:A35"/>
    <mergeCell ref="A36:A39"/>
    <mergeCell ref="A60:A63"/>
    <mergeCell ref="A64:A67"/>
    <mergeCell ref="A68:A71"/>
    <mergeCell ref="A72:A75"/>
    <mergeCell ref="A44:A47"/>
    <mergeCell ref="A48:A51"/>
    <mergeCell ref="A52:A55"/>
    <mergeCell ref="A56:A59"/>
    <mergeCell ref="A40:A43"/>
    <mergeCell ref="A28:A31"/>
    <mergeCell ref="A4:A7"/>
    <mergeCell ref="A1:A2"/>
    <mergeCell ref="B1:B2"/>
    <mergeCell ref="A16:A19"/>
    <mergeCell ref="A20:A23"/>
    <mergeCell ref="AX1:AY1"/>
    <mergeCell ref="C1:C2"/>
    <mergeCell ref="A8:A11"/>
    <mergeCell ref="A12:A15"/>
    <mergeCell ref="A24:A27"/>
    <mergeCell ref="AV1:AW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1" topLeftCell="AF107" activePane="bottomRight" state="frozen"/>
      <selection pane="topRight" activeCell="D1" sqref="D1"/>
      <selection pane="bottomLeft" activeCell="A2" sqref="A2"/>
      <selection pane="bottomRight" activeCell="C81" sqref="C81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4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3.5703125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8554687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5" style="80" customWidth="1"/>
    <col min="33" max="33" width="15" style="82" hidden="1" customWidth="1"/>
    <col min="34" max="34" width="13.85546875" style="32" customWidth="1"/>
    <col min="35" max="35" width="10" style="32" customWidth="1"/>
    <col min="36" max="36" width="12" style="32" customWidth="1"/>
    <col min="37" max="37" width="11.5703125" style="81" customWidth="1"/>
    <col min="38" max="38" width="12.28515625" style="82" bestFit="1" customWidth="1"/>
    <col min="39" max="39" width="12.28515625" style="82" customWidth="1"/>
    <col min="40" max="40" width="11.7109375" style="32" bestFit="1" customWidth="1"/>
    <col min="41" max="41" width="11.7109375" style="145" customWidth="1"/>
    <col min="42" max="42" width="11.85546875" style="32" customWidth="1"/>
    <col min="43" max="43" width="12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74" t="s">
        <v>47</v>
      </c>
      <c r="B1" s="176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23</v>
      </c>
      <c r="AM1" s="131" t="s">
        <v>50</v>
      </c>
      <c r="AN1" s="146" t="s">
        <v>24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7" t="s">
        <v>28</v>
      </c>
      <c r="AW1" s="167"/>
      <c r="AX1" s="167" t="s">
        <v>29</v>
      </c>
      <c r="AY1" s="167"/>
    </row>
    <row r="2" spans="1:51" s="22" customFormat="1" ht="13.5" thickBot="1" x14ac:dyDescent="0.25">
      <c r="A2" s="175"/>
      <c r="B2" s="177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/>
      <c r="AN2" s="5" t="s">
        <v>30</v>
      </c>
      <c r="AO2" s="133"/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Април!AS127</f>
        <v>2205.340000000002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8">
        <v>1</v>
      </c>
      <c r="B4" s="23">
        <v>1</v>
      </c>
      <c r="C4" s="11" t="s">
        <v>53</v>
      </c>
      <c r="D4" s="12">
        <v>6700</v>
      </c>
      <c r="E4" s="12">
        <v>11</v>
      </c>
      <c r="F4" s="12">
        <v>17867</v>
      </c>
      <c r="G4" s="13">
        <v>0.6</v>
      </c>
      <c r="H4" s="13">
        <v>4</v>
      </c>
      <c r="I4" s="12">
        <v>18090</v>
      </c>
      <c r="J4" s="13">
        <v>2.9</v>
      </c>
      <c r="K4" s="12">
        <v>16670</v>
      </c>
      <c r="L4" s="14">
        <v>7.3999999999999996E-2</v>
      </c>
      <c r="M4" s="24">
        <f>ROUND(K4*(1-L4),0)</f>
        <v>15436</v>
      </c>
      <c r="N4" s="15">
        <v>0.40699999999999997</v>
      </c>
      <c r="O4" s="25">
        <f t="shared" ref="O4:O6" si="0">M4*N4</f>
        <v>6282.4519999999993</v>
      </c>
      <c r="P4" s="14">
        <v>0.47099999999999997</v>
      </c>
      <c r="Q4" s="25">
        <f t="shared" ref="Q4:Q6" si="1">M4*P4</f>
        <v>7270.3559999999998</v>
      </c>
      <c r="R4" s="16">
        <v>0.122</v>
      </c>
      <c r="S4" s="149">
        <v>0.27360000000000001</v>
      </c>
      <c r="T4" s="25">
        <f t="shared" ref="T4:T6" si="2">M4*R4</f>
        <v>1883.192</v>
      </c>
      <c r="U4" s="26">
        <v>0.25700000000000001</v>
      </c>
      <c r="V4" s="25">
        <f t="shared" ref="V4:V6" si="3">M4*U4</f>
        <v>3967.0520000000001</v>
      </c>
      <c r="W4" s="16">
        <v>0.497</v>
      </c>
      <c r="X4" s="25">
        <f>M4*W4</f>
        <v>7671.692</v>
      </c>
      <c r="Y4" s="16">
        <v>0.41</v>
      </c>
      <c r="Z4" s="128">
        <f t="shared" ref="Z4:Z6" si="4">Y4*M4</f>
        <v>6328.7599999999993</v>
      </c>
      <c r="AA4" s="17">
        <v>3.1900000000000001E-3</v>
      </c>
      <c r="AB4" s="19">
        <f>M4*AA4</f>
        <v>49.240839999999999</v>
      </c>
      <c r="AC4" s="27">
        <f>IF(M4&gt;0,(AE4+AN4)/M4,0)</f>
        <v>3.3443434374190203E-3</v>
      </c>
      <c r="AD4" s="17">
        <v>4.8999999999999998E-4</v>
      </c>
      <c r="AE4" s="24">
        <f t="shared" ref="AE4:AE6" si="5">AD4*M4</f>
        <v>7.5636399999999995</v>
      </c>
      <c r="AF4" s="117">
        <v>0.2233</v>
      </c>
      <c r="AG4" s="30">
        <f>AJ4*(1-AK4)*AF4</f>
        <v>42.609436100000003</v>
      </c>
      <c r="AH4" s="28">
        <f>IF(AND(AF4&gt;0,AD4&gt;0,AA4&gt;0),((AA4-AD4)*AF4)/((AF4-AD4)*AA4),0)</f>
        <v>0.84825636192271436</v>
      </c>
      <c r="AI4" s="60">
        <f t="shared" ref="AI4:AI67" si="6">IF(AND(AC4&gt;0,AL4&gt;0,AD4&gt;0),((AL4*(AC4-AD4))/(AC4*(AL4-AD4))),0)</f>
        <v>0.85529900344986221</v>
      </c>
      <c r="AJ4" s="12">
        <v>209</v>
      </c>
      <c r="AK4" s="14">
        <v>8.6999999999999994E-2</v>
      </c>
      <c r="AL4" s="15">
        <v>0.23089999999999999</v>
      </c>
      <c r="AM4" s="135">
        <v>0.2243</v>
      </c>
      <c r="AN4" s="30">
        <f>AJ4*(1-AK4)*AL4</f>
        <v>44.0596453</v>
      </c>
      <c r="AO4" s="136">
        <f>AJ4*(1-AK4)*AM4</f>
        <v>42.800253099999999</v>
      </c>
      <c r="AP4" s="19">
        <v>1.58</v>
      </c>
      <c r="AQ4" s="19"/>
      <c r="AR4" s="113">
        <f>AR3+AJ4-AQ4</f>
        <v>2414.340000000002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9"/>
      <c r="B5" s="33">
        <v>2</v>
      </c>
      <c r="C5" s="11" t="s">
        <v>56</v>
      </c>
      <c r="D5" s="34">
        <v>18800</v>
      </c>
      <c r="E5" s="34">
        <v>11</v>
      </c>
      <c r="F5" s="34">
        <v>15732</v>
      </c>
      <c r="G5" s="35">
        <v>0.7</v>
      </c>
      <c r="H5" s="35">
        <v>4</v>
      </c>
      <c r="I5" s="34">
        <v>16020</v>
      </c>
      <c r="J5" s="35">
        <v>3.2</v>
      </c>
      <c r="K5" s="34">
        <v>16474</v>
      </c>
      <c r="L5" s="36">
        <v>7.6999999999999999E-2</v>
      </c>
      <c r="M5" s="37">
        <f>ROUND(K5*(1-L5),0)</f>
        <v>15206</v>
      </c>
      <c r="N5" s="38">
        <v>0.436</v>
      </c>
      <c r="O5" s="25">
        <f t="shared" si="0"/>
        <v>6629.8159999999998</v>
      </c>
      <c r="P5" s="36">
        <v>0.42899999999999999</v>
      </c>
      <c r="Q5" s="25">
        <f t="shared" si="1"/>
        <v>6523.3739999999998</v>
      </c>
      <c r="R5" s="39">
        <v>0.13500000000000001</v>
      </c>
      <c r="S5" s="139">
        <v>0.27060000000000001</v>
      </c>
      <c r="T5" s="25">
        <f t="shared" si="2"/>
        <v>2052.81</v>
      </c>
      <c r="U5" s="28">
        <v>0.26900000000000002</v>
      </c>
      <c r="V5" s="25">
        <f t="shared" si="3"/>
        <v>4090.4140000000002</v>
      </c>
      <c r="W5" s="39">
        <v>0.47299999999999998</v>
      </c>
      <c r="X5" s="25">
        <f>M5*W5</f>
        <v>7192.4379999999992</v>
      </c>
      <c r="Y5" s="39">
        <v>0.4</v>
      </c>
      <c r="Z5" s="25">
        <f t="shared" si="4"/>
        <v>6082.4000000000005</v>
      </c>
      <c r="AA5" s="40">
        <v>2.9399999999999999E-3</v>
      </c>
      <c r="AB5" s="18">
        <f>M5*AA5</f>
        <v>44.705639999999995</v>
      </c>
      <c r="AC5" s="27">
        <f>IF(M5&gt;0,(AE5+AN5)/M5,0)</f>
        <v>3.1427647310272259E-3</v>
      </c>
      <c r="AD5" s="40">
        <v>4.6000000000000001E-4</v>
      </c>
      <c r="AE5" s="37">
        <f t="shared" si="5"/>
        <v>6.9947600000000003</v>
      </c>
      <c r="AF5" s="28">
        <v>0.21920000000000001</v>
      </c>
      <c r="AG5" s="41">
        <f>AJ5*(1-AK5)*AF5</f>
        <v>38.794235200000003</v>
      </c>
      <c r="AH5" s="28">
        <f>IF(AND(AF5&gt;0,AD5&gt;0,AA5&gt;0),((AA5-AD5)*AF5)/((AF5-AD5)*AA5),0)</f>
        <v>0.84531133473779019</v>
      </c>
      <c r="AI5" s="29">
        <f t="shared" si="6"/>
        <v>0.85533902712385079</v>
      </c>
      <c r="AJ5" s="34">
        <v>193</v>
      </c>
      <c r="AK5" s="36">
        <v>8.3000000000000004E-2</v>
      </c>
      <c r="AL5" s="38">
        <v>0.23050000000000001</v>
      </c>
      <c r="AM5" s="137">
        <v>0.22239999999999999</v>
      </c>
      <c r="AN5" s="41">
        <f>AJ5*(1-AK5)*AL5</f>
        <v>40.794120499999998</v>
      </c>
      <c r="AO5" s="138">
        <f t="shared" ref="AO5:AO6" si="7">AJ5*(1-AK5)*AM5</f>
        <v>39.360574399999997</v>
      </c>
      <c r="AP5" s="42">
        <v>1.6</v>
      </c>
      <c r="AQ5" s="42"/>
      <c r="AR5" s="113">
        <f>AR4+AJ5-AQ5</f>
        <v>2607.340000000002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9"/>
      <c r="B6" s="33">
        <v>3</v>
      </c>
      <c r="C6" s="11" t="s">
        <v>57</v>
      </c>
      <c r="D6" s="43">
        <v>22500</v>
      </c>
      <c r="E6" s="43">
        <v>5</v>
      </c>
      <c r="F6" s="43">
        <v>16253</v>
      </c>
      <c r="G6" s="37">
        <v>0.6</v>
      </c>
      <c r="H6" s="37">
        <v>3.9</v>
      </c>
      <c r="I6" s="43">
        <v>17255</v>
      </c>
      <c r="J6" s="37">
        <v>2.9</v>
      </c>
      <c r="K6" s="43">
        <v>16533</v>
      </c>
      <c r="L6" s="39">
        <v>7.6999999999999999E-2</v>
      </c>
      <c r="M6" s="37">
        <f>ROUND(K6*(1-L6),0)</f>
        <v>15260</v>
      </c>
      <c r="N6" s="28">
        <v>0.45900000000000002</v>
      </c>
      <c r="O6" s="25">
        <f t="shared" si="0"/>
        <v>7004.34</v>
      </c>
      <c r="P6" s="39">
        <v>0.434</v>
      </c>
      <c r="Q6" s="25">
        <f t="shared" si="1"/>
        <v>6622.84</v>
      </c>
      <c r="R6" s="39">
        <v>0.107</v>
      </c>
      <c r="S6" s="139">
        <v>0.25559999999999999</v>
      </c>
      <c r="T6" s="25">
        <f t="shared" si="2"/>
        <v>1632.82</v>
      </c>
      <c r="U6" s="28">
        <v>0.27400000000000002</v>
      </c>
      <c r="V6" s="25">
        <f t="shared" si="3"/>
        <v>4181.2400000000007</v>
      </c>
      <c r="W6" s="39">
        <v>0.47</v>
      </c>
      <c r="X6" s="25">
        <f>M6*W6</f>
        <v>7172.2</v>
      </c>
      <c r="Y6" s="39">
        <v>0.4</v>
      </c>
      <c r="Z6" s="25">
        <f t="shared" si="4"/>
        <v>6104</v>
      </c>
      <c r="AA6" s="47">
        <v>2.8700000000000002E-3</v>
      </c>
      <c r="AB6" s="18">
        <f>M6*AA6</f>
        <v>43.796199999999999</v>
      </c>
      <c r="AC6" s="27">
        <f>IF(M6&gt;0,(AE6+AN6)/M6,0)</f>
        <v>2.8365886500655306E-3</v>
      </c>
      <c r="AD6" s="47">
        <v>4.8000000000000001E-4</v>
      </c>
      <c r="AE6" s="37">
        <f t="shared" si="5"/>
        <v>7.3247999999999998</v>
      </c>
      <c r="AF6" s="28">
        <v>0.221</v>
      </c>
      <c r="AG6" s="41">
        <f>AJ6*(1-AK6)*AF6</f>
        <v>33.420946000000001</v>
      </c>
      <c r="AH6" s="28">
        <f>IF(AND(AF6&gt;0,AD6&gt;0,AA6&gt;0),((AA6-AD6)*AF6)/((AF6-AD6)*AA6),0)</f>
        <v>0.83456524363383089</v>
      </c>
      <c r="AI6" s="29">
        <f t="shared" si="6"/>
        <v>0.83246298406179764</v>
      </c>
      <c r="AJ6" s="43">
        <v>166</v>
      </c>
      <c r="AK6" s="39">
        <v>8.8999999999999996E-2</v>
      </c>
      <c r="AL6" s="28">
        <v>0.23780000000000001</v>
      </c>
      <c r="AM6" s="139">
        <v>0.23250000000000001</v>
      </c>
      <c r="AN6" s="41">
        <f>AJ6*(1-AK6)*AL6</f>
        <v>35.961542800000004</v>
      </c>
      <c r="AO6" s="140">
        <f t="shared" si="7"/>
        <v>35.160045000000004</v>
      </c>
      <c r="AP6" s="18">
        <v>1.58</v>
      </c>
      <c r="AQ6" s="18"/>
      <c r="AR6" s="113">
        <f>AR5+AJ6-AQ6</f>
        <v>2773.340000000002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70"/>
      <c r="B7" s="49" t="s">
        <v>38</v>
      </c>
      <c r="C7" s="50"/>
      <c r="D7" s="51">
        <f>SUM(D4:D6)</f>
        <v>48000</v>
      </c>
      <c r="E7" s="51"/>
      <c r="F7" s="51">
        <f>SUM(F4:F6)</f>
        <v>49852</v>
      </c>
      <c r="G7" s="52"/>
      <c r="H7" s="52"/>
      <c r="I7" s="51">
        <f>SUM(I4:I6)</f>
        <v>51365</v>
      </c>
      <c r="J7" s="52"/>
      <c r="K7" s="51">
        <f>SUM(K4:K6)</f>
        <v>49677</v>
      </c>
      <c r="L7" s="21">
        <f>IF(K7&gt;0,(K4*L4+K5*L5+K6*L6)/K7,0)</f>
        <v>7.5993296696660426E-2</v>
      </c>
      <c r="M7" s="52">
        <f>M4+M5+M6</f>
        <v>45902</v>
      </c>
      <c r="N7" s="53">
        <f>IF(M7&gt;0,O7/M7,0)</f>
        <v>0.43389412226046797</v>
      </c>
      <c r="O7" s="54">
        <f>O4+O5+O6</f>
        <v>19916.608</v>
      </c>
      <c r="P7" s="21">
        <f>IF(M7&gt;0,Q7/M7,0)</f>
        <v>0.44478606596662457</v>
      </c>
      <c r="Q7" s="54">
        <f>Q4+Q5+Q6</f>
        <v>20416.57</v>
      </c>
      <c r="R7" s="21">
        <f>IF(M7&gt;0,T7/M7,0)</f>
        <v>0.1213198117729075</v>
      </c>
      <c r="S7" s="141"/>
      <c r="T7" s="54">
        <f>T4+T5+T6</f>
        <v>5568.8220000000001</v>
      </c>
      <c r="U7" s="21">
        <f>IF(M7&gt;0,V7/M7,0)</f>
        <v>0.26662685721755047</v>
      </c>
      <c r="V7" s="54">
        <f>V4+V5+V6</f>
        <v>12238.706000000002</v>
      </c>
      <c r="W7" s="21">
        <f>IF(M7&gt;0,X7/M7,0)</f>
        <v>0.48007341728029274</v>
      </c>
      <c r="X7" s="54">
        <f>X4+X5+X6</f>
        <v>22036.329999999998</v>
      </c>
      <c r="Y7" s="21">
        <f>IF(M7&gt;0,Z7/M7,0)</f>
        <v>0.4033628164350137</v>
      </c>
      <c r="Z7" s="54">
        <f>Z4+Z5+Z6</f>
        <v>18515.16</v>
      </c>
      <c r="AA7" s="55">
        <f>IF(M7&gt;0,AB7/M7,0)</f>
        <v>3.0007990937214067E-3</v>
      </c>
      <c r="AB7" s="56">
        <f>SUM(AB4:AB6)</f>
        <v>137.74268000000001</v>
      </c>
      <c r="AC7" s="55">
        <f>IF(M7&gt;0,(AC4*M4+AC5*M5+AC6*M6)/M7,0)</f>
        <v>3.1087645113502681E-3</v>
      </c>
      <c r="AD7" s="55">
        <f>IF(K7&gt;0,(K4*AD4+K5*AD5+K6*AD6)/K7,0)</f>
        <v>4.7672323207923183E-4</v>
      </c>
      <c r="AE7" s="52">
        <f>SUM(AE4:AE6)</f>
        <v>21.883199999999999</v>
      </c>
      <c r="AF7" s="53">
        <f>IF(K7&gt;0,(K4*AF4+K5*AF5+K6*AF6)/K7,0)</f>
        <v>0.22117488576202265</v>
      </c>
      <c r="AG7" s="58">
        <f>SUM(AG4:AG6)</f>
        <v>114.82461730000001</v>
      </c>
      <c r="AH7" s="53">
        <f>IF(AND(AB7&gt;0),((AB4*AH4+AB5*AH5+AB6*AH6)/AB7),0)</f>
        <v>0.84294734455843023</v>
      </c>
      <c r="AI7" s="57">
        <f t="shared" si="6"/>
        <v>0.84838721210194612</v>
      </c>
      <c r="AJ7" s="51">
        <f>SUM(AJ4:AJ6)</f>
        <v>568</v>
      </c>
      <c r="AK7" s="21">
        <f>IF(AJ7&gt;0,(AK4*AJ4+AK5*AJ5+AK6*AJ6)/AJ7,0)</f>
        <v>8.6225352112676054E-2</v>
      </c>
      <c r="AL7" s="53">
        <f>IF(K7&gt;0,(AL4*K4+AL5*K5+AL6*K6)/K7,0)</f>
        <v>0.23306373975884212</v>
      </c>
      <c r="AM7" s="141">
        <f>IF(K7&gt;0,(AM4*K4+AM5*K5+AM6*K6)/K7,0)</f>
        <v>0.22639895927692899</v>
      </c>
      <c r="AN7" s="58">
        <f>SUM(AN4:AN6)</f>
        <v>120.81530859999999</v>
      </c>
      <c r="AO7" s="142">
        <f t="shared" ref="AO7" si="8">SUM(AO4:AO6)</f>
        <v>117.32087250000001</v>
      </c>
      <c r="AP7" s="56"/>
      <c r="AQ7" s="56">
        <f>SUM(AQ4:AQ6)</f>
        <v>0</v>
      </c>
      <c r="AR7" s="105"/>
      <c r="AS7" s="106">
        <f>AR6</f>
        <v>2773.340000000002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8">
        <v>2</v>
      </c>
      <c r="B8" s="23">
        <v>1</v>
      </c>
      <c r="C8" s="11" t="s">
        <v>53</v>
      </c>
      <c r="D8" s="12">
        <v>9643</v>
      </c>
      <c r="E8" s="12">
        <v>3</v>
      </c>
      <c r="F8" s="12">
        <v>10426</v>
      </c>
      <c r="G8" s="13">
        <v>0.8</v>
      </c>
      <c r="H8" s="13">
        <v>4.3</v>
      </c>
      <c r="I8" s="12">
        <v>11070</v>
      </c>
      <c r="J8" s="13">
        <v>5.2</v>
      </c>
      <c r="K8" s="12">
        <v>16264</v>
      </c>
      <c r="L8" s="14">
        <v>7.3999999999999996E-2</v>
      </c>
      <c r="M8" s="24">
        <f>ROUND(K8*(1-L8),0)</f>
        <v>15060</v>
      </c>
      <c r="N8" s="15">
        <v>0.52100000000000002</v>
      </c>
      <c r="O8" s="25">
        <f t="shared" ref="O8:O10" si="9">M8*N8</f>
        <v>7846.26</v>
      </c>
      <c r="P8" s="14">
        <v>0.39500000000000002</v>
      </c>
      <c r="Q8" s="25">
        <f t="shared" ref="Q8:Q10" si="10">M8*P8</f>
        <v>5948.7</v>
      </c>
      <c r="R8" s="16">
        <v>8.4000000000000005E-2</v>
      </c>
      <c r="S8" s="150">
        <v>0.25230000000000002</v>
      </c>
      <c r="T8" s="25">
        <f t="shared" ref="T8:T10" si="11">M8*R8</f>
        <v>1265.0400000000002</v>
      </c>
      <c r="U8" s="26">
        <v>0.26700000000000002</v>
      </c>
      <c r="V8" s="25">
        <f t="shared" ref="V8:V10" si="12">M8*U8</f>
        <v>4021.0200000000004</v>
      </c>
      <c r="W8" s="16">
        <v>0.47499999999999998</v>
      </c>
      <c r="X8" s="25">
        <f t="shared" ref="X8:X10" si="13">M8*W8</f>
        <v>7153.5</v>
      </c>
      <c r="Y8" s="16">
        <v>0.4</v>
      </c>
      <c r="Z8" s="25">
        <f t="shared" ref="Z8:Z10" si="14">Y8*M8</f>
        <v>6024</v>
      </c>
      <c r="AA8" s="17">
        <v>2.9199999999999999E-3</v>
      </c>
      <c r="AB8" s="18">
        <f t="shared" ref="AB8:AB10" si="15">M8*AA8</f>
        <v>43.975200000000001</v>
      </c>
      <c r="AC8" s="27">
        <f>IF(M8&gt;0,(AE8+AN8)/M8,0)</f>
        <v>3.1518779282868532E-3</v>
      </c>
      <c r="AD8" s="17">
        <v>5.5000000000000003E-4</v>
      </c>
      <c r="AE8" s="24">
        <f t="shared" ref="AE8:AE10" si="16">AD8*M8</f>
        <v>8.2830000000000013</v>
      </c>
      <c r="AF8" s="117">
        <v>0.20649999999999999</v>
      </c>
      <c r="AG8" s="30">
        <f t="shared" ref="AG8:AG10" si="17">AJ8*(1-AK8)*AF8</f>
        <v>36.317568000000001</v>
      </c>
      <c r="AH8" s="28">
        <f t="shared" ref="AH8:AH10" si="18">IF(AND(AF8&gt;0,AD8&gt;0,AA8&gt;0),((AA8-AD8)*AF8)/((AF8-AD8)*AA8),0)</f>
        <v>0.81381137195821562</v>
      </c>
      <c r="AI8" s="60">
        <f t="shared" si="6"/>
        <v>0.827543715413398</v>
      </c>
      <c r="AJ8" s="12">
        <v>192</v>
      </c>
      <c r="AK8" s="14">
        <v>8.4000000000000005E-2</v>
      </c>
      <c r="AL8" s="15">
        <v>0.2228</v>
      </c>
      <c r="AM8" s="135">
        <v>0.2215</v>
      </c>
      <c r="AN8" s="30">
        <f>AJ8*(1-AK8)*AL8</f>
        <v>39.184281600000006</v>
      </c>
      <c r="AO8" s="136">
        <f t="shared" ref="AO8:AO70" si="19">AJ8*(1-AK8)*AM8</f>
        <v>38.955648000000004</v>
      </c>
      <c r="AP8" s="19">
        <v>1.55</v>
      </c>
      <c r="AQ8" s="19">
        <v>1251.3800000000001</v>
      </c>
      <c r="AR8" s="101">
        <f>AR6+AJ8-AQ8</f>
        <v>1713.9600000000019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9"/>
      <c r="B9" s="33">
        <v>2</v>
      </c>
      <c r="C9" s="11" t="s">
        <v>56</v>
      </c>
      <c r="D9" s="34">
        <v>18607</v>
      </c>
      <c r="E9" s="34">
        <v>7</v>
      </c>
      <c r="F9" s="34">
        <v>17925</v>
      </c>
      <c r="G9" s="35">
        <v>1.2</v>
      </c>
      <c r="H9" s="35">
        <v>5.6</v>
      </c>
      <c r="I9" s="34">
        <v>18030</v>
      </c>
      <c r="J9" s="35">
        <v>4.9000000000000004</v>
      </c>
      <c r="K9" s="34">
        <v>16355</v>
      </c>
      <c r="L9" s="36">
        <v>7.4999999999999997E-2</v>
      </c>
      <c r="M9" s="37">
        <f>ROUND(K9*(1-L9),0)</f>
        <v>15128</v>
      </c>
      <c r="N9" s="38">
        <v>0.44700000000000001</v>
      </c>
      <c r="O9" s="25">
        <f t="shared" si="9"/>
        <v>6762.2160000000003</v>
      </c>
      <c r="P9" s="36">
        <v>0.36699999999999999</v>
      </c>
      <c r="Q9" s="25">
        <f t="shared" si="10"/>
        <v>5551.9759999999997</v>
      </c>
      <c r="R9" s="39">
        <v>0.186</v>
      </c>
      <c r="S9" s="139">
        <v>0.26869999999999999</v>
      </c>
      <c r="T9" s="25">
        <f t="shared" si="11"/>
        <v>2813.808</v>
      </c>
      <c r="U9" s="28">
        <v>0.26700000000000002</v>
      </c>
      <c r="V9" s="25">
        <f t="shared" si="12"/>
        <v>4039.1760000000004</v>
      </c>
      <c r="W9" s="39">
        <v>0.47899999999999998</v>
      </c>
      <c r="X9" s="25">
        <f t="shared" si="13"/>
        <v>7246.3119999999999</v>
      </c>
      <c r="Y9" s="39">
        <v>0.4</v>
      </c>
      <c r="Z9" s="25">
        <f t="shared" si="14"/>
        <v>6051.2000000000007</v>
      </c>
      <c r="AA9" s="40">
        <v>2.9499999999999999E-3</v>
      </c>
      <c r="AB9" s="18">
        <f t="shared" si="15"/>
        <v>44.627600000000001</v>
      </c>
      <c r="AC9" s="27">
        <f>IF(M9&gt;0,(AE9+AN9)/M9,0)</f>
        <v>2.9526733870967746E-3</v>
      </c>
      <c r="AD9" s="40">
        <v>5.5000000000000003E-4</v>
      </c>
      <c r="AE9" s="37">
        <f t="shared" si="16"/>
        <v>8.3204000000000011</v>
      </c>
      <c r="AF9" s="28">
        <v>0.22</v>
      </c>
      <c r="AG9" s="41">
        <f t="shared" si="17"/>
        <v>35.026200000000003</v>
      </c>
      <c r="AH9" s="28">
        <f t="shared" si="18"/>
        <v>0.81559831782846937</v>
      </c>
      <c r="AI9" s="29">
        <f t="shared" si="6"/>
        <v>0.81569322310437209</v>
      </c>
      <c r="AJ9" s="34">
        <v>174</v>
      </c>
      <c r="AK9" s="36">
        <v>8.5000000000000006E-2</v>
      </c>
      <c r="AL9" s="38">
        <v>0.2283</v>
      </c>
      <c r="AM9" s="137">
        <v>0.22339999999999999</v>
      </c>
      <c r="AN9" s="41">
        <f>AJ9*(1-AK9)*AL9</f>
        <v>36.347643000000005</v>
      </c>
      <c r="AO9" s="138">
        <f t="shared" si="19"/>
        <v>35.567514000000003</v>
      </c>
      <c r="AP9" s="42">
        <v>1.62</v>
      </c>
      <c r="AQ9" s="42"/>
      <c r="AR9" s="113">
        <f>AR8+AJ9-AQ9</f>
        <v>1887.9600000000019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9"/>
      <c r="B10" s="33">
        <v>3</v>
      </c>
      <c r="C10" s="46" t="s">
        <v>58</v>
      </c>
      <c r="D10" s="43">
        <v>21900</v>
      </c>
      <c r="E10" s="43">
        <v>2</v>
      </c>
      <c r="F10" s="43">
        <v>16145</v>
      </c>
      <c r="G10" s="37">
        <v>0.9</v>
      </c>
      <c r="H10" s="37">
        <v>4.2</v>
      </c>
      <c r="I10" s="43">
        <v>16668</v>
      </c>
      <c r="J10" s="37">
        <v>4.5</v>
      </c>
      <c r="K10" s="43">
        <v>16430</v>
      </c>
      <c r="L10" s="39">
        <v>6.7000000000000004E-2</v>
      </c>
      <c r="M10" s="37">
        <f>ROUND(K10*(1-L10),0)</f>
        <v>15329</v>
      </c>
      <c r="N10" s="28">
        <v>0.48</v>
      </c>
      <c r="O10" s="25">
        <f t="shared" si="9"/>
        <v>7357.92</v>
      </c>
      <c r="P10" s="39">
        <v>0.35799999999999998</v>
      </c>
      <c r="Q10" s="25">
        <f t="shared" si="10"/>
        <v>5487.7820000000002</v>
      </c>
      <c r="R10" s="39">
        <v>0.16200000000000001</v>
      </c>
      <c r="S10" s="139">
        <v>0.26729999999999998</v>
      </c>
      <c r="T10" s="25">
        <f t="shared" si="11"/>
        <v>2483.2980000000002</v>
      </c>
      <c r="U10" s="28">
        <v>0.27700000000000002</v>
      </c>
      <c r="V10" s="25">
        <f t="shared" si="12"/>
        <v>4246.1330000000007</v>
      </c>
      <c r="W10" s="39">
        <v>0.47499999999999998</v>
      </c>
      <c r="X10" s="25">
        <f t="shared" si="13"/>
        <v>7281.2749999999996</v>
      </c>
      <c r="Y10" s="39">
        <v>0.4</v>
      </c>
      <c r="Z10" s="25">
        <f t="shared" si="14"/>
        <v>6131.6</v>
      </c>
      <c r="AA10" s="47">
        <v>2.7399999999999998E-3</v>
      </c>
      <c r="AB10" s="18">
        <f t="shared" si="15"/>
        <v>42.001459999999994</v>
      </c>
      <c r="AC10" s="27">
        <f>IF(M10&gt;0,(AE10+AN10)/M10,0)</f>
        <v>2.7406530106334399E-3</v>
      </c>
      <c r="AD10" s="47">
        <v>5.0000000000000001E-4</v>
      </c>
      <c r="AE10" s="37">
        <f t="shared" si="16"/>
        <v>7.6645000000000003</v>
      </c>
      <c r="AF10" s="28">
        <v>0.20380000000000001</v>
      </c>
      <c r="AG10" s="41">
        <f t="shared" si="17"/>
        <v>32.740470000000002</v>
      </c>
      <c r="AH10" s="28">
        <f t="shared" si="18"/>
        <v>0.81952886855928275</v>
      </c>
      <c r="AI10" s="29">
        <f t="shared" si="6"/>
        <v>0.81947818753162516</v>
      </c>
      <c r="AJ10" s="43">
        <v>175</v>
      </c>
      <c r="AK10" s="39">
        <v>8.2000000000000003E-2</v>
      </c>
      <c r="AL10" s="28">
        <v>0.21379999999999999</v>
      </c>
      <c r="AM10" s="139">
        <v>0.21149999999999999</v>
      </c>
      <c r="AN10" s="41">
        <f>AJ10*(1-AK10)*AL10</f>
        <v>34.346969999999999</v>
      </c>
      <c r="AO10" s="140">
        <f t="shared" si="19"/>
        <v>33.977474999999998</v>
      </c>
      <c r="AP10" s="18">
        <v>1.6</v>
      </c>
      <c r="AQ10" s="18"/>
      <c r="AR10" s="113">
        <f>AR9+AJ10-AQ10</f>
        <v>2062.9600000000019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70"/>
      <c r="B11" s="49" t="s">
        <v>38</v>
      </c>
      <c r="C11" s="50"/>
      <c r="D11" s="51">
        <f t="shared" ref="D11" si="20">SUM(D8:D10)</f>
        <v>50150</v>
      </c>
      <c r="E11" s="51"/>
      <c r="F11" s="51">
        <f t="shared" ref="F11" si="21">SUM(F8:F10)</f>
        <v>44496</v>
      </c>
      <c r="G11" s="52"/>
      <c r="H11" s="52"/>
      <c r="I11" s="51">
        <f t="shared" ref="I11:K11" si="22">SUM(I8:I10)</f>
        <v>45768</v>
      </c>
      <c r="J11" s="52"/>
      <c r="K11" s="51">
        <f t="shared" si="22"/>
        <v>49049</v>
      </c>
      <c r="L11" s="21">
        <f t="shared" ref="L11" si="23">IF(K11&gt;0,(K8*L8+K9*L9+K10*L10)/K11,0)</f>
        <v>7.198864400905218E-2</v>
      </c>
      <c r="M11" s="52">
        <f t="shared" ref="M11" si="24">M8+M9+M10</f>
        <v>45517</v>
      </c>
      <c r="N11" s="53">
        <f t="shared" ref="N11" si="25">IF(M11&gt;0,O11/M11,0)</f>
        <v>0.48259762286618191</v>
      </c>
      <c r="O11" s="54">
        <f t="shared" ref="O11" si="26">O8+O9+O10</f>
        <v>21966.396000000001</v>
      </c>
      <c r="P11" s="21">
        <f t="shared" ref="P11" si="27">IF(M11&gt;0,Q11/M11,0)</f>
        <v>0.37323325350967768</v>
      </c>
      <c r="Q11" s="54">
        <f t="shared" ref="Q11" si="28">Q8+Q9+Q10</f>
        <v>16988.457999999999</v>
      </c>
      <c r="R11" s="21">
        <f t="shared" ref="R11" si="29">IF(M11&gt;0,T11/M11,0)</f>
        <v>0.14416912362414044</v>
      </c>
      <c r="S11" s="141"/>
      <c r="T11" s="54">
        <f t="shared" ref="T11" si="30">T8+T9+T10</f>
        <v>6562.1460000000006</v>
      </c>
      <c r="U11" s="21">
        <f t="shared" ref="U11" si="31">IF(M11&gt;0,V11/M11,0)</f>
        <v>0.27036775270777952</v>
      </c>
      <c r="V11" s="54">
        <f t="shared" ref="V11" si="32">V8+V9+V10</f>
        <v>12306.329000000002</v>
      </c>
      <c r="W11" s="21">
        <f t="shared" ref="W11" si="33">IF(M11&gt;0,X11/M11,0)</f>
        <v>0.47632943735307687</v>
      </c>
      <c r="X11" s="54">
        <f t="shared" ref="X11" si="34">X8+X9+X10</f>
        <v>21681.087</v>
      </c>
      <c r="Y11" s="21">
        <f t="shared" ref="Y11" si="35">IF(M11&gt;0,Z11/M11,0)</f>
        <v>0.40000000000000008</v>
      </c>
      <c r="Z11" s="54">
        <f t="shared" ref="Z11" si="36">Z8+Z9+Z10</f>
        <v>18206.800000000003</v>
      </c>
      <c r="AA11" s="55">
        <f t="shared" ref="AA11" si="37">IF(M11&gt;0,AB11/M11,0)</f>
        <v>2.8693512314080455E-3</v>
      </c>
      <c r="AB11" s="56">
        <f t="shared" ref="AB11" si="38">SUM(AB8:AB10)</f>
        <v>130.60426000000001</v>
      </c>
      <c r="AC11" s="55">
        <f t="shared" ref="AC11" si="39">IF(M11&gt;0,(AC8*M8+AC9*M9+AC10*M10)/M11,0)</f>
        <v>2.9471800558033266E-3</v>
      </c>
      <c r="AD11" s="55">
        <f t="shared" ref="AD11" si="40">IF(K11&gt;0,(K8*AD8+K9*AD9+K10*AD10)/K11,0)</f>
        <v>5.3325144243511588E-4</v>
      </c>
      <c r="AE11" s="52">
        <f t="shared" ref="AE11" si="41">SUM(AE8:AE10)</f>
        <v>24.267900000000001</v>
      </c>
      <c r="AF11" s="53">
        <f t="shared" ref="AF11" si="42">IF(K11&gt;0,(K8*AF8+K9*AF9+K10*AF10)/K11,0)</f>
        <v>0.21009704581133151</v>
      </c>
      <c r="AG11" s="58">
        <f t="shared" ref="AG11" si="43">SUM(AG8:AG10)</f>
        <v>104.08423800000001</v>
      </c>
      <c r="AH11" s="53">
        <f t="shared" ref="AH11" si="44">IF(AND(AB11&gt;0),((AB8*AH8+AB9*AH9+AB10*AH10)/AB11),0)</f>
        <v>0.81626068188355172</v>
      </c>
      <c r="AI11" s="57">
        <f t="shared" si="6"/>
        <v>0.82103939281761906</v>
      </c>
      <c r="AJ11" s="51">
        <f t="shared" ref="AJ11" si="45">SUM(AJ8:AJ10)</f>
        <v>541</v>
      </c>
      <c r="AK11" s="21">
        <f t="shared" ref="AK11" si="46">IF(AJ11&gt;0,(AK8*AJ8+AK9*AJ9+AK10*AJ10)/AJ11,0)</f>
        <v>8.3674676524953792E-2</v>
      </c>
      <c r="AL11" s="53">
        <f>IF(K11&gt;0,(AL8*K8+AL9*K9+AL10*K10)/K11,0)</f>
        <v>0.22161919101306859</v>
      </c>
      <c r="AM11" s="141">
        <f>IF(K11&gt;0,(AM8*K8+AM9*K9+AM10*K10)/K11,0)</f>
        <v>0.2187838284164815</v>
      </c>
      <c r="AN11" s="58">
        <f t="shared" ref="AN11" si="47">SUM(AN8:AN10)</f>
        <v>109.87889460000001</v>
      </c>
      <c r="AO11" s="142">
        <f t="shared" ref="AO11:AO71" si="48">SUM(AO8:AO10)</f>
        <v>108.50063700000001</v>
      </c>
      <c r="AP11" s="56"/>
      <c r="AQ11" s="56">
        <f t="shared" ref="AQ11" si="49">SUM(AQ8:AQ10)</f>
        <v>1251.3800000000001</v>
      </c>
      <c r="AR11" s="105"/>
      <c r="AS11" s="106">
        <f>AR10</f>
        <v>2062.9600000000019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8">
        <v>3</v>
      </c>
      <c r="B12" s="23">
        <v>1</v>
      </c>
      <c r="C12" s="11" t="s">
        <v>54</v>
      </c>
      <c r="D12" s="12">
        <v>16500</v>
      </c>
      <c r="E12" s="12">
        <v>0</v>
      </c>
      <c r="F12" s="12">
        <v>17047</v>
      </c>
      <c r="G12" s="13">
        <v>0.7</v>
      </c>
      <c r="H12" s="13">
        <v>3.8</v>
      </c>
      <c r="I12" s="12">
        <v>17990</v>
      </c>
      <c r="J12" s="13">
        <v>4.0999999999999996</v>
      </c>
      <c r="K12" s="12">
        <v>16488</v>
      </c>
      <c r="L12" s="14">
        <v>6.6000000000000003E-2</v>
      </c>
      <c r="M12" s="24">
        <f>ROUND(K12*(1-L12),0)</f>
        <v>15400</v>
      </c>
      <c r="N12" s="15">
        <v>0.54500000000000004</v>
      </c>
      <c r="O12" s="25">
        <f t="shared" ref="O12:O14" si="51">M12*N12</f>
        <v>8393</v>
      </c>
      <c r="P12" s="14">
        <v>0.30199999999999999</v>
      </c>
      <c r="Q12" s="25">
        <f t="shared" ref="Q12:Q14" si="52">M12*P12</f>
        <v>4650.8</v>
      </c>
      <c r="R12" s="16">
        <v>0.153</v>
      </c>
      <c r="S12" s="150">
        <v>0.25929999999999997</v>
      </c>
      <c r="T12" s="25">
        <f t="shared" ref="T12:T14" si="53">M12*R12</f>
        <v>2356.1999999999998</v>
      </c>
      <c r="U12" s="26">
        <v>0.26800000000000002</v>
      </c>
      <c r="V12" s="25">
        <f t="shared" ref="V12:V14" si="54">M12*U12</f>
        <v>4127.2</v>
      </c>
      <c r="W12" s="16">
        <v>0.48</v>
      </c>
      <c r="X12" s="25">
        <f t="shared" ref="X12:X14" si="55">M12*W12</f>
        <v>7392</v>
      </c>
      <c r="Y12" s="16">
        <v>0.4</v>
      </c>
      <c r="Z12" s="25">
        <f t="shared" ref="Z12:Z14" si="56">Y12*M12</f>
        <v>6160</v>
      </c>
      <c r="AA12" s="17">
        <v>2.9399999999999999E-3</v>
      </c>
      <c r="AB12" s="18">
        <f t="shared" ref="AB12:AB14" si="57">M12*AA12</f>
        <v>45.275999999999996</v>
      </c>
      <c r="AC12" s="27">
        <f>IF(M12&gt;0,(AE12+AN12)/M12,0)</f>
        <v>2.7525812467532468E-3</v>
      </c>
      <c r="AD12" s="17">
        <v>5.0000000000000001E-4</v>
      </c>
      <c r="AE12" s="24">
        <f t="shared" ref="AE12:AE14" si="58">AD12*M12</f>
        <v>7.7</v>
      </c>
      <c r="AF12" s="117">
        <v>0.2157</v>
      </c>
      <c r="AG12" s="30">
        <f t="shared" ref="AG12:AG14" si="59">AJ12*(1-AK12)*AF12</f>
        <v>33.464129399999997</v>
      </c>
      <c r="AH12" s="28">
        <f t="shared" ref="AH12:AH14" si="60">IF(AND(AF12&gt;0,AD12&gt;0,AA12&gt;0),((AA12-AD12)*AF12)/((AF12-AD12)*AA12),0)</f>
        <v>0.83186025339503833</v>
      </c>
      <c r="AI12" s="60">
        <f t="shared" si="6"/>
        <v>0.82018636731347927</v>
      </c>
      <c r="AJ12" s="12">
        <v>169</v>
      </c>
      <c r="AK12" s="14">
        <v>8.2000000000000003E-2</v>
      </c>
      <c r="AL12" s="15">
        <v>0.22359999999999999</v>
      </c>
      <c r="AM12" s="135">
        <v>0.224</v>
      </c>
      <c r="AN12" s="30">
        <f>AJ12*(1-AK12)*AL12</f>
        <v>34.689751199999996</v>
      </c>
      <c r="AO12" s="136">
        <f t="shared" ref="AO12" si="61">AJ12*(1-AK12)*AM12</f>
        <v>34.751807999999997</v>
      </c>
      <c r="AP12" s="19">
        <v>1.6</v>
      </c>
      <c r="AQ12" s="19">
        <v>759.38</v>
      </c>
      <c r="AR12" s="101">
        <f>AR10+AJ12-AQ12</f>
        <v>1472.5800000000017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9"/>
      <c r="B13" s="33">
        <v>2</v>
      </c>
      <c r="C13" s="11" t="s">
        <v>56</v>
      </c>
      <c r="D13" s="34">
        <v>19300</v>
      </c>
      <c r="E13" s="34">
        <v>3</v>
      </c>
      <c r="F13" s="34">
        <v>18182</v>
      </c>
      <c r="G13" s="35">
        <v>0.6</v>
      </c>
      <c r="H13" s="35">
        <v>3.3</v>
      </c>
      <c r="I13" s="34">
        <v>18136</v>
      </c>
      <c r="J13" s="35">
        <v>4</v>
      </c>
      <c r="K13" s="34">
        <v>16580</v>
      </c>
      <c r="L13" s="36">
        <v>6.9000000000000006E-2</v>
      </c>
      <c r="M13" s="37">
        <f>ROUND(K13*(1-L13),0)</f>
        <v>15436</v>
      </c>
      <c r="N13" s="38">
        <v>0.59699999999999998</v>
      </c>
      <c r="O13" s="25">
        <f t="shared" si="51"/>
        <v>9215.2919999999995</v>
      </c>
      <c r="P13" s="36">
        <v>0.29899999999999999</v>
      </c>
      <c r="Q13" s="25">
        <f t="shared" si="52"/>
        <v>4615.3639999999996</v>
      </c>
      <c r="R13" s="39">
        <v>0.104</v>
      </c>
      <c r="S13" s="139">
        <v>0.26340000000000002</v>
      </c>
      <c r="T13" s="25">
        <f t="shared" si="53"/>
        <v>1605.3439999999998</v>
      </c>
      <c r="U13" s="28">
        <v>0.25700000000000001</v>
      </c>
      <c r="V13" s="25">
        <f t="shared" si="54"/>
        <v>3967.0520000000001</v>
      </c>
      <c r="W13" s="39">
        <v>0.48799999999999999</v>
      </c>
      <c r="X13" s="25">
        <f t="shared" si="55"/>
        <v>7532.768</v>
      </c>
      <c r="Y13" s="39">
        <v>0.4</v>
      </c>
      <c r="Z13" s="25">
        <f t="shared" si="56"/>
        <v>6174.4000000000005</v>
      </c>
      <c r="AA13" s="40">
        <v>3.3400000000000001E-3</v>
      </c>
      <c r="AB13" s="18">
        <f t="shared" si="57"/>
        <v>51.556240000000003</v>
      </c>
      <c r="AC13" s="27">
        <f>IF(M13&gt;0,(AE13+AN13)/M13,0)</f>
        <v>3.3410237108059083E-3</v>
      </c>
      <c r="AD13" s="40">
        <v>5.5999999999999995E-4</v>
      </c>
      <c r="AE13" s="37">
        <f t="shared" si="58"/>
        <v>8.6441599999999994</v>
      </c>
      <c r="AF13" s="28">
        <v>0.215</v>
      </c>
      <c r="AG13" s="41">
        <f t="shared" si="59"/>
        <v>39.19106</v>
      </c>
      <c r="AH13" s="28">
        <f t="shared" si="60"/>
        <v>0.83450893400663706</v>
      </c>
      <c r="AI13" s="29">
        <f t="shared" si="6"/>
        <v>0.83437076923002651</v>
      </c>
      <c r="AJ13" s="34">
        <v>199</v>
      </c>
      <c r="AK13" s="36">
        <v>8.4000000000000005E-2</v>
      </c>
      <c r="AL13" s="38">
        <v>0.23549999999999999</v>
      </c>
      <c r="AM13" s="137">
        <v>0.2364</v>
      </c>
      <c r="AN13" s="41">
        <f>AJ13*(1-AK13)*AL13</f>
        <v>42.927882000000004</v>
      </c>
      <c r="AO13" s="138">
        <f t="shared" si="19"/>
        <v>43.091937600000001</v>
      </c>
      <c r="AP13" s="42">
        <v>1.58</v>
      </c>
      <c r="AQ13" s="42"/>
      <c r="AR13" s="113">
        <f>AR12+AJ13-AQ13</f>
        <v>1671.5800000000017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9"/>
      <c r="B14" s="33">
        <v>3</v>
      </c>
      <c r="C14" s="46" t="s">
        <v>58</v>
      </c>
      <c r="D14" s="43">
        <v>16104</v>
      </c>
      <c r="E14" s="43">
        <v>1</v>
      </c>
      <c r="F14" s="43">
        <v>16729</v>
      </c>
      <c r="G14" s="37">
        <v>0.7</v>
      </c>
      <c r="H14" s="37">
        <v>3.7</v>
      </c>
      <c r="I14" s="43">
        <v>16961</v>
      </c>
      <c r="J14" s="37">
        <v>4.0999999999999996</v>
      </c>
      <c r="K14" s="43">
        <v>16724</v>
      </c>
      <c r="L14" s="39">
        <v>6.5000000000000002E-2</v>
      </c>
      <c r="M14" s="37">
        <f>ROUND(K14*(1-L14),0)</f>
        <v>15637</v>
      </c>
      <c r="N14" s="28">
        <v>0.59499999999999997</v>
      </c>
      <c r="O14" s="25">
        <f t="shared" si="51"/>
        <v>9304.0149999999994</v>
      </c>
      <c r="P14" s="39">
        <v>0.27800000000000002</v>
      </c>
      <c r="Q14" s="25">
        <f t="shared" si="52"/>
        <v>4347.0860000000002</v>
      </c>
      <c r="R14" s="39">
        <v>0.127</v>
      </c>
      <c r="S14" s="139">
        <v>0.25659999999999999</v>
      </c>
      <c r="T14" s="25">
        <f t="shared" si="53"/>
        <v>1985.8990000000001</v>
      </c>
      <c r="U14" s="28">
        <v>0.27</v>
      </c>
      <c r="V14" s="25">
        <f t="shared" si="54"/>
        <v>4221.9900000000007</v>
      </c>
      <c r="W14" s="39">
        <v>0.46500000000000002</v>
      </c>
      <c r="X14" s="25">
        <f t="shared" si="55"/>
        <v>7271.2049999999999</v>
      </c>
      <c r="Y14" s="39">
        <v>0.4</v>
      </c>
      <c r="Z14" s="25">
        <f t="shared" si="56"/>
        <v>6254.8</v>
      </c>
      <c r="AA14" s="47">
        <v>3.1800000000000001E-3</v>
      </c>
      <c r="AB14" s="18">
        <f t="shared" si="57"/>
        <v>49.725660000000005</v>
      </c>
      <c r="AC14" s="27">
        <f>IF(M14&gt;0,(AE14+AN14)/M14,0)</f>
        <v>3.1763835518321929E-3</v>
      </c>
      <c r="AD14" s="47">
        <v>5.4000000000000001E-4</v>
      </c>
      <c r="AE14" s="37">
        <f t="shared" si="58"/>
        <v>8.4439799999999998</v>
      </c>
      <c r="AF14" s="28">
        <v>0.2089</v>
      </c>
      <c r="AG14" s="41">
        <f t="shared" si="59"/>
        <v>38.653184800000005</v>
      </c>
      <c r="AH14" s="28">
        <f t="shared" si="60"/>
        <v>0.83234025290045888</v>
      </c>
      <c r="AI14" s="29">
        <f t="shared" si="6"/>
        <v>0.83201188768082113</v>
      </c>
      <c r="AJ14" s="43">
        <v>202</v>
      </c>
      <c r="AK14" s="39">
        <v>8.4000000000000005E-2</v>
      </c>
      <c r="AL14" s="28">
        <v>0.2228</v>
      </c>
      <c r="AM14" s="139">
        <v>0.2215</v>
      </c>
      <c r="AN14" s="41">
        <f>AJ14*(1-AK14)*AL14</f>
        <v>41.225129600000002</v>
      </c>
      <c r="AO14" s="140">
        <f t="shared" si="19"/>
        <v>40.984588000000002</v>
      </c>
      <c r="AP14" s="18">
        <v>1.65</v>
      </c>
      <c r="AQ14" s="18"/>
      <c r="AR14" s="113">
        <f>AR13+AJ14-AQ14</f>
        <v>1873.5800000000017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70"/>
      <c r="B15" s="49" t="s">
        <v>38</v>
      </c>
      <c r="C15" s="50"/>
      <c r="D15" s="51">
        <f t="shared" ref="D15" si="62">SUM(D12:D14)</f>
        <v>51904</v>
      </c>
      <c r="E15" s="51"/>
      <c r="F15" s="51">
        <f t="shared" ref="F15" si="63">SUM(F12:F14)</f>
        <v>51958</v>
      </c>
      <c r="G15" s="52"/>
      <c r="H15" s="52"/>
      <c r="I15" s="51">
        <f t="shared" ref="I15:K15" si="64">SUM(I12:I14)</f>
        <v>53087</v>
      </c>
      <c r="J15" s="52"/>
      <c r="K15" s="51">
        <f t="shared" si="64"/>
        <v>49792</v>
      </c>
      <c r="L15" s="21">
        <f t="shared" ref="L15" si="65">IF(K15&gt;0,(K12*L12+K13*L13+K14*L14)/K15,0)</f>
        <v>6.6663078406169668E-2</v>
      </c>
      <c r="M15" s="52">
        <f t="shared" ref="M15" si="66">M12+M13+M14</f>
        <v>46473</v>
      </c>
      <c r="N15" s="53">
        <f t="shared" ref="N15" si="67">IF(M15&gt;0,O15/M15,0)</f>
        <v>0.57909553934542635</v>
      </c>
      <c r="O15" s="54">
        <f t="shared" ref="O15" si="68">O12+O13+O14</f>
        <v>26912.307000000001</v>
      </c>
      <c r="P15" s="21">
        <f t="shared" ref="P15" si="69">IF(M15&gt;0,Q15/M15,0)</f>
        <v>0.29292815183009491</v>
      </c>
      <c r="Q15" s="54">
        <f t="shared" ref="Q15" si="70">Q12+Q13+Q14</f>
        <v>13613.25</v>
      </c>
      <c r="R15" s="21">
        <f t="shared" ref="R15" si="71">IF(M15&gt;0,T15/M15,0)</f>
        <v>0.12797630882447875</v>
      </c>
      <c r="S15" s="141"/>
      <c r="T15" s="54">
        <f t="shared" ref="T15" si="72">T12+T13+T14</f>
        <v>5947.4430000000002</v>
      </c>
      <c r="U15" s="21">
        <f t="shared" ref="U15" si="73">IF(M15&gt;0,V15/M15,0)</f>
        <v>0.26501930152992065</v>
      </c>
      <c r="V15" s="54">
        <f t="shared" ref="V15" si="74">V12+V13+V14</f>
        <v>12316.242000000002</v>
      </c>
      <c r="W15" s="21">
        <f t="shared" ref="W15" si="75">IF(M15&gt;0,X15/M15,0)</f>
        <v>0.47761007466701089</v>
      </c>
      <c r="X15" s="54">
        <f t="shared" ref="X15" si="76">X12+X13+X14</f>
        <v>22195.972999999998</v>
      </c>
      <c r="Y15" s="21">
        <f t="shared" ref="Y15" si="77">IF(M15&gt;0,Z15/M15,0)</f>
        <v>0.4</v>
      </c>
      <c r="Z15" s="54">
        <f t="shared" ref="Z15" si="78">Z12+Z13+Z14</f>
        <v>18589.2</v>
      </c>
      <c r="AA15" s="55">
        <f t="shared" ref="AA15" si="79">IF(M15&gt;0,AB15/M15,0)</f>
        <v>3.1536139263658473E-3</v>
      </c>
      <c r="AB15" s="56">
        <f t="shared" ref="AB15" si="80">SUM(AB12:AB14)</f>
        <v>146.55790000000002</v>
      </c>
      <c r="AC15" s="55">
        <f t="shared" ref="AC15" si="81">IF(M15&gt;0,(AC12*M12+AC13*M13+AC14*M14)/M15,0)</f>
        <v>3.090631179394487E-3</v>
      </c>
      <c r="AD15" s="55">
        <f t="shared" ref="AD15" si="82">IF(K15&gt;0,(K12*AD12+K13*AD13+K14*AD14)/K15,0)</f>
        <v>5.3341420308483287E-4</v>
      </c>
      <c r="AE15" s="52">
        <f t="shared" ref="AE15" si="83">SUM(AE12:AE14)</f>
        <v>24.788139999999999</v>
      </c>
      <c r="AF15" s="53">
        <f t="shared" ref="AF15" si="84">IF(K15&gt;0,(K12*AF12+K13*AF13+K14*AF14)/K15,0)</f>
        <v>0.21318294505141386</v>
      </c>
      <c r="AG15" s="58">
        <f t="shared" ref="AG15" si="85">SUM(AG12:AG14)</f>
        <v>111.3083742</v>
      </c>
      <c r="AH15" s="53">
        <f t="shared" ref="AH15" si="86">IF(AND(AB15&gt;0),((AB12*AH12+AB13*AH13+AB14*AH14)/AB15),0)</f>
        <v>0.83295486723367573</v>
      </c>
      <c r="AI15" s="57">
        <f t="shared" si="6"/>
        <v>0.82935563425269143</v>
      </c>
      <c r="AJ15" s="51">
        <f t="shared" ref="AJ15" si="87">SUM(AJ12:AJ14)</f>
        <v>570</v>
      </c>
      <c r="AK15" s="21">
        <f t="shared" ref="AK15" si="88">IF(AJ15&gt;0,(AK12*AJ12+AK13*AJ13+AK14*AJ14)/AJ15,0)</f>
        <v>8.3407017543859652E-2</v>
      </c>
      <c r="AL15" s="53">
        <f>IF(K15&gt;0,(AL12*K12+AL13*K13+AL14*K14)/K15,0)</f>
        <v>0.22729382230077119</v>
      </c>
      <c r="AM15" s="141">
        <f>IF(K15&gt;0,(AM12*K12+AM13*K13+AM14*K14)/K15,0)</f>
        <v>0.22728932358611825</v>
      </c>
      <c r="AN15" s="58">
        <f t="shared" ref="AN15" si="89">SUM(AN12:AN14)</f>
        <v>118.8427628</v>
      </c>
      <c r="AO15" s="142">
        <f t="shared" si="48"/>
        <v>118.82833360000001</v>
      </c>
      <c r="AP15" s="56"/>
      <c r="AQ15" s="56">
        <f t="shared" ref="AQ15" si="90">SUM(AQ12:AQ14)</f>
        <v>759.38</v>
      </c>
      <c r="AR15" s="105"/>
      <c r="AS15" s="106">
        <f>AR14</f>
        <v>1873.5800000000017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8">
        <v>4</v>
      </c>
      <c r="B16" s="23">
        <v>1</v>
      </c>
      <c r="C16" s="11" t="s">
        <v>54</v>
      </c>
      <c r="D16" s="12">
        <v>11600</v>
      </c>
      <c r="E16" s="12">
        <v>0</v>
      </c>
      <c r="F16" s="12">
        <v>10836</v>
      </c>
      <c r="G16" s="13">
        <v>0.5</v>
      </c>
      <c r="H16" s="13">
        <v>3.8</v>
      </c>
      <c r="I16" s="12">
        <v>11630</v>
      </c>
      <c r="J16" s="13">
        <v>6.6</v>
      </c>
      <c r="K16" s="12">
        <v>16689</v>
      </c>
      <c r="L16" s="14">
        <v>7.0000000000000007E-2</v>
      </c>
      <c r="M16" s="24">
        <f>ROUND(K16*(1-L16),0)</f>
        <v>15521</v>
      </c>
      <c r="N16" s="15">
        <v>0.65100000000000002</v>
      </c>
      <c r="O16" s="25">
        <f t="shared" ref="O16:O18" si="92">M16*N16</f>
        <v>10104.171</v>
      </c>
      <c r="P16" s="14">
        <v>0.28199999999999997</v>
      </c>
      <c r="Q16" s="25">
        <f t="shared" ref="Q16:Q18" si="93">M16*P16</f>
        <v>4376.9219999999996</v>
      </c>
      <c r="R16" s="16">
        <v>6.7000000000000004E-2</v>
      </c>
      <c r="S16" s="150">
        <v>0.25619999999999998</v>
      </c>
      <c r="T16" s="25">
        <f t="shared" ref="T16:T18" si="94">M16*R16</f>
        <v>1039.9070000000002</v>
      </c>
      <c r="U16" s="26">
        <v>0.27300000000000002</v>
      </c>
      <c r="V16" s="25">
        <f t="shared" ref="V16:V18" si="95">M16*U16</f>
        <v>4237.2330000000002</v>
      </c>
      <c r="W16" s="16">
        <v>0.46300000000000002</v>
      </c>
      <c r="X16" s="25">
        <f t="shared" ref="X16:X18" si="96">M16*W16</f>
        <v>7186.223</v>
      </c>
      <c r="Y16" s="16">
        <v>0.4</v>
      </c>
      <c r="Z16" s="25">
        <f t="shared" ref="Z16:Z18" si="97">Y16*M16</f>
        <v>6208.4000000000005</v>
      </c>
      <c r="AA16" s="17">
        <v>2.8800000000000002E-3</v>
      </c>
      <c r="AB16" s="18">
        <f t="shared" ref="AB16:AB18" si="98">M16*AA16</f>
        <v>44.700480000000006</v>
      </c>
      <c r="AC16" s="27">
        <f>IF(M16&gt;0,(AE16+AN16)/M16,0)</f>
        <v>2.9468414792861281E-3</v>
      </c>
      <c r="AD16" s="17">
        <v>4.6999999999999999E-4</v>
      </c>
      <c r="AE16" s="24">
        <f t="shared" ref="AE16:AE18" si="99">AD16*M16</f>
        <v>7.2948699999999995</v>
      </c>
      <c r="AF16" s="117">
        <v>0.20530000000000001</v>
      </c>
      <c r="AG16" s="30">
        <f t="shared" ref="AG16:AG18" si="100">AJ16*(1-AK16)*AF16</f>
        <v>35.092750200000005</v>
      </c>
      <c r="AH16" s="28">
        <f t="shared" ref="AH16:AH18" si="101">IF(AND(AF16&gt;0,AD16&gt;0,AA16&gt;0),((AA16-AD16)*AF16)/((AF16-AD16)*AA16),0)</f>
        <v>0.83872567766223494</v>
      </c>
      <c r="AI16" s="60">
        <f t="shared" si="6"/>
        <v>0.8422673848408424</v>
      </c>
      <c r="AJ16" s="12">
        <v>186</v>
      </c>
      <c r="AK16" s="14">
        <v>8.1000000000000003E-2</v>
      </c>
      <c r="AL16" s="15">
        <v>0.22489999999999999</v>
      </c>
      <c r="AM16" s="135">
        <v>0.2293</v>
      </c>
      <c r="AN16" s="30">
        <f>AJ16*(1-AK16)*AL16</f>
        <v>38.443056599999998</v>
      </c>
      <c r="AO16" s="136">
        <f t="shared" ref="AO16" si="102">AJ16*(1-AK16)*AM16</f>
        <v>39.195166200000003</v>
      </c>
      <c r="AP16" s="19">
        <v>1.6</v>
      </c>
      <c r="AQ16" s="19"/>
      <c r="AR16" s="101">
        <f>AR14+AJ16-AQ16</f>
        <v>2059.5800000000017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9"/>
      <c r="B17" s="33">
        <v>2</v>
      </c>
      <c r="C17" s="46" t="s">
        <v>55</v>
      </c>
      <c r="D17" s="34">
        <v>19700</v>
      </c>
      <c r="E17" s="34">
        <v>2</v>
      </c>
      <c r="F17" s="34">
        <v>16108</v>
      </c>
      <c r="G17" s="35">
        <v>0.7</v>
      </c>
      <c r="H17" s="35">
        <v>3.9</v>
      </c>
      <c r="I17" s="34">
        <v>16024</v>
      </c>
      <c r="J17" s="35">
        <v>6</v>
      </c>
      <c r="K17" s="34">
        <v>16448</v>
      </c>
      <c r="L17" s="36">
        <v>6.7000000000000004E-2</v>
      </c>
      <c r="M17" s="37">
        <f>ROUND(K17*(1-L17),0)</f>
        <v>15346</v>
      </c>
      <c r="N17" s="38">
        <v>0.65400000000000003</v>
      </c>
      <c r="O17" s="25">
        <f t="shared" si="92"/>
        <v>10036.284</v>
      </c>
      <c r="P17" s="36">
        <v>0.249</v>
      </c>
      <c r="Q17" s="25">
        <f t="shared" si="93"/>
        <v>3821.154</v>
      </c>
      <c r="R17" s="39">
        <v>9.7000000000000003E-2</v>
      </c>
      <c r="S17" s="139">
        <v>0.26550000000000001</v>
      </c>
      <c r="T17" s="25">
        <f t="shared" si="94"/>
        <v>1488.5620000000001</v>
      </c>
      <c r="U17" s="28">
        <v>0.27400000000000002</v>
      </c>
      <c r="V17" s="25">
        <f t="shared" si="95"/>
        <v>4204.8040000000001</v>
      </c>
      <c r="W17" s="39">
        <v>0.46800000000000003</v>
      </c>
      <c r="X17" s="25">
        <f t="shared" si="96"/>
        <v>7181.9280000000008</v>
      </c>
      <c r="Y17" s="39">
        <v>0.4</v>
      </c>
      <c r="Z17" s="25">
        <f t="shared" si="97"/>
        <v>6138.4000000000005</v>
      </c>
      <c r="AA17" s="40">
        <v>2.7399999999999998E-3</v>
      </c>
      <c r="AB17" s="18">
        <f t="shared" si="98"/>
        <v>42.04804</v>
      </c>
      <c r="AC17" s="27">
        <f>IF(M17&gt;0,(AE17+AN17)/M17,0)</f>
        <v>3.1291144272123025E-3</v>
      </c>
      <c r="AD17" s="40">
        <v>4.2999999999999999E-4</v>
      </c>
      <c r="AE17" s="37">
        <f t="shared" si="99"/>
        <v>6.5987799999999996</v>
      </c>
      <c r="AF17" s="28">
        <v>0.19650000000000001</v>
      </c>
      <c r="AG17" s="41">
        <f t="shared" si="100"/>
        <v>39.03669</v>
      </c>
      <c r="AH17" s="28">
        <f t="shared" si="101"/>
        <v>0.84491461600002093</v>
      </c>
      <c r="AI17" s="29">
        <f t="shared" si="6"/>
        <v>0.86436354851377883</v>
      </c>
      <c r="AJ17" s="34">
        <v>215</v>
      </c>
      <c r="AK17" s="36">
        <v>7.5999999999999998E-2</v>
      </c>
      <c r="AL17" s="38">
        <v>0.20849999999999999</v>
      </c>
      <c r="AM17" s="137">
        <v>0.20619999999999999</v>
      </c>
      <c r="AN17" s="41">
        <f>AJ17*(1-AK17)*AL17</f>
        <v>41.420609999999996</v>
      </c>
      <c r="AO17" s="138">
        <f t="shared" si="19"/>
        <v>40.963691999999995</v>
      </c>
      <c r="AP17" s="42">
        <v>1.65</v>
      </c>
      <c r="AQ17" s="42"/>
      <c r="AR17" s="113">
        <f>AR16+AJ17-AQ17</f>
        <v>2274.5800000000017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9"/>
      <c r="B18" s="33">
        <v>3</v>
      </c>
      <c r="C18" s="46" t="s">
        <v>58</v>
      </c>
      <c r="D18" s="43">
        <v>13246</v>
      </c>
      <c r="E18" s="43">
        <v>0</v>
      </c>
      <c r="F18" s="43">
        <v>15182</v>
      </c>
      <c r="G18" s="37">
        <v>0.6</v>
      </c>
      <c r="H18" s="37">
        <v>4</v>
      </c>
      <c r="I18" s="43">
        <v>15853</v>
      </c>
      <c r="J18" s="37">
        <v>6.4</v>
      </c>
      <c r="K18" s="43">
        <v>16351</v>
      </c>
      <c r="L18" s="39">
        <v>6.9000000000000006E-2</v>
      </c>
      <c r="M18" s="37">
        <f>ROUND(K18*(1-L18),0)</f>
        <v>15223</v>
      </c>
      <c r="N18" s="28">
        <v>0.55800000000000005</v>
      </c>
      <c r="O18" s="25">
        <f t="shared" si="92"/>
        <v>8494.4340000000011</v>
      </c>
      <c r="P18" s="39">
        <v>0.36599999999999999</v>
      </c>
      <c r="Q18" s="25">
        <f t="shared" si="93"/>
        <v>5571.6179999999995</v>
      </c>
      <c r="R18" s="39">
        <v>7.5999999999999998E-2</v>
      </c>
      <c r="S18" s="139">
        <v>0.27139999999999997</v>
      </c>
      <c r="T18" s="25">
        <f t="shared" si="94"/>
        <v>1156.9479999999999</v>
      </c>
      <c r="U18" s="28">
        <v>0.26300000000000001</v>
      </c>
      <c r="V18" s="25">
        <f t="shared" si="95"/>
        <v>4003.6490000000003</v>
      </c>
      <c r="W18" s="39">
        <v>0.47099999999999997</v>
      </c>
      <c r="X18" s="25">
        <f t="shared" si="96"/>
        <v>7170.0329999999994</v>
      </c>
      <c r="Y18" s="39">
        <v>0.41</v>
      </c>
      <c r="Z18" s="25">
        <f t="shared" si="97"/>
        <v>6241.4299999999994</v>
      </c>
      <c r="AA18" s="47">
        <v>2.6900000000000001E-3</v>
      </c>
      <c r="AB18" s="18">
        <f t="shared" si="98"/>
        <v>40.949870000000004</v>
      </c>
      <c r="AC18" s="27">
        <f>IF(M18&gt;0,(AE18+AN18)/M18,0)</f>
        <v>2.8381158772909417E-3</v>
      </c>
      <c r="AD18" s="47">
        <v>4.0999999999999999E-4</v>
      </c>
      <c r="AE18" s="37">
        <f t="shared" si="99"/>
        <v>6.2414300000000003</v>
      </c>
      <c r="AF18" s="28">
        <v>0.19750000000000001</v>
      </c>
      <c r="AG18" s="41">
        <f t="shared" si="100"/>
        <v>35.249800000000008</v>
      </c>
      <c r="AH18" s="28">
        <f t="shared" si="101"/>
        <v>0.84934684416626216</v>
      </c>
      <c r="AI18" s="29">
        <f t="shared" si="6"/>
        <v>0.85723504862927802</v>
      </c>
      <c r="AJ18" s="43">
        <v>194</v>
      </c>
      <c r="AK18" s="39">
        <v>0.08</v>
      </c>
      <c r="AL18" s="28">
        <v>0.20710000000000001</v>
      </c>
      <c r="AM18" s="139">
        <v>0.20599999999999999</v>
      </c>
      <c r="AN18" s="41">
        <f>AJ18*(1-AK18)*AL18</f>
        <v>36.963208000000002</v>
      </c>
      <c r="AO18" s="140">
        <f t="shared" si="19"/>
        <v>36.76688</v>
      </c>
      <c r="AP18" s="18">
        <v>1.65</v>
      </c>
      <c r="AQ18" s="18"/>
      <c r="AR18" s="113">
        <f>AR17+AJ18-AQ18</f>
        <v>2468.5800000000017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70"/>
      <c r="B19" s="49" t="s">
        <v>38</v>
      </c>
      <c r="C19" s="50"/>
      <c r="D19" s="51">
        <f t="shared" ref="D19" si="103">SUM(D16:D18)</f>
        <v>44546</v>
      </c>
      <c r="E19" s="51"/>
      <c r="F19" s="51">
        <f t="shared" ref="F19" si="104">SUM(F16:F18)</f>
        <v>42126</v>
      </c>
      <c r="G19" s="52"/>
      <c r="H19" s="52"/>
      <c r="I19" s="51">
        <f t="shared" ref="I19:K19" si="105">SUM(I16:I18)</f>
        <v>43507</v>
      </c>
      <c r="J19" s="52"/>
      <c r="K19" s="51">
        <f t="shared" si="105"/>
        <v>49488</v>
      </c>
      <c r="L19" s="21">
        <f t="shared" ref="L19" si="106">IF(K19&gt;0,(K16*L16+K17*L17+K18*L18)/K19,0)</f>
        <v>6.8672506466214034E-2</v>
      </c>
      <c r="M19" s="52">
        <f t="shared" ref="M19" si="107">M16+M17+M18</f>
        <v>46090</v>
      </c>
      <c r="N19" s="53">
        <f t="shared" ref="N19" si="108">IF(M19&gt;0,O19/M19,0)</f>
        <v>0.62128203514862235</v>
      </c>
      <c r="O19" s="54">
        <f t="shared" ref="O19" si="109">O16+O17+O18</f>
        <v>28634.889000000003</v>
      </c>
      <c r="P19" s="21">
        <f t="shared" ref="P19" si="110">IF(M19&gt;0,Q19/M19,0)</f>
        <v>0.29875665003254503</v>
      </c>
      <c r="Q19" s="54">
        <f t="shared" ref="Q19" si="111">Q16+Q17+Q18</f>
        <v>13769.694</v>
      </c>
      <c r="R19" s="21">
        <f t="shared" ref="R19" si="112">IF(M19&gt;0,T19/M19,0)</f>
        <v>7.9961314818832716E-2</v>
      </c>
      <c r="S19" s="141"/>
      <c r="T19" s="54">
        <f t="shared" ref="T19" si="113">T16+T17+T18</f>
        <v>3685.4169999999999</v>
      </c>
      <c r="U19" s="21">
        <f t="shared" ref="U19" si="114">IF(M19&gt;0,V19/M19,0)</f>
        <v>0.27003007159904535</v>
      </c>
      <c r="V19" s="54">
        <f t="shared" ref="V19" si="115">V16+V17+V18</f>
        <v>12445.686000000002</v>
      </c>
      <c r="W19" s="21">
        <f t="shared" ref="W19" si="116">IF(M19&gt;0,X19/M19,0)</f>
        <v>0.4673070948144934</v>
      </c>
      <c r="X19" s="54">
        <f t="shared" ref="X19" si="117">X16+X17+X18</f>
        <v>21538.184000000001</v>
      </c>
      <c r="Y19" s="21">
        <f t="shared" ref="Y19" si="118">IF(M19&gt;0,Z19/M19,0)</f>
        <v>0.40330288565849426</v>
      </c>
      <c r="Z19" s="54">
        <f t="shared" ref="Z19" si="119">Z16+Z17+Z18</f>
        <v>18588.23</v>
      </c>
      <c r="AA19" s="55">
        <f t="shared" ref="AA19" si="120">IF(M19&gt;0,AB19/M19,0)</f>
        <v>2.7706311564330661E-3</v>
      </c>
      <c r="AB19" s="56">
        <f t="shared" ref="AB19" si="121">SUM(AB16:AB18)</f>
        <v>127.69839000000002</v>
      </c>
      <c r="AC19" s="55">
        <f t="shared" ref="AC19" si="122">IF(M19&gt;0,(AC16*M16+AC17*M17+AC18*M18)/M19,0)</f>
        <v>2.9716197569971798E-3</v>
      </c>
      <c r="AD19" s="55">
        <f t="shared" ref="AD19" si="123">IF(K19&gt;0,(K16*AD16+K17*AD17+K18*AD18)/K19,0)</f>
        <v>4.3688126414484323E-4</v>
      </c>
      <c r="AE19" s="52">
        <f t="shared" ref="AE19" si="124">SUM(AE16:AE18)</f>
        <v>20.135079999999999</v>
      </c>
      <c r="AF19" s="53">
        <f t="shared" ref="AF19" si="125">IF(K19&gt;0,(K16*AF16+K17*AF17+K18*AF18)/K19,0)</f>
        <v>0.19979805609440673</v>
      </c>
      <c r="AG19" s="58">
        <f t="shared" ref="AG19" si="126">SUM(AG16:AG18)</f>
        <v>109.37924020000001</v>
      </c>
      <c r="AH19" s="53">
        <f t="shared" ref="AH19" si="127">IF(AND(AB19&gt;0),((AB16*AH16+AB17*AH17+AB18*AH18)/AB19),0)</f>
        <v>0.8441695060015979</v>
      </c>
      <c r="AI19" s="57">
        <f t="shared" si="6"/>
        <v>0.85473057344096681</v>
      </c>
      <c r="AJ19" s="51">
        <f t="shared" ref="AJ19" si="128">SUM(AJ16:AJ18)</f>
        <v>595</v>
      </c>
      <c r="AK19" s="21">
        <f t="shared" ref="AK19" si="129">IF(AJ19&gt;0,(AK16*AJ16+AK17*AJ17+AK18*AJ18)/AJ19,0)</f>
        <v>7.8867226890756301E-2</v>
      </c>
      <c r="AL19" s="53">
        <f>IF(K19&gt;0,(AL16*K16+AL17*K17+AL18*K18)/K19,0)</f>
        <v>0.21356806094406727</v>
      </c>
      <c r="AM19" s="141">
        <f>IF(K19&gt;0,(AM16*K16+AM17*K17+AM18*K18)/K19,0)</f>
        <v>0.21392400784028451</v>
      </c>
      <c r="AN19" s="58">
        <f t="shared" ref="AN19" si="130">SUM(AN16:AN18)</f>
        <v>116.8268746</v>
      </c>
      <c r="AO19" s="142">
        <f t="shared" si="48"/>
        <v>116.9257382</v>
      </c>
      <c r="AP19" s="56"/>
      <c r="AQ19" s="56">
        <f t="shared" ref="AQ19" si="131">SUM(AQ16:AQ18)</f>
        <v>0</v>
      </c>
      <c r="AR19" s="105"/>
      <c r="AS19" s="106">
        <f>AR18</f>
        <v>2468.5800000000017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8">
        <v>5</v>
      </c>
      <c r="B20" s="23">
        <v>1</v>
      </c>
      <c r="C20" s="11" t="s">
        <v>54</v>
      </c>
      <c r="D20" s="12">
        <v>14262</v>
      </c>
      <c r="E20" s="12">
        <v>0</v>
      </c>
      <c r="F20" s="12">
        <v>16537</v>
      </c>
      <c r="G20" s="13">
        <v>0.5</v>
      </c>
      <c r="H20" s="13">
        <v>4.3</v>
      </c>
      <c r="I20" s="12">
        <v>16414</v>
      </c>
      <c r="J20" s="13">
        <v>7</v>
      </c>
      <c r="K20" s="12">
        <v>16313</v>
      </c>
      <c r="L20" s="14">
        <v>7.2999999999999995E-2</v>
      </c>
      <c r="M20" s="24">
        <f>ROUND(K20*(1-L20),0)</f>
        <v>15122</v>
      </c>
      <c r="N20" s="15">
        <v>0.59599999999999997</v>
      </c>
      <c r="O20" s="25">
        <f t="shared" ref="O20:O22" si="133">M20*N20</f>
        <v>9012.7119999999995</v>
      </c>
      <c r="P20" s="14">
        <v>0.27500000000000002</v>
      </c>
      <c r="Q20" s="25">
        <f t="shared" ref="Q20:Q22" si="134">M20*P20</f>
        <v>4158.55</v>
      </c>
      <c r="R20" s="16">
        <v>0.129</v>
      </c>
      <c r="S20" s="150">
        <v>0.2671</v>
      </c>
      <c r="T20" s="25">
        <f t="shared" ref="T20:T22" si="135">M20*R20</f>
        <v>1950.7380000000001</v>
      </c>
      <c r="U20" s="26">
        <v>0.254</v>
      </c>
      <c r="V20" s="25">
        <f t="shared" ref="V20:V22" si="136">M20*U20</f>
        <v>3840.9879999999998</v>
      </c>
      <c r="W20" s="16">
        <v>0.47099999999999997</v>
      </c>
      <c r="X20" s="25">
        <f t="shared" ref="X20:X22" si="137">M20*W20</f>
        <v>7122.4619999999995</v>
      </c>
      <c r="Y20" s="16">
        <v>0.4</v>
      </c>
      <c r="Z20" s="25">
        <f t="shared" ref="Z20:Z22" si="138">Y20*M20</f>
        <v>6048.8</v>
      </c>
      <c r="AA20" s="17">
        <v>2.7699999999999999E-3</v>
      </c>
      <c r="AB20" s="18">
        <f t="shared" ref="AB20:AB22" si="139">M20*AA20</f>
        <v>41.88794</v>
      </c>
      <c r="AC20" s="27">
        <f>IF(M20&gt;0,(AE20+AN20)/M20,0)</f>
        <v>2.9478172662346256E-3</v>
      </c>
      <c r="AD20" s="17">
        <v>4.0999999999999999E-4</v>
      </c>
      <c r="AE20" s="24">
        <f t="shared" ref="AE20:AE22" si="140">AD20*M20</f>
        <v>6.2000200000000003</v>
      </c>
      <c r="AF20" s="117">
        <v>0.2054</v>
      </c>
      <c r="AG20" s="30">
        <f t="shared" ref="AG20:AG22" si="141">AJ20*(1-AK20)*AF20</f>
        <v>36.510466200000003</v>
      </c>
      <c r="AH20" s="28">
        <f t="shared" ref="AH20:AH22" si="142">IF(AND(AF20&gt;0,AD20&gt;0,AA20&gt;0),((AA20-AD20)*AF20)/((AF20-AD20)*AA20),0)</f>
        <v>0.85368961381051778</v>
      </c>
      <c r="AI20" s="60">
        <f t="shared" si="6"/>
        <v>0.86255204800362495</v>
      </c>
      <c r="AJ20" s="12">
        <v>193</v>
      </c>
      <c r="AK20" s="14">
        <v>7.9000000000000001E-2</v>
      </c>
      <c r="AL20" s="15">
        <v>0.21590000000000001</v>
      </c>
      <c r="AM20" s="135">
        <v>0.217</v>
      </c>
      <c r="AN20" s="30">
        <f>AJ20*(1-AK20)*AL20</f>
        <v>38.376872700000007</v>
      </c>
      <c r="AO20" s="136">
        <f t="shared" ref="AO20" si="143">AJ20*(1-AK20)*AM20</f>
        <v>38.572401000000006</v>
      </c>
      <c r="AP20" s="19">
        <v>1.6</v>
      </c>
      <c r="AQ20" s="19"/>
      <c r="AR20" s="101">
        <f>AR18+AJ20-AQ20</f>
        <v>2661.5800000000017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9"/>
      <c r="B21" s="33">
        <v>2</v>
      </c>
      <c r="C21" s="46" t="s">
        <v>55</v>
      </c>
      <c r="D21" s="34">
        <v>20200</v>
      </c>
      <c r="E21" s="34">
        <v>2</v>
      </c>
      <c r="F21" s="34">
        <v>16589</v>
      </c>
      <c r="G21" s="35">
        <v>0.7</v>
      </c>
      <c r="H21" s="35">
        <v>3.5</v>
      </c>
      <c r="I21" s="34">
        <v>16780</v>
      </c>
      <c r="J21" s="35">
        <v>7.4</v>
      </c>
      <c r="K21" s="34">
        <v>16297</v>
      </c>
      <c r="L21" s="36">
        <v>7.1999999999999995E-2</v>
      </c>
      <c r="M21" s="37">
        <f>ROUND(K21*(1-L21),0)</f>
        <v>15124</v>
      </c>
      <c r="N21" s="38">
        <v>0.54700000000000004</v>
      </c>
      <c r="O21" s="25">
        <f t="shared" si="133"/>
        <v>8272.8280000000013</v>
      </c>
      <c r="P21" s="36">
        <v>0.377</v>
      </c>
      <c r="Q21" s="25">
        <f t="shared" si="134"/>
        <v>5701.7479999999996</v>
      </c>
      <c r="R21" s="39">
        <v>7.5999999999999998E-2</v>
      </c>
      <c r="S21" s="139">
        <v>0.26879999999999998</v>
      </c>
      <c r="T21" s="25">
        <f t="shared" si="135"/>
        <v>1149.424</v>
      </c>
      <c r="U21" s="28">
        <v>0.253</v>
      </c>
      <c r="V21" s="25">
        <f t="shared" si="136"/>
        <v>3826.3719999999998</v>
      </c>
      <c r="W21" s="39">
        <v>0.48</v>
      </c>
      <c r="X21" s="25">
        <f t="shared" si="137"/>
        <v>7259.5199999999995</v>
      </c>
      <c r="Y21" s="39">
        <v>0.4</v>
      </c>
      <c r="Z21" s="25">
        <f t="shared" si="138"/>
        <v>6049.6</v>
      </c>
      <c r="AA21" s="40">
        <v>2.8999999999999998E-3</v>
      </c>
      <c r="AB21" s="18">
        <f t="shared" si="139"/>
        <v>43.8596</v>
      </c>
      <c r="AC21" s="27">
        <f>IF(M21&gt;0,(AE21+AN21)/M21,0)</f>
        <v>3.0650556995503835E-3</v>
      </c>
      <c r="AD21" s="40">
        <v>4.0000000000000002E-4</v>
      </c>
      <c r="AE21" s="37">
        <f t="shared" si="140"/>
        <v>6.0495999999999999</v>
      </c>
      <c r="AF21" s="28">
        <v>0.21129999999999999</v>
      </c>
      <c r="AG21" s="41">
        <f t="shared" si="141"/>
        <v>38.225860400000002</v>
      </c>
      <c r="AH21" s="28">
        <f t="shared" si="142"/>
        <v>0.86370399437550072</v>
      </c>
      <c r="AI21" s="29">
        <f t="shared" si="6"/>
        <v>0.87106050490002507</v>
      </c>
      <c r="AJ21" s="34">
        <v>196</v>
      </c>
      <c r="AK21" s="36">
        <v>7.6999999999999999E-2</v>
      </c>
      <c r="AL21" s="38">
        <v>0.2228</v>
      </c>
      <c r="AM21" s="137">
        <v>0.2213</v>
      </c>
      <c r="AN21" s="41">
        <f>AJ21*(1-AK21)*AL21</f>
        <v>40.3063024</v>
      </c>
      <c r="AO21" s="138">
        <f t="shared" si="19"/>
        <v>40.034940400000004</v>
      </c>
      <c r="AP21" s="42">
        <v>1.6</v>
      </c>
      <c r="AQ21" s="42"/>
      <c r="AR21" s="121">
        <f>AR20+AJ21-AQ21</f>
        <v>2857.5800000000017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9"/>
      <c r="B22" s="33">
        <v>3</v>
      </c>
      <c r="C22" s="11" t="s">
        <v>53</v>
      </c>
      <c r="D22" s="43">
        <v>13612</v>
      </c>
      <c r="E22" s="43">
        <v>0</v>
      </c>
      <c r="F22" s="43">
        <v>15641</v>
      </c>
      <c r="G22" s="37">
        <v>1</v>
      </c>
      <c r="H22" s="37">
        <v>4.3</v>
      </c>
      <c r="I22" s="43">
        <v>16548</v>
      </c>
      <c r="J22" s="37">
        <v>7.1</v>
      </c>
      <c r="K22" s="43">
        <v>16293</v>
      </c>
      <c r="L22" s="39">
        <v>7.0999999999999994E-2</v>
      </c>
      <c r="M22" s="37">
        <f>ROUND(K22*(1-L22),0)</f>
        <v>15136</v>
      </c>
      <c r="N22" s="28">
        <v>0.58599999999999997</v>
      </c>
      <c r="O22" s="25">
        <f t="shared" si="133"/>
        <v>8869.6959999999999</v>
      </c>
      <c r="P22" s="39">
        <v>0.33500000000000002</v>
      </c>
      <c r="Q22" s="25">
        <f t="shared" si="134"/>
        <v>5070.5600000000004</v>
      </c>
      <c r="R22" s="39">
        <v>7.9000000000000001E-2</v>
      </c>
      <c r="S22" s="139">
        <v>0.26719999999999999</v>
      </c>
      <c r="T22" s="25">
        <f t="shared" si="135"/>
        <v>1195.7439999999999</v>
      </c>
      <c r="U22" s="28">
        <v>0.26100000000000001</v>
      </c>
      <c r="V22" s="25">
        <f t="shared" si="136"/>
        <v>3950.4960000000001</v>
      </c>
      <c r="W22" s="39">
        <v>0.47499999999999998</v>
      </c>
      <c r="X22" s="25">
        <f t="shared" si="137"/>
        <v>7189.5999999999995</v>
      </c>
      <c r="Y22" s="39">
        <v>0.39</v>
      </c>
      <c r="Z22" s="25">
        <f t="shared" si="138"/>
        <v>5903.04</v>
      </c>
      <c r="AA22" s="47">
        <v>2.8800000000000002E-3</v>
      </c>
      <c r="AB22" s="18">
        <f t="shared" si="139"/>
        <v>43.591680000000004</v>
      </c>
      <c r="AC22" s="27">
        <f>IF(M22&gt;0,(AE22+AN22)/M22,0)</f>
        <v>3.0859729651162792E-3</v>
      </c>
      <c r="AD22" s="47">
        <v>3.8000000000000002E-4</v>
      </c>
      <c r="AE22" s="37">
        <f t="shared" si="140"/>
        <v>5.7516800000000003</v>
      </c>
      <c r="AF22" s="28">
        <v>0.21279999999999999</v>
      </c>
      <c r="AG22" s="41">
        <f t="shared" si="141"/>
        <v>38.805782399999998</v>
      </c>
      <c r="AH22" s="28">
        <f t="shared" si="142"/>
        <v>0.86960842774796254</v>
      </c>
      <c r="AI22" s="29">
        <f t="shared" si="6"/>
        <v>0.87834824916313747</v>
      </c>
      <c r="AJ22" s="43">
        <v>198</v>
      </c>
      <c r="AK22" s="39">
        <v>7.9000000000000001E-2</v>
      </c>
      <c r="AL22" s="28">
        <v>0.22459999999999999</v>
      </c>
      <c r="AM22" s="139">
        <v>0.2261</v>
      </c>
      <c r="AN22" s="41">
        <f>AJ22*(1-AK22)*AL22</f>
        <v>40.957606800000001</v>
      </c>
      <c r="AO22" s="140">
        <f t="shared" si="19"/>
        <v>41.231143799999998</v>
      </c>
      <c r="AP22" s="18">
        <v>1.55</v>
      </c>
      <c r="AQ22" s="18"/>
      <c r="AR22" s="121">
        <f>AR21+AJ22-AQ22</f>
        <v>3055.5800000000017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70"/>
      <c r="B23" s="49" t="s">
        <v>38</v>
      </c>
      <c r="C23" s="50"/>
      <c r="D23" s="51">
        <f t="shared" ref="D23" si="144">SUM(D20:D22)</f>
        <v>48074</v>
      </c>
      <c r="E23" s="51"/>
      <c r="F23" s="51">
        <f t="shared" ref="F23" si="145">SUM(F20:F22)</f>
        <v>48767</v>
      </c>
      <c r="G23" s="52"/>
      <c r="H23" s="52"/>
      <c r="I23" s="51">
        <f t="shared" ref="I23:K23" si="146">SUM(I20:I22)</f>
        <v>49742</v>
      </c>
      <c r="J23" s="52"/>
      <c r="K23" s="51">
        <f t="shared" si="146"/>
        <v>48903</v>
      </c>
      <c r="L23" s="21">
        <f t="shared" ref="L23" si="147">IF(K23&gt;0,(K20*L20+K21*L21+K22*L22)/K23,0)</f>
        <v>7.2000408972864652E-2</v>
      </c>
      <c r="M23" s="52">
        <f t="shared" ref="M23" si="148">M20+M21+M22</f>
        <v>45382</v>
      </c>
      <c r="N23" s="53">
        <f t="shared" ref="N23" si="149">IF(M23&gt;0,O23/M23,0)</f>
        <v>0.57633502269622316</v>
      </c>
      <c r="O23" s="54">
        <f t="shared" ref="O23" si="150">O20+O21+O22</f>
        <v>26155.236000000001</v>
      </c>
      <c r="P23" s="21">
        <f t="shared" ref="P23" si="151">IF(M23&gt;0,Q23/M23,0)</f>
        <v>0.32900396633026313</v>
      </c>
      <c r="Q23" s="54">
        <f t="shared" ref="Q23" si="152">Q20+Q21+Q22</f>
        <v>14930.858</v>
      </c>
      <c r="R23" s="21">
        <f t="shared" ref="R23" si="153">IF(M23&gt;0,T23/M23,0)</f>
        <v>9.4661010973513732E-2</v>
      </c>
      <c r="S23" s="141"/>
      <c r="T23" s="54">
        <f t="shared" ref="T23" si="154">T20+T21+T22</f>
        <v>4295.9059999999999</v>
      </c>
      <c r="U23" s="21">
        <f t="shared" ref="U23" si="155">IF(M23&gt;0,V23/M23,0)</f>
        <v>0.25600141025076023</v>
      </c>
      <c r="V23" s="54">
        <f t="shared" ref="V23" si="156">V20+V21+V22</f>
        <v>11617.856</v>
      </c>
      <c r="W23" s="21">
        <f t="shared" ref="W23" si="157">IF(M23&gt;0,X23/M23,0)</f>
        <v>0.47533343616411788</v>
      </c>
      <c r="X23" s="54">
        <f t="shared" ref="X23" si="158">X20+X21+X22</f>
        <v>21571.581999999999</v>
      </c>
      <c r="Y23" s="21">
        <f t="shared" ref="Y23" si="159">IF(M23&gt;0,Z23/M23,0)</f>
        <v>0.39666475695209558</v>
      </c>
      <c r="Z23" s="54">
        <f t="shared" ref="Z23" si="160">Z20+Z21+Z22</f>
        <v>18001.440000000002</v>
      </c>
      <c r="AA23" s="55">
        <f t="shared" ref="AA23" si="161">IF(M23&gt;0,AB23/M23,0)</f>
        <v>2.8500114582874271E-3</v>
      </c>
      <c r="AB23" s="56">
        <f t="shared" ref="AB23" si="162">SUM(AB20:AB22)</f>
        <v>129.33922000000001</v>
      </c>
      <c r="AC23" s="55">
        <f t="shared" ref="AC23" si="163">IF(M23&gt;0,(AC20*M20+AC21*M21+AC22*M22)/M23,0)</f>
        <v>3.0329664162002555E-3</v>
      </c>
      <c r="AD23" s="55">
        <f t="shared" ref="AD23" si="164">IF(K23&gt;0,(K20*AD20+K21*AD21+K22*AD22)/K23,0)</f>
        <v>3.9667239228677179E-4</v>
      </c>
      <c r="AE23" s="52">
        <f t="shared" ref="AE23" si="165">SUM(AE20:AE22)</f>
        <v>18.001300000000001</v>
      </c>
      <c r="AF23" s="53">
        <f t="shared" ref="AF23" si="166">IF(K23&gt;0,(K20*AF20+K21*AF21+K22*AF22)/K23,0)</f>
        <v>0.20983164018567366</v>
      </c>
      <c r="AG23" s="58">
        <f t="shared" ref="AG23" si="167">SUM(AG20:AG22)</f>
        <v>113.54210900000001</v>
      </c>
      <c r="AH23" s="53">
        <f t="shared" ref="AH23" si="168">IF(AND(AB23&gt;0),((AB20*AH20+AB21*AH21+AB22*AH22)/AB23),0)</f>
        <v>0.86245071944397178</v>
      </c>
      <c r="AI23" s="57">
        <f t="shared" si="6"/>
        <v>0.87077532122351298</v>
      </c>
      <c r="AJ23" s="51">
        <f t="shared" ref="AJ23" si="169">SUM(AJ20:AJ22)</f>
        <v>587</v>
      </c>
      <c r="AK23" s="21">
        <f t="shared" ref="AK23" si="170">IF(AJ23&gt;0,(AK20*AJ20+AK21*AJ21+AK22*AJ22)/AJ23,0)</f>
        <v>7.8332197614991467E-2</v>
      </c>
      <c r="AL23" s="53">
        <f>IF(K23&gt;0,(AL20*K20+AL21*K21+AL22*K22)/K23,0)</f>
        <v>0.22109801239187782</v>
      </c>
      <c r="AM23" s="141">
        <f>IF(K23&gt;0,(AM20*K20+AM21*K21+AM22*K22)/K23,0)</f>
        <v>0.22146482628877573</v>
      </c>
      <c r="AN23" s="58">
        <f t="shared" ref="AN23" si="171">SUM(AN20:AN22)</f>
        <v>119.64078190000001</v>
      </c>
      <c r="AO23" s="142">
        <f t="shared" si="48"/>
        <v>119.83848520000001</v>
      </c>
      <c r="AP23" s="56"/>
      <c r="AQ23" s="56">
        <f t="shared" ref="AQ23" si="172">SUM(AQ20:AQ22)</f>
        <v>0</v>
      </c>
      <c r="AR23" s="105"/>
      <c r="AS23" s="106">
        <f>AR22</f>
        <v>3055.5800000000017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8">
        <v>6</v>
      </c>
      <c r="B24" s="23">
        <v>1</v>
      </c>
      <c r="C24" s="11" t="s">
        <v>56</v>
      </c>
      <c r="D24" s="12">
        <v>10810</v>
      </c>
      <c r="E24" s="12">
        <v>0</v>
      </c>
      <c r="F24" s="12">
        <v>12911</v>
      </c>
      <c r="G24" s="13">
        <v>0.9</v>
      </c>
      <c r="H24" s="13">
        <v>4.5999999999999996</v>
      </c>
      <c r="I24" s="12">
        <v>13300</v>
      </c>
      <c r="J24" s="13">
        <v>7.6</v>
      </c>
      <c r="K24" s="12">
        <v>15654</v>
      </c>
      <c r="L24" s="14">
        <v>6.5000000000000002E-2</v>
      </c>
      <c r="M24" s="24">
        <f>ROUND(K24*(1-L24),0)</f>
        <v>14636</v>
      </c>
      <c r="N24" s="15">
        <v>0.56599999999999995</v>
      </c>
      <c r="O24" s="25">
        <f t="shared" ref="O24:O26" si="174">M24*N24</f>
        <v>8283.9759999999987</v>
      </c>
      <c r="P24" s="14">
        <v>0.38100000000000001</v>
      </c>
      <c r="Q24" s="25">
        <f t="shared" ref="Q24:Q26" si="175">M24*P24</f>
        <v>5576.3159999999998</v>
      </c>
      <c r="R24" s="16">
        <v>5.2999999999999999E-2</v>
      </c>
      <c r="S24" s="150">
        <v>0.26029999999999998</v>
      </c>
      <c r="T24" s="25">
        <f t="shared" ref="T24:T26" si="176">M24*R24</f>
        <v>775.70799999999997</v>
      </c>
      <c r="U24" s="26">
        <v>0.249</v>
      </c>
      <c r="V24" s="25">
        <f t="shared" ref="V24:V26" si="177">M24*U24</f>
        <v>3644.364</v>
      </c>
      <c r="W24" s="16">
        <v>0.48</v>
      </c>
      <c r="X24" s="25">
        <f t="shared" ref="X24:X26" si="178">M24*W24</f>
        <v>7025.28</v>
      </c>
      <c r="Y24" s="16">
        <v>0.4</v>
      </c>
      <c r="Z24" s="25">
        <f t="shared" ref="Z24:Z26" si="179">Y24*M24</f>
        <v>5854.4000000000005</v>
      </c>
      <c r="AA24" s="17">
        <v>2.9199999999999999E-3</v>
      </c>
      <c r="AB24" s="18">
        <f t="shared" ref="AB24:AB26" si="180">M24*AA24</f>
        <v>42.737119999999997</v>
      </c>
      <c r="AC24" s="27">
        <f>IF(M24&gt;0,(AE24+AN24)/M24,0)</f>
        <v>3.1046365127083905E-3</v>
      </c>
      <c r="AD24" s="17">
        <v>3.6999999999999999E-4</v>
      </c>
      <c r="AE24" s="24">
        <f t="shared" ref="AE24:AE26" si="181">AD24*M24</f>
        <v>5.4153200000000004</v>
      </c>
      <c r="AF24" s="117">
        <v>0.21160000000000001</v>
      </c>
      <c r="AG24" s="30">
        <f t="shared" ref="AG24:AG26" si="182">AJ24*(1-AK24)*AF24</f>
        <v>37.961040000000004</v>
      </c>
      <c r="AH24" s="28">
        <f t="shared" ref="AH24:AH26" si="183">IF(AND(AF24&gt;0,AD24&gt;0,AA24&gt;0),((AA24-AD24)*AF24)/((AF24-AD24)*AA24),0)</f>
        <v>0.87481736132593246</v>
      </c>
      <c r="AI24" s="60">
        <f t="shared" si="6"/>
        <v>0.8822866351714781</v>
      </c>
      <c r="AJ24" s="12">
        <v>195</v>
      </c>
      <c r="AK24" s="14">
        <v>0.08</v>
      </c>
      <c r="AL24" s="15">
        <v>0.22309999999999999</v>
      </c>
      <c r="AM24" s="135">
        <v>0.22650000000000001</v>
      </c>
      <c r="AN24" s="30">
        <f>AJ24*(1-AK24)*AL24</f>
        <v>40.024140000000003</v>
      </c>
      <c r="AO24" s="136">
        <f t="shared" ref="AO24" si="184">AJ24*(1-AK24)*AM24</f>
        <v>40.634100000000004</v>
      </c>
      <c r="AP24" s="19">
        <v>1.62</v>
      </c>
      <c r="AQ24" s="19"/>
      <c r="AR24" s="101">
        <f>AR22+AJ24-AQ24</f>
        <v>3250.5800000000017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9"/>
      <c r="B25" s="33">
        <v>2</v>
      </c>
      <c r="C25" s="46" t="s">
        <v>55</v>
      </c>
      <c r="D25" s="34">
        <v>20700</v>
      </c>
      <c r="E25" s="34">
        <v>2</v>
      </c>
      <c r="F25" s="34">
        <v>17890</v>
      </c>
      <c r="G25" s="35">
        <v>0.7</v>
      </c>
      <c r="H25" s="35">
        <v>4.0999999999999996</v>
      </c>
      <c r="I25" s="34">
        <v>17939</v>
      </c>
      <c r="J25" s="35">
        <v>7</v>
      </c>
      <c r="K25" s="34">
        <v>16024</v>
      </c>
      <c r="L25" s="36">
        <v>6.8000000000000005E-2</v>
      </c>
      <c r="M25" s="37">
        <f>ROUND(K25*(1-L25),0)</f>
        <v>14934</v>
      </c>
      <c r="N25" s="38">
        <v>0.59899999999999998</v>
      </c>
      <c r="O25" s="25">
        <f t="shared" si="174"/>
        <v>8945.4660000000003</v>
      </c>
      <c r="P25" s="36">
        <v>0.312</v>
      </c>
      <c r="Q25" s="25">
        <f t="shared" si="175"/>
        <v>4659.4080000000004</v>
      </c>
      <c r="R25" s="39">
        <v>8.8999999999999996E-2</v>
      </c>
      <c r="S25" s="139">
        <v>0.26819999999999999</v>
      </c>
      <c r="T25" s="25">
        <f t="shared" si="176"/>
        <v>1329.126</v>
      </c>
      <c r="U25" s="28">
        <v>0.253</v>
      </c>
      <c r="V25" s="25">
        <f t="shared" si="177"/>
        <v>3778.3020000000001</v>
      </c>
      <c r="W25" s="39">
        <v>0.47299999999999998</v>
      </c>
      <c r="X25" s="25">
        <f t="shared" si="178"/>
        <v>7063.7819999999992</v>
      </c>
      <c r="Y25" s="39">
        <v>0.4</v>
      </c>
      <c r="Z25" s="25">
        <f t="shared" si="179"/>
        <v>5973.6</v>
      </c>
      <c r="AA25" s="40">
        <v>2.7899999999999999E-3</v>
      </c>
      <c r="AB25" s="18">
        <f t="shared" si="180"/>
        <v>41.665860000000002</v>
      </c>
      <c r="AC25" s="27">
        <f>IF(M25&gt;0,(AE25+AN25)/M25,0)</f>
        <v>3.2448600776751033E-3</v>
      </c>
      <c r="AD25" s="40">
        <v>3.6999999999999999E-4</v>
      </c>
      <c r="AE25" s="37">
        <f t="shared" si="181"/>
        <v>5.5255799999999997</v>
      </c>
      <c r="AF25" s="28">
        <v>0.214</v>
      </c>
      <c r="AG25" s="41">
        <f t="shared" si="182"/>
        <v>40.689532</v>
      </c>
      <c r="AH25" s="28">
        <f t="shared" si="183"/>
        <v>0.86888579171739833</v>
      </c>
      <c r="AI25" s="29">
        <f t="shared" si="6"/>
        <v>0.8874276667690294</v>
      </c>
      <c r="AJ25" s="34">
        <v>206</v>
      </c>
      <c r="AK25" s="36">
        <v>7.6999999999999999E-2</v>
      </c>
      <c r="AL25" s="38">
        <v>0.2258</v>
      </c>
      <c r="AM25" s="137">
        <v>0.22020000000000001</v>
      </c>
      <c r="AN25" s="41">
        <f>AJ25*(1-AK25)*AL25</f>
        <v>42.933160399999998</v>
      </c>
      <c r="AO25" s="138">
        <f t="shared" si="19"/>
        <v>41.868387600000005</v>
      </c>
      <c r="AP25" s="42">
        <v>1.62</v>
      </c>
      <c r="AQ25" s="42"/>
      <c r="AR25" s="121">
        <f>AR24+AJ25-AQ25</f>
        <v>3456.5800000000017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9"/>
      <c r="B26" s="33">
        <v>3</v>
      </c>
      <c r="C26" s="11" t="s">
        <v>53</v>
      </c>
      <c r="D26" s="43">
        <v>16938</v>
      </c>
      <c r="E26" s="43">
        <v>0</v>
      </c>
      <c r="F26" s="43">
        <v>17583</v>
      </c>
      <c r="G26" s="37">
        <v>0.8</v>
      </c>
      <c r="H26" s="37">
        <v>3.9</v>
      </c>
      <c r="I26" s="43">
        <v>18271</v>
      </c>
      <c r="J26" s="37">
        <v>6.1</v>
      </c>
      <c r="K26" s="43">
        <v>16200</v>
      </c>
      <c r="L26" s="39">
        <v>7.0000000000000007E-2</v>
      </c>
      <c r="M26" s="37">
        <f>ROUND(K26*(1-L26),0)</f>
        <v>15066</v>
      </c>
      <c r="N26" s="28">
        <v>0.6</v>
      </c>
      <c r="O26" s="25">
        <f t="shared" si="174"/>
        <v>9039.6</v>
      </c>
      <c r="P26" s="39">
        <v>0.27900000000000003</v>
      </c>
      <c r="Q26" s="25">
        <f t="shared" si="175"/>
        <v>4203.4140000000007</v>
      </c>
      <c r="R26" s="39">
        <v>0.121</v>
      </c>
      <c r="S26" s="139">
        <v>0.2621</v>
      </c>
      <c r="T26" s="25">
        <f t="shared" si="176"/>
        <v>1822.9859999999999</v>
      </c>
      <c r="U26" s="28">
        <v>0.25600000000000001</v>
      </c>
      <c r="V26" s="25">
        <f t="shared" si="177"/>
        <v>3856.8960000000002</v>
      </c>
      <c r="W26" s="39">
        <v>0.47699999999999998</v>
      </c>
      <c r="X26" s="25">
        <f t="shared" si="178"/>
        <v>7186.482</v>
      </c>
      <c r="Y26" s="39">
        <v>0.4</v>
      </c>
      <c r="Z26" s="25">
        <f t="shared" si="179"/>
        <v>6026.4000000000005</v>
      </c>
      <c r="AA26" s="47">
        <v>2.8600000000000001E-3</v>
      </c>
      <c r="AB26" s="18">
        <f t="shared" si="180"/>
        <v>43.088760000000001</v>
      </c>
      <c r="AC26" s="27">
        <f>IF(M26&gt;0,(AE26+AN26)/M26,0)</f>
        <v>3.0864925527678217E-3</v>
      </c>
      <c r="AD26" s="47">
        <v>3.6000000000000002E-4</v>
      </c>
      <c r="AE26" s="37">
        <f t="shared" si="181"/>
        <v>5.4237600000000006</v>
      </c>
      <c r="AF26" s="28">
        <v>0.21659999999999999</v>
      </c>
      <c r="AG26" s="41">
        <f t="shared" si="182"/>
        <v>39.2992542</v>
      </c>
      <c r="AH26" s="28">
        <f t="shared" si="183"/>
        <v>0.87558113362774859</v>
      </c>
      <c r="AI26" s="29">
        <f t="shared" si="6"/>
        <v>0.88476962863544029</v>
      </c>
      <c r="AJ26" s="43">
        <v>197</v>
      </c>
      <c r="AK26" s="39">
        <v>7.9000000000000001E-2</v>
      </c>
      <c r="AL26" s="28">
        <v>0.22639999999999999</v>
      </c>
      <c r="AM26" s="139">
        <v>0.2213</v>
      </c>
      <c r="AN26" s="41">
        <f>AJ26*(1-AK26)*AL26</f>
        <v>41.077336799999998</v>
      </c>
      <c r="AO26" s="140">
        <f t="shared" si="19"/>
        <v>40.152008100000003</v>
      </c>
      <c r="AP26" s="18">
        <v>1.55</v>
      </c>
      <c r="AQ26" s="18"/>
      <c r="AR26" s="121">
        <f>AR25+AJ26-AQ26</f>
        <v>3653.5800000000017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70"/>
      <c r="B27" s="49" t="s">
        <v>38</v>
      </c>
      <c r="C27" s="50"/>
      <c r="D27" s="51">
        <f t="shared" ref="D27" si="185">SUM(D24:D26)</f>
        <v>48448</v>
      </c>
      <c r="E27" s="51"/>
      <c r="F27" s="51">
        <f t="shared" ref="F27" si="186">SUM(F24:F26)</f>
        <v>48384</v>
      </c>
      <c r="G27" s="52"/>
      <c r="H27" s="52"/>
      <c r="I27" s="51">
        <f t="shared" ref="I27:K27" si="187">SUM(I24:I26)</f>
        <v>49510</v>
      </c>
      <c r="J27" s="52"/>
      <c r="K27" s="51">
        <f t="shared" si="187"/>
        <v>47878</v>
      </c>
      <c r="L27" s="21">
        <f t="shared" ref="L27" si="188">IF(K27&gt;0,(K24*L24+K25*L25+K26*L26)/K27,0)</f>
        <v>6.7695851957057518E-2</v>
      </c>
      <c r="M27" s="52">
        <f t="shared" ref="M27" si="189">M24+M25+M26</f>
        <v>44636</v>
      </c>
      <c r="N27" s="53">
        <f t="shared" ref="N27" si="190">IF(M27&gt;0,O27/M27,0)</f>
        <v>0.58851693700152341</v>
      </c>
      <c r="O27" s="54">
        <f t="shared" ref="O27" si="191">O24+O25+O26</f>
        <v>26269.042000000001</v>
      </c>
      <c r="P27" s="21">
        <f t="shared" ref="P27" si="192">IF(M27&gt;0,Q27/M27,0)</f>
        <v>0.32348637870776953</v>
      </c>
      <c r="Q27" s="54">
        <f t="shared" ref="Q27" si="193">Q24+Q25+Q26</f>
        <v>14439.138000000001</v>
      </c>
      <c r="R27" s="21">
        <f t="shared" ref="R27" si="194">IF(M27&gt;0,T27/M27,0)</f>
        <v>8.7996684290707047E-2</v>
      </c>
      <c r="S27" s="141"/>
      <c r="T27" s="54">
        <f t="shared" ref="T27" si="195">T24+T25+T26</f>
        <v>3927.8199999999997</v>
      </c>
      <c r="U27" s="21">
        <f t="shared" ref="U27" si="196">IF(M27&gt;0,V27/M27,0)</f>
        <v>0.25270100367416437</v>
      </c>
      <c r="V27" s="54">
        <f t="shared" ref="V27" si="197">V24+V25+V26</f>
        <v>11279.562</v>
      </c>
      <c r="W27" s="21">
        <f t="shared" ref="W27" si="198">IF(M27&gt;0,X27/M27,0)</f>
        <v>0.47664539833318392</v>
      </c>
      <c r="X27" s="54">
        <f t="shared" ref="X27" si="199">X24+X25+X26</f>
        <v>21275.543999999998</v>
      </c>
      <c r="Y27" s="21">
        <f t="shared" ref="Y27" si="200">IF(M27&gt;0,Z27/M27,0)</f>
        <v>0.4</v>
      </c>
      <c r="Z27" s="54">
        <f t="shared" ref="Z27" si="201">Z24+Z25+Z26</f>
        <v>17854.400000000001</v>
      </c>
      <c r="AA27" s="55">
        <f t="shared" ref="AA27" si="202">IF(M27&gt;0,AB27/M27,0)</f>
        <v>2.8562536965677926E-3</v>
      </c>
      <c r="AB27" s="56">
        <f t="shared" ref="AB27" si="203">SUM(AB24:AB26)</f>
        <v>127.49173999999999</v>
      </c>
      <c r="AC27" s="55">
        <f t="shared" ref="AC27" si="204">IF(M27&gt;0,(AC24*M24+AC25*M25+AC26*M26)/M27,0)</f>
        <v>3.1454273949278609E-3</v>
      </c>
      <c r="AD27" s="55">
        <f t="shared" ref="AD27" si="205">IF(K27&gt;0,(K24*AD24+K25*AD25+K26*AD26)/K27,0)</f>
        <v>3.666164000167091E-4</v>
      </c>
      <c r="AE27" s="52">
        <f t="shared" ref="AE27" si="206">SUM(AE24:AE26)</f>
        <v>16.364660000000001</v>
      </c>
      <c r="AF27" s="53">
        <f t="shared" ref="AF27" si="207">IF(K27&gt;0,(K24*AF24+K25*AF25+K26*AF26)/K27,0)</f>
        <v>0.2140950415639751</v>
      </c>
      <c r="AG27" s="58">
        <f t="shared" ref="AG27" si="208">SUM(AG24:AG26)</f>
        <v>117.94982620000002</v>
      </c>
      <c r="AH27" s="53">
        <f t="shared" ref="AH27" si="209">IF(AND(AB27&gt;0),((AB24*AH24+AB25*AH25+AB26*AH26)/AB27),0)</f>
        <v>0.87313698620922431</v>
      </c>
      <c r="AI27" s="57">
        <f t="shared" si="6"/>
        <v>0.88488571532375082</v>
      </c>
      <c r="AJ27" s="51">
        <f t="shared" ref="AJ27" si="210">SUM(AJ24:AJ26)</f>
        <v>598</v>
      </c>
      <c r="AK27" s="21">
        <f t="shared" ref="AK27" si="211">IF(AJ27&gt;0,(AK24*AJ24+AK25*AJ25+AK26*AJ26)/AJ27,0)</f>
        <v>7.8637123745819396E-2</v>
      </c>
      <c r="AL27" s="53">
        <f>IF(K27&gt;0,(AL24*K24+AL25*K25+AL26*K26)/K27,0)</f>
        <v>0.22512023476335685</v>
      </c>
      <c r="AM27" s="141">
        <f>IF(K27&gt;0,(AM24*K24+AM25*K25+AM26*K26)/K27,0)</f>
        <v>0.22263201888132339</v>
      </c>
      <c r="AN27" s="58">
        <f t="shared" ref="AN27" si="212">SUM(AN24:AN26)</f>
        <v>124.03463720000001</v>
      </c>
      <c r="AO27" s="142">
        <f t="shared" si="48"/>
        <v>122.65449570000001</v>
      </c>
      <c r="AP27" s="56"/>
      <c r="AQ27" s="56">
        <f t="shared" ref="AQ27" si="213">SUM(AQ24:AQ26)</f>
        <v>0</v>
      </c>
      <c r="AR27" s="105"/>
      <c r="AS27" s="106">
        <f>AR26</f>
        <v>3653.5800000000017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8">
        <v>7</v>
      </c>
      <c r="B28" s="23">
        <v>1</v>
      </c>
      <c r="C28" s="11" t="s">
        <v>56</v>
      </c>
      <c r="D28" s="12">
        <v>4618</v>
      </c>
      <c r="E28" s="12">
        <v>0</v>
      </c>
      <c r="F28" s="12">
        <v>12315</v>
      </c>
      <c r="G28" s="13">
        <v>0.7</v>
      </c>
      <c r="H28" s="13">
        <v>4.3</v>
      </c>
      <c r="I28" s="12">
        <v>12488</v>
      </c>
      <c r="J28" s="13">
        <v>8</v>
      </c>
      <c r="K28" s="12">
        <v>15930</v>
      </c>
      <c r="L28" s="14">
        <v>7.5999999999999998E-2</v>
      </c>
      <c r="M28" s="24">
        <f>ROUND(K28*(1-L28),0)</f>
        <v>14719</v>
      </c>
      <c r="N28" s="15">
        <v>0.53900000000000003</v>
      </c>
      <c r="O28" s="25">
        <f t="shared" ref="O28:O30" si="215">M28*N28</f>
        <v>7933.5410000000002</v>
      </c>
      <c r="P28" s="14">
        <v>0.33</v>
      </c>
      <c r="Q28" s="25">
        <f t="shared" ref="Q28:Q30" si="216">M28*P28</f>
        <v>4857.2700000000004</v>
      </c>
      <c r="R28" s="16">
        <v>0.13100000000000001</v>
      </c>
      <c r="S28" s="150">
        <v>0.26219999999999999</v>
      </c>
      <c r="T28" s="25">
        <f t="shared" ref="T28:T30" si="217">M28*R28</f>
        <v>1928.1890000000001</v>
      </c>
      <c r="U28" s="26">
        <v>0.23599999999999999</v>
      </c>
      <c r="V28" s="25">
        <f t="shared" ref="V28:V30" si="218">M28*U28</f>
        <v>3473.6839999999997</v>
      </c>
      <c r="W28" s="16">
        <v>0.501</v>
      </c>
      <c r="X28" s="25">
        <f t="shared" ref="X28:X30" si="219">M28*W28</f>
        <v>7374.2190000000001</v>
      </c>
      <c r="Y28" s="16">
        <v>0.4</v>
      </c>
      <c r="Z28" s="25">
        <f t="shared" ref="Z28:Z30" si="220">Y28*M28</f>
        <v>5887.6</v>
      </c>
      <c r="AA28" s="17">
        <v>2.8300000000000001E-3</v>
      </c>
      <c r="AB28" s="18">
        <f t="shared" ref="AB28:AB30" si="221">M28*AA28</f>
        <v>41.654769999999999</v>
      </c>
      <c r="AC28" s="27">
        <f>IF(M28&gt;0,(AE28+AN28)/M28,0)</f>
        <v>3.1415088525035672E-3</v>
      </c>
      <c r="AD28" s="17">
        <v>3.6000000000000002E-4</v>
      </c>
      <c r="AE28" s="24">
        <f t="shared" ref="AE28:AE30" si="222">AD28*M28</f>
        <v>5.2988400000000002</v>
      </c>
      <c r="AF28" s="117">
        <v>0.19139999999999999</v>
      </c>
      <c r="AG28" s="30">
        <f t="shared" ref="AG28:AG30" si="223">AJ28*(1-AK28)*AF28</f>
        <v>34.550762400000004</v>
      </c>
      <c r="AH28" s="28">
        <f t="shared" ref="AH28:AH30" si="224">IF(AND(AF28&gt;0,AD28&gt;0,AA28&gt;0),((AA28-AD28)*AF28)/((AF28-AD28)*AA28),0)</f>
        <v>0.8744362270717545</v>
      </c>
      <c r="AI28" s="60">
        <f t="shared" si="6"/>
        <v>0.88681302391570871</v>
      </c>
      <c r="AJ28" s="12">
        <v>196</v>
      </c>
      <c r="AK28" s="14">
        <v>7.9000000000000001E-2</v>
      </c>
      <c r="AL28" s="15">
        <v>0.2268</v>
      </c>
      <c r="AM28" s="135">
        <v>0.2243</v>
      </c>
      <c r="AN28" s="30">
        <f>AJ28*(1-AK28)*AL28</f>
        <v>40.941028800000005</v>
      </c>
      <c r="AO28" s="136">
        <f t="shared" ref="AO28" si="225">AJ28*(1-AK28)*AM28</f>
        <v>40.489738800000005</v>
      </c>
      <c r="AP28" s="19">
        <v>1.6</v>
      </c>
      <c r="AQ28" s="19">
        <v>1004.9</v>
      </c>
      <c r="AR28" s="101">
        <f>AR26+AJ28-AQ28</f>
        <v>2844.6800000000017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9"/>
      <c r="B29" s="33">
        <v>2</v>
      </c>
      <c r="C29" s="46" t="s">
        <v>58</v>
      </c>
      <c r="D29" s="34">
        <v>21500</v>
      </c>
      <c r="E29" s="34">
        <v>3</v>
      </c>
      <c r="F29" s="34">
        <v>16229</v>
      </c>
      <c r="G29" s="35">
        <v>0.9</v>
      </c>
      <c r="H29" s="35">
        <v>3.9</v>
      </c>
      <c r="I29" s="34">
        <v>16481</v>
      </c>
      <c r="J29" s="35">
        <v>7.3</v>
      </c>
      <c r="K29" s="34">
        <v>15487</v>
      </c>
      <c r="L29" s="36">
        <v>6.7000000000000004E-2</v>
      </c>
      <c r="M29" s="37">
        <f>ROUND(K29*(1-L29),0)</f>
        <v>14449</v>
      </c>
      <c r="N29" s="38">
        <v>0.54100000000000004</v>
      </c>
      <c r="O29" s="25">
        <f t="shared" si="215"/>
        <v>7816.9090000000006</v>
      </c>
      <c r="P29" s="36">
        <v>0.378</v>
      </c>
      <c r="Q29" s="25">
        <f t="shared" si="216"/>
        <v>5461.7219999999998</v>
      </c>
      <c r="R29" s="39">
        <v>8.1000000000000003E-2</v>
      </c>
      <c r="S29" s="139">
        <v>0.26950000000000002</v>
      </c>
      <c r="T29" s="25">
        <f t="shared" si="217"/>
        <v>1170.3690000000001</v>
      </c>
      <c r="U29" s="28">
        <v>0.24399999999999999</v>
      </c>
      <c r="V29" s="25">
        <f t="shared" si="218"/>
        <v>3525.556</v>
      </c>
      <c r="W29" s="39">
        <v>0.48199999999999998</v>
      </c>
      <c r="X29" s="25">
        <f t="shared" si="219"/>
        <v>6964.4179999999997</v>
      </c>
      <c r="Y29" s="39">
        <v>0.4</v>
      </c>
      <c r="Z29" s="25">
        <f t="shared" si="220"/>
        <v>5779.6</v>
      </c>
      <c r="AA29" s="40">
        <v>2.7799999999999999E-3</v>
      </c>
      <c r="AB29" s="18">
        <f t="shared" si="221"/>
        <v>40.168219999999998</v>
      </c>
      <c r="AC29" s="27">
        <f>IF(M29&gt;0,(AE29+AN29)/M29,0)</f>
        <v>2.8796553533116478E-3</v>
      </c>
      <c r="AD29" s="40">
        <v>3.5E-4</v>
      </c>
      <c r="AE29" s="37">
        <f t="shared" si="222"/>
        <v>5.05715</v>
      </c>
      <c r="AF29" s="28">
        <v>0.2175</v>
      </c>
      <c r="AG29" s="41">
        <f t="shared" si="223"/>
        <v>34.654927499999999</v>
      </c>
      <c r="AH29" s="28">
        <f t="shared" si="224"/>
        <v>0.87550958542399315</v>
      </c>
      <c r="AI29" s="29">
        <f t="shared" si="6"/>
        <v>0.87980000519496027</v>
      </c>
      <c r="AJ29" s="34">
        <v>173</v>
      </c>
      <c r="AK29" s="36">
        <v>7.9000000000000001E-2</v>
      </c>
      <c r="AL29" s="38">
        <v>0.22939999999999999</v>
      </c>
      <c r="AM29" s="137">
        <v>0.22900000000000001</v>
      </c>
      <c r="AN29" s="41">
        <f>AJ29*(1-AK29)*AL29</f>
        <v>36.550990200000001</v>
      </c>
      <c r="AO29" s="138">
        <f t="shared" si="19"/>
        <v>36.487257</v>
      </c>
      <c r="AP29" s="42">
        <v>1.6</v>
      </c>
      <c r="AQ29" s="42"/>
      <c r="AR29" s="121">
        <f>AR28+AJ29-AQ29</f>
        <v>3017.6800000000017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9"/>
      <c r="B30" s="33">
        <v>3</v>
      </c>
      <c r="C30" s="11" t="s">
        <v>53</v>
      </c>
      <c r="D30" s="43">
        <v>18300</v>
      </c>
      <c r="E30" s="43">
        <v>1</v>
      </c>
      <c r="F30" s="43">
        <v>16816</v>
      </c>
      <c r="G30" s="37">
        <v>1</v>
      </c>
      <c r="H30" s="37">
        <v>3.9</v>
      </c>
      <c r="I30" s="43">
        <v>18028</v>
      </c>
      <c r="J30" s="37">
        <v>6.6</v>
      </c>
      <c r="K30" s="43">
        <v>15839</v>
      </c>
      <c r="L30" s="39">
        <v>6.6000000000000003E-2</v>
      </c>
      <c r="M30" s="37">
        <f>ROUND(K30*(1-L30),0)</f>
        <v>14794</v>
      </c>
      <c r="N30" s="28">
        <v>0.59099999999999997</v>
      </c>
      <c r="O30" s="25">
        <f t="shared" si="215"/>
        <v>8743.253999999999</v>
      </c>
      <c r="P30" s="39">
        <v>0.29099999999999998</v>
      </c>
      <c r="Q30" s="25">
        <f t="shared" si="216"/>
        <v>4305.0540000000001</v>
      </c>
      <c r="R30" s="39">
        <v>0.11799999999999999</v>
      </c>
      <c r="S30" s="139">
        <v>0.2389</v>
      </c>
      <c r="T30" s="25">
        <f t="shared" si="217"/>
        <v>1745.692</v>
      </c>
      <c r="U30" s="28">
        <v>0.24399999999999999</v>
      </c>
      <c r="V30" s="25">
        <f t="shared" si="218"/>
        <v>3609.7359999999999</v>
      </c>
      <c r="W30" s="39">
        <v>0.48299999999999998</v>
      </c>
      <c r="X30" s="25">
        <f t="shared" si="219"/>
        <v>7145.5019999999995</v>
      </c>
      <c r="Y30" s="39">
        <v>0.4</v>
      </c>
      <c r="Z30" s="25">
        <f t="shared" si="220"/>
        <v>5917.6</v>
      </c>
      <c r="AA30" s="47">
        <v>2.7299999999999998E-3</v>
      </c>
      <c r="AB30" s="18">
        <f t="shared" si="221"/>
        <v>40.387619999999998</v>
      </c>
      <c r="AC30" s="27">
        <f>IF(M30&gt;0,(AE30+AN30)/M30,0)</f>
        <v>3.1700123022847101E-3</v>
      </c>
      <c r="AD30" s="47">
        <v>3.6999999999999999E-4</v>
      </c>
      <c r="AE30" s="37">
        <f t="shared" si="222"/>
        <v>5.4737799999999996</v>
      </c>
      <c r="AF30" s="28">
        <v>0.21829999999999999</v>
      </c>
      <c r="AG30" s="41">
        <f t="shared" si="223"/>
        <v>39.333294000000002</v>
      </c>
      <c r="AH30" s="28">
        <f t="shared" si="224"/>
        <v>0.86593655354266541</v>
      </c>
      <c r="AI30" s="29">
        <f t="shared" si="6"/>
        <v>0.88470505029438118</v>
      </c>
      <c r="AJ30" s="43">
        <v>195</v>
      </c>
      <c r="AK30" s="39">
        <v>7.5999999999999998E-2</v>
      </c>
      <c r="AL30" s="28">
        <v>0.22989999999999999</v>
      </c>
      <c r="AM30" s="139">
        <v>0.22739999999999999</v>
      </c>
      <c r="AN30" s="41">
        <f>AJ30*(1-AK30)*AL30</f>
        <v>41.423382000000004</v>
      </c>
      <c r="AO30" s="140">
        <f t="shared" si="19"/>
        <v>40.972932</v>
      </c>
      <c r="AP30" s="18">
        <v>1.55</v>
      </c>
      <c r="AQ30" s="18"/>
      <c r="AR30" s="121">
        <f>AR29+AJ30-AQ30</f>
        <v>3212.6800000000017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70"/>
      <c r="B31" s="49" t="s">
        <v>38</v>
      </c>
      <c r="C31" s="50"/>
      <c r="D31" s="51">
        <f t="shared" ref="D31" si="226">SUM(D28:D30)</f>
        <v>44418</v>
      </c>
      <c r="E31" s="51"/>
      <c r="F31" s="51">
        <f t="shared" ref="F31" si="227">SUM(F28:F30)</f>
        <v>45360</v>
      </c>
      <c r="G31" s="52"/>
      <c r="H31" s="52"/>
      <c r="I31" s="51">
        <f t="shared" ref="I31:K31" si="228">SUM(I28:I30)</f>
        <v>46997</v>
      </c>
      <c r="J31" s="52"/>
      <c r="K31" s="51">
        <f t="shared" si="228"/>
        <v>47256</v>
      </c>
      <c r="L31" s="21">
        <f t="shared" ref="L31" si="229">IF(K31&gt;0,(K28*L28+K29*L29+K30*L30)/K31,0)</f>
        <v>6.9698726087692564E-2</v>
      </c>
      <c r="M31" s="52">
        <f t="shared" ref="M31" si="230">M28+M29+M30</f>
        <v>43962</v>
      </c>
      <c r="N31" s="53">
        <f t="shared" ref="N31" si="231">IF(M31&gt;0,O31/M31,0)</f>
        <v>0.55715627132523537</v>
      </c>
      <c r="O31" s="54">
        <f t="shared" ref="O31" si="232">O28+O29+O30</f>
        <v>24493.703999999998</v>
      </c>
      <c r="P31" s="21">
        <f t="shared" ref="P31" si="233">IF(M31&gt;0,Q31/M31,0)</f>
        <v>0.33265197215777265</v>
      </c>
      <c r="Q31" s="54">
        <f t="shared" ref="Q31" si="234">Q28+Q29+Q30</f>
        <v>14624.046</v>
      </c>
      <c r="R31" s="21">
        <f t="shared" ref="R31" si="235">IF(M31&gt;0,T31/M31,0)</f>
        <v>0.11019175651699195</v>
      </c>
      <c r="S31" s="141"/>
      <c r="T31" s="54">
        <f t="shared" ref="T31" si="236">T28+T29+T30</f>
        <v>4844.25</v>
      </c>
      <c r="U31" s="21">
        <f t="shared" ref="U31" si="237">IF(M31&gt;0,V31/M31,0)</f>
        <v>0.24132150493608112</v>
      </c>
      <c r="V31" s="54">
        <f t="shared" ref="V31" si="238">V28+V29+V30</f>
        <v>10608.975999999999</v>
      </c>
      <c r="W31" s="21">
        <f t="shared" ref="W31" si="239">IF(M31&gt;0,X31/M31,0)</f>
        <v>0.48869794367863151</v>
      </c>
      <c r="X31" s="54">
        <f t="shared" ref="X31" si="240">X28+X29+X30</f>
        <v>21484.138999999999</v>
      </c>
      <c r="Y31" s="21">
        <f t="shared" ref="Y31" si="241">IF(M31&gt;0,Z31/M31,0)</f>
        <v>0.40000000000000008</v>
      </c>
      <c r="Z31" s="54">
        <f t="shared" ref="Z31" si="242">Z28+Z29+Z30</f>
        <v>17584.800000000003</v>
      </c>
      <c r="AA31" s="55">
        <f t="shared" ref="AA31" si="243">IF(M31&gt;0,AB31/M31,0)</f>
        <v>2.7799146990582775E-3</v>
      </c>
      <c r="AB31" s="56">
        <f t="shared" ref="AB31" si="244">SUM(AB28:AB30)</f>
        <v>122.21061</v>
      </c>
      <c r="AC31" s="55">
        <f t="shared" ref="AC31" si="245">IF(M31&gt;0,(AC28*M28+AC29*M29+AC30*M30)/M31,0)</f>
        <v>3.0650373276920979E-3</v>
      </c>
      <c r="AD31" s="55">
        <f t="shared" ref="AD31" si="246">IF(K31&gt;0,(K28*AD28+K29*AD29+K30*AD30)/K31,0)</f>
        <v>3.6007448789571693E-4</v>
      </c>
      <c r="AE31" s="52">
        <f t="shared" ref="AE31" si="247">SUM(AE28:AE30)</f>
        <v>15.82977</v>
      </c>
      <c r="AF31" s="53">
        <f t="shared" ref="AF31" si="248">IF(K31&gt;0,(K28*AF28+K29*AF29+K30*AF30)/K31,0)</f>
        <v>0.20896982816996784</v>
      </c>
      <c r="AG31" s="58">
        <f t="shared" ref="AG31" si="249">SUM(AG28:AG30)</f>
        <v>108.53898390000001</v>
      </c>
      <c r="AH31" s="53">
        <f t="shared" ref="AH31" si="250">IF(AND(AB31&gt;0),((AB28*AH28+AB29*AH29+AB30*AH30)/AB31),0)</f>
        <v>0.87198008443254049</v>
      </c>
      <c r="AI31" s="57">
        <f t="shared" si="6"/>
        <v>0.88391371265940311</v>
      </c>
      <c r="AJ31" s="51">
        <f t="shared" ref="AJ31" si="251">SUM(AJ28:AJ30)</f>
        <v>564</v>
      </c>
      <c r="AK31" s="21">
        <f t="shared" ref="AK31" si="252">IF(AJ31&gt;0,(AK28*AJ28+AK29*AJ29+AK30*AJ30)/AJ31,0)</f>
        <v>7.796276595744682E-2</v>
      </c>
      <c r="AL31" s="53">
        <f>IF(K31&gt;0,(AL28*K28+AL29*K29+AL30*K30)/K31,0)</f>
        <v>0.22869112705264938</v>
      </c>
      <c r="AM31" s="141">
        <f>IF(L31&gt;0,(AM28*K28+AM29*K29+AM30*K30)/K31,0)</f>
        <v>0.22687935077027255</v>
      </c>
      <c r="AN31" s="58">
        <f t="shared" ref="AN31" si="253">SUM(AN28:AN30)</f>
        <v>118.915401</v>
      </c>
      <c r="AO31" s="142">
        <f t="shared" si="48"/>
        <v>117.9499278</v>
      </c>
      <c r="AP31" s="56"/>
      <c r="AQ31" s="56">
        <f t="shared" ref="AQ31" si="254">SUM(AQ28:AQ30)</f>
        <v>1004.9</v>
      </c>
      <c r="AR31" s="105"/>
      <c r="AS31" s="106">
        <f>AR30</f>
        <v>3212.6800000000017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8">
        <v>8</v>
      </c>
      <c r="B32" s="23">
        <v>1</v>
      </c>
      <c r="C32" s="11" t="s">
        <v>56</v>
      </c>
      <c r="D32" s="12">
        <v>6089</v>
      </c>
      <c r="E32" s="12">
        <v>0</v>
      </c>
      <c r="F32" s="12">
        <v>12135</v>
      </c>
      <c r="G32" s="13">
        <v>0.9</v>
      </c>
      <c r="H32" s="13">
        <v>4.4000000000000004</v>
      </c>
      <c r="I32" s="12">
        <v>12124</v>
      </c>
      <c r="J32" s="13">
        <v>8</v>
      </c>
      <c r="K32" s="12">
        <v>14411</v>
      </c>
      <c r="L32" s="14">
        <v>7.0000000000000007E-2</v>
      </c>
      <c r="M32" s="24">
        <f>ROUND(K32*(1-L32),0)</f>
        <v>13402</v>
      </c>
      <c r="N32" s="15">
        <v>0.66</v>
      </c>
      <c r="O32" s="25">
        <f t="shared" ref="O32:O34" si="256">M32*N32</f>
        <v>8845.32</v>
      </c>
      <c r="P32" s="14">
        <v>0.27100000000000002</v>
      </c>
      <c r="Q32" s="25">
        <f t="shared" ref="Q32:Q34" si="257">M32*P32</f>
        <v>3631.9420000000005</v>
      </c>
      <c r="R32" s="16">
        <v>6.9000000000000006E-2</v>
      </c>
      <c r="S32" s="150">
        <v>0.23089999999999999</v>
      </c>
      <c r="T32" s="25">
        <f t="shared" ref="T32:T34" si="258">M32*R32</f>
        <v>924.73800000000006</v>
      </c>
      <c r="U32" s="26">
        <v>0.222</v>
      </c>
      <c r="V32" s="25">
        <f t="shared" ref="V32:V34" si="259">M32*U32</f>
        <v>2975.2440000000001</v>
      </c>
      <c r="W32" s="16">
        <v>0.499</v>
      </c>
      <c r="X32" s="25">
        <f t="shared" ref="X32:X34" si="260">M32*W32</f>
        <v>6687.598</v>
      </c>
      <c r="Y32" s="16">
        <v>0.39</v>
      </c>
      <c r="Z32" s="25">
        <f t="shared" ref="Z32:Z34" si="261">Y32*M32</f>
        <v>5226.78</v>
      </c>
      <c r="AA32" s="17">
        <v>2.5000000000000001E-3</v>
      </c>
      <c r="AB32" s="18">
        <f t="shared" ref="AB32:AB34" si="262">M32*AA32</f>
        <v>33.505000000000003</v>
      </c>
      <c r="AC32" s="27">
        <f>IF(M32&gt;0,(AE32+AN32)/M32,0)</f>
        <v>2.9955225488733023E-3</v>
      </c>
      <c r="AD32" s="17">
        <v>3.8000000000000002E-4</v>
      </c>
      <c r="AE32" s="24">
        <f t="shared" ref="AE32:AE34" si="263">AD32*M32</f>
        <v>5.0927600000000002</v>
      </c>
      <c r="AF32" s="117">
        <v>0.2152</v>
      </c>
      <c r="AG32" s="30">
        <f t="shared" ref="AG32:AG34" si="264">AJ32*(1-AK32)*AF32</f>
        <v>33.027389600000006</v>
      </c>
      <c r="AH32" s="28">
        <f t="shared" ref="AH32:AH34" si="265">IF(AND(AF32&gt;0,AD32&gt;0,AA32&gt;0),((AA32-AD32)*AF32)/((AF32-AD32)*AA32),0)</f>
        <v>0.8495000465506003</v>
      </c>
      <c r="AI32" s="60">
        <f t="shared" si="6"/>
        <v>0.87459911518744371</v>
      </c>
      <c r="AJ32" s="12">
        <v>167</v>
      </c>
      <c r="AK32" s="14">
        <v>8.1000000000000003E-2</v>
      </c>
      <c r="AL32" s="15">
        <v>0.22839999999999999</v>
      </c>
      <c r="AM32" s="135">
        <v>0.2243</v>
      </c>
      <c r="AN32" s="30">
        <f>AJ32*(1-AK32)*AL32</f>
        <v>35.053233200000001</v>
      </c>
      <c r="AO32" s="136">
        <f t="shared" ref="AO32" si="266">AJ32*(1-AK32)*AM32</f>
        <v>34.423993900000006</v>
      </c>
      <c r="AP32" s="19">
        <v>1.6</v>
      </c>
      <c r="AQ32" s="19">
        <v>872.88</v>
      </c>
      <c r="AR32" s="101">
        <f>AR30+AJ32-AQ32</f>
        <v>2506.8000000000015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9"/>
      <c r="B33" s="33">
        <v>2</v>
      </c>
      <c r="C33" s="46" t="s">
        <v>58</v>
      </c>
      <c r="D33" s="34">
        <v>22387</v>
      </c>
      <c r="E33" s="34">
        <v>2</v>
      </c>
      <c r="F33" s="34">
        <v>18164</v>
      </c>
      <c r="G33" s="35">
        <v>0.4</v>
      </c>
      <c r="H33" s="35">
        <v>3.1</v>
      </c>
      <c r="I33" s="34">
        <v>17636</v>
      </c>
      <c r="J33" s="35">
        <v>6.5</v>
      </c>
      <c r="K33" s="34">
        <v>14446</v>
      </c>
      <c r="L33" s="36">
        <v>6.9000000000000006E-2</v>
      </c>
      <c r="M33" s="37">
        <f>ROUND(K33*(1-L33),0)</f>
        <v>13449</v>
      </c>
      <c r="N33" s="38">
        <v>0.55400000000000005</v>
      </c>
      <c r="O33" s="25">
        <f t="shared" si="256"/>
        <v>7450.746000000001</v>
      </c>
      <c r="P33" s="36">
        <v>0.34200000000000003</v>
      </c>
      <c r="Q33" s="25">
        <f t="shared" si="257"/>
        <v>4599.558</v>
      </c>
      <c r="R33" s="39">
        <v>0.104</v>
      </c>
      <c r="S33" s="139">
        <v>0.22559999999999999</v>
      </c>
      <c r="T33" s="25">
        <f t="shared" si="258"/>
        <v>1398.6959999999999</v>
      </c>
      <c r="U33" s="28">
        <v>0.21299999999999999</v>
      </c>
      <c r="V33" s="25">
        <f t="shared" si="259"/>
        <v>2864.6369999999997</v>
      </c>
      <c r="W33" s="39">
        <v>0.50900000000000001</v>
      </c>
      <c r="X33" s="25">
        <f t="shared" si="260"/>
        <v>6845.5410000000002</v>
      </c>
      <c r="Y33" s="39">
        <v>0.38</v>
      </c>
      <c r="Z33" s="25">
        <f t="shared" si="261"/>
        <v>5110.62</v>
      </c>
      <c r="AA33" s="40">
        <v>2.49E-3</v>
      </c>
      <c r="AB33" s="18">
        <f t="shared" si="262"/>
        <v>33.488010000000003</v>
      </c>
      <c r="AC33" s="27">
        <f>IF(M33&gt;0,(AE33+AN33)/M33,0)</f>
        <v>3.0697895159491418E-3</v>
      </c>
      <c r="AD33" s="40">
        <v>4.0000000000000002E-4</v>
      </c>
      <c r="AE33" s="37">
        <f t="shared" si="263"/>
        <v>5.3795999999999999</v>
      </c>
      <c r="AF33" s="28">
        <v>0.2172</v>
      </c>
      <c r="AG33" s="41">
        <f t="shared" si="264"/>
        <v>33.242894400000004</v>
      </c>
      <c r="AH33" s="28">
        <f t="shared" si="265"/>
        <v>0.84090605966300624</v>
      </c>
      <c r="AI33" s="29">
        <f t="shared" si="6"/>
        <v>0.87118330019469126</v>
      </c>
      <c r="AJ33" s="34">
        <v>166</v>
      </c>
      <c r="AK33" s="36">
        <v>7.8E-2</v>
      </c>
      <c r="AL33" s="38">
        <v>0.2346</v>
      </c>
      <c r="AM33" s="137">
        <v>0.22589999999999999</v>
      </c>
      <c r="AN33" s="41">
        <f>AJ33*(1-AK33)*AL33</f>
        <v>35.905999200000004</v>
      </c>
      <c r="AO33" s="138">
        <f t="shared" si="19"/>
        <v>34.574446800000004</v>
      </c>
      <c r="AP33" s="42">
        <v>1.6</v>
      </c>
      <c r="AQ33" s="42"/>
      <c r="AR33" s="121">
        <f>AR32+AJ33-AQ33</f>
        <v>2672.8000000000015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9"/>
      <c r="B34" s="33">
        <v>3</v>
      </c>
      <c r="C34" s="11" t="s">
        <v>54</v>
      </c>
      <c r="D34" s="43">
        <v>18700</v>
      </c>
      <c r="E34" s="43">
        <v>2</v>
      </c>
      <c r="F34" s="43">
        <v>18056</v>
      </c>
      <c r="G34" s="37">
        <v>0.7</v>
      </c>
      <c r="H34" s="37">
        <v>4.8</v>
      </c>
      <c r="I34" s="43">
        <v>18260</v>
      </c>
      <c r="J34" s="37">
        <v>5.4</v>
      </c>
      <c r="K34" s="43">
        <v>15160</v>
      </c>
      <c r="L34" s="39">
        <v>6.9000000000000006E-2</v>
      </c>
      <c r="M34" s="37">
        <f>ROUND(K34*(1-L34),0)</f>
        <v>14114</v>
      </c>
      <c r="N34" s="28">
        <v>0.53100000000000003</v>
      </c>
      <c r="O34" s="25">
        <f t="shared" si="256"/>
        <v>7494.5340000000006</v>
      </c>
      <c r="P34" s="39">
        <v>0.33100000000000002</v>
      </c>
      <c r="Q34" s="25">
        <f t="shared" si="257"/>
        <v>4671.7340000000004</v>
      </c>
      <c r="R34" s="39">
        <v>0.13500000000000001</v>
      </c>
      <c r="S34" s="139">
        <v>0.22900000000000001</v>
      </c>
      <c r="T34" s="25">
        <f t="shared" si="258"/>
        <v>1905.39</v>
      </c>
      <c r="U34" s="28">
        <v>0.214</v>
      </c>
      <c r="V34" s="25">
        <f t="shared" si="259"/>
        <v>3020.3959999999997</v>
      </c>
      <c r="W34" s="39">
        <v>0.504</v>
      </c>
      <c r="X34" s="25">
        <f t="shared" si="260"/>
        <v>7113.4560000000001</v>
      </c>
      <c r="Y34" s="39">
        <v>0.39</v>
      </c>
      <c r="Z34" s="25">
        <f t="shared" si="261"/>
        <v>5504.46</v>
      </c>
      <c r="AA34" s="47">
        <v>2.66E-3</v>
      </c>
      <c r="AB34" s="18">
        <f t="shared" si="262"/>
        <v>37.543239999999997</v>
      </c>
      <c r="AC34" s="27">
        <f>IF(M34&gt;0,(AE34+AN34)/M34,0)</f>
        <v>2.9938678758679328E-3</v>
      </c>
      <c r="AD34" s="47">
        <v>3.8999999999999999E-4</v>
      </c>
      <c r="AE34" s="37">
        <f t="shared" si="263"/>
        <v>5.5044599999999999</v>
      </c>
      <c r="AF34" s="28">
        <v>0.217</v>
      </c>
      <c r="AG34" s="41">
        <f t="shared" si="264"/>
        <v>35.890932000000006</v>
      </c>
      <c r="AH34" s="28">
        <f t="shared" si="265"/>
        <v>0.85491995072395444</v>
      </c>
      <c r="AI34" s="29">
        <f t="shared" si="6"/>
        <v>0.87126294975352869</v>
      </c>
      <c r="AJ34" s="43">
        <v>179</v>
      </c>
      <c r="AK34" s="39">
        <v>7.5999999999999998E-2</v>
      </c>
      <c r="AL34" s="28">
        <v>0.22220000000000001</v>
      </c>
      <c r="AM34" s="139">
        <v>0.20899999999999999</v>
      </c>
      <c r="AN34" s="41">
        <f>AJ34*(1-AK34)*AL34</f>
        <v>36.750991200000001</v>
      </c>
      <c r="AO34" s="140">
        <f t="shared" si="19"/>
        <v>34.567764000000004</v>
      </c>
      <c r="AP34" s="18">
        <v>1.6</v>
      </c>
      <c r="AQ34" s="18"/>
      <c r="AR34" s="121">
        <f>AR33+AJ34-AQ34</f>
        <v>2851.8000000000015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70"/>
      <c r="B35" s="49" t="s">
        <v>38</v>
      </c>
      <c r="C35" s="50"/>
      <c r="D35" s="51">
        <f t="shared" ref="D35" si="267">SUM(D32:D34)</f>
        <v>47176</v>
      </c>
      <c r="E35" s="51"/>
      <c r="F35" s="51">
        <f t="shared" ref="F35" si="268">SUM(F32:F34)</f>
        <v>48355</v>
      </c>
      <c r="G35" s="52"/>
      <c r="H35" s="52"/>
      <c r="I35" s="51">
        <f t="shared" ref="I35:K35" si="269">SUM(I32:I34)</f>
        <v>48020</v>
      </c>
      <c r="J35" s="52"/>
      <c r="K35" s="51">
        <f t="shared" si="269"/>
        <v>44017</v>
      </c>
      <c r="L35" s="21">
        <f t="shared" ref="L35" si="270">IF(K35&gt;0,(K32*L32+K33*L33+K34*L34)/K35,0)</f>
        <v>6.9327396233273525E-2</v>
      </c>
      <c r="M35" s="52">
        <f t="shared" ref="M35" si="271">M32+M33+M34</f>
        <v>40965</v>
      </c>
      <c r="N35" s="53">
        <f t="shared" ref="N35" si="272">IF(M35&gt;0,O35/M35,0)</f>
        <v>0.58075430245331383</v>
      </c>
      <c r="O35" s="54">
        <f t="shared" ref="O35" si="273">O32+O33+O34</f>
        <v>23790.600000000002</v>
      </c>
      <c r="P35" s="21">
        <f t="shared" ref="P35" si="274">IF(M35&gt;0,Q35/M35,0)</f>
        <v>0.31498191138777004</v>
      </c>
      <c r="Q35" s="54">
        <f t="shared" ref="Q35" si="275">Q32+Q33+Q34</f>
        <v>12903.234</v>
      </c>
      <c r="R35" s="21">
        <f t="shared" ref="R35" si="276">IF(M35&gt;0,T35/M35,0)</f>
        <v>0.10323017209813257</v>
      </c>
      <c r="S35" s="141"/>
      <c r="T35" s="54">
        <f t="shared" ref="T35" si="277">T32+T33+T34</f>
        <v>4228.8240000000005</v>
      </c>
      <c r="U35" s="21">
        <f t="shared" ref="U35" si="278">IF(M35&gt;0,V35/M35,0)</f>
        <v>0.21628895398510919</v>
      </c>
      <c r="V35" s="54">
        <f t="shared" ref="V35" si="279">V32+V33+V34</f>
        <v>8860.2769999999982</v>
      </c>
      <c r="W35" s="21">
        <f t="shared" ref="W35" si="280">IF(M35&gt;0,X35/M35,0)</f>
        <v>0.50400573660441839</v>
      </c>
      <c r="X35" s="54">
        <f t="shared" ref="X35" si="281">X32+X33+X34</f>
        <v>20646.595000000001</v>
      </c>
      <c r="Y35" s="21">
        <f t="shared" ref="Y35" si="282">IF(M35&gt;0,Z35/M35,0)</f>
        <v>0.38671695349688762</v>
      </c>
      <c r="Z35" s="54">
        <f t="shared" ref="Z35" si="283">Z32+Z33+Z34</f>
        <v>15841.86</v>
      </c>
      <c r="AA35" s="55">
        <f t="shared" ref="AA35" si="284">IF(M35&gt;0,AB35/M35,0)</f>
        <v>2.5518430367386792E-3</v>
      </c>
      <c r="AB35" s="56">
        <f t="shared" ref="AB35" si="285">SUM(AB32:AB34)</f>
        <v>104.53625</v>
      </c>
      <c r="AC35" s="55">
        <f t="shared" ref="AC35" si="286">IF(M35&gt;0,(AC32*M32+AC33*M33+AC34*M34)/M35,0)</f>
        <v>3.0193346417673626E-3</v>
      </c>
      <c r="AD35" s="55">
        <f t="shared" ref="AD35" si="287">IF(K35&gt;0,(K32*AD32+K33*AD33+K34*AD34)/K35,0)</f>
        <v>3.9000795147329446E-4</v>
      </c>
      <c r="AE35" s="52">
        <f t="shared" ref="AE35" si="288">SUM(AE32:AE34)</f>
        <v>15.97682</v>
      </c>
      <c r="AF35" s="53">
        <f t="shared" ref="AF35" si="289">IF(K35&gt;0,(K32*AF32+K33*AF33+K34*AF34)/K35,0)</f>
        <v>0.21647632505622827</v>
      </c>
      <c r="AG35" s="58">
        <f t="shared" ref="AG35" si="290">SUM(AG32:AG34)</f>
        <v>102.16121600000001</v>
      </c>
      <c r="AH35" s="53">
        <f t="shared" ref="AH35" si="291">IF(AND(AB35&gt;0),((AB32*AH32+AB33*AH33+AB34*AH34)/AB35),0)</f>
        <v>0.84869348657093402</v>
      </c>
      <c r="AI35" s="57">
        <f t="shared" si="6"/>
        <v>0.8723200355294195</v>
      </c>
      <c r="AJ35" s="51">
        <f t="shared" ref="AJ35" si="292">SUM(AJ32:AJ34)</f>
        <v>512</v>
      </c>
      <c r="AK35" s="21">
        <f t="shared" ref="AK35" si="293">IF(AJ35&gt;0,(AK32*AJ32+AK33*AJ33+AK34*AJ34)/AJ35,0)</f>
        <v>7.8279296875000001E-2</v>
      </c>
      <c r="AL35" s="53">
        <f>IF(K35&gt;0,(AL32*K32+AL33*K33+AL34*K34)/K35,0)</f>
        <v>0.22829942976577233</v>
      </c>
      <c r="AM35" s="141">
        <f>IF(L35&gt;0,(AM32*K32+AM33*K33+AM34*K34)/K35,0)</f>
        <v>0.21955559670127453</v>
      </c>
      <c r="AN35" s="58">
        <f t="shared" ref="AN35" si="294">SUM(AN32:AN34)</f>
        <v>107.71022360000001</v>
      </c>
      <c r="AO35" s="142">
        <f t="shared" si="48"/>
        <v>103.56620470000001</v>
      </c>
      <c r="AP35" s="56"/>
      <c r="AQ35" s="56">
        <f t="shared" ref="AQ35" si="295">SUM(AQ32:AQ34)</f>
        <v>872.88</v>
      </c>
      <c r="AR35" s="105"/>
      <c r="AS35" s="106">
        <f>AR34</f>
        <v>2851.8000000000015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8">
        <v>9</v>
      </c>
      <c r="B36" s="23">
        <v>1</v>
      </c>
      <c r="C36" s="46" t="s">
        <v>57</v>
      </c>
      <c r="D36" s="12">
        <v>5923</v>
      </c>
      <c r="E36" s="12">
        <v>0</v>
      </c>
      <c r="F36" s="12">
        <v>16791</v>
      </c>
      <c r="G36" s="13">
        <v>0.4</v>
      </c>
      <c r="H36" s="13">
        <v>3.3</v>
      </c>
      <c r="I36" s="12">
        <v>16830</v>
      </c>
      <c r="J36" s="13">
        <v>5</v>
      </c>
      <c r="K36" s="12">
        <v>14839</v>
      </c>
      <c r="L36" s="14">
        <v>5.8999999999999997E-2</v>
      </c>
      <c r="M36" s="24">
        <f>ROUND(K36*(1-L36),0)</f>
        <v>13963</v>
      </c>
      <c r="N36" s="15">
        <v>0.68899999999999995</v>
      </c>
      <c r="O36" s="25">
        <f t="shared" ref="O36:O38" si="297">M36*N36</f>
        <v>9620.5069999999996</v>
      </c>
      <c r="P36" s="14">
        <v>0.22600000000000001</v>
      </c>
      <c r="Q36" s="25">
        <f t="shared" ref="Q36:Q38" si="298">M36*P36</f>
        <v>3155.6379999999999</v>
      </c>
      <c r="R36" s="16">
        <v>8.5000000000000006E-2</v>
      </c>
      <c r="S36" s="150">
        <v>0.23350000000000001</v>
      </c>
      <c r="T36" s="25">
        <f t="shared" ref="T36:T38" si="299">M36*R36</f>
        <v>1186.855</v>
      </c>
      <c r="U36" s="26">
        <v>0.20799999999999999</v>
      </c>
      <c r="V36" s="25">
        <f t="shared" ref="V36:V38" si="300">M36*U36</f>
        <v>2904.3040000000001</v>
      </c>
      <c r="W36" s="16">
        <v>0.51200000000000001</v>
      </c>
      <c r="X36" s="25">
        <f t="shared" ref="X36:X38" si="301">M36*W36</f>
        <v>7149.0560000000005</v>
      </c>
      <c r="Y36" s="16">
        <v>0.39</v>
      </c>
      <c r="Z36" s="25">
        <f t="shared" ref="Z36:Z38" si="302">Y36*M36</f>
        <v>5445.5700000000006</v>
      </c>
      <c r="AA36" s="17">
        <v>2.7599999999999999E-3</v>
      </c>
      <c r="AB36" s="18">
        <f t="shared" ref="AB36:AB38" si="303">M36*AA36</f>
        <v>38.537880000000001</v>
      </c>
      <c r="AC36" s="27">
        <f>IF(M36&gt;0,(AE36+AN36)/M36,0)</f>
        <v>3.4019943278665045E-3</v>
      </c>
      <c r="AD36" s="17">
        <v>3.8999999999999999E-4</v>
      </c>
      <c r="AE36" s="24">
        <f t="shared" ref="AE36:AE38" si="304">AD36*M36</f>
        <v>5.44557</v>
      </c>
      <c r="AF36" s="117">
        <v>0.218</v>
      </c>
      <c r="AG36" s="30">
        <f t="shared" ref="AG36:AG38" si="305">AJ36*(1-AK36)*AF36</f>
        <v>41.003184000000005</v>
      </c>
      <c r="AH36" s="28">
        <f t="shared" ref="AH36:AH38" si="306">IF(AND(AF36&gt;0,AD36&gt;0,AA36&gt;0),((AA36-AD36)*AF36)/((AF36-AD36)*AA36),0)</f>
        <v>0.86023460398838758</v>
      </c>
      <c r="AI36" s="60">
        <f t="shared" si="6"/>
        <v>0.88690829396279214</v>
      </c>
      <c r="AJ36" s="12">
        <v>204</v>
      </c>
      <c r="AK36" s="14">
        <v>7.8E-2</v>
      </c>
      <c r="AL36" s="15">
        <v>0.22359999999999999</v>
      </c>
      <c r="AM36" s="135">
        <v>0.21510000000000001</v>
      </c>
      <c r="AN36" s="30">
        <f>AJ36*(1-AK36)*AL36</f>
        <v>42.056476800000006</v>
      </c>
      <c r="AO36" s="136">
        <f t="shared" ref="AO36" si="307">AJ36*(1-AK36)*AM36</f>
        <v>40.457728800000005</v>
      </c>
      <c r="AP36" s="19">
        <v>1.6</v>
      </c>
      <c r="AQ36" s="19">
        <v>813.26</v>
      </c>
      <c r="AR36" s="101">
        <f>AR34+AJ36-AQ36</f>
        <v>2242.5400000000018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9"/>
      <c r="B37" s="33">
        <v>2</v>
      </c>
      <c r="C37" s="11" t="s">
        <v>59</v>
      </c>
      <c r="D37" s="34">
        <v>18221</v>
      </c>
      <c r="E37" s="34">
        <v>3</v>
      </c>
      <c r="F37" s="34">
        <v>15451</v>
      </c>
      <c r="G37" s="35">
        <v>0.9</v>
      </c>
      <c r="H37" s="35">
        <v>4.2</v>
      </c>
      <c r="I37" s="34">
        <v>16030</v>
      </c>
      <c r="J37" s="35">
        <v>5</v>
      </c>
      <c r="K37" s="34">
        <v>14985</v>
      </c>
      <c r="L37" s="36">
        <v>6.8000000000000005E-2</v>
      </c>
      <c r="M37" s="37">
        <f>ROUND(K37*(1-L37),0)</f>
        <v>13966</v>
      </c>
      <c r="N37" s="38">
        <v>0.57499999999999996</v>
      </c>
      <c r="O37" s="25">
        <f t="shared" si="297"/>
        <v>8030.45</v>
      </c>
      <c r="P37" s="36">
        <v>0.376</v>
      </c>
      <c r="Q37" s="25">
        <f t="shared" si="298"/>
        <v>5251.2160000000003</v>
      </c>
      <c r="R37" s="39">
        <v>4.9000000000000002E-2</v>
      </c>
      <c r="S37" s="139">
        <v>0.23549999999999999</v>
      </c>
      <c r="T37" s="25">
        <f t="shared" si="299"/>
        <v>684.33400000000006</v>
      </c>
      <c r="U37" s="28">
        <v>0.215</v>
      </c>
      <c r="V37" s="25">
        <f t="shared" si="300"/>
        <v>3002.69</v>
      </c>
      <c r="W37" s="39">
        <v>0.50700000000000001</v>
      </c>
      <c r="X37" s="25">
        <f t="shared" si="301"/>
        <v>7080.7619999999997</v>
      </c>
      <c r="Y37" s="39">
        <v>0.38</v>
      </c>
      <c r="Z37" s="25">
        <f t="shared" si="302"/>
        <v>5307.08</v>
      </c>
      <c r="AA37" s="40">
        <v>2.5999999999999999E-3</v>
      </c>
      <c r="AB37" s="18">
        <f t="shared" si="303"/>
        <v>36.311599999999999</v>
      </c>
      <c r="AC37" s="27">
        <f>IF(M37&gt;0,(AE37+AN37)/M37,0)</f>
        <v>3.0127704425032221E-3</v>
      </c>
      <c r="AD37" s="40">
        <v>3.8000000000000002E-4</v>
      </c>
      <c r="AE37" s="37">
        <f t="shared" si="304"/>
        <v>5.30708</v>
      </c>
      <c r="AF37" s="28">
        <v>0.21920000000000001</v>
      </c>
      <c r="AG37" s="41">
        <f t="shared" si="305"/>
        <v>35.694527999999998</v>
      </c>
      <c r="AH37" s="28">
        <f t="shared" si="306"/>
        <v>0.85532893210436389</v>
      </c>
      <c r="AI37" s="29">
        <f t="shared" si="6"/>
        <v>0.87534336418653624</v>
      </c>
      <c r="AJ37" s="34">
        <v>177</v>
      </c>
      <c r="AK37" s="36">
        <v>0.08</v>
      </c>
      <c r="AL37" s="38">
        <v>0.2258</v>
      </c>
      <c r="AM37" s="137">
        <v>0.2137</v>
      </c>
      <c r="AN37" s="41">
        <f>AJ37*(1-AK37)*AL37</f>
        <v>36.769272000000001</v>
      </c>
      <c r="AO37" s="138">
        <f t="shared" si="19"/>
        <v>34.798908000000004</v>
      </c>
      <c r="AP37" s="42">
        <v>1.6</v>
      </c>
      <c r="AQ37" s="42"/>
      <c r="AR37" s="121">
        <f>AR36+AJ37-AQ37</f>
        <v>2419.5400000000018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9"/>
      <c r="B38" s="33">
        <v>3</v>
      </c>
      <c r="C38" s="11" t="s">
        <v>54</v>
      </c>
      <c r="D38" s="43">
        <v>20900</v>
      </c>
      <c r="E38" s="43">
        <v>2</v>
      </c>
      <c r="F38" s="43">
        <v>17920</v>
      </c>
      <c r="G38" s="37">
        <v>0.5</v>
      </c>
      <c r="H38" s="37">
        <v>5.0999999999999996</v>
      </c>
      <c r="I38" s="43">
        <v>17250</v>
      </c>
      <c r="J38" s="37">
        <v>4.4000000000000004</v>
      </c>
      <c r="K38" s="43">
        <v>14841</v>
      </c>
      <c r="L38" s="39">
        <v>7.1999999999999995E-2</v>
      </c>
      <c r="M38" s="37">
        <f>ROUND(K38*(1-L38),0)</f>
        <v>13772</v>
      </c>
      <c r="N38" s="28">
        <v>0.55500000000000005</v>
      </c>
      <c r="O38" s="25">
        <f t="shared" si="297"/>
        <v>7643.4600000000009</v>
      </c>
      <c r="P38" s="39">
        <v>0.35899999999999999</v>
      </c>
      <c r="Q38" s="25">
        <f t="shared" si="298"/>
        <v>4944.1480000000001</v>
      </c>
      <c r="R38" s="39">
        <v>8.5999999999999993E-2</v>
      </c>
      <c r="S38" s="139">
        <v>0.23580000000000001</v>
      </c>
      <c r="T38" s="25">
        <f t="shared" si="299"/>
        <v>1184.3919999999998</v>
      </c>
      <c r="U38" s="28">
        <v>0.192</v>
      </c>
      <c r="V38" s="25">
        <f t="shared" si="300"/>
        <v>2644.2240000000002</v>
      </c>
      <c r="W38" s="39">
        <v>0.52600000000000002</v>
      </c>
      <c r="X38" s="25">
        <f t="shared" si="301"/>
        <v>7244.0720000000001</v>
      </c>
      <c r="Y38" s="39">
        <v>0.38</v>
      </c>
      <c r="Z38" s="25">
        <f t="shared" si="302"/>
        <v>5233.3599999999997</v>
      </c>
      <c r="AA38" s="47">
        <v>2.7699999999999999E-3</v>
      </c>
      <c r="AB38" s="18">
        <f t="shared" si="303"/>
        <v>38.148440000000001</v>
      </c>
      <c r="AC38" s="27">
        <f>IF(M38&gt;0,(AE38+AN38)/M38,0)</f>
        <v>3.3332142608190531E-3</v>
      </c>
      <c r="AD38" s="47">
        <v>3.8999999999999999E-4</v>
      </c>
      <c r="AE38" s="37">
        <f t="shared" si="304"/>
        <v>5.3710800000000001</v>
      </c>
      <c r="AF38" s="28">
        <v>0.2205</v>
      </c>
      <c r="AG38" s="41">
        <f t="shared" si="305"/>
        <v>38.179133999999998</v>
      </c>
      <c r="AH38" s="28">
        <f t="shared" si="306"/>
        <v>0.86072815249743018</v>
      </c>
      <c r="AI38" s="29">
        <f t="shared" si="6"/>
        <v>0.88446930622102171</v>
      </c>
      <c r="AJ38" s="43">
        <v>188</v>
      </c>
      <c r="AK38" s="39">
        <v>7.9000000000000001E-2</v>
      </c>
      <c r="AL38" s="28">
        <v>0.2341</v>
      </c>
      <c r="AM38" s="139">
        <v>0.2261</v>
      </c>
      <c r="AN38" s="41">
        <f>AJ38*(1-AK38)*AL38</f>
        <v>40.533946800000002</v>
      </c>
      <c r="AO38" s="140">
        <f t="shared" si="19"/>
        <v>39.1487628</v>
      </c>
      <c r="AP38" s="18">
        <v>1.6</v>
      </c>
      <c r="AQ38" s="18"/>
      <c r="AR38" s="121">
        <f>AR37+AJ38-AQ38</f>
        <v>2607.5400000000018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70"/>
      <c r="B39" s="49" t="s">
        <v>38</v>
      </c>
      <c r="C39" s="50"/>
      <c r="D39" s="51">
        <f t="shared" ref="D39" si="308">SUM(D36:D38)</f>
        <v>45044</v>
      </c>
      <c r="E39" s="51"/>
      <c r="F39" s="51">
        <f t="shared" ref="F39" si="309">SUM(F36:F38)</f>
        <v>50162</v>
      </c>
      <c r="G39" s="52"/>
      <c r="H39" s="52"/>
      <c r="I39" s="51">
        <f t="shared" ref="I39:K39" si="310">SUM(I36:I38)</f>
        <v>50110</v>
      </c>
      <c r="J39" s="52"/>
      <c r="K39" s="51">
        <f t="shared" si="310"/>
        <v>44665</v>
      </c>
      <c r="L39" s="21">
        <f t="shared" ref="L39" si="311">IF(K39&gt;0,(K36*L36+K37*L37+K38*L38)/K39,0)</f>
        <v>6.6339035038620847E-2</v>
      </c>
      <c r="M39" s="52">
        <f t="shared" ref="M39" si="312">M36+M37+M38</f>
        <v>41701</v>
      </c>
      <c r="N39" s="53">
        <f t="shared" ref="N39" si="313">IF(M39&gt;0,O39/M39,0)</f>
        <v>0.60656619745329854</v>
      </c>
      <c r="O39" s="54">
        <f t="shared" ref="O39" si="314">O36+O37+O38</f>
        <v>25294.417000000001</v>
      </c>
      <c r="P39" s="21">
        <f t="shared" ref="P39" si="315">IF(M39&gt;0,Q39/M39,0)</f>
        <v>0.32016023596556437</v>
      </c>
      <c r="Q39" s="54">
        <f t="shared" ref="Q39" si="316">Q36+Q37+Q38</f>
        <v>13351.002</v>
      </c>
      <c r="R39" s="21">
        <f t="shared" ref="R39" si="317">IF(M39&gt;0,T39/M39,0)</f>
        <v>7.3273566581137151E-2</v>
      </c>
      <c r="S39" s="141"/>
      <c r="T39" s="54">
        <f t="shared" ref="T39" si="318">T36+T37+T38</f>
        <v>3055.5810000000001</v>
      </c>
      <c r="U39" s="21">
        <f t="shared" ref="U39" si="319">IF(M39&gt;0,V39/M39,0)</f>
        <v>0.20506026234382871</v>
      </c>
      <c r="V39" s="54">
        <f t="shared" ref="V39" si="320">V36+V37+V38</f>
        <v>8551.2180000000008</v>
      </c>
      <c r="W39" s="21">
        <f t="shared" ref="W39" si="321">IF(M39&gt;0,X39/M39,0)</f>
        <v>0.51494904198940072</v>
      </c>
      <c r="X39" s="54">
        <f t="shared" ref="X39" si="322">X36+X37+X38</f>
        <v>21473.89</v>
      </c>
      <c r="Y39" s="21">
        <f t="shared" ref="Y39" si="323">IF(M39&gt;0,Z39/M39,0)</f>
        <v>0.38334836095057678</v>
      </c>
      <c r="Z39" s="54">
        <f t="shared" ref="Z39" si="324">Z36+Z37+Z38</f>
        <v>15986.010000000002</v>
      </c>
      <c r="AA39" s="55">
        <f t="shared" ref="AA39" si="325">IF(M39&gt;0,AB39/M39,0)</f>
        <v>2.7097172729670751E-3</v>
      </c>
      <c r="AB39" s="56">
        <f t="shared" ref="AB39" si="326">SUM(AB36:AB38)</f>
        <v>112.99791999999999</v>
      </c>
      <c r="AC39" s="55">
        <f t="shared" ref="AC39" si="327">IF(M39&gt;0,(AC36*M36+AC37*M37+AC38*M38)/M39,0)</f>
        <v>3.2489251001175034E-3</v>
      </c>
      <c r="AD39" s="55">
        <f t="shared" ref="AD39" si="328">IF(K39&gt;0,(K36*AD36+K37*AD37+K38*AD38)/K39,0)</f>
        <v>3.8664502406806224E-4</v>
      </c>
      <c r="AE39" s="52">
        <f t="shared" ref="AE39" si="329">SUM(AE36:AE38)</f>
        <v>16.123729999999998</v>
      </c>
      <c r="AF39" s="53">
        <f t="shared" ref="AF39" si="330">IF(K39&gt;0,(K36*AF36+K37*AF37+K38*AF38)/K39,0)</f>
        <v>0.21923328109257809</v>
      </c>
      <c r="AG39" s="58">
        <f t="shared" ref="AG39" si="331">SUM(AG36:AG38)</f>
        <v>114.876846</v>
      </c>
      <c r="AH39" s="53">
        <f t="shared" ref="AH39" si="332">IF(AND(AB39&gt;0),((AB36*AH36+AB37*AH37+AB38*AH38)/AB39),0)</f>
        <v>0.85882480202477962</v>
      </c>
      <c r="AI39" s="57">
        <f t="shared" si="6"/>
        <v>0.88249061442697196</v>
      </c>
      <c r="AJ39" s="51">
        <f t="shared" ref="AJ39" si="333">SUM(AJ36:AJ38)</f>
        <v>569</v>
      </c>
      <c r="AK39" s="21">
        <f t="shared" ref="AK39" si="334">IF(AJ39&gt;0,(AK36*AJ36+AK37*AJ37+AK38*AJ38)/AJ39,0)</f>
        <v>7.8952548330404229E-2</v>
      </c>
      <c r="AL39" s="53">
        <f>IF(K39&gt;0,(AL36*K36+AL37*K37+AL38*K38)/K39,0)</f>
        <v>0.22782696742415762</v>
      </c>
      <c r="AM39" s="141">
        <f>IF(L39&gt;0,(AM36*K36+AM37*K37+AM38*K38)/K39,0)</f>
        <v>0.21828531288480912</v>
      </c>
      <c r="AN39" s="58">
        <f t="shared" ref="AN39" si="335">SUM(AN36:AN38)</f>
        <v>119.35969560000001</v>
      </c>
      <c r="AO39" s="142">
        <f t="shared" si="48"/>
        <v>114.40539960000001</v>
      </c>
      <c r="AP39" s="56"/>
      <c r="AQ39" s="56">
        <f t="shared" ref="AQ39" si="336">SUM(AQ36:AQ38)</f>
        <v>813.26</v>
      </c>
      <c r="AR39" s="105"/>
      <c r="AS39" s="106">
        <f>AR38</f>
        <v>2607.5400000000018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8">
        <v>10</v>
      </c>
      <c r="B40" s="23">
        <v>1</v>
      </c>
      <c r="C40" s="46" t="s">
        <v>57</v>
      </c>
      <c r="D40" s="12">
        <v>5676</v>
      </c>
      <c r="E40" s="12">
        <v>1</v>
      </c>
      <c r="F40" s="12">
        <v>11023</v>
      </c>
      <c r="G40" s="13">
        <v>0.5</v>
      </c>
      <c r="H40" s="13">
        <v>3.6</v>
      </c>
      <c r="I40" s="12">
        <v>11377</v>
      </c>
      <c r="J40" s="13">
        <v>6.1</v>
      </c>
      <c r="K40" s="12">
        <v>14918</v>
      </c>
      <c r="L40" s="14">
        <v>6.6000000000000003E-2</v>
      </c>
      <c r="M40" s="24">
        <f>ROUND(K40*(1-L40),0)</f>
        <v>13933</v>
      </c>
      <c r="N40" s="15">
        <v>0.57999999999999996</v>
      </c>
      <c r="O40" s="25">
        <f t="shared" ref="O40:O42" si="338">M40*N40</f>
        <v>8081.1399999999994</v>
      </c>
      <c r="P40" s="14">
        <v>0.316</v>
      </c>
      <c r="Q40" s="25">
        <f t="shared" ref="Q40:Q42" si="339">M40*P40</f>
        <v>4402.8280000000004</v>
      </c>
      <c r="R40" s="16">
        <v>0.104</v>
      </c>
      <c r="S40" s="150">
        <v>0.23810000000000001</v>
      </c>
      <c r="T40" s="25">
        <f t="shared" ref="T40:T42" si="340">M40*R40</f>
        <v>1449.0319999999999</v>
      </c>
      <c r="U40" s="26">
        <v>0.19500000000000001</v>
      </c>
      <c r="V40" s="25">
        <f t="shared" ref="V40:V42" si="341">M40*U40</f>
        <v>2716.9349999999999</v>
      </c>
      <c r="W40" s="16">
        <v>0.52300000000000002</v>
      </c>
      <c r="X40" s="25">
        <f t="shared" ref="X40:X42" si="342">M40*W40</f>
        <v>7286.9589999999998</v>
      </c>
      <c r="Y40" s="16">
        <v>0.38</v>
      </c>
      <c r="Z40" s="25">
        <f t="shared" ref="Z40:Z42" si="343">Y40*M40</f>
        <v>5294.54</v>
      </c>
      <c r="AA40" s="17">
        <v>2.8400000000000001E-3</v>
      </c>
      <c r="AB40" s="18">
        <f t="shared" ref="AB40:AB42" si="344">M40*AA40</f>
        <v>39.569720000000004</v>
      </c>
      <c r="AC40" s="27">
        <f>IF(M40&gt;0,(AE40+AN40)/M40,0)</f>
        <v>3.244241010550492E-3</v>
      </c>
      <c r="AD40" s="17">
        <v>3.8999999999999999E-4</v>
      </c>
      <c r="AE40" s="24">
        <f t="shared" ref="AE40:AE42" si="345">AD40*M40</f>
        <v>5.4338699999999998</v>
      </c>
      <c r="AF40" s="117">
        <v>0.22220000000000001</v>
      </c>
      <c r="AG40" s="30">
        <f t="shared" ref="AG40:AG42" si="346">AJ40*(1-AK40)*AF40</f>
        <v>38.671688000000003</v>
      </c>
      <c r="AH40" s="28">
        <f t="shared" ref="AH40:AH42" si="347">IF(AND(AF40&gt;0,AD40&gt;0,AA40&gt;0),((AA40-AD40)*AF40)/((AF40-AD40)*AA40),0)</f>
        <v>0.86419286649975124</v>
      </c>
      <c r="AI40" s="60">
        <f t="shared" si="6"/>
        <v>0.88129115601302688</v>
      </c>
      <c r="AJ40" s="12">
        <v>190</v>
      </c>
      <c r="AK40" s="14">
        <v>8.4000000000000005E-2</v>
      </c>
      <c r="AL40" s="15">
        <v>0.22850000000000001</v>
      </c>
      <c r="AM40" s="135">
        <v>0.21920000000000001</v>
      </c>
      <c r="AN40" s="30">
        <f>AJ40*(1-AK40)*AL40</f>
        <v>39.76814000000001</v>
      </c>
      <c r="AO40" s="136">
        <f t="shared" ref="AO40" si="348">AJ40*(1-AK40)*AM40</f>
        <v>38.149568000000002</v>
      </c>
      <c r="AP40" s="19">
        <v>1.6</v>
      </c>
      <c r="AQ40" s="19">
        <v>1015.3</v>
      </c>
      <c r="AR40" s="101">
        <f>AR38+AJ40-AQ40+AS40</f>
        <v>1741.2400000000018</v>
      </c>
      <c r="AS40" s="151">
        <v>-41</v>
      </c>
      <c r="AT40" s="12"/>
      <c r="AU40" s="31"/>
      <c r="AV40" s="20"/>
      <c r="AW40" s="20"/>
      <c r="AX40" s="20"/>
      <c r="AY40" s="20"/>
    </row>
    <row r="41" spans="1:51" x14ac:dyDescent="0.2">
      <c r="A41" s="169"/>
      <c r="B41" s="33">
        <v>2</v>
      </c>
      <c r="C41" s="11" t="s">
        <v>53</v>
      </c>
      <c r="D41" s="34">
        <v>20158</v>
      </c>
      <c r="E41" s="34">
        <v>3</v>
      </c>
      <c r="F41" s="34">
        <v>16552</v>
      </c>
      <c r="G41" s="35">
        <v>0.3</v>
      </c>
      <c r="H41" s="35">
        <v>3.7</v>
      </c>
      <c r="I41" s="34">
        <v>17123</v>
      </c>
      <c r="J41" s="35">
        <v>5</v>
      </c>
      <c r="K41" s="34">
        <v>14829</v>
      </c>
      <c r="L41" s="36">
        <v>6.7000000000000004E-2</v>
      </c>
      <c r="M41" s="37">
        <f>ROUND(K41*(1-L41),0)</f>
        <v>13835</v>
      </c>
      <c r="N41" s="38">
        <v>0.56299999999999994</v>
      </c>
      <c r="O41" s="25">
        <f t="shared" si="338"/>
        <v>7789.1049999999996</v>
      </c>
      <c r="P41" s="36">
        <v>0.33100000000000002</v>
      </c>
      <c r="Q41" s="25">
        <f t="shared" si="339"/>
        <v>4579.3850000000002</v>
      </c>
      <c r="R41" s="39">
        <v>0.106</v>
      </c>
      <c r="S41" s="139">
        <v>0.23960000000000001</v>
      </c>
      <c r="T41" s="25">
        <f t="shared" si="340"/>
        <v>1466.51</v>
      </c>
      <c r="U41" s="28">
        <v>0.20200000000000001</v>
      </c>
      <c r="V41" s="25">
        <f t="shared" si="341"/>
        <v>2794.67</v>
      </c>
      <c r="W41" s="39">
        <v>0.51400000000000001</v>
      </c>
      <c r="X41" s="25">
        <f t="shared" si="342"/>
        <v>7111.1900000000005</v>
      </c>
      <c r="Y41" s="39">
        <v>0.38</v>
      </c>
      <c r="Z41" s="25">
        <f t="shared" si="343"/>
        <v>5257.3</v>
      </c>
      <c r="AA41" s="40">
        <v>2.9099999999999998E-3</v>
      </c>
      <c r="AB41" s="18">
        <f t="shared" si="344"/>
        <v>40.25985</v>
      </c>
      <c r="AC41" s="27">
        <f>IF(M41&gt;0,(AE41+AN41)/M41,0)</f>
        <v>3.5599443440549332E-3</v>
      </c>
      <c r="AD41" s="40">
        <v>3.6999999999999999E-4</v>
      </c>
      <c r="AE41" s="37">
        <f t="shared" si="345"/>
        <v>5.1189499999999999</v>
      </c>
      <c r="AF41" s="28">
        <v>0.21790000000000001</v>
      </c>
      <c r="AG41" s="41">
        <f t="shared" si="346"/>
        <v>43.911208000000002</v>
      </c>
      <c r="AH41" s="28">
        <f t="shared" si="347"/>
        <v>0.87433688097371887</v>
      </c>
      <c r="AI41" s="29">
        <f t="shared" si="6"/>
        <v>0.89758225402377645</v>
      </c>
      <c r="AJ41" s="34">
        <v>220</v>
      </c>
      <c r="AK41" s="36">
        <v>8.4000000000000005E-2</v>
      </c>
      <c r="AL41" s="38">
        <v>0.219</v>
      </c>
      <c r="AM41" s="137">
        <v>0.20119999999999999</v>
      </c>
      <c r="AN41" s="41">
        <f>AJ41*(1-AK41)*AL41</f>
        <v>44.13288</v>
      </c>
      <c r="AO41" s="138">
        <f t="shared" si="19"/>
        <v>40.545824000000003</v>
      </c>
      <c r="AP41" s="42">
        <v>1.6</v>
      </c>
      <c r="AQ41" s="42"/>
      <c r="AR41" s="121">
        <f>AR40+AJ41-AQ41</f>
        <v>1961.2400000000018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9"/>
      <c r="B42" s="33">
        <v>3</v>
      </c>
      <c r="C42" s="46" t="s">
        <v>54</v>
      </c>
      <c r="D42" s="43">
        <v>17200</v>
      </c>
      <c r="E42" s="43">
        <v>4</v>
      </c>
      <c r="F42" s="43">
        <v>18093</v>
      </c>
      <c r="G42" s="37">
        <v>0.5</v>
      </c>
      <c r="H42" s="37">
        <v>3.7</v>
      </c>
      <c r="I42" s="43">
        <v>17859</v>
      </c>
      <c r="J42" s="37">
        <v>4.2</v>
      </c>
      <c r="K42" s="43">
        <v>14847</v>
      </c>
      <c r="L42" s="39">
        <v>0.06</v>
      </c>
      <c r="M42" s="37">
        <f>ROUND(K42*(1-L42),0)</f>
        <v>13956</v>
      </c>
      <c r="N42" s="28">
        <v>0.625</v>
      </c>
      <c r="O42" s="25">
        <f t="shared" si="338"/>
        <v>8722.5</v>
      </c>
      <c r="P42" s="39">
        <v>0.318</v>
      </c>
      <c r="Q42" s="25">
        <f t="shared" si="339"/>
        <v>4438.0079999999998</v>
      </c>
      <c r="R42" s="39">
        <v>5.7000000000000002E-2</v>
      </c>
      <c r="S42" s="139">
        <v>0.23469999999999999</v>
      </c>
      <c r="T42" s="25">
        <f t="shared" si="340"/>
        <v>795.49200000000008</v>
      </c>
      <c r="U42" s="28">
        <v>0.19800000000000001</v>
      </c>
      <c r="V42" s="25">
        <f t="shared" si="341"/>
        <v>2763.288</v>
      </c>
      <c r="W42" s="39">
        <v>0.504</v>
      </c>
      <c r="X42" s="25">
        <f t="shared" si="342"/>
        <v>7033.8239999999996</v>
      </c>
      <c r="Y42" s="39">
        <v>0.38</v>
      </c>
      <c r="Z42" s="25">
        <f t="shared" si="343"/>
        <v>5303.28</v>
      </c>
      <c r="AA42" s="47">
        <v>2.8999999999999998E-3</v>
      </c>
      <c r="AB42" s="18">
        <f t="shared" si="344"/>
        <v>40.4724</v>
      </c>
      <c r="AC42" s="27">
        <f>IF(M42&gt;0,(AE42+AN42)/M42,0)</f>
        <v>3.154949670392663E-3</v>
      </c>
      <c r="AD42" s="47">
        <v>3.8000000000000002E-4</v>
      </c>
      <c r="AE42" s="37">
        <f t="shared" si="345"/>
        <v>5.30328</v>
      </c>
      <c r="AF42" s="28">
        <v>0.2228</v>
      </c>
      <c r="AG42" s="41">
        <f t="shared" si="346"/>
        <v>37.143433600000002</v>
      </c>
      <c r="AH42" s="28">
        <f t="shared" si="347"/>
        <v>0.87045012697320057</v>
      </c>
      <c r="AI42" s="29">
        <f t="shared" si="6"/>
        <v>0.88099548481030454</v>
      </c>
      <c r="AJ42" s="43">
        <v>182</v>
      </c>
      <c r="AK42" s="39">
        <v>8.4000000000000005E-2</v>
      </c>
      <c r="AL42" s="28">
        <v>0.23230000000000001</v>
      </c>
      <c r="AM42" s="139">
        <v>0.22650000000000001</v>
      </c>
      <c r="AN42" s="41">
        <f>AJ42*(1-AK42)*AL42</f>
        <v>38.727197600000004</v>
      </c>
      <c r="AO42" s="140">
        <f t="shared" si="19"/>
        <v>37.760268000000003</v>
      </c>
      <c r="AP42" s="18">
        <v>1.6</v>
      </c>
      <c r="AQ42" s="18"/>
      <c r="AR42" s="121">
        <f>AR41+AJ42-AQ42</f>
        <v>2143.2400000000016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70"/>
      <c r="B43" s="49" t="s">
        <v>38</v>
      </c>
      <c r="C43" s="50"/>
      <c r="D43" s="51">
        <f t="shared" ref="D43" si="349">SUM(D40:D42)</f>
        <v>43034</v>
      </c>
      <c r="E43" s="51"/>
      <c r="F43" s="51">
        <f t="shared" ref="F43" si="350">SUM(F40:F42)</f>
        <v>45668</v>
      </c>
      <c r="G43" s="52"/>
      <c r="H43" s="52"/>
      <c r="I43" s="51">
        <f t="shared" ref="I43:K43" si="351">SUM(I40:I42)</f>
        <v>46359</v>
      </c>
      <c r="J43" s="52"/>
      <c r="K43" s="51">
        <f t="shared" si="351"/>
        <v>44594</v>
      </c>
      <c r="L43" s="21">
        <f t="shared" ref="L43" si="352">IF(K43&gt;0,(K40*L40+K41*L41+K42*L42)/K43,0)</f>
        <v>6.4334910526079744E-2</v>
      </c>
      <c r="M43" s="52">
        <f t="shared" ref="M43" si="353">M40+M41+M42</f>
        <v>41724</v>
      </c>
      <c r="N43" s="53">
        <f t="shared" ref="N43" si="354">IF(M43&gt;0,O43/M43,0)</f>
        <v>0.58941484517304188</v>
      </c>
      <c r="O43" s="54">
        <f t="shared" ref="O43" si="355">O40+O41+O42</f>
        <v>24592.744999999999</v>
      </c>
      <c r="P43" s="21">
        <f t="shared" ref="P43" si="356">IF(M43&gt;0,Q43/M43,0)</f>
        <v>0.32164272361230944</v>
      </c>
      <c r="Q43" s="54">
        <f t="shared" ref="Q43" si="357">Q40+Q41+Q42</f>
        <v>13420.221</v>
      </c>
      <c r="R43" s="21">
        <f t="shared" ref="R43" si="358">IF(M43&gt;0,T43/M43,0)</f>
        <v>8.8942431214648648E-2</v>
      </c>
      <c r="S43" s="141"/>
      <c r="T43" s="54">
        <f t="shared" ref="T43" si="359">T40+T41+T42</f>
        <v>3711.0340000000001</v>
      </c>
      <c r="U43" s="21">
        <f t="shared" ref="U43" si="360">IF(M43&gt;0,V43/M43,0)</f>
        <v>0.1983245374364874</v>
      </c>
      <c r="V43" s="54">
        <f t="shared" ref="V43" si="361">V40+V41+V42</f>
        <v>8274.893</v>
      </c>
      <c r="W43" s="21">
        <f t="shared" ref="W43" si="362">IF(M43&gt;0,X43/M43,0)</f>
        <v>0.51366055507621522</v>
      </c>
      <c r="X43" s="54">
        <f t="shared" ref="X43" si="363">X40+X41+X42</f>
        <v>21431.973000000002</v>
      </c>
      <c r="Y43" s="21">
        <f t="shared" ref="Y43" si="364">IF(M43&gt;0,Z43/M43,0)</f>
        <v>0.37999999999999995</v>
      </c>
      <c r="Z43" s="54">
        <f t="shared" ref="Z43" si="365">Z40+Z41+Z42</f>
        <v>15855.119999999999</v>
      </c>
      <c r="AA43" s="55">
        <f t="shared" ref="AA43" si="366">IF(M43&gt;0,AB43/M43,0)</f>
        <v>2.8832798868756592E-3</v>
      </c>
      <c r="AB43" s="56">
        <f t="shared" ref="AB43" si="367">SUM(AB40:AB42)</f>
        <v>120.30197000000001</v>
      </c>
      <c r="AC43" s="55">
        <f t="shared" ref="AC43" si="368">IF(M43&gt;0,(AC40*M40+AC41*M41+AC42*M42)/M43,0)</f>
        <v>3.3190566005176884E-3</v>
      </c>
      <c r="AD43" s="55">
        <f t="shared" ref="AD43" si="369">IF(K43&gt;0,(K40*AD40+K41*AD41+K42*AD42)/K43,0)</f>
        <v>3.8001995784186214E-4</v>
      </c>
      <c r="AE43" s="52">
        <f t="shared" ref="AE43" si="370">SUM(AE40:AE42)</f>
        <v>15.856100000000001</v>
      </c>
      <c r="AF43" s="53">
        <f t="shared" ref="AF43" si="371">IF(K43&gt;0,(K40*AF40+K41*AF41+K42*AF42)/K43,0)</f>
        <v>0.22096986814369646</v>
      </c>
      <c r="AG43" s="58">
        <f t="shared" ref="AG43" si="372">SUM(AG40:AG42)</f>
        <v>119.72632960000001</v>
      </c>
      <c r="AH43" s="53">
        <f t="shared" ref="AH43" si="373">IF(AND(AB43&gt;0),((AB40*AH40+AB41*AH41+AB42*AH42)/AB43),0)</f>
        <v>0.86969271700016615</v>
      </c>
      <c r="AI43" s="57">
        <f t="shared" si="6"/>
        <v>0.88699111251480078</v>
      </c>
      <c r="AJ43" s="51">
        <f t="shared" ref="AJ43" si="374">SUM(AJ40:AJ42)</f>
        <v>592</v>
      </c>
      <c r="AK43" s="21">
        <f t="shared" ref="AK43" si="375">IF(AJ43&gt;0,(AK40*AJ40+AK41*AJ41+AK42*AJ42)/AJ43,0)</f>
        <v>8.3999999999999991E-2</v>
      </c>
      <c r="AL43" s="53">
        <f>IF(K43&gt;0,(AL40*K40+AL41*K41+AL42*K42)/K43,0)</f>
        <v>0.2266060927479033</v>
      </c>
      <c r="AM43" s="141">
        <f>IF(L43&gt;0,(AM40*K40+AM41*K41+AM42*K42)/K43,0)</f>
        <v>0.21564483787056554</v>
      </c>
      <c r="AN43" s="58">
        <f t="shared" ref="AN43" si="376">SUM(AN40:AN42)</f>
        <v>122.62821760000003</v>
      </c>
      <c r="AO43" s="142">
        <f t="shared" si="48"/>
        <v>116.45565999999999</v>
      </c>
      <c r="AP43" s="56"/>
      <c r="AQ43" s="56">
        <f t="shared" ref="AQ43" si="377">SUM(AQ40:AQ42)</f>
        <v>1015.3</v>
      </c>
      <c r="AR43" s="105"/>
      <c r="AS43" s="106">
        <f>AR42</f>
        <v>2143.2400000000016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8">
        <v>11</v>
      </c>
      <c r="B44" s="23">
        <v>1</v>
      </c>
      <c r="C44" s="46" t="s">
        <v>57</v>
      </c>
      <c r="D44" s="12">
        <v>17100</v>
      </c>
      <c r="E44" s="12">
        <v>1</v>
      </c>
      <c r="F44" s="12">
        <v>17710</v>
      </c>
      <c r="G44" s="13">
        <v>0.6</v>
      </c>
      <c r="H44" s="13">
        <v>4.5999999999999996</v>
      </c>
      <c r="I44" s="12">
        <v>17949</v>
      </c>
      <c r="J44" s="13">
        <v>3.6</v>
      </c>
      <c r="K44" s="12">
        <v>14888</v>
      </c>
      <c r="L44" s="14">
        <v>5.8000000000000003E-2</v>
      </c>
      <c r="M44" s="24">
        <f>ROUND(K44*(1-L44),0)</f>
        <v>14024</v>
      </c>
      <c r="N44" s="15">
        <v>0.64700000000000002</v>
      </c>
      <c r="O44" s="25">
        <f t="shared" ref="O44:O46" si="379">M44*N44</f>
        <v>9073.5280000000002</v>
      </c>
      <c r="P44" s="14">
        <v>0.251</v>
      </c>
      <c r="Q44" s="25">
        <f t="shared" ref="Q44:Q46" si="380">M44*P44</f>
        <v>3520.0239999999999</v>
      </c>
      <c r="R44" s="16">
        <v>0.10199999999999999</v>
      </c>
      <c r="S44" s="150">
        <v>0.2417</v>
      </c>
      <c r="T44" s="25">
        <f t="shared" ref="T44:T46" si="381">M44*R44</f>
        <v>1430.4479999999999</v>
      </c>
      <c r="U44" s="26">
        <v>0.21199999999999999</v>
      </c>
      <c r="V44" s="25">
        <f t="shared" ref="V44:V46" si="382">M44*U44</f>
        <v>2973.0879999999997</v>
      </c>
      <c r="W44" s="16">
        <v>0.5</v>
      </c>
      <c r="X44" s="25">
        <f t="shared" ref="X44:X46" si="383">M44*W44</f>
        <v>7012</v>
      </c>
      <c r="Y44" s="16">
        <v>0.38</v>
      </c>
      <c r="Z44" s="25">
        <f t="shared" ref="Z44:Z46" si="384">Y44*M44</f>
        <v>5329.12</v>
      </c>
      <c r="AA44" s="17">
        <v>2.6900000000000001E-3</v>
      </c>
      <c r="AB44" s="18">
        <f t="shared" ref="AB44:AB46" si="385">M44*AA44</f>
        <v>37.724560000000004</v>
      </c>
      <c r="AC44" s="27">
        <f>IF(M44&gt;0,(AE44+AN44)/M44,0)</f>
        <v>3.006768183114661E-3</v>
      </c>
      <c r="AD44" s="17">
        <v>3.8999999999999999E-4</v>
      </c>
      <c r="AE44" s="24">
        <f t="shared" ref="AE44:AE46" si="386">AD44*M44</f>
        <v>5.46936</v>
      </c>
      <c r="AF44" s="117">
        <v>0.2185</v>
      </c>
      <c r="AG44" s="30">
        <f t="shared" ref="AG44:AG46" si="387">AJ44*(1-AK44)*AF44</f>
        <v>35.091537000000002</v>
      </c>
      <c r="AH44" s="28">
        <f t="shared" ref="AH44:AH46" si="388">IF(AND(AF44&gt;0,AD44&gt;0,AA44&gt;0),((AA44-AD44)*AF44)/((AF44-AD44)*AA44),0)</f>
        <v>0.85654743633162134</v>
      </c>
      <c r="AI44" s="60">
        <f t="shared" si="6"/>
        <v>0.87178056832504025</v>
      </c>
      <c r="AJ44" s="12">
        <v>174</v>
      </c>
      <c r="AK44" s="14">
        <v>7.6999999999999999E-2</v>
      </c>
      <c r="AL44" s="15">
        <v>0.22850000000000001</v>
      </c>
      <c r="AM44" s="135">
        <v>0.23</v>
      </c>
      <c r="AN44" s="30">
        <f>AJ44*(1-AK44)*AL44</f>
        <v>36.697557000000003</v>
      </c>
      <c r="AO44" s="136">
        <f t="shared" ref="AO44" si="389">AJ44*(1-AK44)*AM44</f>
        <v>36.938459999999999</v>
      </c>
      <c r="AP44" s="19">
        <v>1.6</v>
      </c>
      <c r="AQ44" s="19"/>
      <c r="AR44" s="101">
        <f>AR42+AJ44-AQ44</f>
        <v>2317.2400000000016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9"/>
      <c r="B45" s="33">
        <v>2</v>
      </c>
      <c r="C45" s="11" t="s">
        <v>53</v>
      </c>
      <c r="D45" s="34">
        <v>19126</v>
      </c>
      <c r="E45" s="34">
        <v>5</v>
      </c>
      <c r="F45" s="34">
        <v>19692</v>
      </c>
      <c r="G45" s="35">
        <v>0.7</v>
      </c>
      <c r="H45" s="35">
        <v>5.0999999999999996</v>
      </c>
      <c r="I45" s="34">
        <v>19511</v>
      </c>
      <c r="J45" s="35">
        <v>2.2999999999999998</v>
      </c>
      <c r="K45" s="34">
        <v>15172</v>
      </c>
      <c r="L45" s="36">
        <v>5.8999999999999997E-2</v>
      </c>
      <c r="M45" s="37">
        <f>ROUND(K45*(1-L45),0)</f>
        <v>14277</v>
      </c>
      <c r="N45" s="38">
        <v>0.68500000000000005</v>
      </c>
      <c r="O45" s="25">
        <f t="shared" si="379"/>
        <v>9779.7450000000008</v>
      </c>
      <c r="P45" s="36">
        <v>0.216</v>
      </c>
      <c r="Q45" s="25">
        <f t="shared" si="380"/>
        <v>3083.8319999999999</v>
      </c>
      <c r="R45" s="39">
        <v>9.9000000000000005E-2</v>
      </c>
      <c r="S45" s="139">
        <v>0.24349999999999999</v>
      </c>
      <c r="T45" s="25">
        <f t="shared" si="381"/>
        <v>1413.423</v>
      </c>
      <c r="U45" s="28">
        <v>0.21199999999999999</v>
      </c>
      <c r="V45" s="25">
        <f t="shared" si="382"/>
        <v>3026.7239999999997</v>
      </c>
      <c r="W45" s="39">
        <v>0.50700000000000001</v>
      </c>
      <c r="X45" s="25">
        <f t="shared" si="383"/>
        <v>7238.4390000000003</v>
      </c>
      <c r="Y45" s="39">
        <v>0.39</v>
      </c>
      <c r="Z45" s="25">
        <f t="shared" si="384"/>
        <v>5568.03</v>
      </c>
      <c r="AA45" s="40">
        <v>2.8400000000000001E-3</v>
      </c>
      <c r="AB45" s="18">
        <f t="shared" si="385"/>
        <v>40.546680000000002</v>
      </c>
      <c r="AC45" s="27">
        <f>IF(M45&gt;0,(AE45+AN45)/M45,0)</f>
        <v>3.137570918260139E-3</v>
      </c>
      <c r="AD45" s="40">
        <v>4.2000000000000002E-4</v>
      </c>
      <c r="AE45" s="37">
        <f t="shared" si="386"/>
        <v>5.99634</v>
      </c>
      <c r="AF45" s="28">
        <v>0.2099</v>
      </c>
      <c r="AG45" s="41">
        <f t="shared" si="387"/>
        <v>35.797185600000006</v>
      </c>
      <c r="AH45" s="28">
        <f t="shared" si="388"/>
        <v>0.85382113187046682</v>
      </c>
      <c r="AI45" s="29">
        <f t="shared" si="6"/>
        <v>0.86774046629599177</v>
      </c>
      <c r="AJ45" s="34">
        <v>187</v>
      </c>
      <c r="AK45" s="36">
        <v>8.7999999999999995E-2</v>
      </c>
      <c r="AL45" s="38">
        <v>0.22750000000000001</v>
      </c>
      <c r="AM45" s="137">
        <v>0.22900000000000001</v>
      </c>
      <c r="AN45" s="41">
        <f>AJ45*(1-AK45)*AL45</f>
        <v>38.798760000000001</v>
      </c>
      <c r="AO45" s="138">
        <f t="shared" si="19"/>
        <v>39.054576000000004</v>
      </c>
      <c r="AP45" s="42">
        <v>1.65</v>
      </c>
      <c r="AQ45" s="42"/>
      <c r="AR45" s="121">
        <f>AR44+AJ45-AQ45</f>
        <v>2504.2400000000016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9"/>
      <c r="B46" s="33">
        <v>3</v>
      </c>
      <c r="C46" s="46" t="s">
        <v>56</v>
      </c>
      <c r="D46" s="43">
        <v>17227</v>
      </c>
      <c r="E46" s="43">
        <v>4</v>
      </c>
      <c r="F46" s="43">
        <v>18220</v>
      </c>
      <c r="G46" s="37">
        <v>0.4</v>
      </c>
      <c r="H46" s="37">
        <v>3.6</v>
      </c>
      <c r="I46" s="43">
        <v>18826</v>
      </c>
      <c r="J46" s="37">
        <v>1.7</v>
      </c>
      <c r="K46" s="43">
        <v>15109</v>
      </c>
      <c r="L46" s="39">
        <v>6.0999999999999999E-2</v>
      </c>
      <c r="M46" s="37">
        <f>ROUND(K46*(1-L46),0)</f>
        <v>14187</v>
      </c>
      <c r="N46" s="28">
        <v>0.54500000000000004</v>
      </c>
      <c r="O46" s="25">
        <f t="shared" si="379"/>
        <v>7731.9150000000009</v>
      </c>
      <c r="P46" s="39">
        <v>0.32</v>
      </c>
      <c r="Q46" s="25">
        <f t="shared" si="380"/>
        <v>4539.84</v>
      </c>
      <c r="R46" s="39">
        <v>0.13500000000000001</v>
      </c>
      <c r="S46" s="139">
        <v>0.2455</v>
      </c>
      <c r="T46" s="25">
        <f t="shared" si="381"/>
        <v>1915.2450000000001</v>
      </c>
      <c r="U46" s="28">
        <v>0.20300000000000001</v>
      </c>
      <c r="V46" s="25">
        <f t="shared" si="382"/>
        <v>2879.9610000000002</v>
      </c>
      <c r="W46" s="39">
        <v>0.52700000000000002</v>
      </c>
      <c r="X46" s="25">
        <f t="shared" si="383"/>
        <v>7476.549</v>
      </c>
      <c r="Y46" s="39">
        <v>0.39</v>
      </c>
      <c r="Z46" s="25">
        <f t="shared" si="384"/>
        <v>5532.93</v>
      </c>
      <c r="AA46" s="47">
        <v>2.7299999999999998E-3</v>
      </c>
      <c r="AB46" s="18">
        <f t="shared" si="385"/>
        <v>38.730509999999995</v>
      </c>
      <c r="AC46" s="27">
        <f>IF(M46&gt;0,(AE46+AN46)/M46,0)</f>
        <v>2.9216117431451328E-3</v>
      </c>
      <c r="AD46" s="47">
        <v>4.2000000000000002E-4</v>
      </c>
      <c r="AE46" s="37">
        <f t="shared" si="386"/>
        <v>5.9585400000000002</v>
      </c>
      <c r="AF46" s="28">
        <v>0.20930000000000001</v>
      </c>
      <c r="AG46" s="41">
        <f t="shared" si="387"/>
        <v>33.980482900000005</v>
      </c>
      <c r="AH46" s="28">
        <f t="shared" si="388"/>
        <v>0.84785522788203738</v>
      </c>
      <c r="AI46" s="29">
        <f t="shared" si="6"/>
        <v>0.85789201517339853</v>
      </c>
      <c r="AJ46" s="43">
        <v>179</v>
      </c>
      <c r="AK46" s="39">
        <v>9.2999999999999999E-2</v>
      </c>
      <c r="AL46" s="28">
        <v>0.21859999999999999</v>
      </c>
      <c r="AM46" s="139">
        <v>0.21560000000000001</v>
      </c>
      <c r="AN46" s="41">
        <f>AJ46*(1-AK46)*AL46</f>
        <v>35.490365799999999</v>
      </c>
      <c r="AO46" s="140">
        <f t="shared" si="19"/>
        <v>35.003306800000004</v>
      </c>
      <c r="AP46" s="18">
        <v>1.6</v>
      </c>
      <c r="AQ46" s="18"/>
      <c r="AR46" s="121">
        <f>AR45+AJ46-AQ46</f>
        <v>2683.2400000000016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70"/>
      <c r="B47" s="49" t="s">
        <v>38</v>
      </c>
      <c r="C47" s="50"/>
      <c r="D47" s="51">
        <f t="shared" ref="D47" si="390">SUM(D44:D46)</f>
        <v>53453</v>
      </c>
      <c r="E47" s="51"/>
      <c r="F47" s="51">
        <f t="shared" ref="F47" si="391">SUM(F44:F46)</f>
        <v>55622</v>
      </c>
      <c r="G47" s="52"/>
      <c r="H47" s="52"/>
      <c r="I47" s="51">
        <f t="shared" ref="I47:K47" si="392">SUM(I44:I46)</f>
        <v>56286</v>
      </c>
      <c r="J47" s="52"/>
      <c r="K47" s="51">
        <f t="shared" si="392"/>
        <v>45169</v>
      </c>
      <c r="L47" s="21">
        <f t="shared" ref="L47" si="393">IF(K47&gt;0,(K44*L44+K45*L45+K46*L46)/K47,0)</f>
        <v>5.9339392060926741E-2</v>
      </c>
      <c r="M47" s="52">
        <f t="shared" ref="M47" si="394">M44+M45+M46</f>
        <v>42488</v>
      </c>
      <c r="N47" s="53">
        <f t="shared" ref="N47" si="395">IF(M47&gt;0,O47/M47,0)</f>
        <v>0.62571050649595183</v>
      </c>
      <c r="O47" s="54">
        <f t="shared" ref="O47" si="396">O44+O45+O46</f>
        <v>26585.188000000002</v>
      </c>
      <c r="P47" s="21">
        <f t="shared" ref="P47" si="397">IF(M47&gt;0,Q47/M47,0)</f>
        <v>0.26227866691771795</v>
      </c>
      <c r="Q47" s="54">
        <f t="shared" ref="Q47" si="398">Q44+Q45+Q46</f>
        <v>11143.696</v>
      </c>
      <c r="R47" s="21">
        <f t="shared" ref="R47" si="399">IF(M47&gt;0,T47/M47,0)</f>
        <v>0.11201082658633026</v>
      </c>
      <c r="S47" s="141"/>
      <c r="T47" s="54">
        <f t="shared" ref="T47" si="400">T44+T45+T46</f>
        <v>4759.116</v>
      </c>
      <c r="U47" s="21">
        <f t="shared" ref="U47" si="401">IF(M47&gt;0,V47/M47,0)</f>
        <v>0.20899484560346454</v>
      </c>
      <c r="V47" s="54">
        <f t="shared" ref="V47" si="402">V44+V45+V46</f>
        <v>8879.773000000001</v>
      </c>
      <c r="W47" s="21">
        <f t="shared" ref="W47" si="403">IF(M47&gt;0,X47/M47,0)</f>
        <v>0.51136763321408396</v>
      </c>
      <c r="X47" s="54">
        <f t="shared" ref="X47" si="404">X44+X45+X46</f>
        <v>21726.988000000001</v>
      </c>
      <c r="Y47" s="21">
        <f t="shared" ref="Y47" si="405">IF(M47&gt;0,Z47/M47,0)</f>
        <v>0.38669930333270575</v>
      </c>
      <c r="Z47" s="54">
        <f t="shared" ref="Z47" si="406">Z44+Z45+Z46</f>
        <v>16430.080000000002</v>
      </c>
      <c r="AA47" s="55">
        <f t="shared" ref="AA47" si="407">IF(M47&gt;0,AB47/M47,0)</f>
        <v>2.7537598851440407E-3</v>
      </c>
      <c r="AB47" s="56">
        <f t="shared" ref="AB47" si="408">SUM(AB44:AB46)</f>
        <v>117.00175</v>
      </c>
      <c r="AC47" s="55">
        <f t="shared" ref="AC47" si="409">IF(M47&gt;0,(AC44*M44+AC45*M45+AC46*M46)/M47,0)</f>
        <v>3.0222868292223691E-3</v>
      </c>
      <c r="AD47" s="55">
        <f t="shared" ref="AD47" si="410">IF(K47&gt;0,(K44*AD44+K45*AD45+K46*AD46)/K47,0)</f>
        <v>4.1011180234231445E-4</v>
      </c>
      <c r="AE47" s="52">
        <f t="shared" ref="AE47" si="411">SUM(AE44:AE46)</f>
        <v>17.424240000000001</v>
      </c>
      <c r="AF47" s="53">
        <f t="shared" ref="AF47" si="412">IF(K47&gt;0,(K44*AF44+K45*AF45+K46*AF46)/K47,0)</f>
        <v>0.21253391706701497</v>
      </c>
      <c r="AG47" s="58">
        <f t="shared" ref="AG47" si="413">SUM(AG44:AG46)</f>
        <v>104.86920550000002</v>
      </c>
      <c r="AH47" s="53">
        <f t="shared" ref="AH47" si="414">IF(AND(AB47&gt;0),((AB44*AH44+AB45*AH45+AB46*AH46)/AB47),0)</f>
        <v>0.85272530323662321</v>
      </c>
      <c r="AI47" s="57">
        <f t="shared" si="6"/>
        <v>0.86588343986578997</v>
      </c>
      <c r="AJ47" s="51">
        <f t="shared" ref="AJ47" si="415">SUM(AJ44:AJ46)</f>
        <v>540</v>
      </c>
      <c r="AK47" s="21">
        <f t="shared" ref="AK47" si="416">IF(AJ47&gt;0,(AK44*AJ44+AK45*AJ45+AK46*AJ46)/AJ47,0)</f>
        <v>8.6112962962962961E-2</v>
      </c>
      <c r="AL47" s="53">
        <f>IF(K47&gt;0,(AL44*K44+AL45*K45+AL46*K46)/K47,0)</f>
        <v>0.22485256259824218</v>
      </c>
      <c r="AM47" s="141">
        <f>IF(L47&gt;0,(AM44*K44+AM45*K45+AM46*K46)/K47,0)</f>
        <v>0.22484731563683061</v>
      </c>
      <c r="AN47" s="58">
        <f t="shared" ref="AN47" si="417">SUM(AN44:AN46)</f>
        <v>110.98668280000001</v>
      </c>
      <c r="AO47" s="142">
        <f t="shared" si="48"/>
        <v>110.99634280000001</v>
      </c>
      <c r="AP47" s="56"/>
      <c r="AQ47" s="56">
        <f t="shared" ref="AQ47" si="418">SUM(AQ44:AQ46)</f>
        <v>0</v>
      </c>
      <c r="AR47" s="105"/>
      <c r="AS47" s="106">
        <f>AR46</f>
        <v>2683.2400000000016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8">
        <v>12</v>
      </c>
      <c r="B48" s="23">
        <v>1</v>
      </c>
      <c r="C48" s="46" t="s">
        <v>58</v>
      </c>
      <c r="D48" s="12">
        <v>18100</v>
      </c>
      <c r="E48" s="12">
        <v>1</v>
      </c>
      <c r="F48" s="12">
        <v>15243</v>
      </c>
      <c r="G48" s="13">
        <v>0.6</v>
      </c>
      <c r="H48" s="13">
        <v>3.4</v>
      </c>
      <c r="I48" s="12">
        <v>15062</v>
      </c>
      <c r="J48" s="13">
        <v>1.8</v>
      </c>
      <c r="K48" s="12">
        <v>15392</v>
      </c>
      <c r="L48" s="14">
        <v>6.0999999999999999E-2</v>
      </c>
      <c r="M48" s="24">
        <f>ROUND(K48*(1-L48),0)</f>
        <v>14453</v>
      </c>
      <c r="N48" s="15">
        <v>0.56299999999999994</v>
      </c>
      <c r="O48" s="25">
        <f t="shared" ref="O48:O50" si="420">M48*N48</f>
        <v>8137.0389999999989</v>
      </c>
      <c r="P48" s="14">
        <v>0.34399999999999997</v>
      </c>
      <c r="Q48" s="25">
        <f t="shared" ref="Q48:Q50" si="421">M48*P48</f>
        <v>4971.8319999999994</v>
      </c>
      <c r="R48" s="16">
        <v>9.2999999999999999E-2</v>
      </c>
      <c r="S48" s="150">
        <v>0.25059999999999999</v>
      </c>
      <c r="T48" s="25">
        <f t="shared" ref="T48:T50" si="422">M48*R48</f>
        <v>1344.1289999999999</v>
      </c>
      <c r="U48" s="26">
        <v>0.215</v>
      </c>
      <c r="V48" s="25">
        <f t="shared" ref="V48:V50" si="423">M48*U48</f>
        <v>3107.395</v>
      </c>
      <c r="W48" s="16">
        <v>0.51200000000000001</v>
      </c>
      <c r="X48" s="25">
        <f t="shared" ref="X48:X50" si="424">M48*W48</f>
        <v>7399.9360000000006</v>
      </c>
      <c r="Y48" s="16">
        <v>0.39</v>
      </c>
      <c r="Z48" s="25">
        <f t="shared" ref="Z48:Z50" si="425">Y48*M48</f>
        <v>5636.67</v>
      </c>
      <c r="AA48" s="17">
        <v>2.7100000000000002E-3</v>
      </c>
      <c r="AB48" s="18">
        <f t="shared" ref="AB48:AB50" si="426">M48*AA48</f>
        <v>39.167630000000003</v>
      </c>
      <c r="AC48" s="27">
        <f>IF(M48&gt;0,(AE48+AN48)/M48,0)</f>
        <v>3.1768078461219124E-3</v>
      </c>
      <c r="AD48" s="17">
        <v>4.2999999999999999E-4</v>
      </c>
      <c r="AE48" s="24">
        <f t="shared" ref="AE48:AE50" si="427">AD48*M48</f>
        <v>6.2147899999999998</v>
      </c>
      <c r="AF48" s="117">
        <v>0.20399999999999999</v>
      </c>
      <c r="AG48" s="30">
        <f t="shared" ref="AG48:AG50" si="428">AJ48*(1-AK48)*AF48</f>
        <v>37.809155999999994</v>
      </c>
      <c r="AH48" s="28">
        <f t="shared" ref="AH48:AH50" si="429">IF(AND(AF48&gt;0,AD48&gt;0,AA48&gt;0),((AA48-AD48)*AF48)/((AF48-AD48)*AA48),0)</f>
        <v>0.84310554752646816</v>
      </c>
      <c r="AI48" s="60">
        <f t="shared" si="6"/>
        <v>0.8663832389489643</v>
      </c>
      <c r="AJ48" s="12">
        <v>203</v>
      </c>
      <c r="AK48" s="14">
        <v>8.6999999999999994E-2</v>
      </c>
      <c r="AL48" s="15">
        <v>0.2142</v>
      </c>
      <c r="AM48" s="135">
        <v>0.21299999999999999</v>
      </c>
      <c r="AN48" s="30">
        <f>AJ48*(1-AK48)*AL48</f>
        <v>39.699613800000002</v>
      </c>
      <c r="AO48" s="136">
        <f t="shared" ref="AO48" si="430">AJ48*(1-AK48)*AM48</f>
        <v>39.477207</v>
      </c>
      <c r="AP48" s="19">
        <v>1.65</v>
      </c>
      <c r="AQ48" s="19"/>
      <c r="AR48" s="101">
        <f>AR46+AJ48-AQ48</f>
        <v>2886.2400000000016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9"/>
      <c r="B49" s="33">
        <v>2</v>
      </c>
      <c r="C49" s="11" t="s">
        <v>53</v>
      </c>
      <c r="D49" s="34">
        <v>20000</v>
      </c>
      <c r="E49" s="34">
        <v>4</v>
      </c>
      <c r="F49" s="34">
        <v>17029</v>
      </c>
      <c r="G49" s="35">
        <v>0.7</v>
      </c>
      <c r="H49" s="35">
        <v>4.3</v>
      </c>
      <c r="I49" s="34">
        <v>17471</v>
      </c>
      <c r="J49" s="35">
        <v>1.6</v>
      </c>
      <c r="K49" s="34">
        <v>15677</v>
      </c>
      <c r="L49" s="36">
        <v>6.3E-2</v>
      </c>
      <c r="M49" s="37">
        <f>ROUND(K49*(1-L49),0)</f>
        <v>14689</v>
      </c>
      <c r="N49" s="38">
        <v>0.52900000000000003</v>
      </c>
      <c r="O49" s="25">
        <f t="shared" si="420"/>
        <v>7770.4810000000007</v>
      </c>
      <c r="P49" s="36">
        <v>0.33900000000000002</v>
      </c>
      <c r="Q49" s="25">
        <f t="shared" si="421"/>
        <v>4979.5709999999999</v>
      </c>
      <c r="R49" s="39">
        <v>0.13200000000000001</v>
      </c>
      <c r="S49" s="139">
        <v>0.25890000000000002</v>
      </c>
      <c r="T49" s="25">
        <f t="shared" si="422"/>
        <v>1938.9480000000001</v>
      </c>
      <c r="U49" s="28">
        <v>0.23699999999999999</v>
      </c>
      <c r="V49" s="25">
        <f t="shared" si="423"/>
        <v>3481.2929999999997</v>
      </c>
      <c r="W49" s="39">
        <v>0.5</v>
      </c>
      <c r="X49" s="25">
        <f t="shared" si="424"/>
        <v>7344.5</v>
      </c>
      <c r="Y49" s="39">
        <v>0.39</v>
      </c>
      <c r="Z49" s="25">
        <f t="shared" si="425"/>
        <v>5728.71</v>
      </c>
      <c r="AA49" s="40">
        <v>2.6800000000000001E-3</v>
      </c>
      <c r="AB49" s="18">
        <f t="shared" si="426"/>
        <v>39.366520000000001</v>
      </c>
      <c r="AC49" s="27">
        <f>IF(M49&gt;0,(AE49+AN49)/M49,0)</f>
        <v>2.8759035741030702E-3</v>
      </c>
      <c r="AD49" s="40">
        <v>4.2999999999999999E-4</v>
      </c>
      <c r="AE49" s="37">
        <f t="shared" si="427"/>
        <v>6.3162700000000003</v>
      </c>
      <c r="AF49" s="28">
        <v>0.2112</v>
      </c>
      <c r="AG49" s="41">
        <f t="shared" si="428"/>
        <v>35.325734400000002</v>
      </c>
      <c r="AH49" s="28">
        <f t="shared" si="429"/>
        <v>0.84126504168439975</v>
      </c>
      <c r="AI49" s="29">
        <f t="shared" si="6"/>
        <v>0.85218773660517566</v>
      </c>
      <c r="AJ49" s="34">
        <v>183</v>
      </c>
      <c r="AK49" s="36">
        <v>8.5999999999999993E-2</v>
      </c>
      <c r="AL49" s="38">
        <v>0.21479999999999999</v>
      </c>
      <c r="AM49" s="137">
        <v>0.21629999999999999</v>
      </c>
      <c r="AN49" s="41">
        <f>AJ49*(1-AK49)*AL49</f>
        <v>35.927877599999995</v>
      </c>
      <c r="AO49" s="138">
        <f t="shared" si="19"/>
        <v>36.1787706</v>
      </c>
      <c r="AP49" s="42">
        <v>1.6</v>
      </c>
      <c r="AQ49" s="42"/>
      <c r="AR49" s="121">
        <f>AR48+AJ49-AQ49</f>
        <v>3069.2400000000016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9"/>
      <c r="B50" s="33">
        <v>3</v>
      </c>
      <c r="C50" s="46" t="s">
        <v>56</v>
      </c>
      <c r="D50" s="43">
        <v>16393</v>
      </c>
      <c r="E50" s="43">
        <v>3</v>
      </c>
      <c r="F50" s="43">
        <v>17251</v>
      </c>
      <c r="G50" s="37">
        <v>0.2</v>
      </c>
      <c r="H50" s="37">
        <v>3.9</v>
      </c>
      <c r="I50" s="43">
        <v>17126</v>
      </c>
      <c r="J50" s="37">
        <v>0.8</v>
      </c>
      <c r="K50" s="43">
        <v>15314</v>
      </c>
      <c r="L50" s="39">
        <v>6.0999999999999999E-2</v>
      </c>
      <c r="M50" s="37">
        <f>ROUND(K50*(1-L50),0)</f>
        <v>14380</v>
      </c>
      <c r="N50" s="28">
        <v>0.48199999999999998</v>
      </c>
      <c r="O50" s="25">
        <f t="shared" si="420"/>
        <v>6931.16</v>
      </c>
      <c r="P50" s="39">
        <v>0.39300000000000002</v>
      </c>
      <c r="Q50" s="25">
        <f t="shared" si="421"/>
        <v>5651.34</v>
      </c>
      <c r="R50" s="39">
        <v>0.125</v>
      </c>
      <c r="S50" s="139">
        <v>0.25330000000000003</v>
      </c>
      <c r="T50" s="25">
        <f t="shared" si="422"/>
        <v>1797.5</v>
      </c>
      <c r="U50" s="28">
        <v>0.245</v>
      </c>
      <c r="V50" s="25">
        <f t="shared" si="423"/>
        <v>3523.1</v>
      </c>
      <c r="W50" s="39">
        <v>0.497</v>
      </c>
      <c r="X50" s="25">
        <f t="shared" si="424"/>
        <v>7146.86</v>
      </c>
      <c r="Y50" s="39">
        <v>0.39</v>
      </c>
      <c r="Z50" s="25">
        <f t="shared" si="425"/>
        <v>5608.2</v>
      </c>
      <c r="AA50" s="47">
        <v>2.7100000000000002E-3</v>
      </c>
      <c r="AB50" s="18">
        <f t="shared" si="426"/>
        <v>38.969799999999999</v>
      </c>
      <c r="AC50" s="27">
        <f>IF(M50&gt;0,(AE50+AN50)/M50,0)</f>
        <v>2.9614703059805286E-3</v>
      </c>
      <c r="AD50" s="47">
        <v>4.2999999999999999E-4</v>
      </c>
      <c r="AE50" s="37">
        <f t="shared" si="427"/>
        <v>6.1833999999999998</v>
      </c>
      <c r="AF50" s="28">
        <v>0.21460000000000001</v>
      </c>
      <c r="AG50" s="41">
        <f t="shared" si="428"/>
        <v>35.933697000000002</v>
      </c>
      <c r="AH50" s="28">
        <f t="shared" si="429"/>
        <v>0.8430175911228226</v>
      </c>
      <c r="AI50" s="29">
        <f t="shared" si="6"/>
        <v>0.85649593447334538</v>
      </c>
      <c r="AJ50" s="43">
        <v>183</v>
      </c>
      <c r="AK50" s="39">
        <v>8.5000000000000006E-2</v>
      </c>
      <c r="AL50" s="28">
        <v>0.21740000000000001</v>
      </c>
      <c r="AM50" s="139">
        <v>0.21609999999999999</v>
      </c>
      <c r="AN50" s="41">
        <f>AJ50*(1-AK50)*AL50</f>
        <v>36.402543000000001</v>
      </c>
      <c r="AO50" s="140">
        <f t="shared" si="19"/>
        <v>36.184864499999996</v>
      </c>
      <c r="AP50" s="18">
        <v>1.6</v>
      </c>
      <c r="AQ50" s="18"/>
      <c r="AR50" s="121">
        <f>AR49+AJ50-AQ50</f>
        <v>3252.2400000000016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70"/>
      <c r="B51" s="49" t="s">
        <v>38</v>
      </c>
      <c r="C51" s="50"/>
      <c r="D51" s="51">
        <f t="shared" ref="D51" si="431">SUM(D48:D50)</f>
        <v>54493</v>
      </c>
      <c r="E51" s="51"/>
      <c r="F51" s="51">
        <f t="shared" ref="F51" si="432">SUM(F48:F50)</f>
        <v>49523</v>
      </c>
      <c r="G51" s="52"/>
      <c r="H51" s="52"/>
      <c r="I51" s="51">
        <f t="shared" ref="I51:K51" si="433">SUM(I48:I50)</f>
        <v>49659</v>
      </c>
      <c r="J51" s="52"/>
      <c r="K51" s="51">
        <f t="shared" si="433"/>
        <v>46383</v>
      </c>
      <c r="L51" s="21">
        <f t="shared" ref="L51" si="434">IF(K51&gt;0,(K48*L48+K49*L49+K50*L50)/K51,0)</f>
        <v>6.1675980423862194E-2</v>
      </c>
      <c r="M51" s="52">
        <f t="shared" ref="M51" si="435">M48+M49+M50</f>
        <v>43522</v>
      </c>
      <c r="N51" s="53">
        <f t="shared" ref="N51" si="436">IF(M51&gt;0,O51/M51,0)</f>
        <v>0.52476172969992185</v>
      </c>
      <c r="O51" s="54">
        <f t="shared" ref="O51" si="437">O48+O49+O50</f>
        <v>22838.68</v>
      </c>
      <c r="P51" s="21">
        <f t="shared" ref="P51" si="438">IF(M51&gt;0,Q51/M51,0)</f>
        <v>0.35850243554983685</v>
      </c>
      <c r="Q51" s="54">
        <f t="shared" ref="Q51" si="439">Q48+Q49+Q50</f>
        <v>15602.742999999999</v>
      </c>
      <c r="R51" s="21">
        <f t="shared" ref="R51" si="440">IF(M51&gt;0,T51/M51,0)</f>
        <v>0.11673583475024127</v>
      </c>
      <c r="S51" s="141"/>
      <c r="T51" s="54">
        <f t="shared" ref="T51" si="441">T48+T49+T50</f>
        <v>5080.5770000000002</v>
      </c>
      <c r="U51" s="21">
        <f t="shared" ref="U51" si="442">IF(M51&gt;0,V51/M51,0)</f>
        <v>0.23233739258306146</v>
      </c>
      <c r="V51" s="54">
        <f t="shared" ref="V51" si="443">V48+V49+V50</f>
        <v>10111.788</v>
      </c>
      <c r="W51" s="21">
        <f t="shared" ref="W51" si="444">IF(M51&gt;0,X51/M51,0)</f>
        <v>0.50299379624098162</v>
      </c>
      <c r="X51" s="54">
        <f t="shared" ref="X51" si="445">X48+X49+X50</f>
        <v>21891.296000000002</v>
      </c>
      <c r="Y51" s="21">
        <f t="shared" ref="Y51" si="446">IF(M51&gt;0,Z51/M51,0)</f>
        <v>0.39</v>
      </c>
      <c r="Z51" s="54">
        <f t="shared" ref="Z51" si="447">Z48+Z49+Z50</f>
        <v>16973.580000000002</v>
      </c>
      <c r="AA51" s="55">
        <f t="shared" ref="AA51" si="448">IF(M51&gt;0,AB51/M51,0)</f>
        <v>2.6998747759753687E-3</v>
      </c>
      <c r="AB51" s="56">
        <f t="shared" ref="AB51" si="449">SUM(AB48:AB50)</f>
        <v>117.50395</v>
      </c>
      <c r="AC51" s="55">
        <f t="shared" ref="AC51" si="450">IF(M51&gt;0,(AC48*M48+AC49*M49+AC50*M50)/M51,0)</f>
        <v>3.0041012453471808E-3</v>
      </c>
      <c r="AD51" s="55">
        <f t="shared" ref="AD51" si="451">IF(K51&gt;0,(K48*AD48+K49*AD49+K50*AD50)/K51,0)</f>
        <v>4.3000000000000004E-4</v>
      </c>
      <c r="AE51" s="52">
        <f t="shared" ref="AE51" si="452">SUM(AE48:AE50)</f>
        <v>18.714459999999999</v>
      </c>
      <c r="AF51" s="53">
        <f t="shared" ref="AF51" si="453">IF(K51&gt;0,(K48*AF48+K49*AF49+K50*AF50)/K51,0)</f>
        <v>0.20993326865446393</v>
      </c>
      <c r="AG51" s="58">
        <f t="shared" ref="AG51" si="454">SUM(AG48:AG50)</f>
        <v>109.06858739999998</v>
      </c>
      <c r="AH51" s="53">
        <f t="shared" ref="AH51" si="455">IF(AND(AB51&gt;0),((AB48*AH48+AB49*AH49+AB50*AH50)/AB51),0)</f>
        <v>0.84245976537616007</v>
      </c>
      <c r="AI51" s="57">
        <f t="shared" si="6"/>
        <v>0.85857583857324093</v>
      </c>
      <c r="AJ51" s="51">
        <f t="shared" ref="AJ51" si="456">SUM(AJ48:AJ50)</f>
        <v>569</v>
      </c>
      <c r="AK51" s="21">
        <f t="shared" ref="AK51" si="457">IF(AJ51&gt;0,(AK48*AJ48+AK49*AJ49+AK50*AJ50)/AJ51,0)</f>
        <v>8.6035149384885767E-2</v>
      </c>
      <c r="AL51" s="53">
        <f>IF(K51&gt;0,(AL48*K48+AL49*K49+AL50*K50)/K51,0)</f>
        <v>0.21545931914710131</v>
      </c>
      <c r="AM51" s="141">
        <f>IF(L51&gt;0,(AM48*K48+AM49*K49+AM50*K50)/K51,0)</f>
        <v>0.21513887631244205</v>
      </c>
      <c r="AN51" s="58">
        <f t="shared" ref="AN51" si="458">SUM(AN48:AN50)</f>
        <v>112.03003440000001</v>
      </c>
      <c r="AO51" s="142">
        <f t="shared" si="48"/>
        <v>111.8408421</v>
      </c>
      <c r="AP51" s="56"/>
      <c r="AQ51" s="56">
        <f t="shared" ref="AQ51" si="459">SUM(AQ48:AQ50)</f>
        <v>0</v>
      </c>
      <c r="AR51" s="105"/>
      <c r="AS51" s="106">
        <f>AR50</f>
        <v>3252.2400000000016</v>
      </c>
      <c r="AT51" s="51">
        <f t="shared" ref="AT51" si="460">SUM(AT48:AT50)</f>
        <v>0</v>
      </c>
      <c r="AU51" s="59"/>
      <c r="AV51" s="58"/>
      <c r="AW51" s="58"/>
      <c r="AX51" s="58"/>
      <c r="AY51" s="58"/>
    </row>
    <row r="52" spans="1:51" x14ac:dyDescent="0.2">
      <c r="A52" s="168">
        <v>13</v>
      </c>
      <c r="B52" s="23">
        <v>1</v>
      </c>
      <c r="C52" s="46" t="s">
        <v>58</v>
      </c>
      <c r="D52" s="12">
        <v>6583</v>
      </c>
      <c r="E52" s="12">
        <v>0</v>
      </c>
      <c r="F52" s="12">
        <v>7316</v>
      </c>
      <c r="G52" s="13">
        <v>0.6</v>
      </c>
      <c r="H52" s="13">
        <v>3.5</v>
      </c>
      <c r="I52" s="12">
        <v>7689</v>
      </c>
      <c r="J52" s="13">
        <v>4.5</v>
      </c>
      <c r="K52" s="12">
        <v>13750</v>
      </c>
      <c r="L52" s="14">
        <v>6.7000000000000004E-2</v>
      </c>
      <c r="M52" s="24">
        <f>ROUND(K52*(1-L52),0)</f>
        <v>12829</v>
      </c>
      <c r="N52" s="15">
        <v>0.48499999999999999</v>
      </c>
      <c r="O52" s="25">
        <f t="shared" ref="O52:O54" si="461">M52*N52</f>
        <v>6222.0649999999996</v>
      </c>
      <c r="P52" s="14">
        <v>0.434</v>
      </c>
      <c r="Q52" s="25">
        <f t="shared" ref="Q52:Q54" si="462">M52*P52</f>
        <v>5567.7860000000001</v>
      </c>
      <c r="R52" s="16">
        <v>8.1000000000000003E-2</v>
      </c>
      <c r="S52" s="150">
        <v>0.26090000000000002</v>
      </c>
      <c r="T52" s="25">
        <f t="shared" ref="T52:T54" si="463">M52*R52</f>
        <v>1039.1490000000001</v>
      </c>
      <c r="U52" s="26">
        <v>0.249</v>
      </c>
      <c r="V52" s="25">
        <f t="shared" ref="V52:V54" si="464">M52*U52</f>
        <v>3194.4209999999998</v>
      </c>
      <c r="W52" s="16">
        <v>0.49099999999999999</v>
      </c>
      <c r="X52" s="25">
        <f t="shared" ref="X52:X54" si="465">M52*W52</f>
        <v>6299.0389999999998</v>
      </c>
      <c r="Y52" s="16">
        <v>0.39</v>
      </c>
      <c r="Z52" s="25">
        <f t="shared" ref="Z52:Z54" si="466">Y52*M52</f>
        <v>5003.3100000000004</v>
      </c>
      <c r="AA52" s="17">
        <v>2.6700000000000001E-3</v>
      </c>
      <c r="AB52" s="18">
        <f t="shared" ref="AB52:AB54" si="467">M52*AA52</f>
        <v>34.253430000000002</v>
      </c>
      <c r="AC52" s="27">
        <f>IF(M52&gt;0,(AE52+AN52)/M52,0)</f>
        <v>3.3086204692493568E-3</v>
      </c>
      <c r="AD52" s="17">
        <v>4.2000000000000002E-4</v>
      </c>
      <c r="AE52" s="24">
        <f t="shared" ref="AE52:AE54" si="468">AD52*M52</f>
        <v>5.3881800000000002</v>
      </c>
      <c r="AF52" s="117">
        <v>0.2049</v>
      </c>
      <c r="AG52" s="30">
        <f t="shared" ref="AG52:AG54" si="469">AJ52*(1-AK52)*AF52</f>
        <v>35.800128000000001</v>
      </c>
      <c r="AH52" s="28">
        <f t="shared" ref="AH52:AH54" si="470">IF(AND(AF52&gt;0,AD52&gt;0,AA52&gt;0),((AA52-AD52)*AF52)/((AF52-AD52)*AA52),0)</f>
        <v>0.84442752017724343</v>
      </c>
      <c r="AI52" s="60">
        <f t="shared" si="6"/>
        <v>0.87479113605494685</v>
      </c>
      <c r="AJ52" s="12">
        <v>192</v>
      </c>
      <c r="AK52" s="14">
        <v>0.09</v>
      </c>
      <c r="AL52" s="15">
        <v>0.21210000000000001</v>
      </c>
      <c r="AM52" s="135">
        <v>0.2009</v>
      </c>
      <c r="AN52" s="30">
        <f>AJ52*(1-AK52)*AL52</f>
        <v>37.058112000000001</v>
      </c>
      <c r="AO52" s="136">
        <f t="shared" ref="AO52" si="471">AJ52*(1-AK52)*AM52</f>
        <v>35.101247999999998</v>
      </c>
      <c r="AP52" s="19">
        <v>1.65</v>
      </c>
      <c r="AQ52" s="19">
        <v>1011.3</v>
      </c>
      <c r="AR52" s="101">
        <f>AR50+AJ52-AQ52</f>
        <v>2432.9400000000014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9"/>
      <c r="B53" s="33">
        <v>2</v>
      </c>
      <c r="C53" s="46" t="s">
        <v>54</v>
      </c>
      <c r="D53" s="34">
        <v>20000</v>
      </c>
      <c r="E53" s="34">
        <v>3</v>
      </c>
      <c r="F53" s="34">
        <v>17365</v>
      </c>
      <c r="G53" s="35">
        <v>0.4</v>
      </c>
      <c r="H53" s="35">
        <v>4.4000000000000004</v>
      </c>
      <c r="I53" s="34">
        <v>17744</v>
      </c>
      <c r="J53" s="35">
        <v>1.6</v>
      </c>
      <c r="K53" s="34">
        <v>13680</v>
      </c>
      <c r="L53" s="36">
        <v>6.2E-2</v>
      </c>
      <c r="M53" s="37">
        <f>ROUND(K53*(1-L53),0)</f>
        <v>12832</v>
      </c>
      <c r="N53" s="38">
        <v>0.56100000000000005</v>
      </c>
      <c r="O53" s="25">
        <f t="shared" si="461"/>
        <v>7198.7520000000004</v>
      </c>
      <c r="P53" s="36">
        <v>0.23100000000000001</v>
      </c>
      <c r="Q53" s="25">
        <f t="shared" si="462"/>
        <v>2964.192</v>
      </c>
      <c r="R53" s="39">
        <v>0.20799999999999999</v>
      </c>
      <c r="S53" s="139">
        <v>0.26329999999999998</v>
      </c>
      <c r="T53" s="25">
        <f t="shared" si="463"/>
        <v>2669.056</v>
      </c>
      <c r="U53" s="28">
        <v>0.23100000000000001</v>
      </c>
      <c r="V53" s="25">
        <f t="shared" si="464"/>
        <v>2964.192</v>
      </c>
      <c r="W53" s="39">
        <v>0.496</v>
      </c>
      <c r="X53" s="25">
        <f t="shared" si="465"/>
        <v>6364.6719999999996</v>
      </c>
      <c r="Y53" s="39">
        <v>0.39</v>
      </c>
      <c r="Z53" s="25">
        <f t="shared" si="466"/>
        <v>5004.4800000000005</v>
      </c>
      <c r="AA53" s="40">
        <v>2.7000000000000001E-3</v>
      </c>
      <c r="AB53" s="18">
        <f t="shared" si="467"/>
        <v>34.6464</v>
      </c>
      <c r="AC53" s="27">
        <f>IF(M53&gt;0,(AE53+AN53)/M53,0)</f>
        <v>2.8059913497506233E-3</v>
      </c>
      <c r="AD53" s="40">
        <v>4.2000000000000002E-4</v>
      </c>
      <c r="AE53" s="37">
        <f t="shared" si="468"/>
        <v>5.3894400000000005</v>
      </c>
      <c r="AF53" s="28">
        <v>0.2114</v>
      </c>
      <c r="AG53" s="41">
        <f t="shared" si="469"/>
        <v>30.202718000000001</v>
      </c>
      <c r="AH53" s="28">
        <f t="shared" si="470"/>
        <v>0.84612548846125479</v>
      </c>
      <c r="AI53" s="29">
        <f t="shared" si="6"/>
        <v>0.85199006905680219</v>
      </c>
      <c r="AJ53" s="34">
        <v>157</v>
      </c>
      <c r="AK53" s="36">
        <v>0.09</v>
      </c>
      <c r="AL53" s="38">
        <v>0.21429999999999999</v>
      </c>
      <c r="AM53" s="137">
        <v>0.2082</v>
      </c>
      <c r="AN53" s="41">
        <f>AJ53*(1-AK53)*AL53</f>
        <v>30.617041</v>
      </c>
      <c r="AO53" s="138">
        <f t="shared" si="19"/>
        <v>29.745533999999999</v>
      </c>
      <c r="AP53" s="42">
        <v>1.6</v>
      </c>
      <c r="AQ53" s="42"/>
      <c r="AR53" s="121">
        <f>AR52+AJ53-AQ53</f>
        <v>2589.9400000000014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9"/>
      <c r="B54" s="33">
        <v>3</v>
      </c>
      <c r="C54" s="46" t="s">
        <v>56</v>
      </c>
      <c r="D54" s="43">
        <v>20467</v>
      </c>
      <c r="E54" s="43">
        <v>0</v>
      </c>
      <c r="F54" s="43">
        <v>17858</v>
      </c>
      <c r="G54" s="37">
        <v>0.6</v>
      </c>
      <c r="H54" s="37">
        <v>3.7</v>
      </c>
      <c r="I54" s="43">
        <v>18111</v>
      </c>
      <c r="J54" s="37">
        <v>0.6</v>
      </c>
      <c r="K54" s="43">
        <v>13199</v>
      </c>
      <c r="L54" s="39">
        <v>6.5000000000000002E-2</v>
      </c>
      <c r="M54" s="37">
        <f>ROUND(K54*(1-L54),0)</f>
        <v>12341</v>
      </c>
      <c r="N54" s="28">
        <v>0.49099999999999999</v>
      </c>
      <c r="O54" s="25">
        <f t="shared" si="461"/>
        <v>6059.4309999999996</v>
      </c>
      <c r="P54" s="39">
        <v>0.436</v>
      </c>
      <c r="Q54" s="25">
        <f t="shared" si="462"/>
        <v>5380.6760000000004</v>
      </c>
      <c r="R54" s="39">
        <v>7.2999999999999995E-2</v>
      </c>
      <c r="S54" s="139">
        <v>0.26029999999999998</v>
      </c>
      <c r="T54" s="25">
        <f t="shared" si="463"/>
        <v>900.89299999999992</v>
      </c>
      <c r="U54" s="28">
        <v>0.219</v>
      </c>
      <c r="V54" s="25">
        <f t="shared" si="464"/>
        <v>2702.6790000000001</v>
      </c>
      <c r="W54" s="39">
        <v>0.51300000000000001</v>
      </c>
      <c r="X54" s="25">
        <f t="shared" si="465"/>
        <v>6330.933</v>
      </c>
      <c r="Y54" s="39">
        <v>0.39</v>
      </c>
      <c r="Z54" s="25">
        <f t="shared" si="466"/>
        <v>4812.99</v>
      </c>
      <c r="AA54" s="47">
        <v>2.8400000000000001E-3</v>
      </c>
      <c r="AB54" s="18">
        <f t="shared" si="467"/>
        <v>35.048439999999999</v>
      </c>
      <c r="AC54" s="27">
        <f>IF(M54&gt;0,(AE54+AN54)/M54,0)</f>
        <v>2.9763806822785837E-3</v>
      </c>
      <c r="AD54" s="47">
        <v>4.4999999999999999E-4</v>
      </c>
      <c r="AE54" s="37">
        <f t="shared" si="468"/>
        <v>5.5534499999999998</v>
      </c>
      <c r="AF54" s="28">
        <v>0.20660000000000001</v>
      </c>
      <c r="AG54" s="41">
        <f t="shared" si="469"/>
        <v>29.172953000000003</v>
      </c>
      <c r="AH54" s="28">
        <f t="shared" si="470"/>
        <v>0.8433862939948692</v>
      </c>
      <c r="AI54" s="29">
        <f t="shared" si="6"/>
        <v>0.85054310629117125</v>
      </c>
      <c r="AJ54" s="43">
        <v>155</v>
      </c>
      <c r="AK54" s="39">
        <v>8.8999999999999996E-2</v>
      </c>
      <c r="AL54" s="28">
        <v>0.2208</v>
      </c>
      <c r="AM54" s="139">
        <v>0.22509999999999999</v>
      </c>
      <c r="AN54" s="41">
        <f>AJ54*(1-AK54)*AL54</f>
        <v>31.178064000000003</v>
      </c>
      <c r="AO54" s="140">
        <f t="shared" si="19"/>
        <v>31.785245500000002</v>
      </c>
      <c r="AP54" s="18">
        <v>1.6</v>
      </c>
      <c r="AQ54" s="18"/>
      <c r="AR54" s="121">
        <f>AR53+AJ54-AQ54</f>
        <v>2744.9400000000014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70"/>
      <c r="B55" s="49" t="s">
        <v>38</v>
      </c>
      <c r="C55" s="50"/>
      <c r="D55" s="51">
        <f t="shared" ref="D55" si="472">SUM(D52:D54)</f>
        <v>47050</v>
      </c>
      <c r="E55" s="51"/>
      <c r="F55" s="51">
        <f t="shared" ref="F55" si="473">SUM(F52:F54)</f>
        <v>42539</v>
      </c>
      <c r="G55" s="52"/>
      <c r="H55" s="52"/>
      <c r="I55" s="51">
        <f t="shared" ref="I55:K55" si="474">SUM(I52:I54)</f>
        <v>43544</v>
      </c>
      <c r="J55" s="52"/>
      <c r="K55" s="51">
        <f t="shared" si="474"/>
        <v>40629</v>
      </c>
      <c r="L55" s="21">
        <f t="shared" ref="L55" si="475">IF(K55&gt;0,(K52*L52+K53*L53+K54*L54)/K55,0)</f>
        <v>6.4666740505550213E-2</v>
      </c>
      <c r="M55" s="52">
        <f t="shared" ref="M55" si="476">M52+M53+M54</f>
        <v>38002</v>
      </c>
      <c r="N55" s="53">
        <f t="shared" ref="N55" si="477">IF(M55&gt;0,O55/M55,0)</f>
        <v>0.51261112573022471</v>
      </c>
      <c r="O55" s="54">
        <f t="shared" ref="O55" si="478">O52+O53+O54</f>
        <v>19480.248</v>
      </c>
      <c r="P55" s="21">
        <f t="shared" ref="P55" si="479">IF(M55&gt;0,Q55/M55,0)</f>
        <v>0.3661032050944687</v>
      </c>
      <c r="Q55" s="54">
        <f t="shared" ref="Q55" si="480">Q52+Q53+Q54</f>
        <v>13912.653999999999</v>
      </c>
      <c r="R55" s="21">
        <f t="shared" ref="R55" si="481">IF(M55&gt;0,T55/M55,0)</f>
        <v>0.12128566917530656</v>
      </c>
      <c r="S55" s="141"/>
      <c r="T55" s="54">
        <f t="shared" ref="T55" si="482">T52+T53+T54</f>
        <v>4609.098</v>
      </c>
      <c r="U55" s="21">
        <f t="shared" ref="U55" si="483">IF(M55&gt;0,V55/M55,0)</f>
        <v>0.23317962212515128</v>
      </c>
      <c r="V55" s="54">
        <f t="shared" ref="V55" si="484">V52+V53+V54</f>
        <v>8861.2919999999995</v>
      </c>
      <c r="W55" s="21">
        <f t="shared" ref="W55" si="485">IF(M55&gt;0,X55/M55,0)</f>
        <v>0.49983274564496605</v>
      </c>
      <c r="X55" s="54">
        <f t="shared" ref="X55" si="486">X52+X53+X54</f>
        <v>18994.644</v>
      </c>
      <c r="Y55" s="21">
        <f t="shared" ref="Y55" si="487">IF(M55&gt;0,Z55/M55,0)</f>
        <v>0.39</v>
      </c>
      <c r="Z55" s="54">
        <f t="shared" ref="Z55" si="488">Z52+Z53+Z54</f>
        <v>14820.78</v>
      </c>
      <c r="AA55" s="55">
        <f t="shared" ref="AA55" si="489">IF(M55&gt;0,AB55/M55,0)</f>
        <v>2.7353368243776643E-3</v>
      </c>
      <c r="AB55" s="56">
        <f t="shared" ref="AB55" si="490">SUM(AB52:AB54)</f>
        <v>103.94827000000001</v>
      </c>
      <c r="AC55" s="55">
        <f t="shared" ref="AC55" si="491">IF(M55&gt;0,(AC52*M52+AC53*M53+AC54*M54)/M55,0)</f>
        <v>3.0310059207410141E-3</v>
      </c>
      <c r="AD55" s="55">
        <f t="shared" ref="AD55" si="492">IF(K55&gt;0,(K52*AD52+K53*AD53+K54*AD54)/K55,0)</f>
        <v>4.2974599424056714E-4</v>
      </c>
      <c r="AE55" s="52">
        <f t="shared" ref="AE55" si="493">SUM(AE52:AE54)</f>
        <v>16.33107</v>
      </c>
      <c r="AF55" s="53">
        <f t="shared" ref="AF55" si="494">IF(K55&gt;0,(K52*AF52+K53*AF53+K54*AF54)/K55,0)</f>
        <v>0.20764085751556771</v>
      </c>
      <c r="AG55" s="58">
        <f t="shared" ref="AG55" si="495">SUM(AG52:AG54)</f>
        <v>95.175799000000012</v>
      </c>
      <c r="AH55" s="53">
        <f t="shared" ref="AH55" si="496">IF(AND(AB55&gt;0),((AB52*AH52+AB53*AH53+AB54*AH54)/AB55),0)</f>
        <v>0.84464238796653712</v>
      </c>
      <c r="AI55" s="57">
        <f t="shared" si="6"/>
        <v>0.8599302369745746</v>
      </c>
      <c r="AJ55" s="51">
        <f t="shared" ref="AJ55" si="497">SUM(AJ52:AJ54)</f>
        <v>504</v>
      </c>
      <c r="AK55" s="21">
        <f t="shared" ref="AK55" si="498">IF(AJ55&gt;0,(AK52*AJ52+AK53*AJ53+AK54*AJ54)/AJ55,0)</f>
        <v>8.969246031746031E-2</v>
      </c>
      <c r="AL55" s="53">
        <f>IF(K55&gt;0,(AL52*K52+AL53*K53+AL54*K54)/K55,0)</f>
        <v>0.21566709000959905</v>
      </c>
      <c r="AM55" s="141">
        <f>IF(L55&gt;0,(AM52*K52+AM53*K53+AM54*K54)/K55,0)</f>
        <v>0.21121971744320558</v>
      </c>
      <c r="AN55" s="58">
        <f t="shared" ref="AN55" si="499">SUM(AN52:AN54)</f>
        <v>98.853217000000001</v>
      </c>
      <c r="AO55" s="142">
        <f t="shared" si="48"/>
        <v>96.632027499999992</v>
      </c>
      <c r="AP55" s="56"/>
      <c r="AQ55" s="56">
        <f t="shared" ref="AQ55" si="500">SUM(AQ52:AQ54)</f>
        <v>1011.3</v>
      </c>
      <c r="AR55" s="105"/>
      <c r="AS55" s="106">
        <f>AR54</f>
        <v>2744.9400000000014</v>
      </c>
      <c r="AT55" s="51">
        <f t="shared" ref="AT55" si="501">SUM(AT52:AT54)</f>
        <v>0</v>
      </c>
      <c r="AU55" s="59"/>
      <c r="AV55" s="58"/>
      <c r="AW55" s="58"/>
      <c r="AX55" s="58"/>
      <c r="AY55" s="58"/>
    </row>
    <row r="56" spans="1:51" x14ac:dyDescent="0.2">
      <c r="A56" s="168">
        <v>14</v>
      </c>
      <c r="B56" s="23">
        <v>1</v>
      </c>
      <c r="C56" s="46" t="s">
        <v>58</v>
      </c>
      <c r="D56" s="12">
        <v>3652</v>
      </c>
      <c r="E56" s="12">
        <v>0</v>
      </c>
      <c r="F56" s="12">
        <v>6413</v>
      </c>
      <c r="G56" s="13">
        <v>1</v>
      </c>
      <c r="H56" s="13">
        <v>3.9</v>
      </c>
      <c r="I56" s="12">
        <v>6920</v>
      </c>
      <c r="J56" s="13">
        <v>3.8</v>
      </c>
      <c r="K56" s="12">
        <v>13217</v>
      </c>
      <c r="L56" s="14">
        <v>7.0999999999999994E-2</v>
      </c>
      <c r="M56" s="24">
        <f>ROUND(K56*(1-L56),0)</f>
        <v>12279</v>
      </c>
      <c r="N56" s="15">
        <v>0.53400000000000003</v>
      </c>
      <c r="O56" s="25">
        <f t="shared" ref="O56:O58" si="502">M56*N56</f>
        <v>6556.9860000000008</v>
      </c>
      <c r="P56" s="14">
        <v>0.41699999999999998</v>
      </c>
      <c r="Q56" s="25">
        <f t="shared" ref="Q56:Q58" si="503">M56*P56</f>
        <v>5120.3429999999998</v>
      </c>
      <c r="R56" s="16">
        <v>4.9000000000000002E-2</v>
      </c>
      <c r="S56" s="150">
        <v>0.26600000000000001</v>
      </c>
      <c r="T56" s="25">
        <f t="shared" ref="T56:T58" si="504">M56*R56</f>
        <v>601.67100000000005</v>
      </c>
      <c r="U56" s="26">
        <v>0.23</v>
      </c>
      <c r="V56" s="25">
        <f t="shared" ref="V56:V58" si="505">M56*U56</f>
        <v>2824.17</v>
      </c>
      <c r="W56" s="16">
        <v>0.503</v>
      </c>
      <c r="X56" s="25">
        <f t="shared" ref="X56:X58" si="506">M56*W56</f>
        <v>6176.3370000000004</v>
      </c>
      <c r="Y56" s="16">
        <v>0.39</v>
      </c>
      <c r="Z56" s="25">
        <f t="shared" ref="Z56:Z58" si="507">Y56*M56</f>
        <v>4788.8100000000004</v>
      </c>
      <c r="AA56" s="17">
        <v>2.8500000000000001E-3</v>
      </c>
      <c r="AB56" s="18">
        <f t="shared" ref="AB56:AB58" si="508">M56*AA56</f>
        <v>34.995150000000002</v>
      </c>
      <c r="AC56" s="27">
        <f>IF(M56&gt;0,(AE56+AN56)/M56,0)</f>
        <v>2.9715344409153837E-3</v>
      </c>
      <c r="AD56" s="17">
        <v>4.6000000000000001E-4</v>
      </c>
      <c r="AE56" s="24">
        <f t="shared" ref="AE56:AE58" si="509">AD56*M56</f>
        <v>5.6483400000000001</v>
      </c>
      <c r="AF56" s="117">
        <v>0.20430000000000001</v>
      </c>
      <c r="AG56" s="30">
        <f t="shared" ref="AG56:AG58" si="510">AJ56*(1-AK56)*AF56</f>
        <v>30.030669899999999</v>
      </c>
      <c r="AH56" s="28">
        <f t="shared" ref="AH56:AH58" si="511">IF(AND(AF56&gt;0,AD56&gt;0,AA56&gt;0),((AA56-AD56)*AF56)/((AF56-AD56)*AA56),0)</f>
        <v>0.8404889283648681</v>
      </c>
      <c r="AI56" s="60">
        <f t="shared" si="6"/>
        <v>0.84705504585642799</v>
      </c>
      <c r="AJ56" s="12">
        <v>161</v>
      </c>
      <c r="AK56" s="14">
        <v>8.6999999999999994E-2</v>
      </c>
      <c r="AL56" s="15">
        <v>0.20979999999999999</v>
      </c>
      <c r="AM56" s="135">
        <v>0.2135</v>
      </c>
      <c r="AN56" s="30">
        <f>AJ56*(1-AK56)*AL56</f>
        <v>30.839131399999996</v>
      </c>
      <c r="AO56" s="136">
        <f t="shared" ref="AO56" si="512">AJ56*(1-AK56)*AM56</f>
        <v>31.383005499999999</v>
      </c>
      <c r="AP56" s="19">
        <v>1.65</v>
      </c>
      <c r="AQ56" s="19">
        <v>815.62</v>
      </c>
      <c r="AR56" s="101">
        <f>AR54+AJ56-AQ56</f>
        <v>2090.3200000000015</v>
      </c>
      <c r="AS56" s="102"/>
      <c r="AT56" s="12"/>
      <c r="AU56" s="31"/>
      <c r="AV56" s="20"/>
      <c r="AW56" s="20"/>
      <c r="AX56" s="20"/>
      <c r="AY56" s="20"/>
    </row>
    <row r="57" spans="1:51" x14ac:dyDescent="0.2">
      <c r="A57" s="169"/>
      <c r="B57" s="33">
        <v>2</v>
      </c>
      <c r="C57" s="46" t="s">
        <v>54</v>
      </c>
      <c r="D57" s="34">
        <v>19500</v>
      </c>
      <c r="E57" s="34">
        <v>2</v>
      </c>
      <c r="F57" s="34">
        <v>18358</v>
      </c>
      <c r="G57" s="35">
        <v>0.4</v>
      </c>
      <c r="H57" s="35">
        <v>4.9000000000000004</v>
      </c>
      <c r="I57" s="34">
        <v>17824</v>
      </c>
      <c r="J57" s="35">
        <v>2.5</v>
      </c>
      <c r="K57" s="34">
        <v>13590</v>
      </c>
      <c r="L57" s="36">
        <v>7.1999999999999995E-2</v>
      </c>
      <c r="M57" s="37">
        <f>ROUND(K57*(1-L57),0)</f>
        <v>12612</v>
      </c>
      <c r="N57" s="38">
        <v>0.61</v>
      </c>
      <c r="O57" s="25">
        <f t="shared" si="502"/>
        <v>7693.32</v>
      </c>
      <c r="P57" s="36">
        <v>0.27100000000000002</v>
      </c>
      <c r="Q57" s="25">
        <f t="shared" si="503"/>
        <v>3417.8520000000003</v>
      </c>
      <c r="R57" s="39">
        <v>0.11899999999999999</v>
      </c>
      <c r="S57" s="139">
        <v>0.26369999999999999</v>
      </c>
      <c r="T57" s="25">
        <f t="shared" si="504"/>
        <v>1500.828</v>
      </c>
      <c r="U57" s="28">
        <v>0.22900000000000001</v>
      </c>
      <c r="V57" s="25">
        <f t="shared" si="505"/>
        <v>2888.1480000000001</v>
      </c>
      <c r="W57" s="39">
        <v>0.48899999999999999</v>
      </c>
      <c r="X57" s="25">
        <f t="shared" si="506"/>
        <v>6167.268</v>
      </c>
      <c r="Y57" s="39">
        <v>0.4</v>
      </c>
      <c r="Z57" s="25">
        <f t="shared" si="507"/>
        <v>5044.8</v>
      </c>
      <c r="AA57" s="40">
        <v>2.9199999999999999E-3</v>
      </c>
      <c r="AB57" s="18">
        <f t="shared" si="508"/>
        <v>36.827039999999997</v>
      </c>
      <c r="AC57" s="27">
        <f>IF(M57&gt;0,(AE57+AN57)/M57,0)</f>
        <v>2.9898133999365683E-3</v>
      </c>
      <c r="AD57" s="40">
        <v>4.6999999999999999E-4</v>
      </c>
      <c r="AE57" s="37">
        <f t="shared" si="509"/>
        <v>5.9276400000000002</v>
      </c>
      <c r="AF57" s="28">
        <v>0.2074</v>
      </c>
      <c r="AG57" s="41">
        <f t="shared" si="510"/>
        <v>30.486348199999998</v>
      </c>
      <c r="AH57" s="28">
        <f t="shared" si="511"/>
        <v>0.84094680948954348</v>
      </c>
      <c r="AI57" s="29">
        <f t="shared" si="6"/>
        <v>0.84463571858112974</v>
      </c>
      <c r="AJ57" s="34">
        <v>161</v>
      </c>
      <c r="AK57" s="36">
        <v>8.6999999999999994E-2</v>
      </c>
      <c r="AL57" s="38">
        <v>0.2162</v>
      </c>
      <c r="AM57" s="137">
        <v>0.22489999999999999</v>
      </c>
      <c r="AN57" s="41">
        <f>AJ57*(1-AK57)*AL57</f>
        <v>31.779886600000001</v>
      </c>
      <c r="AO57" s="138">
        <f t="shared" si="19"/>
        <v>33.058725699999997</v>
      </c>
      <c r="AP57" s="42">
        <v>1.62</v>
      </c>
      <c r="AQ57" s="42"/>
      <c r="AR57" s="121">
        <f>AR56+AJ57-AQ57</f>
        <v>2251.3200000000015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9"/>
      <c r="B58" s="33">
        <v>3</v>
      </c>
      <c r="C58" s="46" t="s">
        <v>55</v>
      </c>
      <c r="D58" s="43">
        <v>17778</v>
      </c>
      <c r="E58" s="43">
        <v>1</v>
      </c>
      <c r="F58" s="43">
        <v>16576</v>
      </c>
      <c r="G58" s="37">
        <v>0.6</v>
      </c>
      <c r="H58" s="37">
        <v>4.5</v>
      </c>
      <c r="I58" s="43">
        <v>17014</v>
      </c>
      <c r="J58" s="37">
        <v>0.9</v>
      </c>
      <c r="K58" s="43">
        <v>13740</v>
      </c>
      <c r="L58" s="39">
        <v>6.9000000000000006E-2</v>
      </c>
      <c r="M58" s="37">
        <f>ROUND(K58*(1-L58),0)</f>
        <v>12792</v>
      </c>
      <c r="N58" s="28">
        <v>0.57899999999999996</v>
      </c>
      <c r="O58" s="25">
        <f t="shared" si="502"/>
        <v>7406.5679999999993</v>
      </c>
      <c r="P58" s="39">
        <v>0.33700000000000002</v>
      </c>
      <c r="Q58" s="25">
        <f t="shared" si="503"/>
        <v>4310.9040000000005</v>
      </c>
      <c r="R58" s="39">
        <v>8.4000000000000005E-2</v>
      </c>
      <c r="S58" s="139">
        <v>0.2515</v>
      </c>
      <c r="T58" s="25">
        <f t="shared" si="504"/>
        <v>1074.528</v>
      </c>
      <c r="U58" s="28">
        <v>0.23</v>
      </c>
      <c r="V58" s="25">
        <f t="shared" si="505"/>
        <v>2942.1600000000003</v>
      </c>
      <c r="W58" s="39">
        <v>0.49399999999999999</v>
      </c>
      <c r="X58" s="25">
        <f t="shared" si="506"/>
        <v>6319.2479999999996</v>
      </c>
      <c r="Y58" s="39">
        <v>0.4</v>
      </c>
      <c r="Z58" s="25">
        <f t="shared" si="507"/>
        <v>5116.8</v>
      </c>
      <c r="AA58" s="47">
        <v>2.8300000000000001E-3</v>
      </c>
      <c r="AB58" s="18">
        <f t="shared" si="508"/>
        <v>36.201360000000001</v>
      </c>
      <c r="AC58" s="27">
        <f>IF(M58&gt;0,(AE58+AN58)/M58,0)</f>
        <v>2.738954033771107E-3</v>
      </c>
      <c r="AD58" s="47">
        <v>4.6999999999999999E-4</v>
      </c>
      <c r="AE58" s="37">
        <f t="shared" si="509"/>
        <v>6.0122400000000003</v>
      </c>
      <c r="AF58" s="28">
        <v>0.20830000000000001</v>
      </c>
      <c r="AG58" s="41">
        <f t="shared" si="510"/>
        <v>28.464195000000004</v>
      </c>
      <c r="AH58" s="28">
        <f t="shared" si="511"/>
        <v>0.8358081464039735</v>
      </c>
      <c r="AI58" s="29">
        <f t="shared" si="6"/>
        <v>0.83023880484611035</v>
      </c>
      <c r="AJ58" s="43">
        <v>150</v>
      </c>
      <c r="AK58" s="39">
        <v>8.8999999999999996E-2</v>
      </c>
      <c r="AL58" s="28">
        <v>0.21240000000000001</v>
      </c>
      <c r="AM58" s="139">
        <v>0.21560000000000001</v>
      </c>
      <c r="AN58" s="41">
        <f>AJ58*(1-AK58)*AL58</f>
        <v>29.024460000000001</v>
      </c>
      <c r="AO58" s="140">
        <f t="shared" si="19"/>
        <v>29.461740000000002</v>
      </c>
      <c r="AP58" s="18">
        <v>1.58</v>
      </c>
      <c r="AQ58" s="18"/>
      <c r="AR58" s="121">
        <f>AR57+AJ58-AQ58</f>
        <v>2401.3200000000015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70"/>
      <c r="B59" s="49" t="s">
        <v>38</v>
      </c>
      <c r="C59" s="50"/>
      <c r="D59" s="51">
        <f t="shared" ref="D59" si="513">SUM(D56:D58)</f>
        <v>40930</v>
      </c>
      <c r="E59" s="51"/>
      <c r="F59" s="51">
        <f t="shared" ref="F59" si="514">SUM(F56:F58)</f>
        <v>41347</v>
      </c>
      <c r="G59" s="52"/>
      <c r="H59" s="52"/>
      <c r="I59" s="51">
        <f t="shared" ref="I59:K59" si="515">SUM(I56:I58)</f>
        <v>41758</v>
      </c>
      <c r="J59" s="52"/>
      <c r="K59" s="51">
        <f t="shared" si="515"/>
        <v>40547</v>
      </c>
      <c r="L59" s="21">
        <f t="shared" ref="L59" si="516">IF(K59&gt;0,(K56*L56+K57*L57+K58*L58)/K59,0)</f>
        <v>7.0657434582089909E-2</v>
      </c>
      <c r="M59" s="52">
        <f t="shared" ref="M59" si="517">M56+M57+M58</f>
        <v>37683</v>
      </c>
      <c r="N59" s="53">
        <f t="shared" ref="N59" si="518">IF(M59&gt;0,O59/M59,0)</f>
        <v>0.57471204521932961</v>
      </c>
      <c r="O59" s="54">
        <f t="shared" ref="O59" si="519">O56+O57+O58</f>
        <v>21656.874</v>
      </c>
      <c r="P59" s="21">
        <f t="shared" ref="P59" si="520">IF(M59&gt;0,Q59/M59,0)</f>
        <v>0.34097866411909883</v>
      </c>
      <c r="Q59" s="54">
        <f t="shared" ref="Q59" si="521">Q56+Q57+Q58</f>
        <v>12849.099</v>
      </c>
      <c r="R59" s="21">
        <f t="shared" ref="R59" si="522">IF(M59&gt;0,T59/M59,0)</f>
        <v>8.4309290661571529E-2</v>
      </c>
      <c r="S59" s="141"/>
      <c r="T59" s="54">
        <f t="shared" ref="T59" si="523">T56+T57+T58</f>
        <v>3177.027</v>
      </c>
      <c r="U59" s="21">
        <f t="shared" ref="U59" si="524">IF(M59&gt;0,V59/M59,0)</f>
        <v>0.2296653132712364</v>
      </c>
      <c r="V59" s="54">
        <f t="shared" ref="V59" si="525">V56+V57+V58</f>
        <v>8654.478000000001</v>
      </c>
      <c r="W59" s="21">
        <f t="shared" ref="W59" si="526">IF(M59&gt;0,X59/M59,0)</f>
        <v>0.4952592150306504</v>
      </c>
      <c r="X59" s="54">
        <f t="shared" ref="X59" si="527">X56+X57+X58</f>
        <v>18662.852999999999</v>
      </c>
      <c r="Y59" s="21">
        <f t="shared" ref="Y59" si="528">IF(M59&gt;0,Z59/M59,0)</f>
        <v>0.39674150147281267</v>
      </c>
      <c r="Z59" s="54">
        <f t="shared" ref="Z59" si="529">Z56+Z57+Z58</f>
        <v>14950.41</v>
      </c>
      <c r="AA59" s="55">
        <f t="shared" ref="AA59" si="530">IF(M59&gt;0,AB59/M59,0)</f>
        <v>2.8666388026431016E-3</v>
      </c>
      <c r="AB59" s="56">
        <f t="shared" ref="AB59" si="531">SUM(AB56:AB58)</f>
        <v>108.02355</v>
      </c>
      <c r="AC59" s="55">
        <f t="shared" ref="AC59" si="532">IF(M59&gt;0,(AC56*M56+AC57*M57+AC58*M58)/M59,0)</f>
        <v>2.898699625825969E-3</v>
      </c>
      <c r="AD59" s="55">
        <f t="shared" ref="AD59" si="533">IF(K59&gt;0,(K56*AD56+K57*AD57+K58*AD58)/K59,0)</f>
        <v>4.667403260413841E-4</v>
      </c>
      <c r="AE59" s="52">
        <f t="shared" ref="AE59" si="534">SUM(AE56:AE58)</f>
        <v>17.58822</v>
      </c>
      <c r="AF59" s="53">
        <f t="shared" ref="AF59" si="535">IF(K59&gt;0,(K56*AF56+K57*AF57+K58*AF58)/K59,0)</f>
        <v>0.20669448047944364</v>
      </c>
      <c r="AG59" s="58">
        <f t="shared" ref="AG59" si="536">SUM(AG56:AG58)</f>
        <v>88.981213100000005</v>
      </c>
      <c r="AH59" s="53">
        <f t="shared" ref="AH59" si="537">IF(AND(AB59&gt;0),((AB56*AH56+AB57*AH57+AB58*AH58)/AB59),0)</f>
        <v>0.83907638206034296</v>
      </c>
      <c r="AI59" s="57">
        <f t="shared" si="6"/>
        <v>0.84082684235378369</v>
      </c>
      <c r="AJ59" s="51">
        <f t="shared" ref="AJ59" si="538">SUM(AJ56:AJ58)</f>
        <v>472</v>
      </c>
      <c r="AK59" s="21">
        <f t="shared" ref="AK59" si="539">IF(AJ59&gt;0,(AK56*AJ56+AK57*AJ57+AK58*AJ58)/AJ59,0)</f>
        <v>8.7635593220338981E-2</v>
      </c>
      <c r="AL59" s="53">
        <f>IF(K59&gt;0,(AL56*K56+AL57*K57+AL58*K58)/K59,0)</f>
        <v>0.21282611783855773</v>
      </c>
      <c r="AM59" s="141">
        <f>IF(L59&gt;0,(AM56*K56+AM57*K57+AM58*K58)/K59,0)</f>
        <v>0.21803251781882754</v>
      </c>
      <c r="AN59" s="58">
        <f t="shared" ref="AN59" si="540">SUM(AN56:AN58)</f>
        <v>91.643478000000002</v>
      </c>
      <c r="AO59" s="142">
        <f t="shared" si="48"/>
        <v>93.903471199999998</v>
      </c>
      <c r="AP59" s="56"/>
      <c r="AQ59" s="56">
        <f t="shared" ref="AQ59" si="541">SUM(AQ56:AQ58)</f>
        <v>815.62</v>
      </c>
      <c r="AR59" s="105"/>
      <c r="AS59" s="106">
        <f>AR58</f>
        <v>2401.3200000000015</v>
      </c>
      <c r="AT59" s="51">
        <f t="shared" ref="AT59" si="542">SUM(AT56:AT58)</f>
        <v>0</v>
      </c>
      <c r="AU59" s="59"/>
      <c r="AV59" s="58"/>
      <c r="AW59" s="58"/>
      <c r="AX59" s="58"/>
      <c r="AY59" s="58"/>
    </row>
    <row r="60" spans="1:51" x14ac:dyDescent="0.2">
      <c r="A60" s="168">
        <v>15</v>
      </c>
      <c r="B60" s="23">
        <v>1</v>
      </c>
      <c r="C60" s="11" t="s">
        <v>53</v>
      </c>
      <c r="D60" s="12">
        <v>4038</v>
      </c>
      <c r="E60" s="12">
        <v>0</v>
      </c>
      <c r="F60" s="12">
        <v>5628</v>
      </c>
      <c r="G60" s="13">
        <v>0.7</v>
      </c>
      <c r="H60" s="13">
        <v>4.8</v>
      </c>
      <c r="I60" s="12">
        <v>5961</v>
      </c>
      <c r="J60" s="13">
        <v>5.0999999999999996</v>
      </c>
      <c r="K60" s="12">
        <v>13833</v>
      </c>
      <c r="L60" s="14">
        <v>6.2E-2</v>
      </c>
      <c r="M60" s="24">
        <f>ROUND(K60*(1-L60),0)</f>
        <v>12975</v>
      </c>
      <c r="N60" s="15">
        <v>0.58899999999999997</v>
      </c>
      <c r="O60" s="25">
        <f t="shared" ref="O60:O62" si="543">M60*N60</f>
        <v>7642.2749999999996</v>
      </c>
      <c r="P60" s="14">
        <v>0.29399999999999998</v>
      </c>
      <c r="Q60" s="25">
        <f t="shared" ref="Q60:Q62" si="544">M60*P60</f>
        <v>3814.6499999999996</v>
      </c>
      <c r="R60" s="16">
        <v>0.11700000000000001</v>
      </c>
      <c r="S60" s="150">
        <v>0.25850000000000001</v>
      </c>
      <c r="T60" s="25">
        <f t="shared" ref="T60:T62" si="545">M60*R60</f>
        <v>1518.075</v>
      </c>
      <c r="U60" s="26">
        <v>0.23599999999999999</v>
      </c>
      <c r="V60" s="25">
        <f t="shared" ref="V60:V62" si="546">M60*U60</f>
        <v>3062.1</v>
      </c>
      <c r="W60" s="16">
        <v>0.49</v>
      </c>
      <c r="X60" s="25">
        <f t="shared" ref="X60:X62" si="547">M60*W60</f>
        <v>6357.75</v>
      </c>
      <c r="Y60" s="16">
        <v>0.39</v>
      </c>
      <c r="Z60" s="25">
        <f t="shared" ref="Z60:Z62" si="548">Y60*M60</f>
        <v>5060.25</v>
      </c>
      <c r="AA60" s="17">
        <v>2.7399999999999998E-3</v>
      </c>
      <c r="AB60" s="18">
        <f t="shared" ref="AB60:AB62" si="549">M60*AA60</f>
        <v>35.551499999999997</v>
      </c>
      <c r="AC60" s="27">
        <f>IF(M60&gt;0,(AE60+AN60)/M60,0)</f>
        <v>3.2779425818882475E-3</v>
      </c>
      <c r="AD60" s="17">
        <v>4.2999999999999999E-4</v>
      </c>
      <c r="AE60" s="24">
        <f t="shared" ref="AE60:AE62" si="550">AD60*M60</f>
        <v>5.57925</v>
      </c>
      <c r="AF60" s="117">
        <v>0.21360000000000001</v>
      </c>
      <c r="AG60" s="30">
        <f t="shared" ref="AG60:AG62" si="551">AJ60*(1-AK60)*AF60</f>
        <v>36.728520000000003</v>
      </c>
      <c r="AH60" s="28">
        <f t="shared" ref="AH60:AH62" si="552">IF(AND(AF60&gt;0,AD60&gt;0,AA60&gt;0),((AA60-AD60)*AF60)/((AF60-AD60)*AA60),0)</f>
        <v>0.84476629974568807</v>
      </c>
      <c r="AI60" s="60">
        <f t="shared" si="6"/>
        <v>0.87056208932302559</v>
      </c>
      <c r="AJ60" s="12">
        <v>190</v>
      </c>
      <c r="AK60" s="14">
        <v>9.5000000000000001E-2</v>
      </c>
      <c r="AL60" s="15">
        <v>0.21490000000000001</v>
      </c>
      <c r="AM60" s="135">
        <v>0.217</v>
      </c>
      <c r="AN60" s="30">
        <f>AJ60*(1-AK60)*AL60</f>
        <v>36.952055000000009</v>
      </c>
      <c r="AO60" s="136">
        <f t="shared" ref="AO60" si="553">AJ60*(1-AK60)*AM60</f>
        <v>37.31315</v>
      </c>
      <c r="AP60" s="19">
        <v>1.7</v>
      </c>
      <c r="AQ60" s="19">
        <v>812.94</v>
      </c>
      <c r="AR60" s="101">
        <f>AR58+AJ60-AQ60+AS60</f>
        <v>1734.3800000000015</v>
      </c>
      <c r="AS60" s="151">
        <v>-44</v>
      </c>
      <c r="AT60" s="12"/>
      <c r="AU60" s="31"/>
      <c r="AV60" s="20"/>
      <c r="AW60" s="20"/>
      <c r="AX60" s="20"/>
      <c r="AY60" s="20"/>
    </row>
    <row r="61" spans="1:51" x14ac:dyDescent="0.2">
      <c r="A61" s="169"/>
      <c r="B61" s="33">
        <v>2</v>
      </c>
      <c r="C61" s="46" t="s">
        <v>54</v>
      </c>
      <c r="D61" s="34">
        <v>19400</v>
      </c>
      <c r="E61" s="34">
        <v>1</v>
      </c>
      <c r="F61" s="34">
        <v>17274</v>
      </c>
      <c r="G61" s="35">
        <v>0.8</v>
      </c>
      <c r="H61" s="35">
        <v>5.7</v>
      </c>
      <c r="I61" s="34">
        <v>16230</v>
      </c>
      <c r="J61" s="35">
        <v>2.7</v>
      </c>
      <c r="K61" s="34">
        <v>13997</v>
      </c>
      <c r="L61" s="36">
        <v>6.5000000000000002E-2</v>
      </c>
      <c r="M61" s="37">
        <f>ROUND(K61*(1-L61),0)</f>
        <v>13087</v>
      </c>
      <c r="N61" s="38">
        <v>0.53500000000000003</v>
      </c>
      <c r="O61" s="25">
        <f t="shared" si="543"/>
        <v>7001.5450000000001</v>
      </c>
      <c r="P61" s="36">
        <v>0.29499999999999998</v>
      </c>
      <c r="Q61" s="25">
        <f t="shared" si="544"/>
        <v>3860.665</v>
      </c>
      <c r="R61" s="39">
        <v>0.17</v>
      </c>
      <c r="S61" s="139">
        <v>0.26279999999999998</v>
      </c>
      <c r="T61" s="25">
        <f t="shared" si="545"/>
        <v>2224.79</v>
      </c>
      <c r="U61" s="28">
        <v>0.24099999999999999</v>
      </c>
      <c r="V61" s="25">
        <f t="shared" si="546"/>
        <v>3153.9670000000001</v>
      </c>
      <c r="W61" s="39">
        <v>0.48499999999999999</v>
      </c>
      <c r="X61" s="25">
        <f t="shared" si="547"/>
        <v>6347.1949999999997</v>
      </c>
      <c r="Y61" s="39">
        <v>0.39</v>
      </c>
      <c r="Z61" s="25">
        <f t="shared" si="548"/>
        <v>5103.93</v>
      </c>
      <c r="AA61" s="40">
        <v>2.8E-3</v>
      </c>
      <c r="AB61" s="18">
        <f t="shared" si="549"/>
        <v>36.643599999999999</v>
      </c>
      <c r="AC61" s="27">
        <f>IF(M61&gt;0,(AE61+AN61)/M61,0)</f>
        <v>2.9280298616948114E-3</v>
      </c>
      <c r="AD61" s="40">
        <v>4.0999999999999999E-4</v>
      </c>
      <c r="AE61" s="37">
        <f t="shared" si="550"/>
        <v>5.3656699999999997</v>
      </c>
      <c r="AF61" s="28">
        <v>0.22140000000000001</v>
      </c>
      <c r="AG61" s="41">
        <f t="shared" si="551"/>
        <v>32.746388400000001</v>
      </c>
      <c r="AH61" s="28">
        <f t="shared" si="552"/>
        <v>0.85515504903259987</v>
      </c>
      <c r="AI61" s="29">
        <f t="shared" si="6"/>
        <v>0.86155956087927865</v>
      </c>
      <c r="AJ61" s="34">
        <v>162</v>
      </c>
      <c r="AK61" s="36">
        <v>8.6999999999999994E-2</v>
      </c>
      <c r="AL61" s="38">
        <v>0.2228</v>
      </c>
      <c r="AM61" s="137">
        <v>0.2238</v>
      </c>
      <c r="AN61" s="41">
        <f>AJ61*(1-AK61)*AL61</f>
        <v>32.953456799999998</v>
      </c>
      <c r="AO61" s="138">
        <f t="shared" si="19"/>
        <v>33.101362800000004</v>
      </c>
      <c r="AP61" s="42">
        <v>1.65</v>
      </c>
      <c r="AQ61" s="42"/>
      <c r="AR61" s="121">
        <f>AR60+AJ61-AQ61</f>
        <v>1896.3800000000015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9"/>
      <c r="B62" s="33">
        <v>3</v>
      </c>
      <c r="C62" s="46" t="s">
        <v>55</v>
      </c>
      <c r="D62" s="43">
        <v>16400</v>
      </c>
      <c r="E62" s="43">
        <v>0</v>
      </c>
      <c r="F62" s="43">
        <v>17110</v>
      </c>
      <c r="G62" s="37">
        <v>0.9</v>
      </c>
      <c r="H62" s="37">
        <v>3.8</v>
      </c>
      <c r="I62" s="43">
        <v>16792</v>
      </c>
      <c r="J62" s="37">
        <v>1.7</v>
      </c>
      <c r="K62" s="43">
        <v>14637</v>
      </c>
      <c r="L62" s="39">
        <v>6.3E-2</v>
      </c>
      <c r="M62" s="37">
        <f>ROUND(K62*(1-L62),0)</f>
        <v>13715</v>
      </c>
      <c r="N62" s="28">
        <v>0.56000000000000005</v>
      </c>
      <c r="O62" s="25">
        <f t="shared" si="543"/>
        <v>7680.4000000000005</v>
      </c>
      <c r="P62" s="39">
        <v>0.28699999999999998</v>
      </c>
      <c r="Q62" s="25">
        <f t="shared" si="544"/>
        <v>3936.2049999999995</v>
      </c>
      <c r="R62" s="39">
        <v>0.153</v>
      </c>
      <c r="S62" s="139">
        <v>0.26819999999999999</v>
      </c>
      <c r="T62" s="25">
        <f t="shared" si="545"/>
        <v>2098.395</v>
      </c>
      <c r="U62" s="28">
        <v>0.246</v>
      </c>
      <c r="V62" s="25">
        <f t="shared" si="546"/>
        <v>3373.89</v>
      </c>
      <c r="W62" s="39">
        <v>0.49099999999999999</v>
      </c>
      <c r="X62" s="25">
        <f t="shared" si="547"/>
        <v>6734.0649999999996</v>
      </c>
      <c r="Y62" s="39">
        <v>0.39</v>
      </c>
      <c r="Z62" s="25">
        <f t="shared" si="548"/>
        <v>5348.85</v>
      </c>
      <c r="AA62" s="47">
        <v>2.7100000000000002E-3</v>
      </c>
      <c r="AB62" s="18">
        <f t="shared" si="549"/>
        <v>37.167650000000002</v>
      </c>
      <c r="AC62" s="27">
        <f>IF(M62&gt;0,(AE62+AN62)/M62,0)</f>
        <v>3.033806955887714E-3</v>
      </c>
      <c r="AD62" s="47">
        <v>4.0000000000000002E-4</v>
      </c>
      <c r="AE62" s="37">
        <f t="shared" si="550"/>
        <v>5.4860000000000007</v>
      </c>
      <c r="AF62" s="28">
        <v>0.22170000000000001</v>
      </c>
      <c r="AG62" s="41">
        <f t="shared" si="551"/>
        <v>35.624529600000002</v>
      </c>
      <c r="AH62" s="28">
        <f t="shared" si="552"/>
        <v>0.8539392352802877</v>
      </c>
      <c r="AI62" s="29">
        <f t="shared" si="6"/>
        <v>0.86969996354771117</v>
      </c>
      <c r="AJ62" s="43">
        <v>176</v>
      </c>
      <c r="AK62" s="39">
        <v>8.6999999999999994E-2</v>
      </c>
      <c r="AL62" s="28">
        <v>0.2248</v>
      </c>
      <c r="AM62" s="139">
        <v>0.22189999999999999</v>
      </c>
      <c r="AN62" s="41">
        <f>AJ62*(1-AK62)*AL62</f>
        <v>36.122662400000003</v>
      </c>
      <c r="AO62" s="140">
        <f t="shared" si="19"/>
        <v>35.656667200000001</v>
      </c>
      <c r="AP62" s="18">
        <v>1.6</v>
      </c>
      <c r="AQ62" s="18"/>
      <c r="AR62" s="121">
        <f>AR61+AJ62-AQ62</f>
        <v>2072.3800000000015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70"/>
      <c r="B63" s="49" t="s">
        <v>38</v>
      </c>
      <c r="C63" s="50"/>
      <c r="D63" s="51">
        <f t="shared" ref="D63" si="554">SUM(D60:D62)</f>
        <v>39838</v>
      </c>
      <c r="E63" s="51"/>
      <c r="F63" s="51">
        <f t="shared" ref="F63" si="555">SUM(F60:F62)</f>
        <v>40012</v>
      </c>
      <c r="G63" s="52"/>
      <c r="H63" s="52"/>
      <c r="I63" s="51">
        <f t="shared" ref="I63:K63" si="556">SUM(I60:I62)</f>
        <v>38983</v>
      </c>
      <c r="J63" s="52"/>
      <c r="K63" s="51">
        <f t="shared" si="556"/>
        <v>42467</v>
      </c>
      <c r="L63" s="21">
        <f t="shared" ref="L63" si="557">IF(K63&gt;0,(K60*L60+K61*L61+K62*L62)/K63,0)</f>
        <v>6.3333458921044569E-2</v>
      </c>
      <c r="M63" s="52">
        <f t="shared" ref="M63" si="558">M60+M61+M62</f>
        <v>39777</v>
      </c>
      <c r="N63" s="53">
        <f t="shared" ref="N63" si="559">IF(M63&gt;0,O63/M63,0)</f>
        <v>0.56123438167785411</v>
      </c>
      <c r="O63" s="54">
        <f t="shared" ref="O63" si="560">O60+O61+O62</f>
        <v>22324.22</v>
      </c>
      <c r="P63" s="21">
        <f t="shared" ref="P63" si="561">IF(M63&gt;0,Q63/M63,0)</f>
        <v>0.29191542851396535</v>
      </c>
      <c r="Q63" s="54">
        <f t="shared" ref="Q63" si="562">Q60+Q61+Q62</f>
        <v>11611.519999999999</v>
      </c>
      <c r="R63" s="21">
        <f t="shared" ref="R63" si="563">IF(M63&gt;0,T63/M63,0)</f>
        <v>0.14685018980818063</v>
      </c>
      <c r="S63" s="141"/>
      <c r="T63" s="54">
        <f t="shared" ref="T63" si="564">T60+T61+T62</f>
        <v>5841.26</v>
      </c>
      <c r="U63" s="21">
        <f t="shared" ref="U63" si="565">IF(M63&gt;0,V63/M63,0)</f>
        <v>0.24109301857857557</v>
      </c>
      <c r="V63" s="54">
        <f t="shared" ref="V63" si="566">V60+V61+V62</f>
        <v>9589.9570000000003</v>
      </c>
      <c r="W63" s="21">
        <f t="shared" ref="W63" si="567">IF(M63&gt;0,X63/M63,0)</f>
        <v>0.4886997511124519</v>
      </c>
      <c r="X63" s="54">
        <f t="shared" ref="X63" si="568">X60+X61+X62</f>
        <v>19439.009999999998</v>
      </c>
      <c r="Y63" s="21">
        <f t="shared" ref="Y63" si="569">IF(M63&gt;0,Z63/M63,0)</f>
        <v>0.39</v>
      </c>
      <c r="Z63" s="54">
        <f t="shared" ref="Z63" si="570">Z60+Z61+Z62</f>
        <v>15513.03</v>
      </c>
      <c r="AA63" s="55">
        <f t="shared" ref="AA63" si="571">IF(M63&gt;0,AB63/M63,0)</f>
        <v>2.7493966362470775E-3</v>
      </c>
      <c r="AB63" s="56">
        <f t="shared" ref="AB63" si="572">SUM(AB60:AB62)</f>
        <v>109.36275000000001</v>
      </c>
      <c r="AC63" s="55">
        <f t="shared" ref="AC63" si="573">IF(M63&gt;0,(AC60*M60+AC61*M61+AC62*M62)/M63,0)</f>
        <v>3.0786407773336351E-3</v>
      </c>
      <c r="AD63" s="55">
        <f t="shared" ref="AD63" si="574">IF(K63&gt;0,(K60*AD60+K61*AD61+K62*AD62)/K63,0)</f>
        <v>4.1306802929333365E-4</v>
      </c>
      <c r="AE63" s="52">
        <f t="shared" ref="AE63" si="575">SUM(AE60:AE62)</f>
        <v>16.43092</v>
      </c>
      <c r="AF63" s="53">
        <f t="shared" ref="AF63" si="576">IF(K63&gt;0,(K60*AF60+K61*AF61+K62*AF62)/K63,0)</f>
        <v>0.21896266512821722</v>
      </c>
      <c r="AG63" s="58">
        <f t="shared" ref="AG63" si="577">SUM(AG60:AG62)</f>
        <v>105.09943800000001</v>
      </c>
      <c r="AH63" s="53">
        <f t="shared" ref="AH63" si="578">IF(AND(AB63&gt;0),((AB60*AH60+AB61*AH61+AB62*AH62)/AB63),0)</f>
        <v>0.85136468567501444</v>
      </c>
      <c r="AI63" s="57">
        <f t="shared" si="6"/>
        <v>0.86744974703174038</v>
      </c>
      <c r="AJ63" s="51">
        <f t="shared" ref="AJ63" si="579">SUM(AJ60:AJ62)</f>
        <v>528</v>
      </c>
      <c r="AK63" s="21">
        <f t="shared" ref="AK63" si="580">IF(AJ63&gt;0,(AK60*AJ60+AK61*AJ61+AK62*AJ62)/AJ63,0)</f>
        <v>8.9878787878787877E-2</v>
      </c>
      <c r="AL63" s="53">
        <f>IF(K63&gt;0,(AL60*K60+AL61*K61+AL62*K62)/K63,0)</f>
        <v>0.22091602656180093</v>
      </c>
      <c r="AM63" s="141">
        <f>IF(L63&gt;0,(AM60*K60+AM61*K61+AM62*K62)/K63,0)</f>
        <v>0.22093013163161987</v>
      </c>
      <c r="AN63" s="58">
        <f t="shared" ref="AN63" si="581">SUM(AN60:AN62)</f>
        <v>106.0281742</v>
      </c>
      <c r="AO63" s="142">
        <f t="shared" si="48"/>
        <v>106.07118000000001</v>
      </c>
      <c r="AP63" s="56"/>
      <c r="AQ63" s="56">
        <f t="shared" ref="AQ63" si="582">SUM(AQ60:AQ62)</f>
        <v>812.94</v>
      </c>
      <c r="AR63" s="105"/>
      <c r="AS63" s="106">
        <f>AR62</f>
        <v>2072.3800000000015</v>
      </c>
      <c r="AT63" s="51">
        <f t="shared" ref="AT63" si="583">SUM(AT60:AT62)</f>
        <v>0</v>
      </c>
      <c r="AU63" s="59"/>
      <c r="AV63" s="58"/>
      <c r="AW63" s="58"/>
      <c r="AX63" s="58"/>
      <c r="AY63" s="58"/>
    </row>
    <row r="64" spans="1:51" x14ac:dyDescent="0.2">
      <c r="A64" s="168">
        <v>16</v>
      </c>
      <c r="B64" s="23">
        <v>1</v>
      </c>
      <c r="C64" s="11" t="s">
        <v>53</v>
      </c>
      <c r="D64" s="12">
        <v>2998</v>
      </c>
      <c r="E64" s="12">
        <v>1</v>
      </c>
      <c r="F64" s="12">
        <v>6695</v>
      </c>
      <c r="G64" s="13">
        <v>1.6</v>
      </c>
      <c r="H64" s="13">
        <v>3.9</v>
      </c>
      <c r="I64" s="12">
        <v>7883</v>
      </c>
      <c r="J64" s="13">
        <v>5.0999999999999996</v>
      </c>
      <c r="K64" s="12">
        <v>13986</v>
      </c>
      <c r="L64" s="14">
        <v>6.0999999999999999E-2</v>
      </c>
      <c r="M64" s="24">
        <f>ROUND(K64*(1-L64),0)</f>
        <v>13133</v>
      </c>
      <c r="N64" s="15">
        <v>0.58099999999999996</v>
      </c>
      <c r="O64" s="25">
        <f t="shared" ref="O64:O66" si="584">M64*N64</f>
        <v>7630.2729999999992</v>
      </c>
      <c r="P64" s="14">
        <v>0.30499999999999999</v>
      </c>
      <c r="Q64" s="25">
        <f t="shared" ref="Q64:Q66" si="585">M64*P64</f>
        <v>4005.5650000000001</v>
      </c>
      <c r="R64" s="16">
        <v>0.114</v>
      </c>
      <c r="S64" s="150">
        <v>0.2656</v>
      </c>
      <c r="T64" s="25">
        <f t="shared" ref="T64:T66" si="586">M64*R64</f>
        <v>1497.162</v>
      </c>
      <c r="U64" s="26">
        <v>0.26400000000000001</v>
      </c>
      <c r="V64" s="25">
        <f t="shared" ref="V64:V66" si="587">M64*U64</f>
        <v>3467.1120000000001</v>
      </c>
      <c r="W64" s="16">
        <v>0.48099999999999998</v>
      </c>
      <c r="X64" s="25">
        <f t="shared" ref="X64:X66" si="588">M64*W64</f>
        <v>6316.973</v>
      </c>
      <c r="Y64" s="16">
        <v>0.4</v>
      </c>
      <c r="Z64" s="25">
        <f t="shared" ref="Z64:Z66" si="589">Y64*M64</f>
        <v>5253.2000000000007</v>
      </c>
      <c r="AA64" s="17">
        <v>2.65E-3</v>
      </c>
      <c r="AB64" s="18">
        <f t="shared" ref="AB64:AB66" si="590">M64*AA64</f>
        <v>34.80245</v>
      </c>
      <c r="AC64" s="27">
        <f>IF(M64&gt;0,(AE64+AN64)/M64,0)</f>
        <v>3.0698232239396933E-3</v>
      </c>
      <c r="AD64" s="17">
        <v>3.8999999999999999E-4</v>
      </c>
      <c r="AE64" s="24">
        <f t="shared" ref="AE64:AE66" si="591">AD64*M64</f>
        <v>5.1218699999999995</v>
      </c>
      <c r="AF64" s="117">
        <v>0.2228</v>
      </c>
      <c r="AG64" s="30">
        <f t="shared" ref="AG64:AG66" si="592">AJ64*(1-AK64)*AF64</f>
        <v>34.2113856</v>
      </c>
      <c r="AH64" s="28">
        <f t="shared" ref="AH64:AH66" si="593">IF(AND(AF64&gt;0,AD64&gt;0,AA64&gt;0),((AA64-AD64)*AF64)/((AF64-AD64)*AA64),0)</f>
        <v>0.85432564200231931</v>
      </c>
      <c r="AI64" s="60">
        <f t="shared" si="6"/>
        <v>0.87444478361643241</v>
      </c>
      <c r="AJ64" s="12">
        <v>168</v>
      </c>
      <c r="AK64" s="14">
        <v>8.5999999999999993E-2</v>
      </c>
      <c r="AL64" s="15">
        <v>0.22919999999999999</v>
      </c>
      <c r="AM64" s="135">
        <v>0.22750000000000001</v>
      </c>
      <c r="AN64" s="30">
        <f>AJ64*(1-AK64)*AL64</f>
        <v>35.194118399999994</v>
      </c>
      <c r="AO64" s="136">
        <f t="shared" ref="AO64" si="594">AJ64*(1-AK64)*AM64</f>
        <v>34.933079999999997</v>
      </c>
      <c r="AP64" s="19">
        <v>1.65</v>
      </c>
      <c r="AQ64" s="19">
        <v>872.86</v>
      </c>
      <c r="AR64" s="101">
        <f>AR62+AJ64-AQ64</f>
        <v>1367.5200000000013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9"/>
      <c r="B65" s="33">
        <v>2</v>
      </c>
      <c r="C65" s="46" t="s">
        <v>56</v>
      </c>
      <c r="D65" s="34">
        <v>20402</v>
      </c>
      <c r="E65" s="34">
        <v>1</v>
      </c>
      <c r="F65" s="34">
        <v>16960</v>
      </c>
      <c r="G65" s="35">
        <v>1.3</v>
      </c>
      <c r="H65" s="35">
        <v>5.8</v>
      </c>
      <c r="I65" s="34">
        <v>16932</v>
      </c>
      <c r="J65" s="35">
        <v>3.7</v>
      </c>
      <c r="K65" s="34">
        <v>14049</v>
      </c>
      <c r="L65" s="36">
        <v>6.9000000000000006E-2</v>
      </c>
      <c r="M65" s="37">
        <f>ROUND(K65*(1-L65),0)</f>
        <v>13080</v>
      </c>
      <c r="N65" s="38">
        <v>0.51100000000000001</v>
      </c>
      <c r="O65" s="25">
        <f t="shared" si="584"/>
        <v>6683.88</v>
      </c>
      <c r="P65" s="36">
        <v>0.29799999999999999</v>
      </c>
      <c r="Q65" s="25">
        <f t="shared" si="585"/>
        <v>3897.8399999999997</v>
      </c>
      <c r="R65" s="39">
        <v>0.191</v>
      </c>
      <c r="S65" s="139">
        <v>0.25629999999999997</v>
      </c>
      <c r="T65" s="25">
        <f t="shared" si="586"/>
        <v>2498.2800000000002</v>
      </c>
      <c r="U65" s="28">
        <v>0.23899999999999999</v>
      </c>
      <c r="V65" s="25">
        <f t="shared" si="587"/>
        <v>3126.12</v>
      </c>
      <c r="W65" s="39">
        <v>0.48299999999999998</v>
      </c>
      <c r="X65" s="25">
        <f t="shared" si="588"/>
        <v>6317.6399999999994</v>
      </c>
      <c r="Y65" s="39">
        <v>0.4</v>
      </c>
      <c r="Z65" s="25">
        <f t="shared" si="589"/>
        <v>5232</v>
      </c>
      <c r="AA65" s="40">
        <v>2.7200000000000002E-3</v>
      </c>
      <c r="AB65" s="18">
        <f t="shared" si="590"/>
        <v>35.577600000000004</v>
      </c>
      <c r="AC65" s="27">
        <f>IF(M65&gt;0,(AE65+AN65)/M65,0)</f>
        <v>3.0568908715596327E-3</v>
      </c>
      <c r="AD65" s="40">
        <v>3.8000000000000002E-4</v>
      </c>
      <c r="AE65" s="37">
        <f t="shared" si="591"/>
        <v>4.9704000000000006</v>
      </c>
      <c r="AF65" s="28">
        <v>0.218</v>
      </c>
      <c r="AG65" s="41">
        <f t="shared" si="592"/>
        <v>32.044474000000001</v>
      </c>
      <c r="AH65" s="28">
        <f t="shared" si="593"/>
        <v>0.86179633143580003</v>
      </c>
      <c r="AI65" s="29">
        <f t="shared" si="6"/>
        <v>0.87708990819746735</v>
      </c>
      <c r="AJ65" s="34">
        <v>161</v>
      </c>
      <c r="AK65" s="36">
        <v>8.6999999999999994E-2</v>
      </c>
      <c r="AL65" s="38">
        <v>0.2382</v>
      </c>
      <c r="AM65" s="137">
        <v>0.2384</v>
      </c>
      <c r="AN65" s="41">
        <f>AJ65*(1-AK65)*AL65</f>
        <v>35.013732599999997</v>
      </c>
      <c r="AO65" s="138">
        <f t="shared" si="19"/>
        <v>35.043131199999998</v>
      </c>
      <c r="AP65" s="42">
        <v>1.6</v>
      </c>
      <c r="AQ65" s="42"/>
      <c r="AR65" s="121">
        <f>AR64+AJ65-AQ65</f>
        <v>1528.5200000000013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9"/>
      <c r="B66" s="33">
        <v>3</v>
      </c>
      <c r="C66" s="46" t="s">
        <v>55</v>
      </c>
      <c r="D66" s="43">
        <v>15300</v>
      </c>
      <c r="E66" s="43">
        <v>0</v>
      </c>
      <c r="F66" s="43">
        <v>17119</v>
      </c>
      <c r="G66" s="37">
        <v>1.1000000000000001</v>
      </c>
      <c r="H66" s="37">
        <v>3.7</v>
      </c>
      <c r="I66" s="43">
        <v>16671</v>
      </c>
      <c r="J66" s="37">
        <v>2.7</v>
      </c>
      <c r="K66" s="43">
        <v>14616</v>
      </c>
      <c r="L66" s="39">
        <v>6.9000000000000006E-2</v>
      </c>
      <c r="M66" s="37">
        <f>ROUND(K66*(1-L66),0)</f>
        <v>13607</v>
      </c>
      <c r="N66" s="28">
        <v>0.56100000000000005</v>
      </c>
      <c r="O66" s="25">
        <f t="shared" si="584"/>
        <v>7633.527000000001</v>
      </c>
      <c r="P66" s="39">
        <v>0.23499999999999999</v>
      </c>
      <c r="Q66" s="25">
        <f t="shared" si="585"/>
        <v>3197.645</v>
      </c>
      <c r="R66" s="39">
        <v>0.20399999999999999</v>
      </c>
      <c r="S66" s="139">
        <v>0.26240000000000002</v>
      </c>
      <c r="T66" s="25">
        <f t="shared" si="586"/>
        <v>2775.828</v>
      </c>
      <c r="U66" s="28">
        <v>0.255</v>
      </c>
      <c r="V66" s="25">
        <f t="shared" si="587"/>
        <v>3469.7849999999999</v>
      </c>
      <c r="W66" s="39">
        <v>0.47899999999999998</v>
      </c>
      <c r="X66" s="25">
        <f t="shared" si="588"/>
        <v>6517.7529999999997</v>
      </c>
      <c r="Y66" s="39">
        <v>0.4</v>
      </c>
      <c r="Z66" s="25">
        <f t="shared" si="589"/>
        <v>5442.8</v>
      </c>
      <c r="AA66" s="47">
        <v>2.7499999999999998E-3</v>
      </c>
      <c r="AB66" s="18">
        <f t="shared" si="590"/>
        <v>37.419249999999998</v>
      </c>
      <c r="AC66" s="27">
        <f>IF(M66&gt;0,(AE66+AN66)/M66,0)</f>
        <v>2.8036760490923788E-3</v>
      </c>
      <c r="AD66" s="47">
        <v>3.6000000000000002E-4</v>
      </c>
      <c r="AE66" s="37">
        <f t="shared" si="591"/>
        <v>4.8985200000000004</v>
      </c>
      <c r="AF66" s="28">
        <v>0.21709999999999999</v>
      </c>
      <c r="AG66" s="41">
        <f t="shared" si="592"/>
        <v>31.386146999999998</v>
      </c>
      <c r="AH66" s="28">
        <f t="shared" si="593"/>
        <v>0.87053444848037442</v>
      </c>
      <c r="AI66" s="29">
        <f t="shared" si="6"/>
        <v>0.87296352597372873</v>
      </c>
      <c r="AJ66" s="43">
        <v>158</v>
      </c>
      <c r="AK66" s="39">
        <v>8.5000000000000006E-2</v>
      </c>
      <c r="AL66" s="28">
        <v>0.23</v>
      </c>
      <c r="AM66" s="139">
        <v>0.2268</v>
      </c>
      <c r="AN66" s="41">
        <f>AJ66*(1-AK66)*AL66</f>
        <v>33.251100000000001</v>
      </c>
      <c r="AO66" s="140">
        <f t="shared" si="19"/>
        <v>32.788475999999996</v>
      </c>
      <c r="AP66" s="18">
        <v>1.58</v>
      </c>
      <c r="AQ66" s="18"/>
      <c r="AR66" s="121">
        <f>AR65+AJ66-AQ66</f>
        <v>1686.5200000000013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70"/>
      <c r="B67" s="49" t="s">
        <v>38</v>
      </c>
      <c r="C67" s="50"/>
      <c r="D67" s="51">
        <f t="shared" ref="D67" si="595">SUM(D64:D66)</f>
        <v>38700</v>
      </c>
      <c r="E67" s="51"/>
      <c r="F67" s="51">
        <f t="shared" ref="F67" si="596">SUM(F64:F66)</f>
        <v>40774</v>
      </c>
      <c r="G67" s="52"/>
      <c r="H67" s="52"/>
      <c r="I67" s="51">
        <f t="shared" ref="I67:K67" si="597">SUM(I64:I66)</f>
        <v>41486</v>
      </c>
      <c r="J67" s="52"/>
      <c r="K67" s="51">
        <f t="shared" si="597"/>
        <v>42651</v>
      </c>
      <c r="L67" s="21">
        <f t="shared" ref="L67" si="598">IF(K67&gt;0,(K64*L64+K65*L65+K66*L66)/K67,0)</f>
        <v>6.6376661742983747E-2</v>
      </c>
      <c r="M67" s="52">
        <f t="shared" ref="M67" si="599">M64+M65+M66</f>
        <v>39820</v>
      </c>
      <c r="N67" s="53">
        <f t="shared" ref="N67" si="600">IF(M67&gt;0,O67/M67,0)</f>
        <v>0.55117227523857359</v>
      </c>
      <c r="O67" s="54">
        <f t="shared" ref="O67" si="601">O64+O65+O66</f>
        <v>21947.68</v>
      </c>
      <c r="P67" s="21">
        <f t="shared" ref="P67" si="602">IF(M67&gt;0,Q67/M67,0)</f>
        <v>0.27878076343545954</v>
      </c>
      <c r="Q67" s="54">
        <f t="shared" ref="Q67" si="603">Q64+Q65+Q66</f>
        <v>11101.05</v>
      </c>
      <c r="R67" s="21">
        <f t="shared" ref="R67" si="604">IF(M67&gt;0,T67/M67,0)</f>
        <v>0.17004696132596686</v>
      </c>
      <c r="S67" s="141"/>
      <c r="T67" s="54">
        <f t="shared" ref="T67" si="605">T64+T65+T66</f>
        <v>6771.27</v>
      </c>
      <c r="U67" s="21">
        <f t="shared" ref="U67" si="606">IF(M67&gt;0,V67/M67,0)</f>
        <v>0.25271263184329484</v>
      </c>
      <c r="V67" s="54">
        <f t="shared" ref="V67" si="607">V64+V65+V66</f>
        <v>10063.017</v>
      </c>
      <c r="W67" s="21">
        <f t="shared" ref="W67" si="608">IF(M67&gt;0,X67/M67,0)</f>
        <v>0.48097353088900047</v>
      </c>
      <c r="X67" s="54">
        <f t="shared" ref="X67" si="609">X64+X65+X66</f>
        <v>19152.365999999998</v>
      </c>
      <c r="Y67" s="21">
        <f t="shared" ref="Y67" si="610">IF(M67&gt;0,Z67/M67,0)</f>
        <v>0.4</v>
      </c>
      <c r="Z67" s="54">
        <f t="shared" ref="Z67" si="611">Z64+Z65+Z66</f>
        <v>15928</v>
      </c>
      <c r="AA67" s="55">
        <f t="shared" ref="AA67" si="612">IF(M67&gt;0,AB67/M67,0)</f>
        <v>2.7071647413360123E-3</v>
      </c>
      <c r="AB67" s="56">
        <f t="shared" ref="AB67" si="613">SUM(AB64:AB66)</f>
        <v>107.79930000000002</v>
      </c>
      <c r="AC67" s="55">
        <f t="shared" ref="AC67" si="614">IF(M67&gt;0,(AC64*M64+AC65*M65+AC66*M66)/M67,0)</f>
        <v>2.974629357106981E-3</v>
      </c>
      <c r="AD67" s="55">
        <f t="shared" ref="AD67" si="615">IF(K67&gt;0,(K64*AD64+K65*AD65+K66*AD66)/K67,0)</f>
        <v>3.7642540620384053E-4</v>
      </c>
      <c r="AE67" s="52">
        <f t="shared" ref="AE67" si="616">SUM(AE64:AE66)</f>
        <v>14.990790000000001</v>
      </c>
      <c r="AF67" s="53">
        <f t="shared" ref="AF67" si="617">IF(K67&gt;0,(K64*AF64+K65*AF65+K66*AF66)/K67,0)</f>
        <v>0.21926558345642541</v>
      </c>
      <c r="AG67" s="58">
        <f t="shared" ref="AG67" si="618">SUM(AG64:AG66)</f>
        <v>97.642006600000002</v>
      </c>
      <c r="AH67" s="53">
        <f t="shared" ref="AH67" si="619">IF(AND(AB67&gt;0),((AB64*AH64+AB65*AH65+AB66*AH66)/AB67),0)</f>
        <v>0.86241762944743772</v>
      </c>
      <c r="AI67" s="57">
        <f t="shared" si="6"/>
        <v>0.87487150621199072</v>
      </c>
      <c r="AJ67" s="51">
        <f t="shared" ref="AJ67" si="620">SUM(AJ64:AJ66)</f>
        <v>487</v>
      </c>
      <c r="AK67" s="21">
        <f t="shared" ref="AK67" si="621">IF(AJ67&gt;0,(AK64*AJ64+AK65*AJ65+AK66*AJ66)/AJ67,0)</f>
        <v>8.6006160164271039E-2</v>
      </c>
      <c r="AL67" s="53">
        <f>IF(K67&gt;0,(AL64*K64+AL65*K65+AL66*K66)/K67,0)</f>
        <v>0.23243870014771051</v>
      </c>
      <c r="AM67" s="141">
        <f>IF(L67&gt;0,(AM64*K64+AM65*K65+AM66*K66)/K67,0)</f>
        <v>0.23085051698670606</v>
      </c>
      <c r="AN67" s="58">
        <f t="shared" ref="AN67" si="622">SUM(AN64:AN66)</f>
        <v>103.45895099999998</v>
      </c>
      <c r="AO67" s="142">
        <f t="shared" si="48"/>
        <v>102.7646872</v>
      </c>
      <c r="AP67" s="56"/>
      <c r="AQ67" s="56">
        <f t="shared" ref="AQ67" si="623">SUM(AQ64:AQ66)</f>
        <v>872.86</v>
      </c>
      <c r="AR67" s="105"/>
      <c r="AS67" s="106">
        <f>AR66</f>
        <v>1686.5200000000013</v>
      </c>
      <c r="AT67" s="51">
        <f t="shared" ref="AT67" si="624">SUM(AT64:AT66)</f>
        <v>0</v>
      </c>
      <c r="AU67" s="59"/>
      <c r="AV67" s="58"/>
      <c r="AW67" s="58"/>
      <c r="AX67" s="58"/>
      <c r="AY67" s="58"/>
    </row>
    <row r="68" spans="1:51" x14ac:dyDescent="0.2">
      <c r="A68" s="168">
        <v>17</v>
      </c>
      <c r="B68" s="23">
        <v>1</v>
      </c>
      <c r="C68" s="11" t="s">
        <v>53</v>
      </c>
      <c r="D68" s="12">
        <v>2443</v>
      </c>
      <c r="E68" s="12">
        <v>1</v>
      </c>
      <c r="F68" s="12">
        <v>5239</v>
      </c>
      <c r="G68" s="13">
        <v>1.2</v>
      </c>
      <c r="H68" s="13">
        <v>4.3</v>
      </c>
      <c r="I68" s="12">
        <v>6053</v>
      </c>
      <c r="J68" s="13">
        <v>6.4</v>
      </c>
      <c r="K68" s="12">
        <v>14521</v>
      </c>
      <c r="L68" s="14">
        <v>7.0999999999999994E-2</v>
      </c>
      <c r="M68" s="24">
        <f>ROUND(K68*(1-L68),0)</f>
        <v>13490</v>
      </c>
      <c r="N68" s="15">
        <v>0.52800000000000002</v>
      </c>
      <c r="O68" s="25">
        <f t="shared" ref="O68:O70" si="625">M68*N68</f>
        <v>7122.72</v>
      </c>
      <c r="P68" s="14">
        <v>0.31</v>
      </c>
      <c r="Q68" s="25">
        <f t="shared" ref="Q68:Q70" si="626">M68*P68</f>
        <v>4181.8999999999996</v>
      </c>
      <c r="R68" s="16">
        <v>0.16200000000000001</v>
      </c>
      <c r="S68" s="150">
        <v>0.26790000000000003</v>
      </c>
      <c r="T68" s="25">
        <f t="shared" ref="T68:T70" si="627">M68*R68</f>
        <v>2185.38</v>
      </c>
      <c r="U68" s="26">
        <v>0.25800000000000001</v>
      </c>
      <c r="V68" s="25">
        <f t="shared" ref="V68:V70" si="628">M68*U68</f>
        <v>3480.42</v>
      </c>
      <c r="W68" s="16">
        <v>0.48</v>
      </c>
      <c r="X68" s="25">
        <f t="shared" ref="X68:X70" si="629">M68*W68</f>
        <v>6475.2</v>
      </c>
      <c r="Y68" s="16">
        <v>0.4</v>
      </c>
      <c r="Z68" s="25">
        <f t="shared" ref="Z68:Z70" si="630">Y68*M68</f>
        <v>5396</v>
      </c>
      <c r="AA68" s="17">
        <v>2.7499999999999998E-3</v>
      </c>
      <c r="AB68" s="18">
        <f t="shared" ref="AB68:AB70" si="631">M68*AA68</f>
        <v>37.097499999999997</v>
      </c>
      <c r="AC68" s="27">
        <f>IF(M68&gt;0,(AE68+AN68)/M68,0)</f>
        <v>3.0093624907338769E-3</v>
      </c>
      <c r="AD68" s="17">
        <v>3.6000000000000002E-4</v>
      </c>
      <c r="AE68" s="24">
        <f t="shared" ref="AE68:AE70" si="632">AD68*M68</f>
        <v>4.8564000000000007</v>
      </c>
      <c r="AF68" s="117">
        <v>0.2102</v>
      </c>
      <c r="AG68" s="30">
        <f t="shared" ref="AG68:AG70" si="633">AJ68*(1-AK68)*AF68</f>
        <v>32.311943999999997</v>
      </c>
      <c r="AH68" s="28">
        <f t="shared" ref="AH68:AH70" si="634">IF(AND(AF68&gt;0,AD68&gt;0,AA68&gt;0),((AA68-AD68)*AF68)/((AF68-AD68)*AA68),0)</f>
        <v>0.87058191522545303</v>
      </c>
      <c r="AI68" s="60">
        <f t="shared" ref="AI68:AI127" si="635">IF(AND(AC68&gt;0,AL68&gt;0,AD68&gt;0),((AL68*(AC68-AD68))/(AC68*(AL68-AD68))),0)</f>
        <v>0.88173860719781982</v>
      </c>
      <c r="AJ68" s="12">
        <v>168</v>
      </c>
      <c r="AK68" s="14">
        <v>8.5000000000000006E-2</v>
      </c>
      <c r="AL68" s="15">
        <v>0.23250000000000001</v>
      </c>
      <c r="AM68" s="135">
        <v>0.22939999999999999</v>
      </c>
      <c r="AN68" s="30">
        <f>AJ68*(1-AK68)*AL68</f>
        <v>35.739899999999999</v>
      </c>
      <c r="AO68" s="136">
        <f t="shared" ref="AO68" si="636">AJ68*(1-AK68)*AM68</f>
        <v>35.263368</v>
      </c>
      <c r="AP68" s="19">
        <v>1.55</v>
      </c>
      <c r="AQ68" s="19">
        <v>1064.3599999999999</v>
      </c>
      <c r="AR68" s="101">
        <f>AR66+AJ68-AQ68</f>
        <v>790.16000000000145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9"/>
      <c r="B69" s="33">
        <v>2</v>
      </c>
      <c r="C69" s="46" t="s">
        <v>56</v>
      </c>
      <c r="D69" s="34">
        <v>18719</v>
      </c>
      <c r="E69" s="34">
        <v>1</v>
      </c>
      <c r="F69" s="34">
        <v>16383</v>
      </c>
      <c r="G69" s="35">
        <v>0.8</v>
      </c>
      <c r="H69" s="35">
        <v>4.9000000000000004</v>
      </c>
      <c r="I69" s="34">
        <v>16543</v>
      </c>
      <c r="J69" s="35">
        <v>5.0999999999999996</v>
      </c>
      <c r="K69" s="34">
        <v>15077</v>
      </c>
      <c r="L69" s="36">
        <v>7.0000000000000007E-2</v>
      </c>
      <c r="M69" s="37">
        <f>ROUND(K69*(1-L69),0)</f>
        <v>14022</v>
      </c>
      <c r="N69" s="38">
        <v>0.498</v>
      </c>
      <c r="O69" s="25">
        <f t="shared" si="625"/>
        <v>6982.9560000000001</v>
      </c>
      <c r="P69" s="36">
        <v>0.34100000000000003</v>
      </c>
      <c r="Q69" s="25">
        <f t="shared" si="626"/>
        <v>4781.5020000000004</v>
      </c>
      <c r="R69" s="39">
        <v>0.161</v>
      </c>
      <c r="S69" s="139">
        <v>0.2611</v>
      </c>
      <c r="T69" s="25">
        <f t="shared" si="627"/>
        <v>2257.5419999999999</v>
      </c>
      <c r="U69" s="28">
        <v>0.25</v>
      </c>
      <c r="V69" s="25">
        <f t="shared" si="628"/>
        <v>3505.5</v>
      </c>
      <c r="W69" s="39">
        <v>0.49199999999999999</v>
      </c>
      <c r="X69" s="25">
        <f t="shared" si="629"/>
        <v>6898.8239999999996</v>
      </c>
      <c r="Y69" s="39">
        <v>0.4</v>
      </c>
      <c r="Z69" s="25">
        <f t="shared" si="630"/>
        <v>5608.8</v>
      </c>
      <c r="AA69" s="40">
        <v>2.7799999999999999E-3</v>
      </c>
      <c r="AB69" s="18">
        <f t="shared" si="631"/>
        <v>38.981159999999996</v>
      </c>
      <c r="AC69" s="27">
        <f>IF(M69&gt;0,(AE69+AN69)/M69,0)</f>
        <v>2.9352872343460274E-3</v>
      </c>
      <c r="AD69" s="40">
        <v>3.6000000000000002E-4</v>
      </c>
      <c r="AE69" s="37">
        <f t="shared" si="632"/>
        <v>5.0479200000000004</v>
      </c>
      <c r="AF69" s="28">
        <v>0.2109</v>
      </c>
      <c r="AG69" s="41">
        <f t="shared" si="633"/>
        <v>33.155167200000001</v>
      </c>
      <c r="AH69" s="28">
        <f t="shared" si="634"/>
        <v>0.87199206152319542</v>
      </c>
      <c r="AI69" s="29">
        <f t="shared" si="635"/>
        <v>0.87873162418482131</v>
      </c>
      <c r="AJ69" s="34">
        <v>172</v>
      </c>
      <c r="AK69" s="36">
        <v>8.5999999999999993E-2</v>
      </c>
      <c r="AL69" s="38">
        <v>0.22969999999999999</v>
      </c>
      <c r="AM69" s="137">
        <v>0.22639999999999999</v>
      </c>
      <c r="AN69" s="41">
        <f>AJ69*(1-AK69)*AL69</f>
        <v>36.110677599999995</v>
      </c>
      <c r="AO69" s="138">
        <f t="shared" si="19"/>
        <v>35.591891199999999</v>
      </c>
      <c r="AP69" s="42">
        <v>1.6</v>
      </c>
      <c r="AQ69" s="42"/>
      <c r="AR69" s="121">
        <f>AR68+AJ69-AQ69</f>
        <v>962.16000000000145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9"/>
      <c r="B70" s="33">
        <v>3</v>
      </c>
      <c r="C70" s="46" t="s">
        <v>58</v>
      </c>
      <c r="D70" s="43">
        <v>16200</v>
      </c>
      <c r="E70" s="43">
        <v>1</v>
      </c>
      <c r="F70" s="43">
        <v>16827</v>
      </c>
      <c r="G70" s="37">
        <v>0.6</v>
      </c>
      <c r="H70" s="37">
        <v>4.9000000000000004</v>
      </c>
      <c r="I70" s="43">
        <v>16553</v>
      </c>
      <c r="J70" s="37">
        <v>4.4000000000000004</v>
      </c>
      <c r="K70" s="43">
        <v>15857</v>
      </c>
      <c r="L70" s="39">
        <v>7.3999999999999996E-2</v>
      </c>
      <c r="M70" s="37">
        <f>ROUND(K70*(1-L70),0)</f>
        <v>14684</v>
      </c>
      <c r="N70" s="28">
        <v>0.442</v>
      </c>
      <c r="O70" s="25">
        <f t="shared" si="625"/>
        <v>6490.3280000000004</v>
      </c>
      <c r="P70" s="39">
        <v>0.42899999999999999</v>
      </c>
      <c r="Q70" s="25">
        <f t="shared" si="626"/>
        <v>6299.4359999999997</v>
      </c>
      <c r="R70" s="39">
        <v>0.129</v>
      </c>
      <c r="S70" s="139">
        <v>0.2656</v>
      </c>
      <c r="T70" s="25">
        <f t="shared" si="627"/>
        <v>1894.2360000000001</v>
      </c>
      <c r="U70" s="28">
        <v>0.248</v>
      </c>
      <c r="V70" s="25">
        <f t="shared" si="628"/>
        <v>3641.6320000000001</v>
      </c>
      <c r="W70" s="39">
        <v>0.48699999999999999</v>
      </c>
      <c r="X70" s="25">
        <f t="shared" si="629"/>
        <v>7151.1080000000002</v>
      </c>
      <c r="Y70" s="39">
        <v>0.4</v>
      </c>
      <c r="Z70" s="25">
        <f t="shared" si="630"/>
        <v>5873.6</v>
      </c>
      <c r="AA70" s="47">
        <v>2.7699999999999999E-3</v>
      </c>
      <c r="AB70" s="18">
        <f t="shared" si="631"/>
        <v>40.674679999999995</v>
      </c>
      <c r="AC70" s="27">
        <f>IF(M70&gt;0,(AE70+AN70)/M70,0)</f>
        <v>2.9472013075456287E-3</v>
      </c>
      <c r="AD70" s="47">
        <v>3.6999999999999999E-4</v>
      </c>
      <c r="AE70" s="37">
        <f t="shared" si="632"/>
        <v>5.4330800000000004</v>
      </c>
      <c r="AF70" s="28">
        <v>0.20849999999999999</v>
      </c>
      <c r="AG70" s="41">
        <f t="shared" si="633"/>
        <v>34.759452000000003</v>
      </c>
      <c r="AH70" s="28">
        <f t="shared" si="634"/>
        <v>0.86796626865221183</v>
      </c>
      <c r="AI70" s="29">
        <f t="shared" si="635"/>
        <v>0.87588482120623823</v>
      </c>
      <c r="AJ70" s="43">
        <v>182</v>
      </c>
      <c r="AK70" s="39">
        <v>8.4000000000000005E-2</v>
      </c>
      <c r="AL70" s="28">
        <v>0.22700000000000001</v>
      </c>
      <c r="AM70" s="139">
        <v>0.223</v>
      </c>
      <c r="AN70" s="41">
        <f>AJ70*(1-AK70)*AL70</f>
        <v>37.843624000000005</v>
      </c>
      <c r="AO70" s="140">
        <f t="shared" si="19"/>
        <v>37.176776000000004</v>
      </c>
      <c r="AP70" s="18">
        <v>1.6</v>
      </c>
      <c r="AQ70" s="18"/>
      <c r="AR70" s="121">
        <f>AR69+AJ70-AQ70</f>
        <v>1144.1600000000014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70"/>
      <c r="B71" s="49" t="s">
        <v>38</v>
      </c>
      <c r="C71" s="50"/>
      <c r="D71" s="51">
        <f t="shared" ref="D71" si="637">SUM(D68:D70)</f>
        <v>37362</v>
      </c>
      <c r="E71" s="51"/>
      <c r="F71" s="51">
        <f t="shared" ref="F71" si="638">SUM(F68:F70)</f>
        <v>38449</v>
      </c>
      <c r="G71" s="52"/>
      <c r="H71" s="52"/>
      <c r="I71" s="51">
        <f t="shared" ref="I71:K71" si="639">SUM(I68:I70)</f>
        <v>39149</v>
      </c>
      <c r="J71" s="52"/>
      <c r="K71" s="51">
        <f t="shared" si="639"/>
        <v>45455</v>
      </c>
      <c r="L71" s="21">
        <f t="shared" ref="L71" si="640">IF(K71&gt;0,(K68*L68+K69*L69+K70*L70)/K71,0)</f>
        <v>7.171486085139149E-2</v>
      </c>
      <c r="M71" s="52">
        <f t="shared" ref="M71" si="641">M68+M69+M70</f>
        <v>42196</v>
      </c>
      <c r="N71" s="53">
        <f t="shared" ref="N71" si="642">IF(M71&gt;0,O71/M71,0)</f>
        <v>0.48810323253388949</v>
      </c>
      <c r="O71" s="54">
        <f t="shared" ref="O71" si="643">O68+O69+O70</f>
        <v>20596.004000000001</v>
      </c>
      <c r="P71" s="21">
        <f t="shared" ref="P71" si="644">IF(M71&gt;0,Q71/M71,0)</f>
        <v>0.3617129111764148</v>
      </c>
      <c r="Q71" s="54">
        <f t="shared" ref="Q71" si="645">Q68+Q69+Q70</f>
        <v>15262.838</v>
      </c>
      <c r="R71" s="21">
        <f t="shared" ref="R71" si="646">IF(M71&gt;0,T71/M71,0)</f>
        <v>0.15018385628969572</v>
      </c>
      <c r="S71" s="141"/>
      <c r="T71" s="54">
        <f t="shared" ref="T71" si="647">T68+T69+T70</f>
        <v>6337.1580000000004</v>
      </c>
      <c r="U71" s="21">
        <f t="shared" ref="U71" si="648">IF(M71&gt;0,V71/M71,0)</f>
        <v>0.25186159825575882</v>
      </c>
      <c r="V71" s="54">
        <f t="shared" ref="V71" si="649">V68+V69+V70</f>
        <v>10627.552</v>
      </c>
      <c r="W71" s="21">
        <f t="shared" ref="W71" si="650">IF(M71&gt;0,X71/M71,0)</f>
        <v>0.48642364205137922</v>
      </c>
      <c r="X71" s="54">
        <f t="shared" ref="X71" si="651">X68+X69+X70</f>
        <v>20525.131999999998</v>
      </c>
      <c r="Y71" s="21">
        <f t="shared" ref="Y71" si="652">IF(M71&gt;0,Z71/M71,0)</f>
        <v>0.4</v>
      </c>
      <c r="Z71" s="54">
        <f t="shared" ref="Z71" si="653">Z68+Z69+Z70</f>
        <v>16878.400000000001</v>
      </c>
      <c r="AA71" s="55">
        <f t="shared" ref="AA71" si="654">IF(M71&gt;0,AB71/M71,0)</f>
        <v>2.7669290928050046E-3</v>
      </c>
      <c r="AB71" s="56">
        <f t="shared" ref="AB71" si="655">SUM(AB68:AB70)</f>
        <v>116.75333999999998</v>
      </c>
      <c r="AC71" s="55">
        <f t="shared" ref="AC71" si="656">IF(M71&gt;0,(AC68*M68+AC69*M69+AC70*M70)/M71,0)</f>
        <v>2.9631150251208647E-3</v>
      </c>
      <c r="AD71" s="55">
        <f t="shared" ref="AD71" si="657">IF(K71&gt;0,(K68*AD68+K69*AD69+K70*AD70)/K71,0)</f>
        <v>3.6348850511494892E-4</v>
      </c>
      <c r="AE71" s="52">
        <f t="shared" ref="AE71" si="658">SUM(AE68:AE70)</f>
        <v>15.337400000000002</v>
      </c>
      <c r="AF71" s="53">
        <f t="shared" ref="AF71" si="659">IF(K71&gt;0,(K68*AF68+K69*AF69+K70*AF70)/K71,0)</f>
        <v>0.20983913760862391</v>
      </c>
      <c r="AG71" s="58">
        <f t="shared" ref="AG71" si="660">SUM(AG68:AG70)</f>
        <v>100.22656320000002</v>
      </c>
      <c r="AH71" s="53">
        <f t="shared" ref="AH71" si="661">IF(AND(AB71&gt;0),((AB68*AH68+AB69*AH69+AB70*AH70)/AB71),0)</f>
        <v>0.87014148714944273</v>
      </c>
      <c r="AI71" s="57">
        <f t="shared" si="635"/>
        <v>0.87871974125805219</v>
      </c>
      <c r="AJ71" s="51">
        <f t="shared" ref="AJ71" si="662">SUM(AJ68:AJ70)</f>
        <v>522</v>
      </c>
      <c r="AK71" s="21">
        <f t="shared" ref="AK71" si="663">IF(AJ71&gt;0,(AK68*AJ68+AK69*AJ69+AK70*AJ70)/AJ71,0)</f>
        <v>8.4980842911877394E-2</v>
      </c>
      <c r="AL71" s="53">
        <f>IF(K71&gt;0,(AL68*K68+AL69*K69+AL70*K70)/K71,0)</f>
        <v>0.22965258827411728</v>
      </c>
      <c r="AM71" s="141">
        <f>IF(L71&gt;0,(AM68*K68+AM69*K69+AM70*K70)/K71,0)</f>
        <v>0.2261722846771532</v>
      </c>
      <c r="AN71" s="58">
        <f t="shared" ref="AN71" si="664">SUM(AN68:AN70)</f>
        <v>109.6942016</v>
      </c>
      <c r="AO71" s="142">
        <f t="shared" si="48"/>
        <v>108.03203520000001</v>
      </c>
      <c r="AP71" s="56"/>
      <c r="AQ71" s="56">
        <f t="shared" ref="AQ71" si="665">SUM(AQ68:AQ70)</f>
        <v>1064.3599999999999</v>
      </c>
      <c r="AR71" s="105"/>
      <c r="AS71" s="106">
        <f>AR70</f>
        <v>1144.1600000000014</v>
      </c>
      <c r="AT71" s="51">
        <f t="shared" ref="AT71" si="666">SUM(AT68:AT70)</f>
        <v>0</v>
      </c>
      <c r="AU71" s="59"/>
      <c r="AV71" s="58"/>
      <c r="AW71" s="58"/>
      <c r="AX71" s="58"/>
      <c r="AY71" s="58"/>
    </row>
    <row r="72" spans="1:51" x14ac:dyDescent="0.2">
      <c r="A72" s="168">
        <v>18</v>
      </c>
      <c r="B72" s="23">
        <v>1</v>
      </c>
      <c r="C72" s="46" t="s">
        <v>54</v>
      </c>
      <c r="D72" s="12">
        <v>8800</v>
      </c>
      <c r="E72" s="12">
        <v>0</v>
      </c>
      <c r="F72" s="12">
        <v>13254</v>
      </c>
      <c r="G72" s="13">
        <v>0.9</v>
      </c>
      <c r="H72" s="13">
        <v>4.7</v>
      </c>
      <c r="I72" s="12">
        <v>13875</v>
      </c>
      <c r="J72" s="125">
        <v>5.6</v>
      </c>
      <c r="K72" s="12">
        <v>15867</v>
      </c>
      <c r="L72" s="14">
        <v>6.9000000000000006E-2</v>
      </c>
      <c r="M72" s="24">
        <f>ROUND(K72*(1-L72),0)</f>
        <v>14772</v>
      </c>
      <c r="N72" s="15">
        <v>0.51800000000000002</v>
      </c>
      <c r="O72" s="25">
        <f t="shared" ref="O72:O74" si="667">M72*N72</f>
        <v>7651.8960000000006</v>
      </c>
      <c r="P72" s="14">
        <v>0.24099999999999999</v>
      </c>
      <c r="Q72" s="25">
        <f t="shared" ref="Q72:Q74" si="668">M72*P72</f>
        <v>3560.0519999999997</v>
      </c>
      <c r="R72" s="16">
        <v>0.24099999999999999</v>
      </c>
      <c r="S72" s="150">
        <v>0.24610000000000001</v>
      </c>
      <c r="T72" s="25">
        <f t="shared" ref="T72:T74" si="669">M72*R72</f>
        <v>3560.0519999999997</v>
      </c>
      <c r="U72" s="26">
        <v>0.249</v>
      </c>
      <c r="V72" s="25">
        <f t="shared" ref="V72:V74" si="670">M72*U72</f>
        <v>3678.2280000000001</v>
      </c>
      <c r="W72" s="16">
        <v>0.48599999999999999</v>
      </c>
      <c r="X72" s="25">
        <f t="shared" ref="X72:X74" si="671">M72*W72</f>
        <v>7179.192</v>
      </c>
      <c r="Y72" s="16">
        <v>0.4</v>
      </c>
      <c r="Z72" s="25">
        <f t="shared" ref="Z72:Z74" si="672">Y72*M72</f>
        <v>5908.8</v>
      </c>
      <c r="AA72" s="17">
        <v>2.7799999999999999E-3</v>
      </c>
      <c r="AB72" s="18">
        <f t="shared" ref="AB72:AB74" si="673">M72*AA72</f>
        <v>41.066159999999996</v>
      </c>
      <c r="AC72" s="27">
        <f>IF(M72&gt;0,(AE72+AN72)/M72,0)</f>
        <v>2.8738403059842951E-3</v>
      </c>
      <c r="AD72" s="17">
        <v>3.6000000000000002E-4</v>
      </c>
      <c r="AE72" s="24">
        <f t="shared" ref="AE72:AE74" si="674">AD72*M72</f>
        <v>5.31792</v>
      </c>
      <c r="AF72" s="117">
        <v>0.20780000000000001</v>
      </c>
      <c r="AG72" s="30">
        <f t="shared" ref="AG72:AG74" si="675">AJ72*(1-AK72)*AF72</f>
        <v>33.770409200000003</v>
      </c>
      <c r="AH72" s="28">
        <f t="shared" ref="AH72:AH74" si="676">IF(AND(AF72&gt;0,AD72&gt;0,AA72&gt;0),((AA72-AD72)*AF72)/((AF72-AD72)*AA72),0)</f>
        <v>0.87201430525460077</v>
      </c>
      <c r="AI72" s="60">
        <f t="shared" si="635"/>
        <v>0.87611238750165898</v>
      </c>
      <c r="AJ72" s="12">
        <v>178</v>
      </c>
      <c r="AK72" s="14">
        <v>8.6999999999999994E-2</v>
      </c>
      <c r="AL72" s="15">
        <v>0.22850000000000001</v>
      </c>
      <c r="AM72" s="135">
        <v>0.2311</v>
      </c>
      <c r="AN72" s="30">
        <f>AJ72*(1-AK72)*AL72</f>
        <v>37.134449000000004</v>
      </c>
      <c r="AO72" s="136">
        <f t="shared" ref="AO72:AO126" si="677">AJ72*(1-AK72)*AM72</f>
        <v>37.556985400000002</v>
      </c>
      <c r="AP72" s="19">
        <v>1.6</v>
      </c>
      <c r="AQ72" s="19"/>
      <c r="AR72" s="101">
        <f>AR70+AJ72-AQ72</f>
        <v>1322.1600000000014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9"/>
      <c r="B73" s="33">
        <v>2</v>
      </c>
      <c r="C73" s="46" t="s">
        <v>56</v>
      </c>
      <c r="D73" s="34">
        <v>17865</v>
      </c>
      <c r="E73" s="34">
        <v>2</v>
      </c>
      <c r="F73" s="34">
        <v>14689</v>
      </c>
      <c r="G73" s="35">
        <v>0.9</v>
      </c>
      <c r="H73" s="35">
        <v>5</v>
      </c>
      <c r="I73" s="34">
        <v>15511</v>
      </c>
      <c r="J73" s="126">
        <v>5.5</v>
      </c>
      <c r="K73" s="34">
        <v>15772</v>
      </c>
      <c r="L73" s="36">
        <v>7.0000000000000007E-2</v>
      </c>
      <c r="M73" s="37">
        <f>ROUND(K73*(1-L73),0)</f>
        <v>14668</v>
      </c>
      <c r="N73" s="38">
        <v>0.48099999999999998</v>
      </c>
      <c r="O73" s="25">
        <f t="shared" si="667"/>
        <v>7055.308</v>
      </c>
      <c r="P73" s="36">
        <v>0.26</v>
      </c>
      <c r="Q73" s="25">
        <f t="shared" si="668"/>
        <v>3813.6800000000003</v>
      </c>
      <c r="R73" s="39">
        <v>0.25900000000000001</v>
      </c>
      <c r="S73" s="139">
        <v>0.24249999999999999</v>
      </c>
      <c r="T73" s="25">
        <f t="shared" si="669"/>
        <v>3799.0120000000002</v>
      </c>
      <c r="U73" s="28">
        <v>0.25</v>
      </c>
      <c r="V73" s="25">
        <f t="shared" si="670"/>
        <v>3667</v>
      </c>
      <c r="W73" s="39">
        <v>0.49</v>
      </c>
      <c r="X73" s="25">
        <f t="shared" si="671"/>
        <v>7187.32</v>
      </c>
      <c r="Y73" s="39">
        <v>0.4</v>
      </c>
      <c r="Z73" s="25">
        <f t="shared" si="672"/>
        <v>5867.2000000000007</v>
      </c>
      <c r="AA73" s="40">
        <v>2.81E-3</v>
      </c>
      <c r="AB73" s="18">
        <f t="shared" si="673"/>
        <v>41.217080000000003</v>
      </c>
      <c r="AC73" s="27">
        <f>IF(M73&gt;0,(AE73+AN73)/M73,0)</f>
        <v>2.9256745364057814E-3</v>
      </c>
      <c r="AD73" s="40">
        <v>3.6999999999999999E-4</v>
      </c>
      <c r="AE73" s="37">
        <f t="shared" si="674"/>
        <v>5.4271599999999998</v>
      </c>
      <c r="AF73" s="28">
        <v>0.19800000000000001</v>
      </c>
      <c r="AG73" s="41">
        <f t="shared" si="675"/>
        <v>34.830378000000003</v>
      </c>
      <c r="AH73" s="28">
        <f t="shared" si="676"/>
        <v>0.86995307201728389</v>
      </c>
      <c r="AI73" s="29">
        <f t="shared" si="635"/>
        <v>0.87505276946711352</v>
      </c>
      <c r="AJ73" s="34">
        <v>191</v>
      </c>
      <c r="AK73" s="36">
        <v>7.9000000000000001E-2</v>
      </c>
      <c r="AL73" s="38">
        <v>0.21310000000000001</v>
      </c>
      <c r="AM73" s="137">
        <v>0.21479999999999999</v>
      </c>
      <c r="AN73" s="41">
        <f>AJ73*(1-AK73)*AL73</f>
        <v>37.486634100000003</v>
      </c>
      <c r="AO73" s="138">
        <f t="shared" si="677"/>
        <v>37.785682799999996</v>
      </c>
      <c r="AP73" s="42">
        <v>1.6</v>
      </c>
      <c r="AQ73" s="42"/>
      <c r="AR73" s="121">
        <f>AR72+AJ73-AQ73</f>
        <v>1513.1600000000014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9"/>
      <c r="B74" s="33">
        <v>3</v>
      </c>
      <c r="C74" s="46" t="s">
        <v>58</v>
      </c>
      <c r="D74" s="43">
        <v>16500</v>
      </c>
      <c r="E74" s="43">
        <v>1</v>
      </c>
      <c r="F74" s="43">
        <v>16319</v>
      </c>
      <c r="G74" s="37">
        <v>1</v>
      </c>
      <c r="H74" s="37">
        <v>5.4</v>
      </c>
      <c r="I74" s="43">
        <v>16050</v>
      </c>
      <c r="J74" s="37">
        <v>4.9000000000000004</v>
      </c>
      <c r="K74" s="43">
        <v>15561</v>
      </c>
      <c r="L74" s="39">
        <v>7.3999999999999996E-2</v>
      </c>
      <c r="M74" s="37">
        <f>ROUND(K74*(1-L74),0)</f>
        <v>14409</v>
      </c>
      <c r="N74" s="28">
        <v>0.47399999999999998</v>
      </c>
      <c r="O74" s="25">
        <f t="shared" si="667"/>
        <v>6829.866</v>
      </c>
      <c r="P74" s="39">
        <v>0.29099999999999998</v>
      </c>
      <c r="Q74" s="25">
        <f t="shared" si="668"/>
        <v>4193.0189999999993</v>
      </c>
      <c r="R74" s="39">
        <v>0.23499999999999999</v>
      </c>
      <c r="S74" s="139">
        <v>0.24909999999999999</v>
      </c>
      <c r="T74" s="25">
        <f t="shared" si="669"/>
        <v>3386.1149999999998</v>
      </c>
      <c r="U74" s="28">
        <v>0.23100000000000001</v>
      </c>
      <c r="V74" s="25">
        <f t="shared" si="670"/>
        <v>3328.4790000000003</v>
      </c>
      <c r="W74" s="39">
        <v>0.497</v>
      </c>
      <c r="X74" s="25">
        <f t="shared" si="671"/>
        <v>7161.2730000000001</v>
      </c>
      <c r="Y74" s="39">
        <v>0.4</v>
      </c>
      <c r="Z74" s="25">
        <f t="shared" si="672"/>
        <v>5763.6</v>
      </c>
      <c r="AA74" s="47">
        <v>2.7699999999999999E-3</v>
      </c>
      <c r="AB74" s="18">
        <f t="shared" si="673"/>
        <v>39.912929999999996</v>
      </c>
      <c r="AC74" s="27">
        <f>IF(M74&gt;0,(AE74+AN74)/M74,0)</f>
        <v>2.7703265736692341E-3</v>
      </c>
      <c r="AD74" s="47">
        <v>3.6999999999999999E-4</v>
      </c>
      <c r="AE74" s="37">
        <f t="shared" si="674"/>
        <v>5.3313300000000003</v>
      </c>
      <c r="AF74" s="28">
        <v>0.20930000000000001</v>
      </c>
      <c r="AG74" s="41">
        <f t="shared" si="675"/>
        <v>33.779345599999999</v>
      </c>
      <c r="AH74" s="28">
        <f t="shared" si="676"/>
        <v>0.86796037088406963</v>
      </c>
      <c r="AI74" s="29">
        <f t="shared" si="635"/>
        <v>0.86794028250042177</v>
      </c>
      <c r="AJ74" s="43">
        <v>176</v>
      </c>
      <c r="AK74" s="39">
        <v>8.3000000000000004E-2</v>
      </c>
      <c r="AL74" s="28">
        <v>0.21429999999999999</v>
      </c>
      <c r="AM74" s="139">
        <v>0.21590000000000001</v>
      </c>
      <c r="AN74" s="41">
        <f>AJ74*(1-AK74)*AL74</f>
        <v>34.586305599999996</v>
      </c>
      <c r="AO74" s="140">
        <f t="shared" si="677"/>
        <v>34.844532800000003</v>
      </c>
      <c r="AP74" s="18">
        <v>1.6</v>
      </c>
      <c r="AQ74" s="18"/>
      <c r="AR74" s="121">
        <f>AR73+AJ74-AQ74</f>
        <v>1689.1600000000014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70"/>
      <c r="B75" s="49" t="s">
        <v>38</v>
      </c>
      <c r="C75" s="50"/>
      <c r="D75" s="51">
        <f t="shared" ref="D75" si="678">SUM(D72:D74)</f>
        <v>43165</v>
      </c>
      <c r="E75" s="51"/>
      <c r="F75" s="51">
        <f t="shared" ref="F75" si="679">SUM(F72:F74)</f>
        <v>44262</v>
      </c>
      <c r="G75" s="52"/>
      <c r="H75" s="52"/>
      <c r="I75" s="51">
        <f t="shared" ref="I75:K75" si="680">SUM(I72:I74)</f>
        <v>45436</v>
      </c>
      <c r="J75" s="52"/>
      <c r="K75" s="51">
        <f t="shared" si="680"/>
        <v>47200</v>
      </c>
      <c r="L75" s="21">
        <f t="shared" ref="L75" si="681">IF(K75&gt;0,(K72*L72+K73*L73+K74*L74)/K75,0)</f>
        <v>7.0982563559322046E-2</v>
      </c>
      <c r="M75" s="52">
        <f t="shared" ref="M75" si="682">M72+M73+M74</f>
        <v>43849</v>
      </c>
      <c r="N75" s="53">
        <f t="shared" ref="N75" si="683">IF(M75&gt;0,O75/M75,0)</f>
        <v>0.4911644507286369</v>
      </c>
      <c r="O75" s="54">
        <f t="shared" ref="O75" si="684">O72+O73+O74</f>
        <v>21537.07</v>
      </c>
      <c r="P75" s="21">
        <f t="shared" ref="P75" si="685">IF(M75&gt;0,Q75/M75,0)</f>
        <v>0.26378597003352416</v>
      </c>
      <c r="Q75" s="54">
        <f t="shared" ref="Q75" si="686">Q72+Q73+Q74</f>
        <v>11566.751</v>
      </c>
      <c r="R75" s="21">
        <f t="shared" ref="R75" si="687">IF(M75&gt;0,T75/M75,0)</f>
        <v>0.24504957923783896</v>
      </c>
      <c r="S75" s="141"/>
      <c r="T75" s="54">
        <f t="shared" ref="T75" si="688">T72+T73+T74</f>
        <v>10745.179</v>
      </c>
      <c r="U75" s="21">
        <f t="shared" ref="U75" si="689">IF(M75&gt;0,V75/M75,0)</f>
        <v>0.2434196218841935</v>
      </c>
      <c r="V75" s="54">
        <f t="shared" ref="V75" si="690">V72+V73+V74</f>
        <v>10673.707</v>
      </c>
      <c r="W75" s="21">
        <f t="shared" ref="W75" si="691">IF(M75&gt;0,X75/M75,0)</f>
        <v>0.49095270131587948</v>
      </c>
      <c r="X75" s="54">
        <f t="shared" ref="X75" si="692">X72+X73+X74</f>
        <v>21527.785</v>
      </c>
      <c r="Y75" s="21">
        <f t="shared" ref="Y75" si="693">IF(M75&gt;0,Z75/M75,0)</f>
        <v>0.39999999999999997</v>
      </c>
      <c r="Z75" s="54">
        <f t="shared" ref="Z75" si="694">Z72+Z73+Z74</f>
        <v>17539.599999999999</v>
      </c>
      <c r="AA75" s="55">
        <f t="shared" ref="AA75" si="695">IF(M75&gt;0,AB75/M75,0)</f>
        <v>2.7867492987297313E-3</v>
      </c>
      <c r="AB75" s="56">
        <f t="shared" ref="AB75" si="696">SUM(AB72:AB74)</f>
        <v>122.19617</v>
      </c>
      <c r="AC75" s="55">
        <f t="shared" ref="AC75" si="697">IF(M75&gt;0,(AC72*M72+AC73*M73+AC74*M74)/M75,0)</f>
        <v>2.8571643298592898E-3</v>
      </c>
      <c r="AD75" s="55">
        <f t="shared" ref="AD75" si="698">IF(K75&gt;0,(K72*AD72+K73*AD73+K74*AD74)/K75,0)</f>
        <v>3.6663834745762715E-4</v>
      </c>
      <c r="AE75" s="52">
        <f t="shared" ref="AE75" si="699">SUM(AE72:AE74)</f>
        <v>16.076409999999999</v>
      </c>
      <c r="AF75" s="53">
        <f t="shared" ref="AF75" si="700">IF(K75&gt;0,(K72*AF72+K73*AF73+K74*AF74)/K75,0)</f>
        <v>0.20501982838983052</v>
      </c>
      <c r="AG75" s="58">
        <f t="shared" ref="AG75" si="701">SUM(AG72:AG74)</f>
        <v>102.38013280000001</v>
      </c>
      <c r="AH75" s="53">
        <f t="shared" ref="AH75" si="702">IF(AND(AB75&gt;0),((AB72*AH72+AB73*AH73+AB74*AH74)/AB75),0)</f>
        <v>0.86999490960581127</v>
      </c>
      <c r="AI75" s="57">
        <f t="shared" si="635"/>
        <v>0.87314149945402275</v>
      </c>
      <c r="AJ75" s="51">
        <f t="shared" ref="AJ75" si="703">SUM(AJ72:AJ74)</f>
        <v>545</v>
      </c>
      <c r="AK75" s="21">
        <f t="shared" ref="AK75" si="704">IF(AJ75&gt;0,(AK72*AJ72+AK73*AJ73+AK74*AJ74)/AJ75,0)</f>
        <v>8.29045871559633E-2</v>
      </c>
      <c r="AL75" s="53">
        <f>IF(K75&gt;0,(AL72*K72+AL73*K73+AL74*K74)/K75,0)</f>
        <v>0.21867256355932202</v>
      </c>
      <c r="AM75" s="141">
        <f>IF(L75&gt;0,(AM72*K72+AM73*K73+AM74*K74)/K75,0)</f>
        <v>0.22064214406779661</v>
      </c>
      <c r="AN75" s="58">
        <f t="shared" ref="AN75" si="705">SUM(AN72:AN74)</f>
        <v>109.2073887</v>
      </c>
      <c r="AO75" s="142">
        <f t="shared" ref="AO75:AO123" si="706">SUM(AO72:AO74)</f>
        <v>110.18720099999999</v>
      </c>
      <c r="AP75" s="56"/>
      <c r="AQ75" s="56">
        <f t="shared" ref="AQ75" si="707">SUM(AQ72:AQ74)</f>
        <v>0</v>
      </c>
      <c r="AR75" s="105"/>
      <c r="AS75" s="106">
        <f>AR74</f>
        <v>1689.1600000000014</v>
      </c>
      <c r="AT75" s="51">
        <f t="shared" ref="AT75" si="708">SUM(AT72:AT74)</f>
        <v>0</v>
      </c>
      <c r="AU75" s="59"/>
      <c r="AV75" s="58"/>
      <c r="AW75" s="58"/>
      <c r="AX75" s="58"/>
      <c r="AY75" s="58"/>
    </row>
    <row r="76" spans="1:51" x14ac:dyDescent="0.2">
      <c r="A76" s="168">
        <v>19</v>
      </c>
      <c r="B76" s="23">
        <v>1</v>
      </c>
      <c r="C76" s="46" t="s">
        <v>54</v>
      </c>
      <c r="D76" s="12">
        <v>11100</v>
      </c>
      <c r="E76" s="12">
        <v>0</v>
      </c>
      <c r="F76" s="12">
        <v>14528</v>
      </c>
      <c r="G76" s="13">
        <v>0.8</v>
      </c>
      <c r="H76" s="13">
        <v>4.4000000000000004</v>
      </c>
      <c r="I76" s="12">
        <v>15303</v>
      </c>
      <c r="J76" s="13">
        <v>5.0999999999999996</v>
      </c>
      <c r="K76" s="12">
        <v>15573</v>
      </c>
      <c r="L76" s="14">
        <v>7.5999999999999998E-2</v>
      </c>
      <c r="M76" s="24">
        <f>ROUND(K76*(1-L76),0)</f>
        <v>14389</v>
      </c>
      <c r="N76" s="15">
        <v>0.48199999999999998</v>
      </c>
      <c r="O76" s="25">
        <f t="shared" ref="O76:O78" si="709">M76*N76</f>
        <v>6935.4979999999996</v>
      </c>
      <c r="P76" s="14">
        <v>0.307</v>
      </c>
      <c r="Q76" s="25">
        <f t="shared" ref="Q76:Q78" si="710">M76*P76</f>
        <v>4417.4229999999998</v>
      </c>
      <c r="R76" s="16">
        <v>0.21099999999999999</v>
      </c>
      <c r="S76" s="150">
        <v>0.246</v>
      </c>
      <c r="T76" s="25">
        <f t="shared" ref="T76:T78" si="711">M76*R76</f>
        <v>3036.0789999999997</v>
      </c>
      <c r="U76" s="26">
        <v>0.22700000000000001</v>
      </c>
      <c r="V76" s="25">
        <f t="shared" ref="V76:V78" si="712">M76*U76</f>
        <v>3266.3029999999999</v>
      </c>
      <c r="W76" s="16">
        <v>0.498</v>
      </c>
      <c r="X76" s="25">
        <f t="shared" ref="X76:X78" si="713">M76*W76</f>
        <v>7165.7219999999998</v>
      </c>
      <c r="Y76" s="16">
        <v>0.4</v>
      </c>
      <c r="Z76" s="25">
        <f t="shared" ref="Z76:Z78" si="714">Y76*M76</f>
        <v>5755.6</v>
      </c>
      <c r="AA76" s="17">
        <v>2.7799999999999999E-3</v>
      </c>
      <c r="AB76" s="18">
        <f t="shared" ref="AB76:AB78" si="715">M76*AA76</f>
        <v>40.001419999999996</v>
      </c>
      <c r="AC76" s="27">
        <f>IF(M76&gt;0,(AE76+AN76)/M76,0)</f>
        <v>2.921242817429981E-3</v>
      </c>
      <c r="AD76" s="17">
        <v>3.6000000000000002E-4</v>
      </c>
      <c r="AE76" s="24">
        <f t="shared" ref="AE76:AE78" si="716">AD76*M76</f>
        <v>5.18004</v>
      </c>
      <c r="AF76" s="117">
        <v>0.2082</v>
      </c>
      <c r="AG76" s="30">
        <f t="shared" ref="AG76:AG78" si="717">AJ76*(1-AK76)*AF76</f>
        <v>33.1731306</v>
      </c>
      <c r="AH76" s="28">
        <f t="shared" ref="AH76:AH78" si="718">IF(AND(AF76&gt;0,AD76&gt;0,AA76&gt;0),((AA76-AD76)*AF76)/((AF76-AD76)*AA76),0)</f>
        <v>0.87201139781015835</v>
      </c>
      <c r="AI76" s="60">
        <f t="shared" si="635"/>
        <v>0.87813152210661383</v>
      </c>
      <c r="AJ76" s="12">
        <v>173</v>
      </c>
      <c r="AK76" s="14">
        <v>7.9000000000000001E-2</v>
      </c>
      <c r="AL76" s="15">
        <v>0.23130000000000001</v>
      </c>
      <c r="AM76" s="135">
        <v>0.2366</v>
      </c>
      <c r="AN76" s="30">
        <f>AJ76*(1-AK76)*AL76</f>
        <v>36.853722900000001</v>
      </c>
      <c r="AO76" s="136">
        <f t="shared" ref="AO76" si="719">AJ76*(1-AK76)*AM76</f>
        <v>37.698187799999999</v>
      </c>
      <c r="AP76" s="19">
        <v>1.6</v>
      </c>
      <c r="AQ76" s="19"/>
      <c r="AR76" s="101">
        <f>AR74+AJ76-AQ76</f>
        <v>1862.1600000000014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9"/>
      <c r="B77" s="33">
        <v>2</v>
      </c>
      <c r="C77" s="46" t="s">
        <v>55</v>
      </c>
      <c r="D77" s="34">
        <v>18205</v>
      </c>
      <c r="E77" s="34">
        <v>2</v>
      </c>
      <c r="F77" s="34">
        <v>16511</v>
      </c>
      <c r="G77" s="35">
        <v>0.8</v>
      </c>
      <c r="H77" s="35">
        <v>3.5</v>
      </c>
      <c r="I77" s="34">
        <v>16321</v>
      </c>
      <c r="J77" s="35">
        <v>4.7</v>
      </c>
      <c r="K77" s="34">
        <v>15730</v>
      </c>
      <c r="L77" s="36">
        <v>7.2999999999999995E-2</v>
      </c>
      <c r="M77" s="37">
        <f>ROUND(K77*(1-L77),0)</f>
        <v>14582</v>
      </c>
      <c r="N77" s="38">
        <v>0.45600000000000002</v>
      </c>
      <c r="O77" s="25">
        <f t="shared" si="709"/>
        <v>6649.3919999999998</v>
      </c>
      <c r="P77" s="36">
        <v>0.32600000000000001</v>
      </c>
      <c r="Q77" s="25">
        <f t="shared" si="710"/>
        <v>4753.732</v>
      </c>
      <c r="R77" s="39">
        <v>0.218</v>
      </c>
      <c r="S77" s="139">
        <v>0.245</v>
      </c>
      <c r="T77" s="25">
        <f t="shared" si="711"/>
        <v>3178.8760000000002</v>
      </c>
      <c r="U77" s="28">
        <v>0.21299999999999999</v>
      </c>
      <c r="V77" s="25">
        <f t="shared" si="712"/>
        <v>3105.9659999999999</v>
      </c>
      <c r="W77" s="39">
        <v>0.52400000000000002</v>
      </c>
      <c r="X77" s="25">
        <f t="shared" si="713"/>
        <v>7640.9680000000008</v>
      </c>
      <c r="Y77" s="39">
        <v>0.4</v>
      </c>
      <c r="Z77" s="25">
        <f t="shared" si="714"/>
        <v>5832.8</v>
      </c>
      <c r="AA77" s="40">
        <v>2.8300000000000001E-3</v>
      </c>
      <c r="AB77" s="18">
        <f t="shared" si="715"/>
        <v>41.267060000000001</v>
      </c>
      <c r="AC77" s="27">
        <f>IF(M77&gt;0,(AE77+AN77)/M77,0)</f>
        <v>2.977595693320532E-3</v>
      </c>
      <c r="AD77" s="40">
        <v>3.5E-4</v>
      </c>
      <c r="AE77" s="37">
        <f t="shared" si="716"/>
        <v>5.1036999999999999</v>
      </c>
      <c r="AF77" s="28">
        <v>0.20680000000000001</v>
      </c>
      <c r="AG77" s="41">
        <f t="shared" si="717"/>
        <v>34.586059200000001</v>
      </c>
      <c r="AH77" s="28">
        <f t="shared" si="718"/>
        <v>0.87781074482223898</v>
      </c>
      <c r="AI77" s="29">
        <f t="shared" si="635"/>
        <v>0.8838057041186379</v>
      </c>
      <c r="AJ77" s="34">
        <v>181</v>
      </c>
      <c r="AK77" s="36">
        <v>7.5999999999999998E-2</v>
      </c>
      <c r="AL77" s="38">
        <v>0.2291</v>
      </c>
      <c r="AM77" s="137">
        <v>0.23119999999999999</v>
      </c>
      <c r="AN77" s="41">
        <f>AJ77*(1-AK77)*AL77</f>
        <v>38.315600400000001</v>
      </c>
      <c r="AO77" s="138">
        <f t="shared" si="677"/>
        <v>38.666812799999995</v>
      </c>
      <c r="AP77" s="42">
        <v>1.58</v>
      </c>
      <c r="AQ77" s="42"/>
      <c r="AR77" s="121">
        <f>AR76+AJ77-AQ77</f>
        <v>2043.1600000000014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9"/>
      <c r="B78" s="33">
        <v>3</v>
      </c>
      <c r="C78" s="46" t="s">
        <v>58</v>
      </c>
      <c r="D78" s="43">
        <v>15574</v>
      </c>
      <c r="E78" s="43">
        <v>2</v>
      </c>
      <c r="F78" s="43">
        <v>16674</v>
      </c>
      <c r="G78" s="37">
        <v>1.3</v>
      </c>
      <c r="H78" s="37">
        <v>3.8</v>
      </c>
      <c r="I78" s="43">
        <v>16221</v>
      </c>
      <c r="J78" s="127">
        <v>4.8</v>
      </c>
      <c r="K78" s="43">
        <v>15925</v>
      </c>
      <c r="L78" s="39">
        <v>7.5999999999999998E-2</v>
      </c>
      <c r="M78" s="37">
        <f>ROUND(K78*(1-L78),0)</f>
        <v>14715</v>
      </c>
      <c r="N78" s="28">
        <v>0.49399999999999999</v>
      </c>
      <c r="O78" s="25">
        <f t="shared" si="709"/>
        <v>7269.21</v>
      </c>
      <c r="P78" s="39">
        <v>0.34200000000000003</v>
      </c>
      <c r="Q78" s="25">
        <f t="shared" si="710"/>
        <v>5032.5300000000007</v>
      </c>
      <c r="R78" s="39">
        <v>0.16400000000000001</v>
      </c>
      <c r="S78" s="139">
        <v>0.24340000000000001</v>
      </c>
      <c r="T78" s="25">
        <f t="shared" si="711"/>
        <v>2413.2600000000002</v>
      </c>
      <c r="U78" s="28">
        <v>0.22900000000000001</v>
      </c>
      <c r="V78" s="25">
        <f t="shared" si="712"/>
        <v>3369.7350000000001</v>
      </c>
      <c r="W78" s="39">
        <v>0.502</v>
      </c>
      <c r="X78" s="25">
        <f t="shared" si="713"/>
        <v>7386.93</v>
      </c>
      <c r="Y78" s="39">
        <v>0.41</v>
      </c>
      <c r="Z78" s="25">
        <f t="shared" si="714"/>
        <v>6033.15</v>
      </c>
      <c r="AA78" s="47">
        <v>2.8900000000000002E-3</v>
      </c>
      <c r="AB78" s="18">
        <f t="shared" si="715"/>
        <v>42.526350000000001</v>
      </c>
      <c r="AC78" s="27">
        <f>IF(M78&gt;0,(AE78+AN78)/M78,0)</f>
        <v>2.9214284471627589E-3</v>
      </c>
      <c r="AD78" s="47">
        <v>3.5E-4</v>
      </c>
      <c r="AE78" s="37">
        <f t="shared" si="716"/>
        <v>5.1502499999999998</v>
      </c>
      <c r="AF78" s="28">
        <v>0.21179999999999999</v>
      </c>
      <c r="AG78" s="41">
        <f t="shared" si="717"/>
        <v>35.970417599999998</v>
      </c>
      <c r="AH78" s="28">
        <f t="shared" si="718"/>
        <v>0.88034750990237931</v>
      </c>
      <c r="AI78" s="29">
        <f t="shared" si="635"/>
        <v>0.88158048247567766</v>
      </c>
      <c r="AJ78" s="43">
        <v>184</v>
      </c>
      <c r="AK78" s="39">
        <v>7.6999999999999999E-2</v>
      </c>
      <c r="AL78" s="28">
        <v>0.2228</v>
      </c>
      <c r="AM78" s="139">
        <v>0.22570000000000001</v>
      </c>
      <c r="AN78" s="41">
        <f>AJ78*(1-AK78)*AL78</f>
        <v>37.8385696</v>
      </c>
      <c r="AO78" s="140">
        <f t="shared" si="677"/>
        <v>38.3310824</v>
      </c>
      <c r="AP78" s="18">
        <v>1.6</v>
      </c>
      <c r="AQ78" s="18"/>
      <c r="AR78" s="121">
        <f>AR77+AJ78-AQ78</f>
        <v>2227.1600000000017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70"/>
      <c r="B79" s="49" t="s">
        <v>38</v>
      </c>
      <c r="C79" s="50"/>
      <c r="D79" s="51">
        <f t="shared" ref="D79" si="720">SUM(D76:D78)</f>
        <v>44879</v>
      </c>
      <c r="E79" s="51"/>
      <c r="F79" s="51">
        <f t="shared" ref="F79" si="721">SUM(F76:F78)</f>
        <v>47713</v>
      </c>
      <c r="G79" s="52"/>
      <c r="H79" s="52"/>
      <c r="I79" s="51">
        <f t="shared" ref="I79:K79" si="722">SUM(I76:I78)</f>
        <v>47845</v>
      </c>
      <c r="J79" s="52"/>
      <c r="K79" s="51">
        <f t="shared" si="722"/>
        <v>47228</v>
      </c>
      <c r="L79" s="21">
        <f t="shared" ref="L79" si="723">IF(K79&gt;0,(K76*L76+K77*L77+K78*L78)/K79,0)</f>
        <v>7.5000804607436258E-2</v>
      </c>
      <c r="M79" s="52">
        <f t="shared" ref="M79" si="724">M76+M77+M78</f>
        <v>43686</v>
      </c>
      <c r="N79" s="53">
        <f t="shared" ref="N79" si="725">IF(M79&gt;0,O79/M79,0)</f>
        <v>0.4773634574005402</v>
      </c>
      <c r="O79" s="54">
        <f t="shared" ref="O79" si="726">O76+O77+O78</f>
        <v>20854.099999999999</v>
      </c>
      <c r="P79" s="21">
        <f t="shared" ref="P79" si="727">IF(M79&gt;0,Q79/M79,0)</f>
        <v>0.32513127775488715</v>
      </c>
      <c r="Q79" s="54">
        <f t="shared" ref="Q79" si="728">Q76+Q77+Q78</f>
        <v>14203.684999999999</v>
      </c>
      <c r="R79" s="21">
        <f t="shared" ref="R79" si="729">IF(M79&gt;0,T79/M79,0)</f>
        <v>0.19750526484457265</v>
      </c>
      <c r="S79" s="141"/>
      <c r="T79" s="54">
        <f t="shared" ref="T79" si="730">T76+T77+T78</f>
        <v>8628.2150000000001</v>
      </c>
      <c r="U79" s="21">
        <f t="shared" ref="U79" si="731">IF(M79&gt;0,V79/M79,0)</f>
        <v>0.22300059515634302</v>
      </c>
      <c r="V79" s="54">
        <f t="shared" ref="V79" si="732">V76+V77+V78</f>
        <v>9742.0040000000008</v>
      </c>
      <c r="W79" s="21">
        <f t="shared" ref="W79" si="733">IF(M79&gt;0,X79/M79,0)</f>
        <v>0.5080259121915488</v>
      </c>
      <c r="X79" s="54">
        <f t="shared" ref="X79" si="734">X76+X77+X78</f>
        <v>22193.620000000003</v>
      </c>
      <c r="Y79" s="21">
        <f t="shared" ref="Y79" si="735">IF(M79&gt;0,Z79/M79,0)</f>
        <v>0.40336835599505572</v>
      </c>
      <c r="Z79" s="54">
        <f t="shared" ref="Z79" si="736">Z76+Z77+Z78</f>
        <v>17621.550000000003</v>
      </c>
      <c r="AA79" s="55">
        <f t="shared" ref="AA79" si="737">IF(M79&gt;0,AB79/M79,0)</f>
        <v>2.8337414732408548E-3</v>
      </c>
      <c r="AB79" s="56">
        <f t="shared" ref="AB79" si="738">SUM(AB76:AB78)</f>
        <v>123.79482999999999</v>
      </c>
      <c r="AC79" s="55">
        <f t="shared" ref="AC79" si="739">IF(M79&gt;0,(AC76*M76+AC77*M77+AC78*M78)/M79,0)</f>
        <v>2.940115435150849E-3</v>
      </c>
      <c r="AD79" s="55">
        <f t="shared" ref="AD79" si="740">IF(K79&gt;0,(K76*AD76+K77*AD77+K78*AD78)/K79,0)</f>
        <v>3.5329740831710005E-4</v>
      </c>
      <c r="AE79" s="52">
        <f t="shared" ref="AE79" si="741">SUM(AE76:AE78)</f>
        <v>15.43399</v>
      </c>
      <c r="AF79" s="53">
        <f t="shared" ref="AF79" si="742">IF(K79&gt;0,(K76*AF76+K77*AF77+K78*AF78)/K79,0)</f>
        <v>0.20894760735157109</v>
      </c>
      <c r="AG79" s="58">
        <f t="shared" ref="AG79" si="743">SUM(AG76:AG78)</f>
        <v>103.72960739999999</v>
      </c>
      <c r="AH79" s="53">
        <f t="shared" ref="AH79" si="744">IF(AND(AB79&gt;0),((AB76*AH76+AB77*AH77+AB78*AH78)/AB79),0)</f>
        <v>0.8768082574333057</v>
      </c>
      <c r="AI79" s="57">
        <f t="shared" si="635"/>
        <v>0.88120279179801575</v>
      </c>
      <c r="AJ79" s="51">
        <f t="shared" ref="AJ79" si="745">SUM(AJ76:AJ78)</f>
        <v>538</v>
      </c>
      <c r="AK79" s="21">
        <f t="shared" ref="AK79" si="746">IF(AJ79&gt;0,(AK76*AJ76+AK77*AJ77+AK78*AJ78)/AJ79,0)</f>
        <v>7.7306691449814127E-2</v>
      </c>
      <c r="AL79" s="53">
        <f>IF(K79&gt;0,(AL76*K76+AL77*K77+AL78*K78)/K79,0)</f>
        <v>0.22770110739391888</v>
      </c>
      <c r="AM79" s="141">
        <f>IF(L79&gt;0,(AM76*K76+AM77*K77+AM78*K78)/K79,0)</f>
        <v>0.23112603328533918</v>
      </c>
      <c r="AN79" s="58">
        <f t="shared" ref="AN79" si="747">SUM(AN76:AN78)</f>
        <v>113.0078929</v>
      </c>
      <c r="AO79" s="142">
        <f t="shared" si="706"/>
        <v>114.696083</v>
      </c>
      <c r="AP79" s="56"/>
      <c r="AQ79" s="56">
        <f t="shared" ref="AQ79" si="748">SUM(AQ76:AQ78)</f>
        <v>0</v>
      </c>
      <c r="AR79" s="105"/>
      <c r="AS79" s="106">
        <f>AR78</f>
        <v>2227.1600000000017</v>
      </c>
      <c r="AT79" s="51">
        <f t="shared" ref="AT79" si="749">SUM(AT76:AT78)</f>
        <v>0</v>
      </c>
      <c r="AU79" s="59"/>
      <c r="AV79" s="58"/>
      <c r="AW79" s="58"/>
      <c r="AX79" s="58"/>
      <c r="AY79" s="58"/>
    </row>
    <row r="80" spans="1:51" x14ac:dyDescent="0.2">
      <c r="A80" s="168">
        <v>20</v>
      </c>
      <c r="B80" s="23">
        <v>1</v>
      </c>
      <c r="C80" s="46" t="s">
        <v>54</v>
      </c>
      <c r="D80" s="12">
        <v>4826</v>
      </c>
      <c r="E80" s="12">
        <v>0</v>
      </c>
      <c r="F80" s="12">
        <v>10620</v>
      </c>
      <c r="G80" s="13">
        <v>0.6</v>
      </c>
      <c r="H80" s="13">
        <v>4.4000000000000004</v>
      </c>
      <c r="I80" s="12">
        <v>11347</v>
      </c>
      <c r="J80" s="125">
        <v>6.7</v>
      </c>
      <c r="K80" s="12">
        <v>15838</v>
      </c>
      <c r="L80" s="14">
        <v>7.2999999999999995E-2</v>
      </c>
      <c r="M80" s="24">
        <f>ROUND(K80*(1-L80),0)</f>
        <v>14682</v>
      </c>
      <c r="N80" s="15">
        <v>0.58699999999999997</v>
      </c>
      <c r="O80" s="25">
        <f t="shared" ref="O80:O82" si="750">M80*N80</f>
        <v>8618.3339999999989</v>
      </c>
      <c r="P80" s="14">
        <v>0.251</v>
      </c>
      <c r="Q80" s="25">
        <f t="shared" ref="Q80:Q82" si="751">M80*P80</f>
        <v>3685.1819999999998</v>
      </c>
      <c r="R80" s="16">
        <v>0.159</v>
      </c>
      <c r="S80" s="150">
        <v>0.27489999999999998</v>
      </c>
      <c r="T80" s="25">
        <f t="shared" ref="T80:T82" si="752">M80*R80</f>
        <v>2334.4380000000001</v>
      </c>
      <c r="U80" s="26">
        <v>0.23799999999999999</v>
      </c>
      <c r="V80" s="25">
        <f t="shared" ref="V80:V82" si="753">M80*U80</f>
        <v>3494.3159999999998</v>
      </c>
      <c r="W80" s="16">
        <v>0.496</v>
      </c>
      <c r="X80" s="25">
        <f t="shared" ref="X80:X82" si="754">M80*W80</f>
        <v>7282.2719999999999</v>
      </c>
      <c r="Y80" s="16">
        <v>0.4</v>
      </c>
      <c r="Z80" s="25">
        <f t="shared" ref="Z80:Z82" si="755">Y80*M80</f>
        <v>5872.8</v>
      </c>
      <c r="AA80" s="17">
        <v>2.8800000000000002E-3</v>
      </c>
      <c r="AB80" s="18">
        <f t="shared" ref="AB80:AB82" si="756">M80*AA80</f>
        <v>42.28416</v>
      </c>
      <c r="AC80" s="27">
        <f>IF(M80&gt;0,(AE80+AN80)/M80,0)</f>
        <v>2.4716001634654677E-3</v>
      </c>
      <c r="AD80" s="17">
        <v>3.5E-4</v>
      </c>
      <c r="AE80" s="24">
        <f t="shared" ref="AE80:AE82" si="757">AD80*M80</f>
        <v>5.1387</v>
      </c>
      <c r="AF80" s="117">
        <v>0.19969999999999999</v>
      </c>
      <c r="AG80" s="30">
        <f t="shared" ref="AG80:AG82" si="758">AJ80*(1-AK80)*AF80</f>
        <v>26.940328799999996</v>
      </c>
      <c r="AH80" s="28">
        <f t="shared" ref="AH80:AH82" si="759">IF(AND(AF80&gt;0,AD80&gt;0,AA80&gt;0),((AA80-AD80)*AF80)/((AF80-AD80)*AA80),0)</f>
        <v>0.88001456121283061</v>
      </c>
      <c r="AI80" s="60">
        <f t="shared" si="635"/>
        <v>0.85969446632224367</v>
      </c>
      <c r="AJ80" s="12">
        <v>146</v>
      </c>
      <c r="AK80" s="14">
        <v>7.5999999999999998E-2</v>
      </c>
      <c r="AL80" s="15">
        <v>0.23089999999999999</v>
      </c>
      <c r="AM80" s="135">
        <v>0.23569999999999999</v>
      </c>
      <c r="AN80" s="30">
        <f>AJ80*(1-AK80)*AL80</f>
        <v>31.149333599999999</v>
      </c>
      <c r="AO80" s="136">
        <f t="shared" ref="AO80" si="760">AJ80*(1-AK80)*AM80</f>
        <v>31.796872799999999</v>
      </c>
      <c r="AP80" s="19">
        <v>1.6</v>
      </c>
      <c r="AQ80" s="19">
        <v>1029.94</v>
      </c>
      <c r="AR80" s="101">
        <f>AR78+AJ80-AQ80</f>
        <v>1343.2200000000016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9"/>
      <c r="B81" s="33">
        <v>2</v>
      </c>
      <c r="C81" s="11" t="s">
        <v>59</v>
      </c>
      <c r="D81" s="34">
        <v>20400</v>
      </c>
      <c r="E81" s="34">
        <v>3</v>
      </c>
      <c r="F81" s="34">
        <v>16523</v>
      </c>
      <c r="G81" s="35">
        <v>0.8</v>
      </c>
      <c r="H81" s="35">
        <v>4.5999999999999996</v>
      </c>
      <c r="I81" s="34">
        <v>16542</v>
      </c>
      <c r="J81" s="35">
        <v>6.1</v>
      </c>
      <c r="K81" s="34">
        <v>15661</v>
      </c>
      <c r="L81" s="36">
        <v>6.2E-2</v>
      </c>
      <c r="M81" s="37">
        <f>ROUND(K81*(1-L81),0)</f>
        <v>14690</v>
      </c>
      <c r="N81" s="38">
        <v>0.46400000000000002</v>
      </c>
      <c r="O81" s="25">
        <f t="shared" si="750"/>
        <v>6816.1600000000008</v>
      </c>
      <c r="P81" s="36">
        <v>0.34799999999999998</v>
      </c>
      <c r="Q81" s="25">
        <f t="shared" si="751"/>
        <v>5112.12</v>
      </c>
      <c r="R81" s="39">
        <v>0.188</v>
      </c>
      <c r="S81" s="139">
        <v>0.27379999999999999</v>
      </c>
      <c r="T81" s="25">
        <f t="shared" si="752"/>
        <v>2761.72</v>
      </c>
      <c r="U81" s="28">
        <v>0.23599999999999999</v>
      </c>
      <c r="V81" s="25">
        <f t="shared" si="753"/>
        <v>3466.8399999999997</v>
      </c>
      <c r="W81" s="39">
        <v>0.5</v>
      </c>
      <c r="X81" s="25">
        <f t="shared" si="754"/>
        <v>7345</v>
      </c>
      <c r="Y81" s="39">
        <v>0.41</v>
      </c>
      <c r="Z81" s="25">
        <f t="shared" si="755"/>
        <v>6022.9</v>
      </c>
      <c r="AA81" s="40">
        <v>2.9199999999999999E-3</v>
      </c>
      <c r="AB81" s="18">
        <f t="shared" si="756"/>
        <v>42.894799999999996</v>
      </c>
      <c r="AC81" s="27">
        <f>IF(M81&gt;0,(AE81+AN81)/M81,0)</f>
        <v>3.2775355479918314E-3</v>
      </c>
      <c r="AD81" s="40">
        <v>3.4000000000000002E-4</v>
      </c>
      <c r="AE81" s="37">
        <f t="shared" si="757"/>
        <v>4.9946000000000002</v>
      </c>
      <c r="AF81" s="28">
        <v>0.20979999999999999</v>
      </c>
      <c r="AG81" s="41">
        <f t="shared" si="758"/>
        <v>43.672807200000001</v>
      </c>
      <c r="AH81" s="28">
        <f t="shared" si="759"/>
        <v>0.88499586019627774</v>
      </c>
      <c r="AI81" s="29">
        <f t="shared" si="635"/>
        <v>0.89773592843104033</v>
      </c>
      <c r="AJ81" s="34">
        <v>228</v>
      </c>
      <c r="AK81" s="36">
        <v>8.6999999999999994E-2</v>
      </c>
      <c r="AL81" s="38">
        <v>0.20730000000000001</v>
      </c>
      <c r="AM81" s="137">
        <v>0.2084</v>
      </c>
      <c r="AN81" s="41">
        <f>AJ81*(1-AK81)*AL81</f>
        <v>43.152397200000003</v>
      </c>
      <c r="AO81" s="138">
        <f t="shared" si="677"/>
        <v>43.3813776</v>
      </c>
      <c r="AP81" s="42">
        <v>1.65</v>
      </c>
      <c r="AQ81" s="42"/>
      <c r="AR81" s="121">
        <f>AR80+AJ81-AQ81</f>
        <v>1571.2200000000016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9"/>
      <c r="B82" s="33">
        <v>3</v>
      </c>
      <c r="C82" s="46" t="s">
        <v>55</v>
      </c>
      <c r="D82" s="43">
        <v>20104</v>
      </c>
      <c r="E82" s="43">
        <v>1</v>
      </c>
      <c r="F82" s="43">
        <v>16806</v>
      </c>
      <c r="G82" s="37">
        <v>1.2</v>
      </c>
      <c r="H82" s="37">
        <v>5.3</v>
      </c>
      <c r="I82" s="43">
        <v>17165</v>
      </c>
      <c r="J82" s="37">
        <v>5.2</v>
      </c>
      <c r="K82" s="43">
        <v>15651</v>
      </c>
      <c r="L82" s="39">
        <v>6.4000000000000001E-2</v>
      </c>
      <c r="M82" s="37">
        <f>ROUND(K82*(1-L82),0)</f>
        <v>14649</v>
      </c>
      <c r="N82" s="28">
        <v>0.59799999999999998</v>
      </c>
      <c r="O82" s="25">
        <f t="shared" si="750"/>
        <v>8760.101999999999</v>
      </c>
      <c r="P82" s="39">
        <v>0.254</v>
      </c>
      <c r="Q82" s="25">
        <f t="shared" si="751"/>
        <v>3720.846</v>
      </c>
      <c r="R82" s="39">
        <v>0.14799999999999999</v>
      </c>
      <c r="S82" s="139">
        <v>0.2697</v>
      </c>
      <c r="T82" s="25">
        <f t="shared" si="752"/>
        <v>2168.0519999999997</v>
      </c>
      <c r="U82" s="28">
        <v>0.23699999999999999</v>
      </c>
      <c r="V82" s="25">
        <f t="shared" si="753"/>
        <v>3471.8129999999996</v>
      </c>
      <c r="W82" s="39">
        <v>0.49099999999999999</v>
      </c>
      <c r="X82" s="25">
        <f t="shared" si="754"/>
        <v>7192.6589999999997</v>
      </c>
      <c r="Y82" s="39">
        <v>0.4</v>
      </c>
      <c r="Z82" s="25">
        <f t="shared" si="755"/>
        <v>5859.6</v>
      </c>
      <c r="AA82" s="47">
        <v>2.96E-3</v>
      </c>
      <c r="AB82" s="18">
        <f t="shared" si="756"/>
        <v>43.361040000000003</v>
      </c>
      <c r="AC82" s="27">
        <f>IF(M82&gt;0,(AE82+AN82)/M82,0)</f>
        <v>3.0887219537169769E-3</v>
      </c>
      <c r="AD82" s="47">
        <v>3.4000000000000002E-4</v>
      </c>
      <c r="AE82" s="37">
        <f t="shared" si="757"/>
        <v>4.9806600000000003</v>
      </c>
      <c r="AF82" s="28">
        <v>0.20960000000000001</v>
      </c>
      <c r="AG82" s="41">
        <f t="shared" si="758"/>
        <v>36.870945599999999</v>
      </c>
      <c r="AH82" s="28">
        <f t="shared" si="759"/>
        <v>0.88657327881259829</v>
      </c>
      <c r="AI82" s="29">
        <f t="shared" si="635"/>
        <v>0.89124593385843887</v>
      </c>
      <c r="AJ82" s="43">
        <v>191</v>
      </c>
      <c r="AK82" s="39">
        <v>7.9000000000000001E-2</v>
      </c>
      <c r="AL82" s="28">
        <v>0.22889999999999999</v>
      </c>
      <c r="AM82" s="139">
        <v>0.23019999999999999</v>
      </c>
      <c r="AN82" s="41">
        <f>AJ82*(1-AK82)*AL82</f>
        <v>40.266027899999997</v>
      </c>
      <c r="AO82" s="140">
        <f t="shared" si="677"/>
        <v>40.494712199999995</v>
      </c>
      <c r="AP82" s="18">
        <v>1.6</v>
      </c>
      <c r="AQ82" s="18"/>
      <c r="AR82" s="121">
        <f>AR81+AJ82-AQ82</f>
        <v>1762.2200000000016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70"/>
      <c r="B83" s="49" t="s">
        <v>38</v>
      </c>
      <c r="C83" s="50"/>
      <c r="D83" s="51">
        <f t="shared" ref="D83" si="761">SUM(D80:D82)</f>
        <v>45330</v>
      </c>
      <c r="E83" s="51"/>
      <c r="F83" s="51">
        <f t="shared" ref="F83" si="762">SUM(F80:F82)</f>
        <v>43949</v>
      </c>
      <c r="G83" s="52"/>
      <c r="H83" s="52"/>
      <c r="I83" s="51">
        <f t="shared" ref="I83:K83" si="763">SUM(I80:I82)</f>
        <v>45054</v>
      </c>
      <c r="J83" s="52"/>
      <c r="K83" s="51">
        <f t="shared" si="763"/>
        <v>47150</v>
      </c>
      <c r="L83" s="21">
        <f t="shared" ref="L83" si="764">IF(K83&gt;0,(K80*L80+K81*L81+K82*L82)/K83,0)</f>
        <v>6.6358854718981966E-2</v>
      </c>
      <c r="M83" s="52">
        <f t="shared" ref="M83" si="765">M80+M81+M82</f>
        <v>44021</v>
      </c>
      <c r="N83" s="53">
        <f t="shared" ref="N83" si="766">IF(M83&gt;0,O83/M83,0)</f>
        <v>0.54961486563231177</v>
      </c>
      <c r="O83" s="54">
        <f t="shared" ref="O83" si="767">O80+O81+O82</f>
        <v>24194.595999999998</v>
      </c>
      <c r="P83" s="21">
        <f t="shared" ref="P83" si="768">IF(M83&gt;0,Q83/M83,0)</f>
        <v>0.28436764271597642</v>
      </c>
      <c r="Q83" s="54">
        <f t="shared" ref="Q83" si="769">Q80+Q81+Q82</f>
        <v>12518.147999999999</v>
      </c>
      <c r="R83" s="21">
        <f t="shared" ref="R83" si="770">IF(M83&gt;0,T83/M83,0)</f>
        <v>0.16501692374094179</v>
      </c>
      <c r="S83" s="141"/>
      <c r="T83" s="54">
        <f t="shared" ref="T83" si="771">T80+T81+T82</f>
        <v>7264.2099999999991</v>
      </c>
      <c r="U83" s="21">
        <f t="shared" ref="U83" si="772">IF(M83&gt;0,V83/M83,0)</f>
        <v>0.23699981826855362</v>
      </c>
      <c r="V83" s="54">
        <f t="shared" ref="V83" si="773">V80+V81+V82</f>
        <v>10432.968999999999</v>
      </c>
      <c r="W83" s="21">
        <f t="shared" ref="W83" si="774">IF(M83&gt;0,X83/M83,0)</f>
        <v>0.4956709524999432</v>
      </c>
      <c r="X83" s="54">
        <f t="shared" ref="X83" si="775">X80+X81+X82</f>
        <v>21819.931</v>
      </c>
      <c r="Y83" s="21">
        <f t="shared" ref="Y83" si="776">IF(M83&gt;0,Z83/M83,0)</f>
        <v>0.40333704368369649</v>
      </c>
      <c r="Z83" s="54">
        <f t="shared" ref="Z83" si="777">Z80+Z81+Z82</f>
        <v>17755.300000000003</v>
      </c>
      <c r="AA83" s="55">
        <f t="shared" ref="AA83" si="778">IF(M83&gt;0,AB83/M83,0)</f>
        <v>2.9199700143113512E-3</v>
      </c>
      <c r="AB83" s="56">
        <f t="shared" ref="AB83" si="779">SUM(AB80:AB82)</f>
        <v>128.54</v>
      </c>
      <c r="AC83" s="55">
        <f t="shared" ref="AC83" si="780">IF(M83&gt;0,(AC80*M80+AC81*M81+AC82*M82)/M83,0)</f>
        <v>2.9459057881465658E-3</v>
      </c>
      <c r="AD83" s="55">
        <f t="shared" ref="AD83" si="781">IF(K83&gt;0,(K80*AD80+K81*AD81+K82*AD82)/K83,0)</f>
        <v>3.4335906680805936E-4</v>
      </c>
      <c r="AE83" s="52">
        <f t="shared" ref="AE83" si="782">SUM(AE80:AE82)</f>
        <v>15.113960000000001</v>
      </c>
      <c r="AF83" s="53">
        <f t="shared" ref="AF83" si="783">IF(K83&gt;0,(K80*AF80+K81*AF81+K82*AF82)/K83,0)</f>
        <v>0.20634095440084832</v>
      </c>
      <c r="AG83" s="58">
        <f t="shared" ref="AG83" si="784">SUM(AG80:AG82)</f>
        <v>107.4840816</v>
      </c>
      <c r="AH83" s="53">
        <f t="shared" ref="AH83" si="785">IF(AND(AB83&gt;0),((AB80*AH80+AB81*AH81+AB82*AH82)/AB83),0)</f>
        <v>0.88388934446961764</v>
      </c>
      <c r="AI83" s="57">
        <f t="shared" si="635"/>
        <v>0.88481139317791191</v>
      </c>
      <c r="AJ83" s="51">
        <f t="shared" ref="AJ83" si="786">SUM(AJ80:AJ82)</f>
        <v>565</v>
      </c>
      <c r="AK83" s="21">
        <f t="shared" ref="AK83" si="787">IF(AJ83&gt;0,(AK80*AJ80+AK81*AJ81+AK82*AJ82)/AJ83,0)</f>
        <v>8.1453097345132744E-2</v>
      </c>
      <c r="AL83" s="53">
        <f>IF(K83&gt;0,(AL80*K80+AL81*K81+AL82*K82)/K83,0)</f>
        <v>0.22239731495227996</v>
      </c>
      <c r="AM83" s="141">
        <f>IF(L83&gt;0,(AM80*K80+AM81*K81+AM82*K82)/K83,0)</f>
        <v>0.22480655779427358</v>
      </c>
      <c r="AN83" s="58">
        <f t="shared" ref="AN83" si="788">SUM(AN80:AN82)</f>
        <v>114.5677587</v>
      </c>
      <c r="AO83" s="142">
        <f t="shared" si="706"/>
        <v>115.67296259999999</v>
      </c>
      <c r="AP83" s="56"/>
      <c r="AQ83" s="56">
        <f t="shared" ref="AQ83" si="789">SUM(AQ80:AQ82)</f>
        <v>1029.94</v>
      </c>
      <c r="AR83" s="105"/>
      <c r="AS83" s="106">
        <f>AR82</f>
        <v>1762.2200000000016</v>
      </c>
      <c r="AT83" s="51">
        <f t="shared" ref="AT83" si="790">SUM(AT80:AT82)</f>
        <v>0</v>
      </c>
      <c r="AU83" s="59"/>
      <c r="AV83" s="58"/>
      <c r="AW83" s="58"/>
      <c r="AX83" s="58"/>
      <c r="AY83" s="58"/>
    </row>
    <row r="84" spans="1:51" x14ac:dyDescent="0.2">
      <c r="A84" s="168">
        <v>21</v>
      </c>
      <c r="B84" s="23">
        <v>1</v>
      </c>
      <c r="C84" s="46" t="s">
        <v>56</v>
      </c>
      <c r="D84" s="12">
        <v>5660</v>
      </c>
      <c r="E84" s="12">
        <v>0</v>
      </c>
      <c r="F84" s="12">
        <v>14374</v>
      </c>
      <c r="G84" s="13">
        <v>0.6</v>
      </c>
      <c r="H84" s="13">
        <v>4.4000000000000004</v>
      </c>
      <c r="I84" s="12">
        <v>13683</v>
      </c>
      <c r="J84" s="13">
        <v>7.4</v>
      </c>
      <c r="K84" s="12">
        <v>15408</v>
      </c>
      <c r="L84" s="14">
        <v>6.9000000000000006E-2</v>
      </c>
      <c r="M84" s="24">
        <f>ROUND(K84*(1-L84),0)</f>
        <v>14345</v>
      </c>
      <c r="N84" s="15">
        <v>0.60199999999999998</v>
      </c>
      <c r="O84" s="25">
        <f t="shared" ref="O84:O86" si="791">M84*N84</f>
        <v>8635.69</v>
      </c>
      <c r="P84" s="14">
        <v>0.28699999999999998</v>
      </c>
      <c r="Q84" s="25">
        <f t="shared" ref="Q84:Q86" si="792">M84*P84</f>
        <v>4117.0149999999994</v>
      </c>
      <c r="R84" s="16">
        <v>0.111</v>
      </c>
      <c r="S84" s="150">
        <v>0.26240000000000002</v>
      </c>
      <c r="T84" s="25">
        <f t="shared" ref="T84:T86" si="793">M84*R84</f>
        <v>1592.2950000000001</v>
      </c>
      <c r="U84" s="26">
        <v>0.23599999999999999</v>
      </c>
      <c r="V84" s="25">
        <f t="shared" ref="V84:V86" si="794">M84*U84</f>
        <v>3385.4199999999996</v>
      </c>
      <c r="W84" s="16">
        <v>0.47399999999999998</v>
      </c>
      <c r="X84" s="25">
        <f t="shared" ref="X84:X86" si="795">M84*W84</f>
        <v>6799.53</v>
      </c>
      <c r="Y84" s="16">
        <v>0.4</v>
      </c>
      <c r="Z84" s="25">
        <f t="shared" ref="Z84:Z86" si="796">Y84*M84</f>
        <v>5738</v>
      </c>
      <c r="AA84" s="17">
        <v>2.98E-3</v>
      </c>
      <c r="AB84" s="18">
        <f t="shared" ref="AB84:AB86" si="797">M84*AA84</f>
        <v>42.748100000000001</v>
      </c>
      <c r="AC84" s="27">
        <f>IF(M84&gt;0,(AE84+AN84)/M84,0)</f>
        <v>3.2847206692227264E-3</v>
      </c>
      <c r="AD84" s="17">
        <v>3.4000000000000002E-4</v>
      </c>
      <c r="AE84" s="24">
        <f t="shared" ref="AE84:AE86" si="798">AD84*M84</f>
        <v>4.8773</v>
      </c>
      <c r="AF84" s="117">
        <v>0.2031</v>
      </c>
      <c r="AG84" s="30">
        <f t="shared" ref="AG84:AG86" si="799">AJ84*(1-AK84)*AF84</f>
        <v>36.742414800000006</v>
      </c>
      <c r="AH84" s="28">
        <f t="shared" ref="AH84:AH86" si="800">IF(AND(AF84&gt;0,AD84&gt;0,AA84&gt;0),((AA84-AD84)*AF84)/((AF84-AD84)*AA84),0)</f>
        <v>0.88739158008741126</v>
      </c>
      <c r="AI84" s="60">
        <f t="shared" si="635"/>
        <v>0.8977977230829518</v>
      </c>
      <c r="AJ84" s="12">
        <v>196</v>
      </c>
      <c r="AK84" s="14">
        <v>7.6999999999999999E-2</v>
      </c>
      <c r="AL84" s="15">
        <v>0.23350000000000001</v>
      </c>
      <c r="AM84" s="135">
        <v>0.23419999999999999</v>
      </c>
      <c r="AN84" s="30">
        <f>AJ84*(1-AK84)*AL84</f>
        <v>42.242018000000009</v>
      </c>
      <c r="AO84" s="136">
        <f t="shared" ref="AO84" si="801">AJ84*(1-AK84)*AM84</f>
        <v>42.368653600000002</v>
      </c>
      <c r="AP84" s="19">
        <v>1.6</v>
      </c>
      <c r="AQ84" s="19">
        <v>813</v>
      </c>
      <c r="AR84" s="101">
        <f>AR82+AJ84-AQ84+AS84</f>
        <v>1136.2200000000016</v>
      </c>
      <c r="AS84" s="151">
        <v>-9</v>
      </c>
      <c r="AT84" s="12"/>
      <c r="AU84" s="31"/>
      <c r="AV84" s="20"/>
      <c r="AW84" s="20"/>
      <c r="AX84" s="20"/>
      <c r="AY84" s="20"/>
    </row>
    <row r="85" spans="1:51" x14ac:dyDescent="0.2">
      <c r="A85" s="169"/>
      <c r="B85" s="33">
        <v>2</v>
      </c>
      <c r="C85" s="46" t="s">
        <v>55</v>
      </c>
      <c r="D85" s="34">
        <v>21200</v>
      </c>
      <c r="E85" s="34">
        <v>3</v>
      </c>
      <c r="F85" s="34">
        <v>16095</v>
      </c>
      <c r="G85" s="35">
        <v>0.9</v>
      </c>
      <c r="H85" s="35">
        <v>4.4000000000000004</v>
      </c>
      <c r="I85" s="34">
        <v>16152</v>
      </c>
      <c r="J85" s="35">
        <v>6.3</v>
      </c>
      <c r="K85" s="34">
        <v>15418</v>
      </c>
      <c r="L85" s="36">
        <v>6.7000000000000004E-2</v>
      </c>
      <c r="M85" s="37">
        <f>ROUND(K85*(1-L85),0)</f>
        <v>14385</v>
      </c>
      <c r="N85" s="38">
        <v>0.57999999999999996</v>
      </c>
      <c r="O85" s="25">
        <f t="shared" si="791"/>
        <v>8343.2999999999993</v>
      </c>
      <c r="P85" s="36">
        <v>0.30599999999999999</v>
      </c>
      <c r="Q85" s="25">
        <f t="shared" si="792"/>
        <v>4401.8099999999995</v>
      </c>
      <c r="R85" s="39">
        <v>0.114</v>
      </c>
      <c r="S85" s="139">
        <v>0.27239999999999998</v>
      </c>
      <c r="T85" s="25">
        <f t="shared" si="793"/>
        <v>1639.89</v>
      </c>
      <c r="U85" s="28">
        <v>0.24199999999999999</v>
      </c>
      <c r="V85" s="25">
        <f t="shared" si="794"/>
        <v>3481.17</v>
      </c>
      <c r="W85" s="39">
        <v>0.47499999999999998</v>
      </c>
      <c r="X85" s="25">
        <f t="shared" si="795"/>
        <v>6832.875</v>
      </c>
      <c r="Y85" s="39">
        <v>0.4</v>
      </c>
      <c r="Z85" s="25">
        <f t="shared" si="796"/>
        <v>5754</v>
      </c>
      <c r="AA85" s="40">
        <v>2.8300000000000001E-3</v>
      </c>
      <c r="AB85" s="18">
        <f t="shared" si="797"/>
        <v>40.70955</v>
      </c>
      <c r="AC85" s="27">
        <f>IF(M85&gt;0,(AE85+AN85)/M85,0)</f>
        <v>2.9808208550573517E-3</v>
      </c>
      <c r="AD85" s="40">
        <v>3.2000000000000003E-4</v>
      </c>
      <c r="AE85" s="37">
        <f t="shared" si="798"/>
        <v>4.6032000000000002</v>
      </c>
      <c r="AF85" s="28">
        <v>0.2077</v>
      </c>
      <c r="AG85" s="41">
        <f t="shared" si="799"/>
        <v>35.810387800000001</v>
      </c>
      <c r="AH85" s="28">
        <f t="shared" si="800"/>
        <v>0.88829437569924219</v>
      </c>
      <c r="AI85" s="29">
        <f t="shared" si="635"/>
        <v>0.89393557633473586</v>
      </c>
      <c r="AJ85" s="34">
        <v>187</v>
      </c>
      <c r="AK85" s="36">
        <v>7.8E-2</v>
      </c>
      <c r="AL85" s="38">
        <v>0.222</v>
      </c>
      <c r="AM85" s="137">
        <v>0.2225</v>
      </c>
      <c r="AN85" s="41">
        <f>AJ85*(1-AK85)*AL85</f>
        <v>38.275908000000001</v>
      </c>
      <c r="AO85" s="138">
        <f t="shared" si="677"/>
        <v>38.362115000000003</v>
      </c>
      <c r="AP85" s="42">
        <v>1.58</v>
      </c>
      <c r="AQ85" s="42"/>
      <c r="AR85" s="121">
        <f>AR84+AJ85-AQ85</f>
        <v>1323.2200000000016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9"/>
      <c r="B86" s="33">
        <v>3</v>
      </c>
      <c r="C86" s="46" t="s">
        <v>57</v>
      </c>
      <c r="D86" s="43">
        <v>19521</v>
      </c>
      <c r="E86" s="43">
        <v>1</v>
      </c>
      <c r="F86" s="43">
        <v>17451</v>
      </c>
      <c r="G86" s="37">
        <v>1.3</v>
      </c>
      <c r="H86" s="37">
        <v>5.2</v>
      </c>
      <c r="I86" s="43">
        <v>17393</v>
      </c>
      <c r="J86" s="127">
        <v>5.5</v>
      </c>
      <c r="K86" s="43">
        <v>15275</v>
      </c>
      <c r="L86" s="39">
        <v>6.2E-2</v>
      </c>
      <c r="M86" s="37">
        <f>ROUND(K86*(1-L86),0)</f>
        <v>14328</v>
      </c>
      <c r="N86" s="28">
        <v>0.53900000000000003</v>
      </c>
      <c r="O86" s="25">
        <f t="shared" si="791"/>
        <v>7722.7920000000004</v>
      </c>
      <c r="P86" s="39">
        <v>0.33400000000000002</v>
      </c>
      <c r="Q86" s="25">
        <f t="shared" si="792"/>
        <v>4785.5520000000006</v>
      </c>
      <c r="R86" s="39">
        <v>0.127</v>
      </c>
      <c r="S86" s="139">
        <v>0.28449999999999998</v>
      </c>
      <c r="T86" s="25">
        <f t="shared" si="793"/>
        <v>1819.6559999999999</v>
      </c>
      <c r="U86" s="28">
        <v>0.23300000000000001</v>
      </c>
      <c r="V86" s="25">
        <f t="shared" si="794"/>
        <v>3338.424</v>
      </c>
      <c r="W86" s="39">
        <v>0.48899999999999999</v>
      </c>
      <c r="X86" s="25">
        <f t="shared" si="795"/>
        <v>7006.3919999999998</v>
      </c>
      <c r="Y86" s="39">
        <v>0.39</v>
      </c>
      <c r="Z86" s="25">
        <f t="shared" si="796"/>
        <v>5587.92</v>
      </c>
      <c r="AA86" s="47">
        <v>2.7799999999999999E-3</v>
      </c>
      <c r="AB86" s="18">
        <f t="shared" si="797"/>
        <v>39.83184</v>
      </c>
      <c r="AC86" s="27">
        <f>IF(M86&gt;0,(AE86+AN86)/M86,0)</f>
        <v>3.0329948701842552E-3</v>
      </c>
      <c r="AD86" s="47">
        <v>3.3E-4</v>
      </c>
      <c r="AE86" s="37">
        <f t="shared" si="798"/>
        <v>4.7282399999999996</v>
      </c>
      <c r="AF86" s="28">
        <v>0.20810000000000001</v>
      </c>
      <c r="AG86" s="41">
        <f t="shared" si="799"/>
        <v>35.457118500000007</v>
      </c>
      <c r="AH86" s="28">
        <f t="shared" si="800"/>
        <v>0.88269472019246509</v>
      </c>
      <c r="AI86" s="29">
        <f t="shared" si="635"/>
        <v>0.89249239426147042</v>
      </c>
      <c r="AJ86" s="43">
        <v>185</v>
      </c>
      <c r="AK86" s="39">
        <v>7.9000000000000001E-2</v>
      </c>
      <c r="AL86" s="28">
        <v>0.2273</v>
      </c>
      <c r="AM86" s="139">
        <v>0.22620000000000001</v>
      </c>
      <c r="AN86" s="41">
        <f>AJ86*(1-AK86)*AL86</f>
        <v>38.728510500000006</v>
      </c>
      <c r="AO86" s="140">
        <f t="shared" si="677"/>
        <v>38.541087000000005</v>
      </c>
      <c r="AP86" s="18">
        <v>1.58</v>
      </c>
      <c r="AQ86" s="18"/>
      <c r="AR86" s="121">
        <f>AR85+AJ86-AQ86</f>
        <v>1508.2200000000016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70"/>
      <c r="B87" s="49" t="s">
        <v>38</v>
      </c>
      <c r="C87" s="50"/>
      <c r="D87" s="51">
        <f t="shared" ref="D87" si="802">SUM(D84:D86)</f>
        <v>46381</v>
      </c>
      <c r="E87" s="51"/>
      <c r="F87" s="51">
        <f t="shared" ref="F87" si="803">SUM(F84:F86)</f>
        <v>47920</v>
      </c>
      <c r="G87" s="52"/>
      <c r="H87" s="52"/>
      <c r="I87" s="51">
        <f t="shared" ref="I87:K87" si="804">SUM(I84:I86)</f>
        <v>47228</v>
      </c>
      <c r="J87" s="52"/>
      <c r="K87" s="51">
        <f t="shared" si="804"/>
        <v>46101</v>
      </c>
      <c r="L87" s="21">
        <f t="shared" ref="L87" si="805">IF(K87&gt;0,(K84*L84+K85*L85+K86*L86)/K87,0)</f>
        <v>6.6011756794863458E-2</v>
      </c>
      <c r="M87" s="52">
        <f t="shared" ref="M87" si="806">M84+M85+M86</f>
        <v>43058</v>
      </c>
      <c r="N87" s="53">
        <f t="shared" ref="N87" si="807">IF(M87&gt;0,O87/M87,0)</f>
        <v>0.57368623716847045</v>
      </c>
      <c r="O87" s="54">
        <f t="shared" ref="O87" si="808">O84+O85+O86</f>
        <v>24701.781999999999</v>
      </c>
      <c r="P87" s="21">
        <f t="shared" ref="P87" si="809">IF(M87&gt;0,Q87/M87,0)</f>
        <v>0.3089873426540945</v>
      </c>
      <c r="Q87" s="54">
        <f t="shared" ref="Q87" si="810">Q84+Q85+Q86</f>
        <v>13304.377</v>
      </c>
      <c r="R87" s="21">
        <f t="shared" ref="R87" si="811">IF(M87&gt;0,T87/M87,0)</f>
        <v>0.1173264201774351</v>
      </c>
      <c r="S87" s="141"/>
      <c r="T87" s="54">
        <f t="shared" ref="T87" si="812">T84+T85+T86</f>
        <v>5051.8410000000003</v>
      </c>
      <c r="U87" s="21">
        <f t="shared" ref="U87" si="813">IF(M87&gt;0,V87/M87,0)</f>
        <v>0.23700622416275718</v>
      </c>
      <c r="V87" s="54">
        <f t="shared" ref="V87" si="814">V84+V85+V86</f>
        <v>10205.013999999999</v>
      </c>
      <c r="W87" s="21">
        <f t="shared" ref="W87" si="815">IF(M87&gt;0,X87/M87,0)</f>
        <v>0.47932549119791906</v>
      </c>
      <c r="X87" s="54">
        <f t="shared" ref="X87" si="816">X84+X85+X86</f>
        <v>20638.796999999999</v>
      </c>
      <c r="Y87" s="21">
        <f t="shared" ref="Y87" si="817">IF(M87&gt;0,Z87/M87,0)</f>
        <v>0.39667239537368199</v>
      </c>
      <c r="Z87" s="54">
        <f t="shared" ref="Z87" si="818">Z84+Z85+Z86</f>
        <v>17079.919999999998</v>
      </c>
      <c r="AA87" s="55">
        <f t="shared" ref="AA87" si="819">IF(M87&gt;0,AB87/M87,0)</f>
        <v>2.8633352687073249E-3</v>
      </c>
      <c r="AB87" s="56">
        <f t="shared" ref="AB87" si="820">SUM(AB84:AB86)</f>
        <v>123.28949</v>
      </c>
      <c r="AC87" s="55">
        <f t="shared" ref="AC87" si="821">IF(M87&gt;0,(AC84*M84+AC85*M85+AC86*M86)/M87,0)</f>
        <v>3.0994281318221938E-3</v>
      </c>
      <c r="AD87" s="55">
        <f t="shared" ref="AD87" si="822">IF(K87&gt;0,(K84*AD84+K85*AD85+K86*AD86)/K87,0)</f>
        <v>3.2999783084965617E-4</v>
      </c>
      <c r="AE87" s="52">
        <f t="shared" ref="AE87" si="823">SUM(AE84:AE86)</f>
        <v>14.208739999999999</v>
      </c>
      <c r="AF87" s="53">
        <f t="shared" ref="AF87" si="824">IF(K87&gt;0,(K84*AF84+K85*AF85+K86*AF86)/K87,0)</f>
        <v>0.20629511073512502</v>
      </c>
      <c r="AG87" s="58">
        <f t="shared" ref="AG87" si="825">SUM(AG84:AG86)</f>
        <v>108.00992110000001</v>
      </c>
      <c r="AH87" s="53">
        <f t="shared" ref="AH87" si="826">IF(AND(AB87&gt;0),((AB84*AH84+AB85*AH85+AB86*AH86)/AB87),0)</f>
        <v>0.8861722371512184</v>
      </c>
      <c r="AI87" s="57">
        <f t="shared" si="635"/>
        <v>0.89482685959312358</v>
      </c>
      <c r="AJ87" s="51">
        <f t="shared" ref="AJ87" si="827">SUM(AJ84:AJ86)</f>
        <v>568</v>
      </c>
      <c r="AK87" s="21">
        <f t="shared" ref="AK87" si="828">IF(AJ87&gt;0,(AK84*AJ84+AK85*AJ85+AK86*AJ86)/AJ87,0)</f>
        <v>7.7980633802816904E-2</v>
      </c>
      <c r="AL87" s="53">
        <f>IF(K87&gt;0,(AL84*K84+AL85*K85+AL86*K86)/K87,0)</f>
        <v>0.22759965076679464</v>
      </c>
      <c r="AM87" s="141">
        <f>IF(L87&gt;0,(AM84*K84+AM85*K85+AM86*K86)/K87,0)</f>
        <v>0.22763635495976225</v>
      </c>
      <c r="AN87" s="58">
        <f t="shared" ref="AN87" si="829">SUM(AN84:AN86)</f>
        <v>119.24643650000002</v>
      </c>
      <c r="AO87" s="142">
        <f t="shared" si="706"/>
        <v>119.27185560000001</v>
      </c>
      <c r="AP87" s="56"/>
      <c r="AQ87" s="56">
        <f t="shared" ref="AQ87" si="830">SUM(AQ84:AQ86)</f>
        <v>813</v>
      </c>
      <c r="AR87" s="105"/>
      <c r="AS87" s="106">
        <f>AR86</f>
        <v>1508.2200000000016</v>
      </c>
      <c r="AT87" s="51">
        <f t="shared" ref="AT87" si="831">SUM(AT84:AT86)</f>
        <v>0</v>
      </c>
      <c r="AU87" s="59"/>
      <c r="AV87" s="58"/>
      <c r="AW87" s="58"/>
      <c r="AX87" s="58"/>
      <c r="AY87" s="58"/>
    </row>
    <row r="88" spans="1:51" x14ac:dyDescent="0.2">
      <c r="A88" s="168">
        <v>22</v>
      </c>
      <c r="B88" s="23">
        <v>1</v>
      </c>
      <c r="C88" s="46" t="s">
        <v>56</v>
      </c>
      <c r="D88" s="12">
        <v>4615</v>
      </c>
      <c r="E88" s="12">
        <v>0</v>
      </c>
      <c r="F88" s="12">
        <v>13458</v>
      </c>
      <c r="G88" s="13">
        <v>0.6</v>
      </c>
      <c r="H88" s="13">
        <v>4.4000000000000004</v>
      </c>
      <c r="I88" s="12">
        <v>14000</v>
      </c>
      <c r="J88" s="125">
        <v>6</v>
      </c>
      <c r="K88" s="12">
        <v>14922</v>
      </c>
      <c r="L88" s="14">
        <v>6.0999999999999999E-2</v>
      </c>
      <c r="M88" s="24">
        <f>ROUND(K88*(1-L88),0)</f>
        <v>14012</v>
      </c>
      <c r="N88" s="15">
        <v>0.53400000000000003</v>
      </c>
      <c r="O88" s="25">
        <f t="shared" ref="O88:O90" si="832">M88*N88</f>
        <v>7482.4080000000004</v>
      </c>
      <c r="P88" s="14">
        <v>0.36599999999999999</v>
      </c>
      <c r="Q88" s="25">
        <f t="shared" ref="Q88:Q90" si="833">M88*P88</f>
        <v>5128.3919999999998</v>
      </c>
      <c r="R88" s="16">
        <v>0.1</v>
      </c>
      <c r="S88" s="150">
        <v>0.24610000000000001</v>
      </c>
      <c r="T88" s="25">
        <f t="shared" ref="T88:T90" si="834">M88*R88</f>
        <v>1401.2</v>
      </c>
      <c r="U88" s="26">
        <v>0.22800000000000001</v>
      </c>
      <c r="V88" s="25">
        <f t="shared" ref="V88:V90" si="835">M88*U88</f>
        <v>3194.7360000000003</v>
      </c>
      <c r="W88" s="16">
        <v>0.50900000000000001</v>
      </c>
      <c r="X88" s="25">
        <f t="shared" ref="X88:X90" si="836">M88*W88</f>
        <v>7132.1080000000002</v>
      </c>
      <c r="Y88" s="16">
        <v>0.4</v>
      </c>
      <c r="Z88" s="25">
        <f t="shared" ref="Z88:Z90" si="837">Y88*M88</f>
        <v>5604.8</v>
      </c>
      <c r="AA88" s="17">
        <v>2.7699999999999999E-3</v>
      </c>
      <c r="AB88" s="18">
        <f t="shared" ref="AB88:AB90" si="838">M88*AA88</f>
        <v>38.81324</v>
      </c>
      <c r="AC88" s="27">
        <f>IF(M88&gt;0,(AE88+AN88)/M88,0)</f>
        <v>2.9078810448187266E-3</v>
      </c>
      <c r="AD88" s="17">
        <v>3.3E-4</v>
      </c>
      <c r="AE88" s="24">
        <f t="shared" ref="AE88:AE90" si="839">AD88*M88</f>
        <v>4.6239600000000003</v>
      </c>
      <c r="AF88" s="117">
        <v>0.2046</v>
      </c>
      <c r="AG88" s="30">
        <f t="shared" ref="AG88:AG90" si="840">AJ88*(1-AK88)*AF88</f>
        <v>33.547034400000001</v>
      </c>
      <c r="AH88" s="28">
        <f t="shared" ref="AH88:AH90" si="841">IF(AND(AF88&gt;0,AD88&gt;0,AA88&gt;0),((AA88-AD88)*AF88)/((AF88-AD88)*AA88),0)</f>
        <v>0.8822894735307325</v>
      </c>
      <c r="AI88" s="60">
        <f t="shared" si="635"/>
        <v>0.88784525706506701</v>
      </c>
      <c r="AJ88" s="12">
        <v>179</v>
      </c>
      <c r="AK88" s="14">
        <v>8.4000000000000005E-2</v>
      </c>
      <c r="AL88" s="15">
        <v>0.2203</v>
      </c>
      <c r="AM88" s="135">
        <v>0.2177</v>
      </c>
      <c r="AN88" s="30">
        <f>AJ88*(1-AK88)*AL88</f>
        <v>36.1212692</v>
      </c>
      <c r="AO88" s="136">
        <f t="shared" ref="AO88" si="842">AJ88*(1-AK88)*AM88</f>
        <v>35.694962799999999</v>
      </c>
      <c r="AP88" s="19">
        <v>1.62</v>
      </c>
      <c r="AQ88" s="19">
        <v>505.24</v>
      </c>
      <c r="AR88" s="101">
        <f>AR86+AJ88-AQ88</f>
        <v>1181.9800000000016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9"/>
      <c r="B89" s="33">
        <v>2</v>
      </c>
      <c r="C89" s="46" t="s">
        <v>58</v>
      </c>
      <c r="D89" s="34">
        <v>22500</v>
      </c>
      <c r="E89" s="34">
        <v>4</v>
      </c>
      <c r="F89" s="34">
        <v>17006</v>
      </c>
      <c r="G89" s="35">
        <v>0.6</v>
      </c>
      <c r="H89" s="35">
        <v>4</v>
      </c>
      <c r="I89" s="34">
        <v>16720</v>
      </c>
      <c r="J89" s="35">
        <v>5.2</v>
      </c>
      <c r="K89" s="34">
        <v>14891</v>
      </c>
      <c r="L89" s="36">
        <v>6.4000000000000001E-2</v>
      </c>
      <c r="M89" s="37">
        <f>ROUND(K89*(1-L89),0)</f>
        <v>13938</v>
      </c>
      <c r="N89" s="38">
        <v>0.46</v>
      </c>
      <c r="O89" s="25">
        <f t="shared" si="832"/>
        <v>6411.4800000000005</v>
      </c>
      <c r="P89" s="36">
        <v>0.42199999999999999</v>
      </c>
      <c r="Q89" s="25">
        <f t="shared" si="833"/>
        <v>5881.8360000000002</v>
      </c>
      <c r="R89" s="39">
        <v>0.11799999999999999</v>
      </c>
      <c r="S89" s="139">
        <v>0.24060000000000001</v>
      </c>
      <c r="T89" s="25">
        <f t="shared" si="834"/>
        <v>1644.684</v>
      </c>
      <c r="U89" s="28">
        <v>0.22600000000000001</v>
      </c>
      <c r="V89" s="25">
        <f t="shared" si="835"/>
        <v>3149.9880000000003</v>
      </c>
      <c r="W89" s="39">
        <v>0.495</v>
      </c>
      <c r="X89" s="25">
        <f t="shared" si="836"/>
        <v>6899.3099999999995</v>
      </c>
      <c r="Y89" s="39">
        <v>0.41</v>
      </c>
      <c r="Z89" s="25">
        <f t="shared" si="837"/>
        <v>5714.58</v>
      </c>
      <c r="AA89" s="40">
        <v>2.7599999999999999E-3</v>
      </c>
      <c r="AB89" s="18">
        <f t="shared" si="838"/>
        <v>38.468879999999999</v>
      </c>
      <c r="AC89" s="27">
        <f>IF(M89&gt;0,(AE89+AN89)/M89,0)</f>
        <v>2.8127462476682454E-3</v>
      </c>
      <c r="AD89" s="40">
        <v>3.3E-4</v>
      </c>
      <c r="AE89" s="37">
        <f t="shared" si="839"/>
        <v>4.5995400000000002</v>
      </c>
      <c r="AF89" s="28">
        <v>0.2054</v>
      </c>
      <c r="AG89" s="41">
        <f t="shared" si="840"/>
        <v>33.307253200000005</v>
      </c>
      <c r="AH89" s="28">
        <f t="shared" si="841"/>
        <v>0.88185158408263564</v>
      </c>
      <c r="AI89" s="29">
        <f t="shared" si="635"/>
        <v>0.88404401723235937</v>
      </c>
      <c r="AJ89" s="34">
        <v>178</v>
      </c>
      <c r="AK89" s="36">
        <v>8.8999999999999996E-2</v>
      </c>
      <c r="AL89" s="38">
        <v>0.21340000000000001</v>
      </c>
      <c r="AM89" s="137">
        <v>0.2049</v>
      </c>
      <c r="AN89" s="41">
        <f>AJ89*(1-AK89)*AL89</f>
        <v>34.604517200000004</v>
      </c>
      <c r="AO89" s="138">
        <f t="shared" si="677"/>
        <v>33.226174200000003</v>
      </c>
      <c r="AP89" s="42">
        <v>1.6</v>
      </c>
      <c r="AQ89" s="42"/>
      <c r="AR89" s="121">
        <f>AR88+AJ89-AQ89</f>
        <v>1359.9800000000016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9"/>
      <c r="B90" s="33">
        <v>3</v>
      </c>
      <c r="C90" s="46" t="s">
        <v>57</v>
      </c>
      <c r="D90" s="43">
        <v>20493</v>
      </c>
      <c r="E90" s="43">
        <v>1</v>
      </c>
      <c r="F90" s="43">
        <v>17108</v>
      </c>
      <c r="G90" s="37">
        <v>1</v>
      </c>
      <c r="H90" s="37">
        <v>4.7</v>
      </c>
      <c r="I90" s="43">
        <v>17546</v>
      </c>
      <c r="J90" s="127">
        <v>4.7</v>
      </c>
      <c r="K90" s="43">
        <v>15036</v>
      </c>
      <c r="L90" s="39">
        <v>6.0999999999999999E-2</v>
      </c>
      <c r="M90" s="37">
        <f>ROUND(K90*(1-L90),0)</f>
        <v>14119</v>
      </c>
      <c r="N90" s="28">
        <v>0.48499999999999999</v>
      </c>
      <c r="O90" s="25">
        <f t="shared" si="832"/>
        <v>6847.7150000000001</v>
      </c>
      <c r="P90" s="39">
        <v>0.38800000000000001</v>
      </c>
      <c r="Q90" s="25">
        <f t="shared" si="833"/>
        <v>5478.1720000000005</v>
      </c>
      <c r="R90" s="39">
        <v>0.127</v>
      </c>
      <c r="S90" s="139">
        <v>0.247</v>
      </c>
      <c r="T90" s="25">
        <f t="shared" si="834"/>
        <v>1793.1130000000001</v>
      </c>
      <c r="U90" s="28">
        <v>0.22600000000000001</v>
      </c>
      <c r="V90" s="25">
        <f t="shared" si="835"/>
        <v>3190.8940000000002</v>
      </c>
      <c r="W90" s="39">
        <v>0.502</v>
      </c>
      <c r="X90" s="25">
        <f t="shared" si="836"/>
        <v>7087.7380000000003</v>
      </c>
      <c r="Y90" s="39">
        <v>0.4</v>
      </c>
      <c r="Z90" s="25">
        <f t="shared" si="837"/>
        <v>5647.6</v>
      </c>
      <c r="AA90" s="47">
        <v>2.7399999999999998E-3</v>
      </c>
      <c r="AB90" s="18">
        <f t="shared" si="838"/>
        <v>38.686059999999998</v>
      </c>
      <c r="AC90" s="27">
        <f>IF(M90&gt;0,(AE90+AN90)/M90,0)</f>
        <v>3.3826108081308876E-3</v>
      </c>
      <c r="AD90" s="47">
        <v>3.3E-4</v>
      </c>
      <c r="AE90" s="37">
        <f t="shared" si="839"/>
        <v>4.6592700000000002</v>
      </c>
      <c r="AF90" s="28">
        <v>0.20569999999999999</v>
      </c>
      <c r="AG90" s="41">
        <f t="shared" si="840"/>
        <v>40.206944799999995</v>
      </c>
      <c r="AH90" s="28">
        <f t="shared" si="841"/>
        <v>0.88097537327145703</v>
      </c>
      <c r="AI90" s="29">
        <f t="shared" si="635"/>
        <v>0.90379483843455677</v>
      </c>
      <c r="AJ90" s="43">
        <v>212</v>
      </c>
      <c r="AK90" s="39">
        <v>7.8E-2</v>
      </c>
      <c r="AL90" s="28">
        <v>0.2205</v>
      </c>
      <c r="AM90" s="139">
        <v>0.21540000000000001</v>
      </c>
      <c r="AN90" s="41">
        <f>AJ90*(1-AK90)*AL90</f>
        <v>43.099812</v>
      </c>
      <c r="AO90" s="140">
        <f t="shared" si="677"/>
        <v>42.102945599999998</v>
      </c>
      <c r="AP90" s="18">
        <v>1.6</v>
      </c>
      <c r="AQ90" s="18"/>
      <c r="AR90" s="121">
        <f>AR89+AJ90-AQ90</f>
        <v>1571.9800000000016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70"/>
      <c r="B91" s="49" t="s">
        <v>38</v>
      </c>
      <c r="C91" s="50"/>
      <c r="D91" s="51">
        <f t="shared" ref="D91" si="843">SUM(D88:D90)</f>
        <v>47608</v>
      </c>
      <c r="E91" s="51"/>
      <c r="F91" s="51">
        <f t="shared" ref="F91" si="844">SUM(F88:F90)</f>
        <v>47572</v>
      </c>
      <c r="G91" s="52"/>
      <c r="H91" s="52"/>
      <c r="I91" s="51">
        <f t="shared" ref="I91:K91" si="845">SUM(I88:I90)</f>
        <v>48266</v>
      </c>
      <c r="J91" s="52"/>
      <c r="K91" s="51">
        <f t="shared" si="845"/>
        <v>44849</v>
      </c>
      <c r="L91" s="21">
        <f t="shared" ref="L91" si="846">IF(K91&gt;0,(K88*L88+K89*L89+K90*L90)/K91,0)</f>
        <v>6.1996075720751859E-2</v>
      </c>
      <c r="M91" s="52">
        <f t="shared" ref="M91" si="847">M88+M89+M90</f>
        <v>42069</v>
      </c>
      <c r="N91" s="53">
        <f t="shared" ref="N91" si="848">IF(M91&gt;0,O91/M91,0)</f>
        <v>0.49303769996909846</v>
      </c>
      <c r="O91" s="54">
        <f t="shared" ref="O91" si="849">O88+O89+O90</f>
        <v>20741.603000000003</v>
      </c>
      <c r="P91" s="21">
        <f t="shared" ref="P91" si="850">IF(M91&gt;0,Q91/M91,0)</f>
        <v>0.39193705578929855</v>
      </c>
      <c r="Q91" s="54">
        <f t="shared" ref="Q91" si="851">Q88+Q89+Q90</f>
        <v>16488.400000000001</v>
      </c>
      <c r="R91" s="21">
        <f t="shared" ref="R91" si="852">IF(M91&gt;0,T91/M91,0)</f>
        <v>0.11502524424160308</v>
      </c>
      <c r="S91" s="141"/>
      <c r="T91" s="54">
        <f t="shared" ref="T91" si="853">T88+T89+T90</f>
        <v>4838.9970000000003</v>
      </c>
      <c r="U91" s="21">
        <f t="shared" ref="U91" si="854">IF(M91&gt;0,V91/M91,0)</f>
        <v>0.22666614371627566</v>
      </c>
      <c r="V91" s="54">
        <f t="shared" ref="V91" si="855">V88+V89+V90</f>
        <v>9535.6180000000004</v>
      </c>
      <c r="W91" s="21">
        <f t="shared" ref="W91" si="856">IF(M91&gt;0,X91/M91,0)</f>
        <v>0.50201231310466132</v>
      </c>
      <c r="X91" s="54">
        <f t="shared" ref="X91" si="857">X88+X89+X90</f>
        <v>21119.155999999999</v>
      </c>
      <c r="Y91" s="21">
        <f t="shared" ref="Y91" si="858">IF(M91&gt;0,Z91/M91,0)</f>
        <v>0.40331312843186201</v>
      </c>
      <c r="Z91" s="54">
        <f t="shared" ref="Z91" si="859">Z88+Z89+Z90</f>
        <v>16966.980000000003</v>
      </c>
      <c r="AA91" s="55">
        <f t="shared" ref="AA91" si="860">IF(M91&gt;0,AB91/M91,0)</f>
        <v>2.7566184126078582E-3</v>
      </c>
      <c r="AB91" s="56">
        <f t="shared" ref="AB91" si="861">SUM(AB88:AB90)</f>
        <v>115.96817999999999</v>
      </c>
      <c r="AC91" s="55">
        <f t="shared" ref="AC91" si="862">IF(M91&gt;0,(AC88*M88+AC89*M89+AC90*M90)/M91,0)</f>
        <v>3.0356882359932496E-3</v>
      </c>
      <c r="AD91" s="55">
        <f t="shared" ref="AD91" si="863">IF(K91&gt;0,(K88*AD88+K89*AD89+K90*AD90)/K91,0)</f>
        <v>3.3000000000000005E-4</v>
      </c>
      <c r="AE91" s="52">
        <f t="shared" ref="AE91" si="864">SUM(AE88:AE90)</f>
        <v>13.882770000000001</v>
      </c>
      <c r="AF91" s="53">
        <f t="shared" ref="AF91" si="865">IF(K91&gt;0,(K88*AF88+K89*AF89+K90*AF90)/K91,0)</f>
        <v>0.20523440433454479</v>
      </c>
      <c r="AG91" s="58">
        <f t="shared" ref="AG91" si="866">SUM(AG88:AG90)</f>
        <v>107.06123239999999</v>
      </c>
      <c r="AH91" s="53">
        <f t="shared" ref="AH91" si="867">IF(AND(AB91&gt;0),((AB88*AH88+AB89*AH89+AB90*AH90)/AB91),0)</f>
        <v>0.88170584379619288</v>
      </c>
      <c r="AI91" s="57">
        <f t="shared" si="635"/>
        <v>0.89264396346723374</v>
      </c>
      <c r="AJ91" s="51">
        <f t="shared" ref="AJ91" si="868">SUM(AJ88:AJ90)</f>
        <v>569</v>
      </c>
      <c r="AK91" s="21">
        <f t="shared" ref="AK91" si="869">IF(AJ91&gt;0,(AK88*AJ88+AK89*AJ89+AK90*AJ90)/AJ91,0)</f>
        <v>8.33286467486819E-2</v>
      </c>
      <c r="AL91" s="53">
        <f>IF(K91&gt;0,(AL88*K88+AL89*K89+AL90*K90)/K91,0)</f>
        <v>0.21807607750451516</v>
      </c>
      <c r="AM91" s="141">
        <f>IF(L91&gt;0,(AM88*K88+AM89*K89+AM90*K90)/K91,0)</f>
        <v>0.21267898280898126</v>
      </c>
      <c r="AN91" s="58">
        <f t="shared" ref="AN91" si="870">SUM(AN88:AN90)</f>
        <v>113.8255984</v>
      </c>
      <c r="AO91" s="142">
        <f t="shared" si="706"/>
        <v>111.0240826</v>
      </c>
      <c r="AP91" s="56"/>
      <c r="AQ91" s="56">
        <f t="shared" ref="AQ91" si="871">SUM(AQ88:AQ90)</f>
        <v>505.24</v>
      </c>
      <c r="AR91" s="105"/>
      <c r="AS91" s="106">
        <f>AR90</f>
        <v>1571.9800000000016</v>
      </c>
      <c r="AT91" s="51">
        <f t="shared" ref="AT91" si="872">SUM(AT88:AT90)</f>
        <v>0</v>
      </c>
      <c r="AU91" s="59"/>
      <c r="AV91" s="58"/>
      <c r="AW91" s="58"/>
      <c r="AX91" s="58"/>
      <c r="AY91" s="58"/>
    </row>
    <row r="92" spans="1:51" x14ac:dyDescent="0.2">
      <c r="A92" s="168">
        <v>23</v>
      </c>
      <c r="B92" s="23">
        <v>1</v>
      </c>
      <c r="C92" s="46" t="s">
        <v>56</v>
      </c>
      <c r="D92" s="12">
        <v>4909</v>
      </c>
      <c r="E92" s="12">
        <v>0</v>
      </c>
      <c r="F92" s="12">
        <v>9337</v>
      </c>
      <c r="G92" s="13">
        <v>0.8</v>
      </c>
      <c r="H92" s="13">
        <v>4.5</v>
      </c>
      <c r="I92" s="12">
        <v>9803</v>
      </c>
      <c r="J92" s="13">
        <v>7.3</v>
      </c>
      <c r="K92" s="12">
        <v>14951</v>
      </c>
      <c r="L92" s="14">
        <v>6.5000000000000002E-2</v>
      </c>
      <c r="M92" s="24">
        <f>ROUND(K92*(1-L92),0)</f>
        <v>13979</v>
      </c>
      <c r="N92" s="15">
        <v>0.62</v>
      </c>
      <c r="O92" s="25">
        <f t="shared" ref="O92:O94" si="873">M92*N92</f>
        <v>8666.98</v>
      </c>
      <c r="P92" s="14">
        <v>0.251</v>
      </c>
      <c r="Q92" s="25">
        <f t="shared" ref="Q92:Q94" si="874">M92*P92</f>
        <v>3508.7289999999998</v>
      </c>
      <c r="R92" s="16">
        <v>0.129</v>
      </c>
      <c r="S92" s="150">
        <v>0.2414</v>
      </c>
      <c r="T92" s="25">
        <f t="shared" ref="T92:T94" si="875">M92*R92</f>
        <v>1803.2909999999999</v>
      </c>
      <c r="U92" s="26">
        <v>0.23499999999999999</v>
      </c>
      <c r="V92" s="25">
        <f t="shared" ref="V92:V94" si="876">M92*U92</f>
        <v>3285.0649999999996</v>
      </c>
      <c r="W92" s="16">
        <v>0.48499999999999999</v>
      </c>
      <c r="X92" s="25">
        <f t="shared" ref="X92:X94" si="877">M92*W92</f>
        <v>6779.8149999999996</v>
      </c>
      <c r="Y92" s="16">
        <v>0.4</v>
      </c>
      <c r="Z92" s="25">
        <f t="shared" ref="Z92:Z94" si="878">Y92*M92</f>
        <v>5591.6</v>
      </c>
      <c r="AA92" s="17">
        <v>2.6199999999999999E-3</v>
      </c>
      <c r="AB92" s="18">
        <f t="shared" ref="AB92:AB94" si="879">M92*AA92</f>
        <v>36.624980000000001</v>
      </c>
      <c r="AC92" s="27">
        <f>IF(M92&gt;0,(AE92+AN92)/M92,0)</f>
        <v>3.0663834752128194E-3</v>
      </c>
      <c r="AD92" s="17">
        <v>3.3E-4</v>
      </c>
      <c r="AE92" s="24">
        <f t="shared" ref="AE92:AE94" si="880">AD92*M92</f>
        <v>4.6130699999999996</v>
      </c>
      <c r="AF92" s="117">
        <v>0.20849999999999999</v>
      </c>
      <c r="AG92" s="30">
        <f t="shared" ref="AG92:AG94" si="881">AJ92*(1-AK92)*AF92</f>
        <v>34.873293000000004</v>
      </c>
      <c r="AH92" s="28">
        <f t="shared" ref="AH92:AH94" si="882">IF(AND(AF92&gt;0,AD92&gt;0,AA92&gt;0),((AA92-AD92)*AF92)/((AF92-AD92)*AA92),0)</f>
        <v>0.87543137636701074</v>
      </c>
      <c r="AI92" s="60">
        <f t="shared" si="635"/>
        <v>0.8936708782808972</v>
      </c>
      <c r="AJ92" s="12">
        <v>182</v>
      </c>
      <c r="AK92" s="14">
        <v>8.1000000000000003E-2</v>
      </c>
      <c r="AL92" s="15">
        <v>0.22869999999999999</v>
      </c>
      <c r="AM92" s="135">
        <v>0.2213</v>
      </c>
      <c r="AN92" s="30">
        <f>AJ92*(1-AK92)*AL92</f>
        <v>38.251904600000003</v>
      </c>
      <c r="AO92" s="136">
        <f t="shared" ref="AO92" si="883">AJ92*(1-AK92)*AM92</f>
        <v>37.014195399999998</v>
      </c>
      <c r="AP92" s="19">
        <v>1.6</v>
      </c>
      <c r="AQ92" s="19">
        <v>1014.34</v>
      </c>
      <c r="AR92" s="101">
        <f>AR90+AJ92-AQ92</f>
        <v>739.64000000000158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9"/>
      <c r="B93" s="33">
        <v>2</v>
      </c>
      <c r="C93" s="11" t="s">
        <v>58</v>
      </c>
      <c r="D93" s="34">
        <v>20000</v>
      </c>
      <c r="E93" s="34">
        <v>2</v>
      </c>
      <c r="F93" s="34">
        <v>16512</v>
      </c>
      <c r="G93" s="35">
        <v>1.1000000000000001</v>
      </c>
      <c r="H93" s="35">
        <v>5.0999999999999996</v>
      </c>
      <c r="I93" s="34">
        <v>16355</v>
      </c>
      <c r="J93" s="35">
        <v>5.9</v>
      </c>
      <c r="K93" s="34">
        <v>15051</v>
      </c>
      <c r="L93" s="36">
        <v>0.06</v>
      </c>
      <c r="M93" s="37">
        <f>ROUND(K93*(1-L93),0)</f>
        <v>14148</v>
      </c>
      <c r="N93" s="38">
        <v>0.55100000000000005</v>
      </c>
      <c r="O93" s="25">
        <f t="shared" si="873"/>
        <v>7795.5480000000007</v>
      </c>
      <c r="P93" s="36">
        <v>0.30399999999999999</v>
      </c>
      <c r="Q93" s="25">
        <f t="shared" si="874"/>
        <v>4300.9920000000002</v>
      </c>
      <c r="R93" s="39">
        <v>0.14499999999999999</v>
      </c>
      <c r="S93" s="139">
        <v>0.23530000000000001</v>
      </c>
      <c r="T93" s="25">
        <f t="shared" si="875"/>
        <v>2051.46</v>
      </c>
      <c r="U93" s="28">
        <v>0.23200000000000001</v>
      </c>
      <c r="V93" s="25">
        <f t="shared" si="876"/>
        <v>3282.3360000000002</v>
      </c>
      <c r="W93" s="39">
        <v>0.49399999999999999</v>
      </c>
      <c r="X93" s="25">
        <f t="shared" si="877"/>
        <v>6989.1120000000001</v>
      </c>
      <c r="Y93" s="39">
        <v>0.39</v>
      </c>
      <c r="Z93" s="25">
        <f t="shared" si="878"/>
        <v>5517.72</v>
      </c>
      <c r="AA93" s="40">
        <v>2.5100000000000001E-3</v>
      </c>
      <c r="AB93" s="18">
        <f t="shared" si="879"/>
        <v>35.511479999999999</v>
      </c>
      <c r="AC93" s="27">
        <f>IF(M93&gt;0,(AE93+AN93)/M93,0)</f>
        <v>2.8446842309867125E-3</v>
      </c>
      <c r="AD93" s="40">
        <v>3.2000000000000003E-4</v>
      </c>
      <c r="AE93" s="37">
        <f t="shared" si="880"/>
        <v>4.5273600000000007</v>
      </c>
      <c r="AF93" s="28">
        <v>0.20699999999999999</v>
      </c>
      <c r="AG93" s="41">
        <f t="shared" si="881"/>
        <v>33.290775000000004</v>
      </c>
      <c r="AH93" s="28">
        <f t="shared" si="882"/>
        <v>0.87386085616889908</v>
      </c>
      <c r="AI93" s="29">
        <f t="shared" si="635"/>
        <v>0.88879004491943758</v>
      </c>
      <c r="AJ93" s="34">
        <v>175</v>
      </c>
      <c r="AK93" s="36">
        <v>8.1000000000000003E-2</v>
      </c>
      <c r="AL93" s="38">
        <v>0.22209999999999999</v>
      </c>
      <c r="AM93" s="137">
        <v>0.21490000000000001</v>
      </c>
      <c r="AN93" s="41">
        <f>AJ93*(1-AK93)*AL93</f>
        <v>35.719232500000004</v>
      </c>
      <c r="AO93" s="138">
        <f t="shared" si="677"/>
        <v>34.561292500000008</v>
      </c>
      <c r="AP93" s="42">
        <v>1.6</v>
      </c>
      <c r="AQ93" s="42"/>
      <c r="AR93" s="121">
        <f>AR92+AJ93-AQ93</f>
        <v>914.64000000000158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9"/>
      <c r="B94" s="33">
        <v>3</v>
      </c>
      <c r="C94" s="46" t="s">
        <v>54</v>
      </c>
      <c r="D94" s="43">
        <v>16900</v>
      </c>
      <c r="E94" s="43">
        <v>2</v>
      </c>
      <c r="F94" s="43">
        <v>18027</v>
      </c>
      <c r="G94" s="37">
        <v>0.7</v>
      </c>
      <c r="H94" s="37">
        <v>4</v>
      </c>
      <c r="I94" s="43">
        <v>17535</v>
      </c>
      <c r="J94" s="37">
        <v>4.8</v>
      </c>
      <c r="K94" s="43">
        <v>14457</v>
      </c>
      <c r="L94" s="39">
        <v>6.3E-2</v>
      </c>
      <c r="M94" s="37">
        <f>ROUND(K94*(1-L94),0)</f>
        <v>13546</v>
      </c>
      <c r="N94" s="28">
        <v>0.59199999999999997</v>
      </c>
      <c r="O94" s="25">
        <f t="shared" si="873"/>
        <v>8019.232</v>
      </c>
      <c r="P94" s="39">
        <v>0.28799999999999998</v>
      </c>
      <c r="Q94" s="25">
        <f t="shared" si="874"/>
        <v>3901.2479999999996</v>
      </c>
      <c r="R94" s="39">
        <v>0.12</v>
      </c>
      <c r="S94" s="139">
        <v>0.2394</v>
      </c>
      <c r="T94" s="25">
        <f t="shared" si="875"/>
        <v>1625.52</v>
      </c>
      <c r="U94" s="28">
        <v>0.22500000000000001</v>
      </c>
      <c r="V94" s="25">
        <f t="shared" si="876"/>
        <v>3047.85</v>
      </c>
      <c r="W94" s="39">
        <v>0.48199999999999998</v>
      </c>
      <c r="X94" s="25">
        <f t="shared" si="877"/>
        <v>6529.1719999999996</v>
      </c>
      <c r="Y94" s="39">
        <v>0.39</v>
      </c>
      <c r="Z94" s="25">
        <f t="shared" si="878"/>
        <v>5282.9400000000005</v>
      </c>
      <c r="AA94" s="47">
        <v>2.5000000000000001E-3</v>
      </c>
      <c r="AB94" s="18">
        <f t="shared" si="879"/>
        <v>33.865000000000002</v>
      </c>
      <c r="AC94" s="27">
        <f>IF(M94&gt;0,(AE94+AN94)/M94,0)</f>
        <v>2.7503834268418721E-3</v>
      </c>
      <c r="AD94" s="47">
        <v>3.2000000000000003E-4</v>
      </c>
      <c r="AE94" s="37">
        <f t="shared" si="880"/>
        <v>4.3347200000000008</v>
      </c>
      <c r="AF94" s="28">
        <v>0.2079</v>
      </c>
      <c r="AG94" s="41">
        <f t="shared" si="881"/>
        <v>31.210571700000003</v>
      </c>
      <c r="AH94" s="28">
        <f t="shared" si="882"/>
        <v>0.87334425281819061</v>
      </c>
      <c r="AI94" s="29">
        <f t="shared" si="635"/>
        <v>0.88494388550428171</v>
      </c>
      <c r="AJ94" s="43">
        <v>163</v>
      </c>
      <c r="AK94" s="39">
        <v>7.9000000000000001E-2</v>
      </c>
      <c r="AL94" s="28">
        <v>0.21929999999999999</v>
      </c>
      <c r="AM94" s="139">
        <v>0.21179999999999999</v>
      </c>
      <c r="AN94" s="41">
        <f>AJ94*(1-AK94)*AL94</f>
        <v>32.921973900000005</v>
      </c>
      <c r="AO94" s="140">
        <f t="shared" si="677"/>
        <v>31.796051400000003</v>
      </c>
      <c r="AP94" s="18">
        <v>1.55</v>
      </c>
      <c r="AQ94" s="18"/>
      <c r="AR94" s="121">
        <f>AR93+AJ94-AQ94</f>
        <v>1077.6400000000017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70"/>
      <c r="B95" s="49" t="s">
        <v>38</v>
      </c>
      <c r="C95" s="50"/>
      <c r="D95" s="51">
        <f t="shared" ref="D95" si="884">SUM(D92:D94)</f>
        <v>41809</v>
      </c>
      <c r="E95" s="51"/>
      <c r="F95" s="51">
        <f t="shared" ref="F95" si="885">SUM(F92:F94)</f>
        <v>43876</v>
      </c>
      <c r="G95" s="52"/>
      <c r="H95" s="52"/>
      <c r="I95" s="51">
        <f t="shared" ref="I95:K95" si="886">SUM(I92:I94)</f>
        <v>43693</v>
      </c>
      <c r="J95" s="52"/>
      <c r="K95" s="51">
        <f t="shared" si="886"/>
        <v>44459</v>
      </c>
      <c r="L95" s="21">
        <f t="shared" ref="L95" si="887">IF(K95&gt;0,(K92*L92+K93*L93+K94*L94)/K95,0)</f>
        <v>6.2656964844013591E-2</v>
      </c>
      <c r="M95" s="52">
        <f t="shared" ref="M95" si="888">M92+M93+M94</f>
        <v>41673</v>
      </c>
      <c r="N95" s="53">
        <f t="shared" ref="N95" si="889">IF(M95&gt;0,O95/M95,0)</f>
        <v>0.58747294411249484</v>
      </c>
      <c r="O95" s="54">
        <f t="shared" ref="O95" si="890">O92+O93+O94</f>
        <v>24481.759999999998</v>
      </c>
      <c r="P95" s="21">
        <f t="shared" ref="P95" si="891">IF(M95&gt;0,Q95/M95,0)</f>
        <v>0.28102054087778655</v>
      </c>
      <c r="Q95" s="54">
        <f t="shared" ref="Q95" si="892">Q92+Q93+Q94</f>
        <v>11710.968999999999</v>
      </c>
      <c r="R95" s="21">
        <f t="shared" ref="R95" si="893">IF(M95&gt;0,T95/M95,0)</f>
        <v>0.13150651500971855</v>
      </c>
      <c r="S95" s="141"/>
      <c r="T95" s="54">
        <f t="shared" ref="T95" si="894">T92+T93+T94</f>
        <v>5480.2710000000006</v>
      </c>
      <c r="U95" s="21">
        <f t="shared" ref="U95" si="895">IF(M95&gt;0,V95/M95,0)</f>
        <v>0.23073095289515994</v>
      </c>
      <c r="V95" s="54">
        <f t="shared" ref="V95" si="896">V92+V93+V94</f>
        <v>9615.2510000000002</v>
      </c>
      <c r="W95" s="21">
        <f t="shared" ref="W95" si="897">IF(M95&gt;0,X95/M95,0)</f>
        <v>0.48708033978835213</v>
      </c>
      <c r="X95" s="54">
        <f t="shared" ref="X95" si="898">X92+X93+X94</f>
        <v>20298.098999999998</v>
      </c>
      <c r="Y95" s="21">
        <f t="shared" ref="Y95" si="899">IF(M95&gt;0,Z95/M95,0)</f>
        <v>0.39335445012358128</v>
      </c>
      <c r="Z95" s="54">
        <f t="shared" ref="Z95" si="900">Z92+Z93+Z94</f>
        <v>16392.260000000002</v>
      </c>
      <c r="AA95" s="55">
        <f t="shared" ref="AA95" si="901">IF(M95&gt;0,AB95/M95,0)</f>
        <v>2.5436484054423732E-3</v>
      </c>
      <c r="AB95" s="56">
        <f t="shared" ref="AB95" si="902">SUM(AB92:AB94)</f>
        <v>106.00146000000001</v>
      </c>
      <c r="AC95" s="55">
        <f t="shared" ref="AC95" si="903">IF(M95&gt;0,(AC92*M92+AC93*M93+AC94*M94)/M95,0)</f>
        <v>2.8883992273174477E-3</v>
      </c>
      <c r="AD95" s="55">
        <f t="shared" ref="AD95" si="904">IF(K95&gt;0,(K92*AD92+K93*AD93+K94*AD94)/K95,0)</f>
        <v>3.2336287365887674E-4</v>
      </c>
      <c r="AE95" s="52">
        <f t="shared" ref="AE95" si="905">SUM(AE92:AE94)</f>
        <v>13.475150000000001</v>
      </c>
      <c r="AF95" s="53">
        <f t="shared" ref="AF95" si="906">IF(K95&gt;0,(K92*AF92+K93*AF93+K94*AF94)/K95,0)</f>
        <v>0.20779708945320408</v>
      </c>
      <c r="AG95" s="58">
        <f t="shared" ref="AG95" si="907">SUM(AG92:AG94)</f>
        <v>99.374639700000017</v>
      </c>
      <c r="AH95" s="53">
        <f t="shared" ref="AH95" si="908">IF(AND(AB95&gt;0),((AB92*AH92+AB93*AH93+AB94*AH94)/AB95),0)</f>
        <v>0.87423845000933942</v>
      </c>
      <c r="AI95" s="57">
        <f t="shared" si="635"/>
        <v>0.88933494798274648</v>
      </c>
      <c r="AJ95" s="51">
        <f t="shared" ref="AJ95" si="909">SUM(AJ92:AJ94)</f>
        <v>520</v>
      </c>
      <c r="AK95" s="21">
        <f t="shared" ref="AK95" si="910">IF(AJ95&gt;0,(AK92*AJ92+AK93*AJ93+AK94*AJ94)/AJ95,0)</f>
        <v>8.0373076923076936E-2</v>
      </c>
      <c r="AL95" s="53">
        <f>IF(K95&gt;0,(AL92*K92+AL93*K93+AL94*K94)/K95,0)</f>
        <v>0.22340900380125508</v>
      </c>
      <c r="AM95" s="141">
        <f>IF(L95&gt;0,(AM92*K92+AM93*K93+AM94*K94)/K95,0)</f>
        <v>0.21604419352662002</v>
      </c>
      <c r="AN95" s="58">
        <f t="shared" ref="AN95" si="911">SUM(AN92:AN94)</f>
        <v>106.893111</v>
      </c>
      <c r="AO95" s="142">
        <f t="shared" si="706"/>
        <v>103.37153930000002</v>
      </c>
      <c r="AP95" s="56"/>
      <c r="AQ95" s="56">
        <f t="shared" ref="AQ95" si="912">SUM(AQ92:AQ94)</f>
        <v>1014.34</v>
      </c>
      <c r="AR95" s="105"/>
      <c r="AS95" s="106">
        <f>AR94</f>
        <v>1077.6400000000017</v>
      </c>
      <c r="AT95" s="51">
        <f t="shared" ref="AT95" si="913">SUM(AT92:AT94)</f>
        <v>0</v>
      </c>
      <c r="AU95" s="59"/>
      <c r="AV95" s="58"/>
      <c r="AW95" s="58"/>
      <c r="AX95" s="58"/>
      <c r="AY95" s="58"/>
    </row>
    <row r="96" spans="1:51" x14ac:dyDescent="0.2">
      <c r="A96" s="168">
        <v>24</v>
      </c>
      <c r="B96" s="23">
        <v>1</v>
      </c>
      <c r="C96" s="46" t="s">
        <v>55</v>
      </c>
      <c r="D96" s="12">
        <v>14890</v>
      </c>
      <c r="E96" s="12">
        <v>0</v>
      </c>
      <c r="F96" s="12">
        <v>17515</v>
      </c>
      <c r="G96" s="13">
        <v>1</v>
      </c>
      <c r="H96" s="13">
        <v>4.9000000000000004</v>
      </c>
      <c r="I96" s="12">
        <v>17248</v>
      </c>
      <c r="J96" s="13">
        <v>5</v>
      </c>
      <c r="K96" s="12">
        <v>15364</v>
      </c>
      <c r="L96" s="14">
        <v>6.3E-2</v>
      </c>
      <c r="M96" s="24">
        <f>ROUND(K96*(1-L96),0)</f>
        <v>14396</v>
      </c>
      <c r="N96" s="15">
        <v>0.57199999999999995</v>
      </c>
      <c r="O96" s="25">
        <f t="shared" ref="O96:O98" si="914">M96*N96</f>
        <v>8234.5119999999988</v>
      </c>
      <c r="P96" s="14">
        <v>0.312</v>
      </c>
      <c r="Q96" s="25">
        <f t="shared" ref="Q96:Q98" si="915">M96*P96</f>
        <v>4491.5519999999997</v>
      </c>
      <c r="R96" s="16">
        <v>0.11600000000000001</v>
      </c>
      <c r="S96" s="150">
        <v>0.23910000000000001</v>
      </c>
      <c r="T96" s="25">
        <f t="shared" ref="T96:T98" si="916">M96*R96</f>
        <v>1669.9360000000001</v>
      </c>
      <c r="U96" s="26">
        <v>0.214</v>
      </c>
      <c r="V96" s="25">
        <f t="shared" ref="V96:V98" si="917">M96*U96</f>
        <v>3080.7440000000001</v>
      </c>
      <c r="W96" s="16">
        <v>0.49399999999999999</v>
      </c>
      <c r="X96" s="25">
        <f t="shared" ref="X96:X98" si="918">M96*W96</f>
        <v>7111.6239999999998</v>
      </c>
      <c r="Y96" s="16">
        <v>0.39</v>
      </c>
      <c r="Z96" s="25">
        <f t="shared" ref="Z96:Z98" si="919">Y96*M96</f>
        <v>5614.4400000000005</v>
      </c>
      <c r="AA96" s="17">
        <v>2.5300000000000001E-3</v>
      </c>
      <c r="AB96" s="18">
        <f t="shared" ref="AB96:AB98" si="920">M96*AA96</f>
        <v>36.421880000000002</v>
      </c>
      <c r="AC96" s="27">
        <f>IF(M96&gt;0,(AE96+AN96)/M96,0)</f>
        <v>2.8714694081689359E-3</v>
      </c>
      <c r="AD96" s="17">
        <v>3.2000000000000003E-4</v>
      </c>
      <c r="AE96" s="24">
        <f t="shared" ref="AE96:AE98" si="921">AD96*M96</f>
        <v>4.6067200000000001</v>
      </c>
      <c r="AF96" s="117">
        <v>0.20699999999999999</v>
      </c>
      <c r="AG96" s="30">
        <f t="shared" ref="AG96:AG98" si="922">AJ96*(1-AK96)*AF96</f>
        <v>33.553871999999998</v>
      </c>
      <c r="AH96" s="28">
        <f t="shared" ref="AH96:AH98" si="923">IF(AND(AF96&gt;0,AD96&gt;0,AA96&gt;0),((AA96-AD96)*AF96)/((AF96-AD96)*AA96),0)</f>
        <v>0.87487024297552651</v>
      </c>
      <c r="AI96" s="60">
        <f t="shared" si="635"/>
        <v>0.88981537834740942</v>
      </c>
      <c r="AJ96" s="12">
        <v>176</v>
      </c>
      <c r="AK96" s="14">
        <v>7.9000000000000001E-2</v>
      </c>
      <c r="AL96" s="15">
        <v>0.2266</v>
      </c>
      <c r="AM96" s="135">
        <v>0.221</v>
      </c>
      <c r="AN96" s="30">
        <f>AJ96*(1-AK96)*AL96</f>
        <v>36.730953599999999</v>
      </c>
      <c r="AO96" s="136">
        <f t="shared" ref="AO96" si="924">AJ96*(1-AK96)*AM96</f>
        <v>35.823216000000002</v>
      </c>
      <c r="AP96" s="19">
        <v>1.55</v>
      </c>
      <c r="AQ96" s="19"/>
      <c r="AR96" s="101">
        <f>AR94+AJ96-AQ96</f>
        <v>1253.6400000000017</v>
      </c>
      <c r="AS96" s="102"/>
      <c r="AT96" s="12"/>
      <c r="AU96" s="31"/>
      <c r="AV96" s="20"/>
      <c r="AW96" s="20"/>
      <c r="AX96" s="20"/>
      <c r="AY96" s="20"/>
    </row>
    <row r="97" spans="1:51" x14ac:dyDescent="0.2">
      <c r="A97" s="169"/>
      <c r="B97" s="33">
        <v>2</v>
      </c>
      <c r="C97" s="11" t="s">
        <v>58</v>
      </c>
      <c r="D97" s="34">
        <v>19600</v>
      </c>
      <c r="E97" s="34">
        <v>3</v>
      </c>
      <c r="F97" s="34">
        <v>17757</v>
      </c>
      <c r="G97" s="35">
        <v>1.4</v>
      </c>
      <c r="H97" s="35">
        <v>4.5999999999999996</v>
      </c>
      <c r="I97" s="34">
        <v>18027</v>
      </c>
      <c r="J97" s="35">
        <v>4.3</v>
      </c>
      <c r="K97" s="34">
        <v>16251</v>
      </c>
      <c r="L97" s="36">
        <v>7.3999999999999996E-2</v>
      </c>
      <c r="M97" s="37">
        <f>ROUND(K97*(1-L97),0)</f>
        <v>15048</v>
      </c>
      <c r="N97" s="38">
        <v>0.47199999999999998</v>
      </c>
      <c r="O97" s="25">
        <f t="shared" si="914"/>
        <v>7102.6559999999999</v>
      </c>
      <c r="P97" s="36">
        <v>0.40799999999999997</v>
      </c>
      <c r="Q97" s="25">
        <f t="shared" si="915"/>
        <v>6139.5839999999998</v>
      </c>
      <c r="R97" s="39">
        <v>0.12</v>
      </c>
      <c r="S97" s="139">
        <v>0.247</v>
      </c>
      <c r="T97" s="25">
        <f t="shared" si="916"/>
        <v>1805.76</v>
      </c>
      <c r="U97" s="28">
        <v>0.247</v>
      </c>
      <c r="V97" s="25">
        <f t="shared" si="917"/>
        <v>3716.8559999999998</v>
      </c>
      <c r="W97" s="39">
        <v>0.47899999999999998</v>
      </c>
      <c r="X97" s="25">
        <f t="shared" si="918"/>
        <v>7207.9919999999993</v>
      </c>
      <c r="Y97" s="39">
        <v>0.39</v>
      </c>
      <c r="Z97" s="25">
        <f t="shared" si="919"/>
        <v>5868.72</v>
      </c>
      <c r="AA97" s="40">
        <v>2.6700000000000001E-3</v>
      </c>
      <c r="AB97" s="18">
        <f t="shared" si="920"/>
        <v>40.178159999999998</v>
      </c>
      <c r="AC97" s="27">
        <f>IF(M97&gt;0,(AE97+AN97)/M97,0)</f>
        <v>2.8150707735247207E-3</v>
      </c>
      <c r="AD97" s="40">
        <v>3.3E-4</v>
      </c>
      <c r="AE97" s="37">
        <f t="shared" si="921"/>
        <v>4.96584</v>
      </c>
      <c r="AF97" s="28">
        <v>0.21179999999999999</v>
      </c>
      <c r="AG97" s="41">
        <f t="shared" si="922"/>
        <v>36.165908999999999</v>
      </c>
      <c r="AH97" s="28">
        <f t="shared" si="923"/>
        <v>0.87777212800923232</v>
      </c>
      <c r="AI97" s="29">
        <f t="shared" si="635"/>
        <v>0.88410603215696781</v>
      </c>
      <c r="AJ97" s="34">
        <v>185</v>
      </c>
      <c r="AK97" s="36">
        <v>7.6999999999999999E-2</v>
      </c>
      <c r="AL97" s="38">
        <v>0.219</v>
      </c>
      <c r="AM97" s="137">
        <v>0.2157</v>
      </c>
      <c r="AN97" s="41">
        <f>AJ97*(1-AK97)*AL97</f>
        <v>37.395344999999999</v>
      </c>
      <c r="AO97" s="138">
        <f t="shared" si="677"/>
        <v>36.831853500000001</v>
      </c>
      <c r="AP97" s="42">
        <v>1.6</v>
      </c>
      <c r="AQ97" s="42"/>
      <c r="AR97" s="121">
        <f>AR96+AJ97-AQ97</f>
        <v>1438.6400000000017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9"/>
      <c r="B98" s="33">
        <v>3</v>
      </c>
      <c r="C98" s="46" t="s">
        <v>54</v>
      </c>
      <c r="D98" s="43">
        <v>16479</v>
      </c>
      <c r="E98" s="43">
        <v>2</v>
      </c>
      <c r="F98" s="43">
        <v>18053</v>
      </c>
      <c r="G98" s="37">
        <v>0.8</v>
      </c>
      <c r="H98" s="37">
        <v>4.5999999999999996</v>
      </c>
      <c r="I98" s="43">
        <v>18212</v>
      </c>
      <c r="J98" s="37">
        <v>3.4</v>
      </c>
      <c r="K98" s="43">
        <v>16198</v>
      </c>
      <c r="L98" s="39">
        <v>6.8000000000000005E-2</v>
      </c>
      <c r="M98" s="37">
        <f>ROUND(K98*(1-L98),0)</f>
        <v>15097</v>
      </c>
      <c r="N98" s="28">
        <v>0.61799999999999999</v>
      </c>
      <c r="O98" s="25">
        <f t="shared" si="914"/>
        <v>9329.9459999999999</v>
      </c>
      <c r="P98" s="39">
        <v>0.22600000000000001</v>
      </c>
      <c r="Q98" s="25">
        <f t="shared" si="915"/>
        <v>3411.922</v>
      </c>
      <c r="R98" s="39">
        <v>0.156</v>
      </c>
      <c r="S98" s="139">
        <v>0.2455</v>
      </c>
      <c r="T98" s="25">
        <f t="shared" si="916"/>
        <v>2355.1320000000001</v>
      </c>
      <c r="U98" s="28">
        <v>0.245</v>
      </c>
      <c r="V98" s="25">
        <f t="shared" si="917"/>
        <v>3698.7649999999999</v>
      </c>
      <c r="W98" s="39">
        <v>0.47799999999999998</v>
      </c>
      <c r="X98" s="25">
        <f t="shared" si="918"/>
        <v>7216.366</v>
      </c>
      <c r="Y98" s="39">
        <v>0.39</v>
      </c>
      <c r="Z98" s="25">
        <f t="shared" si="919"/>
        <v>5887.83</v>
      </c>
      <c r="AA98" s="47">
        <v>2.5799999999999998E-3</v>
      </c>
      <c r="AB98" s="18">
        <f t="shared" si="920"/>
        <v>38.95026</v>
      </c>
      <c r="AC98" s="27">
        <f>IF(M98&gt;0,(AE98+AN98)/M98,0)</f>
        <v>2.7640095515665368E-3</v>
      </c>
      <c r="AD98" s="47">
        <v>3.3E-4</v>
      </c>
      <c r="AE98" s="37">
        <f t="shared" si="921"/>
        <v>4.9820099999999998</v>
      </c>
      <c r="AF98" s="28">
        <v>0.2135</v>
      </c>
      <c r="AG98" s="41">
        <f t="shared" si="922"/>
        <v>34.214229000000003</v>
      </c>
      <c r="AH98" s="28">
        <f t="shared" si="923"/>
        <v>0.87344307578513047</v>
      </c>
      <c r="AI98" s="29">
        <f t="shared" si="635"/>
        <v>0.88187739236559248</v>
      </c>
      <c r="AJ98" s="43">
        <v>174</v>
      </c>
      <c r="AK98" s="39">
        <v>7.9000000000000001E-2</v>
      </c>
      <c r="AL98" s="28">
        <v>0.2293</v>
      </c>
      <c r="AM98" s="139">
        <v>0.22889999999999999</v>
      </c>
      <c r="AN98" s="41">
        <f>AJ98*(1-AK98)*AL98</f>
        <v>36.746242200000005</v>
      </c>
      <c r="AO98" s="140">
        <f t="shared" si="677"/>
        <v>36.682140600000004</v>
      </c>
      <c r="AP98" s="18">
        <v>1.55</v>
      </c>
      <c r="AQ98" s="18"/>
      <c r="AR98" s="121">
        <f>AR97+AJ98-AQ98</f>
        <v>1612.6400000000017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70"/>
      <c r="B99" s="49" t="s">
        <v>38</v>
      </c>
      <c r="C99" s="50"/>
      <c r="D99" s="51">
        <f t="shared" ref="D99" si="925">SUM(D96:D98)</f>
        <v>50969</v>
      </c>
      <c r="E99" s="51"/>
      <c r="F99" s="51">
        <f t="shared" ref="F99" si="926">SUM(F96:F98)</f>
        <v>53325</v>
      </c>
      <c r="G99" s="52"/>
      <c r="H99" s="52"/>
      <c r="I99" s="51">
        <f t="shared" ref="I99:K99" si="927">SUM(I96:I98)</f>
        <v>53487</v>
      </c>
      <c r="J99" s="52"/>
      <c r="K99" s="51">
        <f t="shared" si="927"/>
        <v>47813</v>
      </c>
      <c r="L99" s="21">
        <f t="shared" ref="L99" si="928">IF(K99&gt;0,(K96*L96+K97*L97+K98*L98)/K99,0)</f>
        <v>6.8432643841633028E-2</v>
      </c>
      <c r="M99" s="52">
        <f t="shared" ref="M99" si="929">M96+M97+M98</f>
        <v>44541</v>
      </c>
      <c r="N99" s="53">
        <f t="shared" ref="N99" si="930">IF(M99&gt;0,O99/M99,0)</f>
        <v>0.55380691946745686</v>
      </c>
      <c r="O99" s="54">
        <f t="shared" ref="O99" si="931">O96+O97+O98</f>
        <v>24667.113999999998</v>
      </c>
      <c r="P99" s="21">
        <f t="shared" ref="P99" si="932">IF(M99&gt;0,Q99/M99,0)</f>
        <v>0.31528385083406296</v>
      </c>
      <c r="Q99" s="54">
        <f t="shared" ref="Q99" si="933">Q96+Q97+Q98</f>
        <v>14043.057999999999</v>
      </c>
      <c r="R99" s="21">
        <f t="shared" ref="R99" si="934">IF(M99&gt;0,T99/M99,0)</f>
        <v>0.13090922969848004</v>
      </c>
      <c r="S99" s="141"/>
      <c r="T99" s="54">
        <f t="shared" ref="T99" si="935">T96+T97+T98</f>
        <v>5830.8279999999995</v>
      </c>
      <c r="U99" s="21">
        <f t="shared" ref="U99" si="936">IF(M99&gt;0,V99/M99,0)</f>
        <v>0.23565624929839923</v>
      </c>
      <c r="V99" s="54">
        <f t="shared" ref="V99" si="937">V96+V97+V98</f>
        <v>10496.365</v>
      </c>
      <c r="W99" s="21">
        <f t="shared" ref="W99" si="938">IF(M99&gt;0,X99/M99,0)</f>
        <v>0.48350917132529569</v>
      </c>
      <c r="X99" s="54">
        <f t="shared" ref="X99" si="939">X96+X97+X98</f>
        <v>21535.981999999996</v>
      </c>
      <c r="Y99" s="21">
        <f t="shared" ref="Y99" si="940">IF(M99&gt;0,Z99/M99,0)</f>
        <v>0.38999999999999996</v>
      </c>
      <c r="Z99" s="54">
        <f t="shared" ref="Z99" si="941">Z96+Z97+Z98</f>
        <v>17370.989999999998</v>
      </c>
      <c r="AA99" s="55">
        <f t="shared" ref="AA99" si="942">IF(M99&gt;0,AB99/M99,0)</f>
        <v>2.594245751105723E-3</v>
      </c>
      <c r="AB99" s="56">
        <f t="shared" ref="AB99" si="943">SUM(AB96:AB98)</f>
        <v>115.55030000000001</v>
      </c>
      <c r="AC99" s="55">
        <f t="shared" ref="AC99" si="944">IF(M99&gt;0,(AC96*M96+AC97*M97+AC98*M98)/M99,0)</f>
        <v>2.8159922498372288E-3</v>
      </c>
      <c r="AD99" s="55">
        <f t="shared" ref="AD99" si="945">IF(K99&gt;0,(K96*AD96+K97*AD97+K98*AD98)/K99,0)</f>
        <v>3.2678664798276616E-4</v>
      </c>
      <c r="AE99" s="52">
        <f t="shared" ref="AE99" si="946">SUM(AE96:AE98)</f>
        <v>14.554569999999998</v>
      </c>
      <c r="AF99" s="53">
        <f t="shared" ref="AF99" si="947">IF(K99&gt;0,(K96*AF96+K97*AF97+K98*AF98)/K99,0)</f>
        <v>0.21083351389789387</v>
      </c>
      <c r="AG99" s="58">
        <f t="shared" ref="AG99" si="948">SUM(AG96:AG98)</f>
        <v>103.93401</v>
      </c>
      <c r="AH99" s="53">
        <f t="shared" ref="AH99" si="949">IF(AND(AB99&gt;0),((AB96*AH96+AB97*AH97+AB98*AH98)/AB99),0)</f>
        <v>0.87539818507568923</v>
      </c>
      <c r="AI99" s="57">
        <f t="shared" si="635"/>
        <v>0.88523938542093594</v>
      </c>
      <c r="AJ99" s="51">
        <f t="shared" ref="AJ99" si="950">SUM(AJ96:AJ98)</f>
        <v>535</v>
      </c>
      <c r="AK99" s="21">
        <f t="shared" ref="AK99" si="951">IF(AJ99&gt;0,(AK96*AJ96+AK97*AJ97+AK98*AJ98)/AJ99,0)</f>
        <v>7.8308411214953272E-2</v>
      </c>
      <c r="AL99" s="53">
        <f>IF(K99&gt;0,(AL96*K96+AL97*K97+AL98*K98)/K99,0)</f>
        <v>0.22493156254575114</v>
      </c>
      <c r="AM99" s="141">
        <f>IF(L99&gt;0,(AM96*K96+AM97*K97+AM98*K98)/K99,0)</f>
        <v>0.22187494823583545</v>
      </c>
      <c r="AN99" s="58">
        <f t="shared" ref="AN99" si="952">SUM(AN96:AN98)</f>
        <v>110.8725408</v>
      </c>
      <c r="AO99" s="142">
        <f t="shared" si="706"/>
        <v>109.33721009999999</v>
      </c>
      <c r="AP99" s="56"/>
      <c r="AQ99" s="56">
        <f t="shared" ref="AQ99" si="953">SUM(AQ96:AQ98)</f>
        <v>0</v>
      </c>
      <c r="AR99" s="105"/>
      <c r="AS99" s="106">
        <f>AR98</f>
        <v>1612.6400000000017</v>
      </c>
      <c r="AT99" s="51">
        <f t="shared" ref="AT99" si="954">SUM(AT96:AT98)</f>
        <v>0</v>
      </c>
      <c r="AU99" s="59"/>
      <c r="AV99" s="58"/>
      <c r="AW99" s="58"/>
      <c r="AX99" s="58"/>
      <c r="AY99" s="58"/>
    </row>
    <row r="100" spans="1:51" x14ac:dyDescent="0.2">
      <c r="A100" s="171">
        <v>25</v>
      </c>
      <c r="B100" s="33">
        <v>1</v>
      </c>
      <c r="C100" s="46" t="s">
        <v>55</v>
      </c>
      <c r="D100" s="12">
        <v>14300</v>
      </c>
      <c r="E100" s="12">
        <v>1</v>
      </c>
      <c r="F100" s="12">
        <v>17598</v>
      </c>
      <c r="G100" s="13">
        <v>1</v>
      </c>
      <c r="H100" s="13">
        <v>4.9000000000000004</v>
      </c>
      <c r="I100" s="12">
        <v>18003</v>
      </c>
      <c r="J100" s="13">
        <v>3.2</v>
      </c>
      <c r="K100" s="12">
        <v>15874</v>
      </c>
      <c r="L100" s="14">
        <v>6.7000000000000004E-2</v>
      </c>
      <c r="M100" s="24">
        <f>ROUND(K100*(1-L100),0)</f>
        <v>14810</v>
      </c>
      <c r="N100" s="15">
        <v>0.56299999999999994</v>
      </c>
      <c r="O100" s="25">
        <f t="shared" ref="O100:O102" si="955">M100*N100</f>
        <v>8338.0299999999988</v>
      </c>
      <c r="P100" s="14">
        <v>0.30499999999999999</v>
      </c>
      <c r="Q100" s="25">
        <f t="shared" ref="Q100:Q102" si="956">M100*P100</f>
        <v>4517.05</v>
      </c>
      <c r="R100" s="16">
        <v>0.13200000000000001</v>
      </c>
      <c r="S100" s="150">
        <v>0.25900000000000001</v>
      </c>
      <c r="T100" s="25">
        <f t="shared" ref="T100:T102" si="957">M100*R100</f>
        <v>1954.92</v>
      </c>
      <c r="U100" s="26">
        <v>0.23899999999999999</v>
      </c>
      <c r="V100" s="25">
        <f t="shared" ref="V100:V102" si="958">M100*U100</f>
        <v>3539.5899999999997</v>
      </c>
      <c r="W100" s="16">
        <v>0.49</v>
      </c>
      <c r="X100" s="25">
        <f t="shared" ref="X100:X102" si="959">M100*W100</f>
        <v>7256.9</v>
      </c>
      <c r="Y100" s="16">
        <v>0.4</v>
      </c>
      <c r="Z100" s="25">
        <f t="shared" ref="Z100:Z102" si="960">Y100*M100</f>
        <v>5924</v>
      </c>
      <c r="AA100" s="17">
        <v>2.4099999999999998E-3</v>
      </c>
      <c r="AB100" s="18">
        <f t="shared" ref="AB100:AB102" si="961">M100*AA100</f>
        <v>35.692099999999996</v>
      </c>
      <c r="AC100" s="27">
        <f>IF(M100&gt;0,(AE100+AN100)/M100,0)</f>
        <v>2.7461534908845369E-3</v>
      </c>
      <c r="AD100" s="17">
        <v>3.3E-4</v>
      </c>
      <c r="AE100" s="24">
        <f t="shared" ref="AE100:AE102" si="962">AD100*M100</f>
        <v>4.8872999999999998</v>
      </c>
      <c r="AF100" s="117">
        <v>0.20730000000000001</v>
      </c>
      <c r="AG100" s="30">
        <f t="shared" ref="AG100:AG102" si="963">AJ100*(1-AK100)*AF100</f>
        <v>34.058146200000003</v>
      </c>
      <c r="AH100" s="28">
        <f t="shared" ref="AH100:AH102" si="964">IF(AND(AF100&gt;0,AD100&gt;0,AA100&gt;0),((AA100-AD100)*AF100)/((AF100-AD100)*AA100),0)</f>
        <v>0.86444664841076857</v>
      </c>
      <c r="AI100" s="60">
        <f t="shared" si="635"/>
        <v>0.88116701877058312</v>
      </c>
      <c r="AJ100" s="12">
        <v>178</v>
      </c>
      <c r="AK100" s="14">
        <v>7.6999999999999999E-2</v>
      </c>
      <c r="AL100" s="15">
        <v>0.21779999999999999</v>
      </c>
      <c r="AM100" s="135">
        <v>0.21179999999999999</v>
      </c>
      <c r="AN100" s="30">
        <f>AJ100*(1-AK100)*AL100</f>
        <v>35.783233199999998</v>
      </c>
      <c r="AO100" s="136">
        <f t="shared" ref="AO100" si="965">AJ100*(1-AK100)*AM100</f>
        <v>34.797469200000002</v>
      </c>
      <c r="AP100" s="19">
        <v>1.6</v>
      </c>
      <c r="AQ100" s="19"/>
      <c r="AR100" s="101">
        <f>AR98+AJ100-AQ100</f>
        <v>1790.6400000000017</v>
      </c>
      <c r="AS100" s="120"/>
      <c r="AT100" s="12"/>
      <c r="AU100" s="31"/>
      <c r="AV100" s="20"/>
      <c r="AW100" s="20"/>
      <c r="AX100" s="20"/>
      <c r="AY100" s="20"/>
    </row>
    <row r="101" spans="1:51" x14ac:dyDescent="0.2">
      <c r="A101" s="171"/>
      <c r="B101" s="33">
        <v>2</v>
      </c>
      <c r="C101" s="46" t="s">
        <v>57</v>
      </c>
      <c r="D101" s="34">
        <v>18079</v>
      </c>
      <c r="E101" s="34">
        <v>4</v>
      </c>
      <c r="F101" s="34">
        <v>18478</v>
      </c>
      <c r="G101" s="35">
        <v>0.6</v>
      </c>
      <c r="H101" s="35">
        <v>3.9</v>
      </c>
      <c r="I101" s="34">
        <v>18113</v>
      </c>
      <c r="J101" s="35">
        <v>2.6</v>
      </c>
      <c r="K101" s="34">
        <v>15881</v>
      </c>
      <c r="L101" s="36">
        <v>6.2E-2</v>
      </c>
      <c r="M101" s="37">
        <f>ROUND(K101*(1-L101),0)</f>
        <v>14896</v>
      </c>
      <c r="N101" s="38">
        <v>0.52400000000000002</v>
      </c>
      <c r="O101" s="25">
        <f t="shared" si="955"/>
        <v>7805.5039999999999</v>
      </c>
      <c r="P101" s="36">
        <v>0.34</v>
      </c>
      <c r="Q101" s="25">
        <f t="shared" si="956"/>
        <v>5064.6400000000003</v>
      </c>
      <c r="R101" s="39">
        <v>0.13600000000000001</v>
      </c>
      <c r="S101" s="139">
        <v>0.25259999999999999</v>
      </c>
      <c r="T101" s="25">
        <f t="shared" si="957"/>
        <v>2025.8560000000002</v>
      </c>
      <c r="U101" s="28">
        <v>0.24099999999999999</v>
      </c>
      <c r="V101" s="25">
        <f t="shared" si="958"/>
        <v>3589.9359999999997</v>
      </c>
      <c r="W101" s="39">
        <v>0.49099999999999999</v>
      </c>
      <c r="X101" s="25">
        <f t="shared" si="959"/>
        <v>7313.9359999999997</v>
      </c>
      <c r="Y101" s="39">
        <v>0.39</v>
      </c>
      <c r="Z101" s="25">
        <f t="shared" si="960"/>
        <v>5809.4400000000005</v>
      </c>
      <c r="AA101" s="40">
        <v>2.48E-3</v>
      </c>
      <c r="AB101" s="18">
        <f t="shared" si="961"/>
        <v>36.942079999999997</v>
      </c>
      <c r="AC101" s="27">
        <f>IF(M101&gt;0,(AE101+AN101)/M101,0)</f>
        <v>2.7659979323308268E-3</v>
      </c>
      <c r="AD101" s="40">
        <v>3.4000000000000002E-4</v>
      </c>
      <c r="AE101" s="37">
        <f t="shared" si="962"/>
        <v>5.0646400000000007</v>
      </c>
      <c r="AF101" s="28">
        <v>0.2046</v>
      </c>
      <c r="AG101" s="41">
        <f t="shared" si="963"/>
        <v>33.425706600000005</v>
      </c>
      <c r="AH101" s="28">
        <f t="shared" si="964"/>
        <v>0.86433956721825134</v>
      </c>
      <c r="AI101" s="29">
        <f t="shared" si="635"/>
        <v>0.8784289295000195</v>
      </c>
      <c r="AJ101" s="34">
        <v>177</v>
      </c>
      <c r="AK101" s="36">
        <v>7.6999999999999999E-2</v>
      </c>
      <c r="AL101" s="38">
        <v>0.22120000000000001</v>
      </c>
      <c r="AM101" s="137">
        <v>0.21529999999999999</v>
      </c>
      <c r="AN101" s="41">
        <f>AJ101*(1-AK101)*AL101</f>
        <v>36.137665200000001</v>
      </c>
      <c r="AO101" s="138">
        <f t="shared" si="677"/>
        <v>35.1737763</v>
      </c>
      <c r="AP101" s="42">
        <v>1.6</v>
      </c>
      <c r="AQ101" s="42"/>
      <c r="AR101" s="121">
        <f>AR100+AJ101-AQ101</f>
        <v>1967.6400000000017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1"/>
      <c r="B102" s="33">
        <v>3</v>
      </c>
      <c r="C102" s="46" t="s">
        <v>54</v>
      </c>
      <c r="D102" s="43">
        <v>20800</v>
      </c>
      <c r="E102" s="43">
        <v>2</v>
      </c>
      <c r="F102" s="43">
        <v>17398</v>
      </c>
      <c r="G102" s="37">
        <v>0.5</v>
      </c>
      <c r="H102" s="37">
        <v>4.5</v>
      </c>
      <c r="I102" s="43">
        <v>18444</v>
      </c>
      <c r="J102" s="37">
        <v>2.5</v>
      </c>
      <c r="K102" s="43">
        <v>15997</v>
      </c>
      <c r="L102" s="39">
        <v>6.2E-2</v>
      </c>
      <c r="M102" s="37">
        <f>ROUND(K102*(1-L102),0)</f>
        <v>15005</v>
      </c>
      <c r="N102" s="28">
        <v>0.58799999999999997</v>
      </c>
      <c r="O102" s="25">
        <f t="shared" si="955"/>
        <v>8822.9399999999987</v>
      </c>
      <c r="P102" s="39">
        <v>0.17299999999999999</v>
      </c>
      <c r="Q102" s="25">
        <f t="shared" si="956"/>
        <v>2595.8649999999998</v>
      </c>
      <c r="R102" s="39">
        <v>0.23899999999999999</v>
      </c>
      <c r="S102" s="139">
        <v>0.24110000000000001</v>
      </c>
      <c r="T102" s="25">
        <f t="shared" si="957"/>
        <v>3586.1949999999997</v>
      </c>
      <c r="U102" s="28">
        <v>0.248</v>
      </c>
      <c r="V102" s="25">
        <f t="shared" si="958"/>
        <v>3721.24</v>
      </c>
      <c r="W102" s="39">
        <v>0.48299999999999998</v>
      </c>
      <c r="X102" s="25">
        <f t="shared" si="959"/>
        <v>7247.415</v>
      </c>
      <c r="Y102" s="39">
        <v>0.4</v>
      </c>
      <c r="Z102" s="25">
        <f t="shared" si="960"/>
        <v>6002</v>
      </c>
      <c r="AA102" s="47">
        <v>2.5899999999999999E-3</v>
      </c>
      <c r="AB102" s="18">
        <f t="shared" si="961"/>
        <v>38.862949999999998</v>
      </c>
      <c r="AC102" s="27">
        <f>IF(M102&gt;0,(AE102+AN102)/M102,0)</f>
        <v>2.5749898033988671E-3</v>
      </c>
      <c r="AD102" s="47">
        <v>3.5E-4</v>
      </c>
      <c r="AE102" s="37">
        <f t="shared" si="962"/>
        <v>5.2517500000000004</v>
      </c>
      <c r="AF102" s="28">
        <v>0.20669999999999999</v>
      </c>
      <c r="AG102" s="41">
        <f t="shared" si="963"/>
        <v>31.757388000000002</v>
      </c>
      <c r="AH102" s="28">
        <f t="shared" si="964"/>
        <v>0.86633180308973856</v>
      </c>
      <c r="AI102" s="29">
        <f t="shared" si="635"/>
        <v>0.86547112565919537</v>
      </c>
      <c r="AJ102" s="43">
        <v>167</v>
      </c>
      <c r="AK102" s="39">
        <v>0.08</v>
      </c>
      <c r="AL102" s="28">
        <v>0.21729999999999999</v>
      </c>
      <c r="AM102" s="139">
        <v>0.21479999999999999</v>
      </c>
      <c r="AN102" s="41">
        <f>AJ102*(1-AK102)*AL102</f>
        <v>33.385972000000002</v>
      </c>
      <c r="AO102" s="140">
        <f t="shared" si="677"/>
        <v>33.001871999999999</v>
      </c>
      <c r="AP102" s="18">
        <v>1.6</v>
      </c>
      <c r="AQ102" s="18"/>
      <c r="AR102" s="121">
        <f>AR101+AJ102-AQ102</f>
        <v>2134.6400000000017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1"/>
      <c r="B103" s="66" t="s">
        <v>38</v>
      </c>
      <c r="C103" s="50"/>
      <c r="D103" s="51">
        <f t="shared" ref="D103" si="966">SUM(D100:D102)</f>
        <v>53179</v>
      </c>
      <c r="E103" s="51"/>
      <c r="F103" s="51">
        <f t="shared" ref="F103" si="967">SUM(F100:F102)</f>
        <v>53474</v>
      </c>
      <c r="G103" s="52"/>
      <c r="H103" s="52"/>
      <c r="I103" s="51">
        <f t="shared" ref="I103:K103" si="968">SUM(I100:I102)</f>
        <v>54560</v>
      </c>
      <c r="J103" s="52"/>
      <c r="K103" s="51">
        <f t="shared" si="968"/>
        <v>47752</v>
      </c>
      <c r="L103" s="21">
        <f t="shared" ref="L103" si="969">IF(K103&gt;0,(K100*L100+K101*L101+K102*L102)/K103,0)</f>
        <v>6.3662129334896955E-2</v>
      </c>
      <c r="M103" s="52">
        <f t="shared" ref="M103" si="970">M100+M101+M102</f>
        <v>44711</v>
      </c>
      <c r="N103" s="53">
        <f t="shared" ref="N103" si="971">IF(M103&gt;0,O103/M103,0)</f>
        <v>0.5583966809062646</v>
      </c>
      <c r="O103" s="54">
        <f t="shared" ref="O103" si="972">O100+O101+O102</f>
        <v>24966.473999999998</v>
      </c>
      <c r="P103" s="21">
        <f t="shared" ref="P103" si="973">IF(M103&gt;0,Q103/M103,0)</f>
        <v>0.2723614994073047</v>
      </c>
      <c r="Q103" s="54">
        <f t="shared" ref="Q103" si="974">Q100+Q101+Q102</f>
        <v>12177.555</v>
      </c>
      <c r="R103" s="21">
        <f t="shared" ref="R103" si="975">IF(M103&gt;0,T103/M103,0)</f>
        <v>0.16924181968643062</v>
      </c>
      <c r="S103" s="141"/>
      <c r="T103" s="54">
        <f t="shared" ref="T103" si="976">T100+T101+T102</f>
        <v>7566.9709999999995</v>
      </c>
      <c r="U103" s="21">
        <f t="shared" ref="U103" si="977">IF(M103&gt;0,V103/M103,0)</f>
        <v>0.24268672138847264</v>
      </c>
      <c r="V103" s="54">
        <f t="shared" ref="V103" si="978">V100+V101+V102</f>
        <v>10850.766</v>
      </c>
      <c r="W103" s="21">
        <f t="shared" ref="W103" si="979">IF(M103&gt;0,X103/M103,0)</f>
        <v>0.48798396367784214</v>
      </c>
      <c r="X103" s="54">
        <f t="shared" ref="X103" si="980">X100+X101+X102</f>
        <v>21818.251</v>
      </c>
      <c r="Y103" s="21">
        <f t="shared" ref="Y103" si="981">IF(M103&gt;0,Z103/M103,0)</f>
        <v>0.39666838138265759</v>
      </c>
      <c r="Z103" s="54">
        <f t="shared" ref="Z103" si="982">Z100+Z101+Z102</f>
        <v>17735.440000000002</v>
      </c>
      <c r="AA103" s="55">
        <f t="shared" ref="AA103" si="983">IF(M103&gt;0,AB103/M103,0)</f>
        <v>2.4937292836214797E-3</v>
      </c>
      <c r="AB103" s="56">
        <f t="shared" ref="AB103" si="984">SUM(AB100:AB102)</f>
        <v>111.49712999999998</v>
      </c>
      <c r="AC103" s="55">
        <f t="shared" ref="AC103" si="985">IF(M103&gt;0,(AC100*M100+AC101*M101+AC102*M102)/M103,0)</f>
        <v>2.6953224128290578E-3</v>
      </c>
      <c r="AD103" s="55">
        <f t="shared" ref="AD103" si="986">IF(K103&gt;0,(K100*AD100+K101*AD101+K102*AD102)/K103,0)</f>
        <v>3.4002575808343108E-4</v>
      </c>
      <c r="AE103" s="52">
        <f t="shared" ref="AE103" si="987">SUM(AE100:AE102)</f>
        <v>15.203690000000002</v>
      </c>
      <c r="AF103" s="53">
        <f t="shared" ref="AF103" si="988">IF(K103&gt;0,(K100*AF100+K101*AF101+K102*AF102)/K103,0)</f>
        <v>0.20620105335902159</v>
      </c>
      <c r="AG103" s="58">
        <f t="shared" ref="AG103" si="989">SUM(AG100:AG102)</f>
        <v>99.241240800000014</v>
      </c>
      <c r="AH103" s="53">
        <f t="shared" ref="AH103" si="990">IF(AND(AB103&gt;0),((AB100*AH100+AB101*AH101+AB102*AH102)/AB103),0)</f>
        <v>0.86506825068923632</v>
      </c>
      <c r="AI103" s="57">
        <f t="shared" si="635"/>
        <v>0.87520632117991404</v>
      </c>
      <c r="AJ103" s="51">
        <f t="shared" ref="AJ103" si="991">SUM(AJ100:AJ102)</f>
        <v>522</v>
      </c>
      <c r="AK103" s="21">
        <f t="shared" ref="AK103" si="992">IF(AJ103&gt;0,(AK100*AJ100+AK101*AJ101+AK102*AJ102)/AJ103,0)</f>
        <v>7.7959770114942525E-2</v>
      </c>
      <c r="AL103" s="53">
        <f>IF(K103&gt;0,(AL100*K100+AL101*K101+AL102*K102)/K103,0)</f>
        <v>0.21876324551851231</v>
      </c>
      <c r="AM103" s="141">
        <f>IF(L103&gt;0,(AM100*K100+AM101*K101+AM102*K102)/K103,0)</f>
        <v>0.21396900862791088</v>
      </c>
      <c r="AN103" s="58">
        <f t="shared" ref="AN103" si="993">SUM(AN100:AN102)</f>
        <v>105.30687040000001</v>
      </c>
      <c r="AO103" s="142">
        <f t="shared" si="706"/>
        <v>102.9731175</v>
      </c>
      <c r="AP103" s="56"/>
      <c r="AQ103" s="56">
        <f t="shared" ref="AQ103" si="994">SUM(AQ100:AQ102)</f>
        <v>0</v>
      </c>
      <c r="AR103" s="122"/>
      <c r="AS103" s="106">
        <f>AR102</f>
        <v>2134.6400000000017</v>
      </c>
      <c r="AT103" s="51">
        <f t="shared" ref="AT103" si="995">SUM(AT100:AT102)</f>
        <v>0</v>
      </c>
      <c r="AU103" s="59"/>
      <c r="AV103" s="58"/>
      <c r="AW103" s="58"/>
      <c r="AX103" s="58"/>
      <c r="AY103" s="58"/>
    </row>
    <row r="104" spans="1:51" x14ac:dyDescent="0.2">
      <c r="A104" s="168">
        <v>26</v>
      </c>
      <c r="B104" s="23">
        <v>1</v>
      </c>
      <c r="C104" s="46" t="s">
        <v>55</v>
      </c>
      <c r="D104" s="12">
        <v>12800</v>
      </c>
      <c r="E104" s="12">
        <v>1</v>
      </c>
      <c r="F104" s="12">
        <v>16200</v>
      </c>
      <c r="G104" s="13">
        <v>0.6</v>
      </c>
      <c r="H104" s="13">
        <v>5.0999999999999996</v>
      </c>
      <c r="I104" s="12">
        <v>16450</v>
      </c>
      <c r="J104" s="13">
        <v>1.9</v>
      </c>
      <c r="K104" s="12">
        <v>16154</v>
      </c>
      <c r="L104" s="14">
        <v>6.3E-2</v>
      </c>
      <c r="M104" s="24">
        <f>ROUND(K104*(1-L104),0)</f>
        <v>15136</v>
      </c>
      <c r="N104" s="15">
        <v>0.56799999999999995</v>
      </c>
      <c r="O104" s="25">
        <f t="shared" ref="O104:O106" si="996">M104*N104</f>
        <v>8597.2479999999996</v>
      </c>
      <c r="P104" s="14">
        <v>0.22700000000000001</v>
      </c>
      <c r="Q104" s="25">
        <f t="shared" ref="Q104:Q106" si="997">M104*P104</f>
        <v>3435.8720000000003</v>
      </c>
      <c r="R104" s="16">
        <v>0.20499999999999999</v>
      </c>
      <c r="S104" s="150">
        <v>0.23649999999999999</v>
      </c>
      <c r="T104" s="25">
        <f t="shared" ref="T104:T106" si="998">M104*R104</f>
        <v>3102.8799999999997</v>
      </c>
      <c r="U104" s="26">
        <v>0.23699999999999999</v>
      </c>
      <c r="V104" s="25">
        <f t="shared" ref="V104:V106" si="999">M104*U104</f>
        <v>3587.232</v>
      </c>
      <c r="W104" s="16">
        <v>0.49199999999999999</v>
      </c>
      <c r="X104" s="25">
        <f t="shared" ref="X104:X106" si="1000">M104*W104</f>
        <v>7446.9120000000003</v>
      </c>
      <c r="Y104" s="16">
        <v>0.39</v>
      </c>
      <c r="Z104" s="25">
        <f t="shared" ref="Z104:Z106" si="1001">Y104*M104</f>
        <v>5903.04</v>
      </c>
      <c r="AA104" s="17">
        <v>2.65E-3</v>
      </c>
      <c r="AB104" s="18">
        <f t="shared" ref="AB104:AB106" si="1002">M104*AA104</f>
        <v>40.110399999999998</v>
      </c>
      <c r="AC104" s="27">
        <f>IF(M104&gt;0,(AE104+AN104)/M104,0)</f>
        <v>2.7309943181818186E-3</v>
      </c>
      <c r="AD104" s="17">
        <v>3.5E-4</v>
      </c>
      <c r="AE104" s="24">
        <f t="shared" ref="AE104:AE106" si="1003">AD104*M104</f>
        <v>5.2976000000000001</v>
      </c>
      <c r="AF104" s="117">
        <v>0.21190000000000001</v>
      </c>
      <c r="AG104" s="30">
        <f t="shared" ref="AG104:AG106" si="1004">AJ104*(1-AK104)*AF104</f>
        <v>34.1529825</v>
      </c>
      <c r="AH104" s="28">
        <f t="shared" ref="AH104:AH106" si="1005">IF(AND(AF104&gt;0,AD104&gt;0,AA104&gt;0),((AA104-AD104)*AF104)/((AF104-AD104)*AA104),0)</f>
        <v>0.86936047056095389</v>
      </c>
      <c r="AI104" s="60">
        <f t="shared" si="635"/>
        <v>0.87320837840925414</v>
      </c>
      <c r="AJ104" s="12">
        <v>175</v>
      </c>
      <c r="AK104" s="14">
        <v>7.9000000000000001E-2</v>
      </c>
      <c r="AL104" s="15">
        <v>0.22359999999999999</v>
      </c>
      <c r="AM104" s="135">
        <v>0.22819999999999999</v>
      </c>
      <c r="AN104" s="30">
        <f>AJ104*(1-AK104)*AL104</f>
        <v>36.038730000000001</v>
      </c>
      <c r="AO104" s="136">
        <f t="shared" ref="AO104" si="1006">AJ104*(1-AK104)*AM104</f>
        <v>36.780135000000001</v>
      </c>
      <c r="AP104" s="19">
        <v>1.6</v>
      </c>
      <c r="AQ104" s="19"/>
      <c r="AR104" s="101">
        <f>AR102+AJ104-AQ104</f>
        <v>2309.6400000000017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9"/>
      <c r="B105" s="33">
        <v>2</v>
      </c>
      <c r="C105" s="46" t="s">
        <v>57</v>
      </c>
      <c r="D105" s="34">
        <v>19301</v>
      </c>
      <c r="E105" s="34">
        <v>3</v>
      </c>
      <c r="F105" s="34">
        <v>18038</v>
      </c>
      <c r="G105" s="35">
        <v>0.9</v>
      </c>
      <c r="H105" s="35">
        <v>5.0999999999999996</v>
      </c>
      <c r="I105" s="34">
        <v>17686</v>
      </c>
      <c r="J105" s="35">
        <v>2.5</v>
      </c>
      <c r="K105" s="34">
        <v>16153</v>
      </c>
      <c r="L105" s="36">
        <v>6.2E-2</v>
      </c>
      <c r="M105" s="37">
        <f>ROUND(K105*(1-L105),0)</f>
        <v>15152</v>
      </c>
      <c r="N105" s="38">
        <v>0.58699999999999997</v>
      </c>
      <c r="O105" s="25">
        <f t="shared" si="996"/>
        <v>8894.2240000000002</v>
      </c>
      <c r="P105" s="36">
        <v>0.30299999999999999</v>
      </c>
      <c r="Q105" s="25">
        <f t="shared" si="997"/>
        <v>4591.0559999999996</v>
      </c>
      <c r="R105" s="39">
        <v>0.11</v>
      </c>
      <c r="S105" s="139">
        <v>0.2344</v>
      </c>
      <c r="T105" s="25">
        <f t="shared" si="998"/>
        <v>1666.72</v>
      </c>
      <c r="U105" s="28">
        <v>0.218</v>
      </c>
      <c r="V105" s="25">
        <f t="shared" si="999"/>
        <v>3303.136</v>
      </c>
      <c r="W105" s="39">
        <v>0.54</v>
      </c>
      <c r="X105" s="25">
        <f t="shared" si="1000"/>
        <v>8182.0800000000008</v>
      </c>
      <c r="Y105" s="39">
        <v>0.4</v>
      </c>
      <c r="Z105" s="25">
        <f t="shared" si="1001"/>
        <v>6060.8</v>
      </c>
      <c r="AA105" s="40">
        <v>2.6099999999999999E-3</v>
      </c>
      <c r="AB105" s="18">
        <f t="shared" si="1002"/>
        <v>39.546720000000001</v>
      </c>
      <c r="AC105" s="27">
        <f>IF(M105&gt;0,(AE105+AN105)/M105,0)</f>
        <v>3.0583772439281946E-3</v>
      </c>
      <c r="AD105" s="40">
        <v>3.6000000000000002E-4</v>
      </c>
      <c r="AE105" s="37">
        <f t="shared" si="1003"/>
        <v>5.45472</v>
      </c>
      <c r="AF105" s="28">
        <v>0.21379999999999999</v>
      </c>
      <c r="AG105" s="41">
        <f t="shared" si="1004"/>
        <v>39.535896000000001</v>
      </c>
      <c r="AH105" s="28">
        <f t="shared" si="1005"/>
        <v>0.86352297988936566</v>
      </c>
      <c r="AI105" s="29">
        <f t="shared" si="635"/>
        <v>0.88372942653102449</v>
      </c>
      <c r="AJ105" s="34">
        <v>201</v>
      </c>
      <c r="AK105" s="36">
        <v>0.08</v>
      </c>
      <c r="AL105" s="38">
        <v>0.22109999999999999</v>
      </c>
      <c r="AM105" s="137">
        <v>0.21729999999999999</v>
      </c>
      <c r="AN105" s="41">
        <f>AJ105*(1-AK105)*AL105</f>
        <v>40.885812000000001</v>
      </c>
      <c r="AO105" s="138">
        <f t="shared" si="677"/>
        <v>40.183116000000005</v>
      </c>
      <c r="AP105" s="42">
        <v>1.6</v>
      </c>
      <c r="AQ105" s="42"/>
      <c r="AR105" s="121">
        <f>AR104+AJ105-AQ105</f>
        <v>2510.6400000000017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9"/>
      <c r="B106" s="33">
        <v>3</v>
      </c>
      <c r="C106" s="46" t="s">
        <v>56</v>
      </c>
      <c r="D106" s="43">
        <v>17200</v>
      </c>
      <c r="E106" s="43">
        <v>4</v>
      </c>
      <c r="F106" s="43">
        <v>17965</v>
      </c>
      <c r="G106" s="37">
        <v>0.7</v>
      </c>
      <c r="H106" s="37">
        <v>3.9</v>
      </c>
      <c r="I106" s="43">
        <v>18095</v>
      </c>
      <c r="J106" s="37">
        <v>0.9</v>
      </c>
      <c r="K106" s="43">
        <v>15766</v>
      </c>
      <c r="L106" s="39">
        <v>6.5000000000000002E-2</v>
      </c>
      <c r="M106" s="37">
        <f>ROUND(K106*(1-L106),0)</f>
        <v>14741</v>
      </c>
      <c r="N106" s="28">
        <v>0.502</v>
      </c>
      <c r="O106" s="25">
        <f t="shared" si="996"/>
        <v>7399.982</v>
      </c>
      <c r="P106" s="39">
        <v>0.35699999999999998</v>
      </c>
      <c r="Q106" s="25">
        <f t="shared" si="997"/>
        <v>5262.5369999999994</v>
      </c>
      <c r="R106" s="39">
        <v>0.14099999999999999</v>
      </c>
      <c r="S106" s="139">
        <v>0.22839999999999999</v>
      </c>
      <c r="T106" s="25">
        <f t="shared" si="998"/>
        <v>2078.4809999999998</v>
      </c>
      <c r="U106" s="28">
        <v>0.23599999999999999</v>
      </c>
      <c r="V106" s="25">
        <f t="shared" si="999"/>
        <v>3478.8759999999997</v>
      </c>
      <c r="W106" s="39">
        <v>0.502</v>
      </c>
      <c r="X106" s="25">
        <f t="shared" si="1000"/>
        <v>7399.982</v>
      </c>
      <c r="Y106" s="39">
        <v>0.4</v>
      </c>
      <c r="Z106" s="25">
        <f t="shared" si="1001"/>
        <v>5896.4000000000005</v>
      </c>
      <c r="AA106" s="47">
        <v>2.7000000000000001E-3</v>
      </c>
      <c r="AB106" s="18">
        <f t="shared" si="1002"/>
        <v>39.800699999999999</v>
      </c>
      <c r="AC106" s="27">
        <f>IF(M106&gt;0,(AE106+AN106)/M106,0)</f>
        <v>2.9339564480021707E-3</v>
      </c>
      <c r="AD106" s="47">
        <v>3.8000000000000002E-4</v>
      </c>
      <c r="AE106" s="37">
        <f t="shared" si="1003"/>
        <v>5.6015800000000002</v>
      </c>
      <c r="AF106" s="28">
        <v>0.21759999999999999</v>
      </c>
      <c r="AG106" s="41">
        <f t="shared" si="1004"/>
        <v>36.835327999999997</v>
      </c>
      <c r="AH106" s="28">
        <f t="shared" si="1005"/>
        <v>0.86076242894215449</v>
      </c>
      <c r="AI106" s="29">
        <f t="shared" si="635"/>
        <v>0.87197193847296561</v>
      </c>
      <c r="AJ106" s="43">
        <v>184</v>
      </c>
      <c r="AK106" s="39">
        <v>0.08</v>
      </c>
      <c r="AL106" s="28">
        <v>0.22239999999999999</v>
      </c>
      <c r="AM106" s="139">
        <v>0.21709999999999999</v>
      </c>
      <c r="AN106" s="41">
        <f>AJ106*(1-AK106)*AL106</f>
        <v>37.647872</v>
      </c>
      <c r="AO106" s="140">
        <f t="shared" si="677"/>
        <v>36.750687999999997</v>
      </c>
      <c r="AP106" s="18">
        <v>1.6</v>
      </c>
      <c r="AQ106" s="18"/>
      <c r="AR106" s="121">
        <f>AR105+AJ106-AQ106</f>
        <v>2694.6400000000017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70"/>
      <c r="B107" s="49" t="s">
        <v>38</v>
      </c>
      <c r="C107" s="50"/>
      <c r="D107" s="51">
        <f t="shared" ref="D107" si="1007">SUM(D104:D106)</f>
        <v>49301</v>
      </c>
      <c r="E107" s="51"/>
      <c r="F107" s="51">
        <f t="shared" ref="F107" si="1008">SUM(F104:F106)</f>
        <v>52203</v>
      </c>
      <c r="G107" s="52"/>
      <c r="H107" s="52"/>
      <c r="I107" s="51">
        <f t="shared" ref="I107:K107" si="1009">SUM(I104:I106)</f>
        <v>52231</v>
      </c>
      <c r="J107" s="52">
        <v>1</v>
      </c>
      <c r="K107" s="51">
        <f t="shared" si="1009"/>
        <v>48073</v>
      </c>
      <c r="L107" s="21">
        <f t="shared" ref="L107" si="1010">IF(K107&gt;0,(K104*L104+K105*L105+K106*L106)/K107,0)</f>
        <v>6.3319909304599256E-2</v>
      </c>
      <c r="M107" s="52">
        <f t="shared" ref="M107" si="1011">M104+M105+M106</f>
        <v>45029</v>
      </c>
      <c r="N107" s="53">
        <f t="shared" ref="N107" si="1012">IF(M107&gt;0,O107/M107,0)</f>
        <v>0.5527871815940838</v>
      </c>
      <c r="O107" s="54">
        <f t="shared" ref="O107" si="1013">O104+O105+O106</f>
        <v>24891.454000000002</v>
      </c>
      <c r="P107" s="21">
        <f t="shared" ref="P107" si="1014">IF(M107&gt;0,Q107/M107,0)</f>
        <v>0.29513124875080504</v>
      </c>
      <c r="Q107" s="54">
        <f t="shared" ref="Q107" si="1015">Q104+Q105+Q106</f>
        <v>13289.465</v>
      </c>
      <c r="R107" s="21">
        <f t="shared" ref="R107" si="1016">IF(M107&gt;0,T107/M107,0)</f>
        <v>0.15208156965511113</v>
      </c>
      <c r="S107" s="141"/>
      <c r="T107" s="54">
        <f t="shared" ref="T107" si="1017">T104+T105+T106</f>
        <v>6848.0809999999992</v>
      </c>
      <c r="U107" s="21">
        <f t="shared" ref="U107" si="1018">IF(M107&gt;0,V107/M107,0)</f>
        <v>0.2302792422660952</v>
      </c>
      <c r="V107" s="54">
        <f t="shared" ref="V107" si="1019">V104+V105+V106</f>
        <v>10369.244000000001</v>
      </c>
      <c r="W107" s="21">
        <f t="shared" ref="W107" si="1020">IF(M107&gt;0,X107/M107,0)</f>
        <v>0.51142539252481733</v>
      </c>
      <c r="X107" s="54">
        <f t="shared" ref="X107" si="1021">X104+X105+X106</f>
        <v>23028.974000000002</v>
      </c>
      <c r="Y107" s="21">
        <f t="shared" ref="Y107" si="1022">IF(M107&gt;0,Z107/M107,0)</f>
        <v>0.39663861067312178</v>
      </c>
      <c r="Z107" s="54">
        <f t="shared" ref="Z107" si="1023">Z104+Z105+Z106</f>
        <v>17860.240000000002</v>
      </c>
      <c r="AA107" s="55">
        <f t="shared" ref="AA107" si="1024">IF(M107&gt;0,AB107/M107,0)</f>
        <v>2.6529085700326455E-3</v>
      </c>
      <c r="AB107" s="56">
        <f t="shared" ref="AB107" si="1025">SUM(AB104:AB106)</f>
        <v>119.45782</v>
      </c>
      <c r="AC107" s="55">
        <f t="shared" ref="AC107" si="1026">IF(M107&gt;0,(AC104*M104+AC105*M105+AC106*M106)/M107,0)</f>
        <v>2.9075998578693731E-3</v>
      </c>
      <c r="AD107" s="55">
        <f t="shared" ref="AD107" si="1027">IF(K107&gt;0,(K104*AD104+K105*AD105+K106*AD106)/K107,0)</f>
        <v>3.6319888502901835E-4</v>
      </c>
      <c r="AE107" s="52">
        <f t="shared" ref="AE107" si="1028">SUM(AE104:AE106)</f>
        <v>16.353900000000003</v>
      </c>
      <c r="AF107" s="53">
        <f t="shared" ref="AF107" si="1029">IF(K107&gt;0,(K104*AF104+K105*AF105+K106*AF106)/K107,0)</f>
        <v>0.21440778815551348</v>
      </c>
      <c r="AG107" s="58">
        <f t="shared" ref="AG107" si="1030">SUM(AG104:AG106)</f>
        <v>110.52420649999999</v>
      </c>
      <c r="AH107" s="53">
        <f t="shared" ref="AH107" si="1031">IF(AND(AB107&gt;0),((AB104*AH104+AB105*AH105+AB106*AH106)/AB107),0)</f>
        <v>0.86456328202905819</v>
      </c>
      <c r="AI107" s="57">
        <f t="shared" si="635"/>
        <v>0.87651800655189371</v>
      </c>
      <c r="AJ107" s="51">
        <f t="shared" ref="AJ107" si="1032">SUM(AJ104:AJ106)</f>
        <v>560</v>
      </c>
      <c r="AK107" s="21">
        <f t="shared" ref="AK107" si="1033">IF(AJ107&gt;0,(AK104*AJ104+AK105*AJ105+AK106*AJ106)/AJ107,0)</f>
        <v>7.9687499999999994E-2</v>
      </c>
      <c r="AL107" s="53">
        <f>IF(K107&gt;0,(AL104*K104+AL105*K105+AL106*K106)/K107,0)</f>
        <v>0.22236642398019676</v>
      </c>
      <c r="AM107" s="141">
        <f>IF(L107&gt;0,(AM104*K104+AM105*K105+AM106*K106)/K107,0)</f>
        <v>0.2208971418467747</v>
      </c>
      <c r="AN107" s="58">
        <f t="shared" ref="AN107" si="1034">SUM(AN104:AN106)</f>
        <v>114.57241400000001</v>
      </c>
      <c r="AO107" s="142">
        <f t="shared" si="706"/>
        <v>113.71393900000001</v>
      </c>
      <c r="AP107" s="56"/>
      <c r="AQ107" s="56">
        <f t="shared" ref="AQ107" si="1035">SUM(AQ104:AQ106)</f>
        <v>0</v>
      </c>
      <c r="AR107" s="105"/>
      <c r="AS107" s="106">
        <f>AR106</f>
        <v>2694.6400000000017</v>
      </c>
      <c r="AT107" s="51">
        <f t="shared" ref="AT107" si="1036">SUM(AT104:AT106)</f>
        <v>0</v>
      </c>
      <c r="AU107" s="59"/>
      <c r="AV107" s="58"/>
      <c r="AW107" s="58"/>
      <c r="AX107" s="58"/>
      <c r="AY107" s="58"/>
    </row>
    <row r="108" spans="1:51" x14ac:dyDescent="0.2">
      <c r="A108" s="168">
        <v>27</v>
      </c>
      <c r="B108" s="23">
        <v>1</v>
      </c>
      <c r="C108" s="11" t="s">
        <v>58</v>
      </c>
      <c r="D108" s="12">
        <v>5900</v>
      </c>
      <c r="E108" s="12">
        <v>1</v>
      </c>
      <c r="F108" s="12">
        <v>6709</v>
      </c>
      <c r="G108" s="13">
        <v>0.8</v>
      </c>
      <c r="H108" s="13">
        <v>5</v>
      </c>
      <c r="I108" s="12">
        <v>7028</v>
      </c>
      <c r="J108" s="13">
        <v>6</v>
      </c>
      <c r="K108" s="12">
        <v>15734</v>
      </c>
      <c r="L108" s="14">
        <v>6.7000000000000004E-2</v>
      </c>
      <c r="M108" s="24">
        <f>ROUND(K108*(1-L108),0)</f>
        <v>14680</v>
      </c>
      <c r="N108" s="15">
        <v>0.48499999999999999</v>
      </c>
      <c r="O108" s="25">
        <f t="shared" ref="O108:O110" si="1037">M108*N108</f>
        <v>7119.8</v>
      </c>
      <c r="P108" s="14">
        <v>0.41599999999999998</v>
      </c>
      <c r="Q108" s="25">
        <f t="shared" ref="Q108:Q110" si="1038">M108*P108</f>
        <v>6106.88</v>
      </c>
      <c r="R108" s="16">
        <v>9.9000000000000005E-2</v>
      </c>
      <c r="S108" s="150">
        <v>0.23469999999999999</v>
      </c>
      <c r="T108" s="25">
        <f t="shared" ref="T108:T110" si="1039">M108*R108</f>
        <v>1453.3200000000002</v>
      </c>
      <c r="U108" s="26">
        <v>0.246</v>
      </c>
      <c r="V108" s="25">
        <f t="shared" ref="V108:V110" si="1040">M108*U108</f>
        <v>3611.2799999999997</v>
      </c>
      <c r="W108" s="16">
        <v>0.49099999999999999</v>
      </c>
      <c r="X108" s="25">
        <f t="shared" ref="X108:X110" si="1041">M108*W108</f>
        <v>7207.88</v>
      </c>
      <c r="Y108" s="16">
        <v>0.4</v>
      </c>
      <c r="Z108" s="25">
        <f t="shared" ref="Z108:Z110" si="1042">Y108*M108</f>
        <v>5872</v>
      </c>
      <c r="AA108" s="17">
        <v>2.8E-3</v>
      </c>
      <c r="AB108" s="18">
        <f t="shared" ref="AB108:AB110" si="1043">M108*AA108</f>
        <v>41.103999999999999</v>
      </c>
      <c r="AC108" s="27">
        <f>IF(M108&gt;0,(AE108+AN108)/M108,0)</f>
        <v>3.2668202997275203E-3</v>
      </c>
      <c r="AD108" s="17">
        <v>3.8999999999999999E-4</v>
      </c>
      <c r="AE108" s="24">
        <f t="shared" ref="AE108:AE110" si="1044">AD108*M108</f>
        <v>5.7252000000000001</v>
      </c>
      <c r="AF108" s="117">
        <v>0.21129999999999999</v>
      </c>
      <c r="AG108" s="30">
        <f t="shared" ref="AG108:AG110" si="1045">AJ108*(1-AK108)*AF108</f>
        <v>39.677914000000001</v>
      </c>
      <c r="AH108" s="28">
        <f t="shared" ref="AH108:AH110" si="1046">IF(AND(AF108&gt;0,AD108&gt;0,AA108&gt;0),((AA108-AD108)*AF108)/((AF108-AD108)*AA108),0)</f>
        <v>0.86230585828755646</v>
      </c>
      <c r="AI108" s="60">
        <f t="shared" si="635"/>
        <v>0.88214759521740982</v>
      </c>
      <c r="AJ108" s="12">
        <v>205</v>
      </c>
      <c r="AK108" s="14">
        <v>8.4000000000000005E-2</v>
      </c>
      <c r="AL108" s="15">
        <v>0.22489999999999999</v>
      </c>
      <c r="AM108" s="135">
        <v>0.22</v>
      </c>
      <c r="AN108" s="30">
        <f>AJ108*(1-AK108)*AL108</f>
        <v>42.231721999999998</v>
      </c>
      <c r="AO108" s="136">
        <f t="shared" ref="AO108" si="1047">AJ108*(1-AK108)*AM108</f>
        <v>41.311599999999999</v>
      </c>
      <c r="AP108" s="19">
        <v>1.65</v>
      </c>
      <c r="AQ108" s="19">
        <v>1004.66</v>
      </c>
      <c r="AR108" s="101">
        <f>AR106+AJ108-AQ108</f>
        <v>1894.9800000000018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9"/>
      <c r="B109" s="33">
        <v>2</v>
      </c>
      <c r="C109" s="46" t="s">
        <v>57</v>
      </c>
      <c r="D109" s="34">
        <v>18669</v>
      </c>
      <c r="E109" s="34">
        <v>2</v>
      </c>
      <c r="F109" s="34">
        <v>19079</v>
      </c>
      <c r="G109" s="35">
        <v>0.9</v>
      </c>
      <c r="H109" s="35">
        <v>4.3</v>
      </c>
      <c r="I109" s="34">
        <v>18746</v>
      </c>
      <c r="J109" s="35">
        <v>3.6</v>
      </c>
      <c r="K109" s="34">
        <v>15860</v>
      </c>
      <c r="L109" s="36">
        <v>6.0999999999999999E-2</v>
      </c>
      <c r="M109" s="37">
        <f>ROUND(K109*(1-L109),0)</f>
        <v>14893</v>
      </c>
      <c r="N109" s="38">
        <v>0.499</v>
      </c>
      <c r="O109" s="25">
        <f t="shared" si="1037"/>
        <v>7431.607</v>
      </c>
      <c r="P109" s="36">
        <v>0.34599999999999997</v>
      </c>
      <c r="Q109" s="25">
        <f t="shared" si="1038"/>
        <v>5152.9780000000001</v>
      </c>
      <c r="R109" s="39">
        <v>0.155</v>
      </c>
      <c r="S109" s="139">
        <v>0.2414</v>
      </c>
      <c r="T109" s="25">
        <f t="shared" si="1039"/>
        <v>2308.415</v>
      </c>
      <c r="U109" s="28">
        <v>0.24199999999999999</v>
      </c>
      <c r="V109" s="25">
        <f t="shared" si="1040"/>
        <v>3604.1059999999998</v>
      </c>
      <c r="W109" s="39">
        <v>0.497</v>
      </c>
      <c r="X109" s="25">
        <f t="shared" si="1041"/>
        <v>7401.8209999999999</v>
      </c>
      <c r="Y109" s="39">
        <v>0.4</v>
      </c>
      <c r="Z109" s="25">
        <f t="shared" si="1042"/>
        <v>5957.2000000000007</v>
      </c>
      <c r="AA109" s="40">
        <v>2.8700000000000002E-3</v>
      </c>
      <c r="AB109" s="18">
        <f t="shared" si="1043"/>
        <v>42.742910000000002</v>
      </c>
      <c r="AC109" s="27">
        <f>IF(M109&gt;0,(AE109+AN109)/M109,0)</f>
        <v>2.9982379574296654E-3</v>
      </c>
      <c r="AD109" s="40">
        <v>4.0999999999999999E-4</v>
      </c>
      <c r="AE109" s="37">
        <f t="shared" si="1044"/>
        <v>6.1061300000000003</v>
      </c>
      <c r="AF109" s="28">
        <v>0.2147</v>
      </c>
      <c r="AG109" s="41">
        <f t="shared" si="1045"/>
        <v>36.896839100000001</v>
      </c>
      <c r="AH109" s="28">
        <f t="shared" si="1046"/>
        <v>0.85878282434351316</v>
      </c>
      <c r="AI109" s="29">
        <f t="shared" si="635"/>
        <v>0.86483385295744408</v>
      </c>
      <c r="AJ109" s="34">
        <v>187</v>
      </c>
      <c r="AK109" s="36">
        <v>8.1000000000000003E-2</v>
      </c>
      <c r="AL109" s="38">
        <v>0.2243</v>
      </c>
      <c r="AM109" s="137">
        <v>0.2175</v>
      </c>
      <c r="AN109" s="41">
        <f>AJ109*(1-AK109)*AL109</f>
        <v>38.546627900000004</v>
      </c>
      <c r="AO109" s="138">
        <f t="shared" si="677"/>
        <v>37.378027500000002</v>
      </c>
      <c r="AP109" s="42">
        <v>1.65</v>
      </c>
      <c r="AQ109" s="42"/>
      <c r="AR109" s="121">
        <f>AR108+AJ109-AQ109</f>
        <v>2081.9800000000018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9"/>
      <c r="B110" s="33">
        <v>3</v>
      </c>
      <c r="C110" s="46" t="s">
        <v>56</v>
      </c>
      <c r="D110" s="43">
        <v>20910</v>
      </c>
      <c r="E110" s="43">
        <v>0</v>
      </c>
      <c r="F110" s="43">
        <v>15911</v>
      </c>
      <c r="G110" s="37">
        <v>0.6</v>
      </c>
      <c r="H110" s="37">
        <v>4.5</v>
      </c>
      <c r="I110" s="43">
        <v>16402</v>
      </c>
      <c r="J110" s="37">
        <v>3.5</v>
      </c>
      <c r="K110" s="43">
        <v>15844</v>
      </c>
      <c r="L110" s="39">
        <v>0.06</v>
      </c>
      <c r="M110" s="37">
        <f>ROUND(K110*(1-L110),0)</f>
        <v>14893</v>
      </c>
      <c r="N110" s="28">
        <v>0.47899999999999998</v>
      </c>
      <c r="O110" s="25">
        <f t="shared" si="1037"/>
        <v>7133.7469999999994</v>
      </c>
      <c r="P110" s="39">
        <v>0.316</v>
      </c>
      <c r="Q110" s="25">
        <f t="shared" si="1038"/>
        <v>4706.1880000000001</v>
      </c>
      <c r="R110" s="39">
        <v>0.20499999999999999</v>
      </c>
      <c r="S110" s="139">
        <v>0.23419999999999999</v>
      </c>
      <c r="T110" s="25">
        <f t="shared" si="1039"/>
        <v>3053.0649999999996</v>
      </c>
      <c r="U110" s="28">
        <v>0.247</v>
      </c>
      <c r="V110" s="25">
        <f t="shared" si="1040"/>
        <v>3678.5709999999999</v>
      </c>
      <c r="W110" s="39">
        <v>0.49399999999999999</v>
      </c>
      <c r="X110" s="25">
        <f t="shared" si="1041"/>
        <v>7357.1419999999998</v>
      </c>
      <c r="Y110" s="39">
        <v>0.4</v>
      </c>
      <c r="Z110" s="25">
        <f t="shared" si="1042"/>
        <v>5957.2000000000007</v>
      </c>
      <c r="AA110" s="47">
        <v>2.7599999999999999E-3</v>
      </c>
      <c r="AB110" s="18">
        <f t="shared" si="1043"/>
        <v>41.104679999999995</v>
      </c>
      <c r="AC110" s="27">
        <f>IF(M110&gt;0,(AE110+AN110)/M110,0)</f>
        <v>2.9716800644598133E-3</v>
      </c>
      <c r="AD110" s="47">
        <v>3.8999999999999999E-4</v>
      </c>
      <c r="AE110" s="37">
        <f t="shared" si="1044"/>
        <v>5.8082700000000003</v>
      </c>
      <c r="AF110" s="28">
        <v>0.21609999999999999</v>
      </c>
      <c r="AG110" s="41">
        <f t="shared" si="1045"/>
        <v>35.906743800000001</v>
      </c>
      <c r="AH110" s="28">
        <f t="shared" si="1046"/>
        <v>0.86024815926374587</v>
      </c>
      <c r="AI110" s="29">
        <f t="shared" si="635"/>
        <v>0.87022778371631404</v>
      </c>
      <c r="AJ110" s="43">
        <v>181</v>
      </c>
      <c r="AK110" s="39">
        <v>8.2000000000000003E-2</v>
      </c>
      <c r="AL110" s="28">
        <v>0.23139999999999999</v>
      </c>
      <c r="AM110" s="139">
        <v>0.22620000000000001</v>
      </c>
      <c r="AN110" s="41">
        <f>AJ110*(1-AK110)*AL110</f>
        <v>38.448961199999999</v>
      </c>
      <c r="AO110" s="140">
        <f t="shared" si="677"/>
        <v>37.584939600000006</v>
      </c>
      <c r="AP110" s="18">
        <v>1.6</v>
      </c>
      <c r="AQ110" s="18"/>
      <c r="AR110" s="121">
        <f>AR109+AJ110-AQ110</f>
        <v>2262.9800000000018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70"/>
      <c r="B111" s="49" t="s">
        <v>38</v>
      </c>
      <c r="C111" s="50"/>
      <c r="D111" s="51">
        <f t="shared" ref="D111" si="1048">SUM(D108:D110)</f>
        <v>45479</v>
      </c>
      <c r="E111" s="51"/>
      <c r="F111" s="51">
        <f t="shared" ref="F111" si="1049">SUM(F108:F110)</f>
        <v>41699</v>
      </c>
      <c r="G111" s="52"/>
      <c r="H111" s="52"/>
      <c r="I111" s="51">
        <f t="shared" ref="I111:K111" si="1050">SUM(I108:I110)</f>
        <v>42176</v>
      </c>
      <c r="J111" s="52"/>
      <c r="K111" s="51">
        <f t="shared" si="1050"/>
        <v>47438</v>
      </c>
      <c r="L111" s="21">
        <f t="shared" ref="L111" si="1051">IF(K111&gt;0,(K108*L108+K109*L109+K110*L110)/K111,0)</f>
        <v>6.2656056326152024E-2</v>
      </c>
      <c r="M111" s="52">
        <f t="shared" ref="M111" si="1052">M108+M109+M110</f>
        <v>44466</v>
      </c>
      <c r="N111" s="53">
        <f t="shared" ref="N111" si="1053">IF(M111&gt;0,O111/M111,0)</f>
        <v>0.48767944047137135</v>
      </c>
      <c r="O111" s="54">
        <f t="shared" ref="O111" si="1054">O108+O109+O110</f>
        <v>21685.153999999999</v>
      </c>
      <c r="P111" s="21">
        <f t="shared" ref="P111" si="1055">IF(M111&gt;0,Q111/M111,0)</f>
        <v>0.35906188998335808</v>
      </c>
      <c r="Q111" s="54">
        <f t="shared" ref="Q111" si="1056">Q108+Q109+Q110</f>
        <v>15966.046</v>
      </c>
      <c r="R111" s="21">
        <f t="shared" ref="R111" si="1057">IF(M111&gt;0,T111/M111,0)</f>
        <v>0.15325866954527054</v>
      </c>
      <c r="S111" s="141"/>
      <c r="T111" s="54">
        <f t="shared" ref="T111" si="1058">T108+T109+T110</f>
        <v>6814.7999999999993</v>
      </c>
      <c r="U111" s="21">
        <f t="shared" ref="U111" si="1059">IF(M111&gt;0,V111/M111,0)</f>
        <v>0.24499520982323569</v>
      </c>
      <c r="V111" s="54">
        <f t="shared" ref="V111" si="1060">V108+V109+V110</f>
        <v>10893.956999999999</v>
      </c>
      <c r="W111" s="21">
        <f t="shared" ref="W111" si="1061">IF(M111&gt;0,X111/M111,0)</f>
        <v>0.49401437053029285</v>
      </c>
      <c r="X111" s="54">
        <f t="shared" ref="X111" si="1062">X108+X109+X110</f>
        <v>21966.843000000001</v>
      </c>
      <c r="Y111" s="21">
        <f t="shared" ref="Y111" si="1063">IF(M111&gt;0,Z111/M111,0)</f>
        <v>0.4</v>
      </c>
      <c r="Z111" s="54">
        <f t="shared" ref="Z111" si="1064">Z108+Z109+Z110</f>
        <v>17786.400000000001</v>
      </c>
      <c r="AA111" s="55">
        <f t="shared" ref="AA111" si="1065">IF(M111&gt;0,AB111/M111,0)</f>
        <v>2.8100479017676427E-3</v>
      </c>
      <c r="AB111" s="56">
        <f t="shared" ref="AB111" si="1066">SUM(AB108:AB110)</f>
        <v>124.95159000000001</v>
      </c>
      <c r="AC111" s="55">
        <f t="shared" ref="AC111" si="1067">IF(M111&gt;0,(AC108*M108+AC109*M109+AC110*M110)/M111,0)</f>
        <v>3.0780126636081504E-3</v>
      </c>
      <c r="AD111" s="55">
        <f t="shared" ref="AD111" si="1068">IF(K111&gt;0,(K108*AD108+K109*AD109+K110*AD110)/K111,0)</f>
        <v>3.9668662253889288E-4</v>
      </c>
      <c r="AE111" s="52">
        <f t="shared" ref="AE111" si="1069">SUM(AE108:AE110)</f>
        <v>17.639600000000002</v>
      </c>
      <c r="AF111" s="53">
        <f t="shared" ref="AF111" si="1070">IF(K111&gt;0,(K108*AF108+K109*AF109+K110*AF110)/K111,0)</f>
        <v>0.21403989628567813</v>
      </c>
      <c r="AG111" s="58">
        <f t="shared" ref="AG111" si="1071">SUM(AG108:AG110)</f>
        <v>112.48149690000001</v>
      </c>
      <c r="AH111" s="53">
        <f t="shared" ref="AH111" si="1072">IF(AND(AB111&gt;0),((AB108*AH108+AB109*AH109+AB110*AH110)/AB111),0)</f>
        <v>0.86042380314358224</v>
      </c>
      <c r="AI111" s="57">
        <f t="shared" si="635"/>
        <v>0.87264832542002391</v>
      </c>
      <c r="AJ111" s="51">
        <f t="shared" ref="AJ111" si="1073">SUM(AJ108:AJ110)</f>
        <v>573</v>
      </c>
      <c r="AK111" s="21">
        <f t="shared" ref="AK111" si="1074">IF(AJ111&gt;0,(AK108*AJ108+AK109*AJ109+AK110*AJ110)/AJ111,0)</f>
        <v>8.2389179755671907E-2</v>
      </c>
      <c r="AL111" s="53">
        <f>IF(K111&gt;0,(AL108*K108+AL109*K109+AL110*K110)/K111,0)</f>
        <v>0.22687036131371474</v>
      </c>
      <c r="AM111" s="141">
        <f>IF(L111&gt;0,(AM108*K108+AM109*K109+AM110*K110)/K111,0)</f>
        <v>0.22123493401914079</v>
      </c>
      <c r="AN111" s="58">
        <f t="shared" ref="AN111" si="1075">SUM(AN108:AN110)</f>
        <v>119.22731109999999</v>
      </c>
      <c r="AO111" s="142">
        <f t="shared" si="706"/>
        <v>116.27456710000001</v>
      </c>
      <c r="AP111" s="56"/>
      <c r="AQ111" s="56">
        <f t="shared" ref="AQ111" si="1076">SUM(AQ108:AQ110)</f>
        <v>1004.66</v>
      </c>
      <c r="AR111" s="105"/>
      <c r="AS111" s="106">
        <f>AR110</f>
        <v>2262.9800000000018</v>
      </c>
      <c r="AT111" s="51">
        <f t="shared" ref="AT111" si="1077">SUM(AT108:AT110)</f>
        <v>0</v>
      </c>
      <c r="AU111" s="59"/>
      <c r="AV111" s="58"/>
      <c r="AW111" s="58"/>
      <c r="AX111" s="58"/>
      <c r="AY111" s="58"/>
    </row>
    <row r="112" spans="1:51" x14ac:dyDescent="0.2">
      <c r="A112" s="168">
        <v>28</v>
      </c>
      <c r="B112" s="23">
        <v>1</v>
      </c>
      <c r="C112" s="11" t="s">
        <v>58</v>
      </c>
      <c r="D112" s="12">
        <v>3822</v>
      </c>
      <c r="E112" s="12">
        <v>0</v>
      </c>
      <c r="F112" s="12">
        <v>12477</v>
      </c>
      <c r="G112" s="13">
        <v>0.9</v>
      </c>
      <c r="H112" s="13">
        <v>4.9000000000000004</v>
      </c>
      <c r="I112" s="12">
        <v>12907</v>
      </c>
      <c r="J112" s="13">
        <v>4.2</v>
      </c>
      <c r="K112" s="12">
        <v>15818</v>
      </c>
      <c r="L112" s="14">
        <v>6.5000000000000002E-2</v>
      </c>
      <c r="M112" s="24">
        <f>ROUND(K112*(1-L112),0)</f>
        <v>14790</v>
      </c>
      <c r="N112" s="15">
        <v>0.46600000000000003</v>
      </c>
      <c r="O112" s="25">
        <f t="shared" ref="O112:O114" si="1078">M112*N112</f>
        <v>6892.14</v>
      </c>
      <c r="P112" s="14">
        <v>0.33400000000000002</v>
      </c>
      <c r="Q112" s="25">
        <f t="shared" ref="Q112:Q114" si="1079">M112*P112</f>
        <v>4939.8600000000006</v>
      </c>
      <c r="R112" s="16">
        <v>0.2</v>
      </c>
      <c r="S112" s="150">
        <v>0.22159999999999999</v>
      </c>
      <c r="T112" s="25">
        <f t="shared" ref="T112:T114" si="1080">M112*R112</f>
        <v>2958</v>
      </c>
      <c r="U112" s="26">
        <v>0.23400000000000001</v>
      </c>
      <c r="V112" s="25">
        <f t="shared" ref="V112:V114" si="1081">M112*U112</f>
        <v>3460.86</v>
      </c>
      <c r="W112" s="16">
        <v>0.498</v>
      </c>
      <c r="X112" s="25">
        <f t="shared" ref="X112:X114" si="1082">M112*W112</f>
        <v>7365.42</v>
      </c>
      <c r="Y112" s="16">
        <v>0.4</v>
      </c>
      <c r="Z112" s="25">
        <f t="shared" ref="Z112:Z114" si="1083">Y112*M112</f>
        <v>5916</v>
      </c>
      <c r="AA112" s="17">
        <v>2.63E-3</v>
      </c>
      <c r="AB112" s="18">
        <f t="shared" ref="AB112:AB114" si="1084">M112*AA112</f>
        <v>38.8977</v>
      </c>
      <c r="AC112" s="27">
        <f>IF(M112&gt;0,(AE112+AN112)/M112,0)</f>
        <v>2.9099034753211628E-3</v>
      </c>
      <c r="AD112" s="17">
        <v>4.2000000000000002E-4</v>
      </c>
      <c r="AE112" s="24">
        <f t="shared" ref="AE112:AE114" si="1085">AD112*M112</f>
        <v>6.2118000000000002</v>
      </c>
      <c r="AF112" s="117">
        <v>0.20960000000000001</v>
      </c>
      <c r="AG112" s="30">
        <f t="shared" ref="AG112:AG114" si="1086">AJ112*(1-AK112)*AF112</f>
        <v>34.062934400000003</v>
      </c>
      <c r="AH112" s="28">
        <f t="shared" ref="AH112:AH114" si="1087">IF(AND(AF112&gt;0,AD112&gt;0,AA112&gt;0),((AA112-AD112)*AF112)/((AF112-AD112)*AA112),0)</f>
        <v>0.84199137897500909</v>
      </c>
      <c r="AI112" s="60">
        <f t="shared" si="635"/>
        <v>0.85725422448977895</v>
      </c>
      <c r="AJ112" s="12">
        <v>178</v>
      </c>
      <c r="AK112" s="14">
        <v>8.6999999999999994E-2</v>
      </c>
      <c r="AL112" s="15">
        <v>0.2266</v>
      </c>
      <c r="AM112" s="135">
        <v>0.2162</v>
      </c>
      <c r="AN112" s="30">
        <f>AJ112*(1-AK112)*AL112</f>
        <v>36.825672400000002</v>
      </c>
      <c r="AO112" s="136">
        <f t="shared" ref="AO112" si="1088">AJ112*(1-AK112)*AM112</f>
        <v>35.135526800000001</v>
      </c>
      <c r="AP112" s="19">
        <v>1.65</v>
      </c>
      <c r="AQ112" s="19">
        <v>1008.06</v>
      </c>
      <c r="AR112" s="101">
        <f>AR110+AJ112-AQ112+AS112</f>
        <v>1382.9200000000019</v>
      </c>
      <c r="AS112" s="151">
        <v>-50</v>
      </c>
      <c r="AT112" s="12"/>
      <c r="AU112" s="31"/>
      <c r="AV112" s="20"/>
      <c r="AW112" s="20"/>
      <c r="AX112" s="20"/>
      <c r="AY112" s="20"/>
    </row>
    <row r="113" spans="1:51" x14ac:dyDescent="0.2">
      <c r="A113" s="169"/>
      <c r="B113" s="33">
        <v>2</v>
      </c>
      <c r="C113" s="46" t="s">
        <v>54</v>
      </c>
      <c r="D113" s="34">
        <v>19808</v>
      </c>
      <c r="E113" s="34">
        <v>3</v>
      </c>
      <c r="F113" s="34">
        <v>17458</v>
      </c>
      <c r="G113" s="35">
        <v>0.6</v>
      </c>
      <c r="H113" s="35">
        <v>4.7</v>
      </c>
      <c r="I113" s="34">
        <v>17623</v>
      </c>
      <c r="J113" s="35">
        <v>3.7</v>
      </c>
      <c r="K113" s="34">
        <v>15340</v>
      </c>
      <c r="L113" s="36">
        <v>6.3E-2</v>
      </c>
      <c r="M113" s="37">
        <f>ROUND(K113*(1-L113),0)</f>
        <v>14374</v>
      </c>
      <c r="N113" s="38">
        <v>0.39600000000000002</v>
      </c>
      <c r="O113" s="25">
        <f t="shared" si="1078"/>
        <v>5692.1040000000003</v>
      </c>
      <c r="P113" s="36">
        <v>0.35899999999999999</v>
      </c>
      <c r="Q113" s="25">
        <f t="shared" si="1079"/>
        <v>5160.2659999999996</v>
      </c>
      <c r="R113" s="39">
        <v>0.245</v>
      </c>
      <c r="S113" s="139">
        <v>0.2223</v>
      </c>
      <c r="T113" s="25">
        <f t="shared" si="1080"/>
        <v>3521.63</v>
      </c>
      <c r="U113" s="28">
        <v>0.22600000000000001</v>
      </c>
      <c r="V113" s="25">
        <f t="shared" si="1081"/>
        <v>3248.5239999999999</v>
      </c>
      <c r="W113" s="39">
        <v>0.50600000000000001</v>
      </c>
      <c r="X113" s="25">
        <f t="shared" si="1082"/>
        <v>7273.2439999999997</v>
      </c>
      <c r="Y113" s="39">
        <v>0.39</v>
      </c>
      <c r="Z113" s="25">
        <f t="shared" si="1083"/>
        <v>5605.8600000000006</v>
      </c>
      <c r="AA113" s="40">
        <v>2.5500000000000002E-3</v>
      </c>
      <c r="AB113" s="18">
        <f t="shared" si="1084"/>
        <v>36.653700000000001</v>
      </c>
      <c r="AC113" s="27">
        <f>IF(M113&gt;0,(AE113+AN113)/M113,0)</f>
        <v>2.7684686586893006E-3</v>
      </c>
      <c r="AD113" s="40">
        <v>4.0999999999999999E-4</v>
      </c>
      <c r="AE113" s="37">
        <f t="shared" si="1085"/>
        <v>5.8933400000000002</v>
      </c>
      <c r="AF113" s="28">
        <v>0.21479999999999999</v>
      </c>
      <c r="AG113" s="41">
        <f t="shared" si="1086"/>
        <v>31.455097199999997</v>
      </c>
      <c r="AH113" s="28">
        <f t="shared" si="1087"/>
        <v>0.84082060456068242</v>
      </c>
      <c r="AI113" s="29">
        <f t="shared" si="635"/>
        <v>0.85341513533594815</v>
      </c>
      <c r="AJ113" s="34">
        <v>159</v>
      </c>
      <c r="AK113" s="36">
        <v>7.9000000000000001E-2</v>
      </c>
      <c r="AL113" s="38">
        <v>0.23150000000000001</v>
      </c>
      <c r="AM113" s="137">
        <v>0.22520000000000001</v>
      </c>
      <c r="AN113" s="41">
        <f>AJ113*(1-AK113)*AL113</f>
        <v>33.900628500000003</v>
      </c>
      <c r="AO113" s="138">
        <f t="shared" si="677"/>
        <v>32.978062800000004</v>
      </c>
      <c r="AP113" s="42">
        <v>1.6</v>
      </c>
      <c r="AQ113" s="42"/>
      <c r="AR113" s="121">
        <f>AR112+AJ113-AQ113</f>
        <v>1541.9200000000019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9"/>
      <c r="B114" s="33">
        <v>3</v>
      </c>
      <c r="C114" s="46" t="s">
        <v>56</v>
      </c>
      <c r="D114" s="43">
        <v>20180</v>
      </c>
      <c r="E114" s="43">
        <v>1</v>
      </c>
      <c r="F114" s="43">
        <v>18173</v>
      </c>
      <c r="G114" s="37">
        <v>0.5</v>
      </c>
      <c r="H114" s="37">
        <v>4.8</v>
      </c>
      <c r="I114" s="43">
        <v>18354</v>
      </c>
      <c r="J114" s="37">
        <v>3.5</v>
      </c>
      <c r="K114" s="43">
        <v>15732</v>
      </c>
      <c r="L114" s="39">
        <v>6.5000000000000002E-2</v>
      </c>
      <c r="M114" s="37">
        <f>ROUND(K114*(1-L114),0)</f>
        <v>14709</v>
      </c>
      <c r="N114" s="28">
        <v>0.45600000000000002</v>
      </c>
      <c r="O114" s="25">
        <f t="shared" si="1078"/>
        <v>6707.3040000000001</v>
      </c>
      <c r="P114" s="39">
        <v>0.40799999999999997</v>
      </c>
      <c r="Q114" s="25">
        <f t="shared" si="1079"/>
        <v>6001.2719999999999</v>
      </c>
      <c r="R114" s="39">
        <v>0.13600000000000001</v>
      </c>
      <c r="S114" s="139">
        <v>0.22359999999999999</v>
      </c>
      <c r="T114" s="25">
        <f t="shared" si="1080"/>
        <v>2000.4240000000002</v>
      </c>
      <c r="U114" s="28">
        <v>0.22500000000000001</v>
      </c>
      <c r="V114" s="25">
        <f t="shared" si="1081"/>
        <v>3309.5250000000001</v>
      </c>
      <c r="W114" s="39">
        <v>0.5</v>
      </c>
      <c r="X114" s="25">
        <f t="shared" si="1082"/>
        <v>7354.5</v>
      </c>
      <c r="Y114" s="39">
        <v>0.4</v>
      </c>
      <c r="Z114" s="25">
        <f t="shared" si="1083"/>
        <v>5883.6</v>
      </c>
      <c r="AA114" s="47">
        <v>2.65E-3</v>
      </c>
      <c r="AB114" s="18">
        <f t="shared" si="1084"/>
        <v>38.978850000000001</v>
      </c>
      <c r="AC114" s="27">
        <f>IF(M114&gt;0,(AE114+AN114)/M114,0)</f>
        <v>2.8936878033856829E-3</v>
      </c>
      <c r="AD114" s="47">
        <v>4.0000000000000002E-4</v>
      </c>
      <c r="AE114" s="37">
        <f t="shared" si="1085"/>
        <v>5.8836000000000004</v>
      </c>
      <c r="AF114" s="28">
        <v>0.20810000000000001</v>
      </c>
      <c r="AG114" s="41">
        <f t="shared" si="1086"/>
        <v>32.773877100000007</v>
      </c>
      <c r="AH114" s="28">
        <f t="shared" si="1087"/>
        <v>0.85069176333790564</v>
      </c>
      <c r="AI114" s="29">
        <f t="shared" si="635"/>
        <v>0.86325069900032303</v>
      </c>
      <c r="AJ114" s="43">
        <v>171</v>
      </c>
      <c r="AK114" s="39">
        <v>7.9000000000000001E-2</v>
      </c>
      <c r="AL114" s="28">
        <v>0.2329</v>
      </c>
      <c r="AM114" s="139">
        <v>0.2248</v>
      </c>
      <c r="AN114" s="41">
        <f>AJ114*(1-AK114)*AL114</f>
        <v>36.679653900000005</v>
      </c>
      <c r="AO114" s="140">
        <f t="shared" si="677"/>
        <v>35.403976800000002</v>
      </c>
      <c r="AP114" s="18">
        <v>1.6</v>
      </c>
      <c r="AQ114" s="18"/>
      <c r="AR114" s="121">
        <f>AR113+AJ114-AQ114</f>
        <v>1712.9200000000019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70"/>
      <c r="B115" s="49" t="s">
        <v>38</v>
      </c>
      <c r="C115" s="50"/>
      <c r="D115" s="51">
        <f t="shared" ref="D115" si="1089">SUM(D112:D114)</f>
        <v>43810</v>
      </c>
      <c r="E115" s="51"/>
      <c r="F115" s="51">
        <f t="shared" ref="F115" si="1090">SUM(F112:F114)</f>
        <v>48108</v>
      </c>
      <c r="G115" s="52"/>
      <c r="H115" s="52"/>
      <c r="I115" s="51">
        <f t="shared" ref="I115:K115" si="1091">SUM(I112:I114)</f>
        <v>48884</v>
      </c>
      <c r="J115" s="52"/>
      <c r="K115" s="51">
        <f t="shared" si="1091"/>
        <v>46890</v>
      </c>
      <c r="L115" s="21">
        <f t="shared" ref="L115" si="1092">IF(K115&gt;0,(K112*L112+K113*L113+K114*L114)/K115,0)</f>
        <v>6.4345702708466623E-2</v>
      </c>
      <c r="M115" s="52">
        <f t="shared" ref="M115" si="1093">M112+M113+M114</f>
        <v>43873</v>
      </c>
      <c r="N115" s="53">
        <f t="shared" ref="N115" si="1094">IF(M115&gt;0,O115/M115,0)</f>
        <v>0.43971344562715114</v>
      </c>
      <c r="O115" s="54">
        <f t="shared" ref="O115" si="1095">O112+O113+O114</f>
        <v>19291.548000000003</v>
      </c>
      <c r="P115" s="21">
        <f t="shared" ref="P115" si="1096">IF(M115&gt;0,Q115/M115,0)</f>
        <v>0.36700015955143256</v>
      </c>
      <c r="Q115" s="54">
        <f t="shared" ref="Q115" si="1097">Q112+Q113+Q114</f>
        <v>16101.398000000001</v>
      </c>
      <c r="R115" s="21">
        <f t="shared" ref="R115" si="1098">IF(M115&gt;0,T115/M115,0)</f>
        <v>0.19328639482141635</v>
      </c>
      <c r="S115" s="141"/>
      <c r="T115" s="54">
        <f t="shared" ref="T115" si="1099">T112+T113+T114</f>
        <v>8480.0540000000001</v>
      </c>
      <c r="U115" s="21">
        <f t="shared" ref="U115" si="1100">IF(M115&gt;0,V115/M115,0)</f>
        <v>0.22836161192532992</v>
      </c>
      <c r="V115" s="54">
        <f t="shared" ref="V115" si="1101">V112+V113+V114</f>
        <v>10018.909</v>
      </c>
      <c r="W115" s="21">
        <f t="shared" ref="W115" si="1102">IF(M115&gt;0,X115/M115,0)</f>
        <v>0.50129154605338133</v>
      </c>
      <c r="X115" s="54">
        <f t="shared" ref="X115" si="1103">X112+X113+X114</f>
        <v>21993.164000000001</v>
      </c>
      <c r="Y115" s="21">
        <f t="shared" ref="Y115" si="1104">IF(M115&gt;0,Z115/M115,0)</f>
        <v>0.39672372529801925</v>
      </c>
      <c r="Z115" s="54">
        <f t="shared" ref="Z115" si="1105">Z112+Z113+Z114</f>
        <v>17405.46</v>
      </c>
      <c r="AA115" s="55">
        <f t="shared" ref="AA115" si="1106">IF(M115&gt;0,AB115/M115,0)</f>
        <v>2.6104950653021218E-3</v>
      </c>
      <c r="AB115" s="56">
        <f t="shared" ref="AB115" si="1107">SUM(AB112:AB114)</f>
        <v>114.53025</v>
      </c>
      <c r="AC115" s="55">
        <f t="shared" ref="AC115" si="1108">IF(M115&gt;0,(AC112*M112+AC113*M113+AC114*M114)/M115,0)</f>
        <v>2.8581290269641922E-3</v>
      </c>
      <c r="AD115" s="55">
        <f t="shared" ref="AD115" si="1109">IF(K115&gt;0,(K112*AD112+K113*AD113+K114*AD114)/K115,0)</f>
        <v>4.1001834079761143E-4</v>
      </c>
      <c r="AE115" s="52">
        <f t="shared" ref="AE115" si="1110">SUM(AE112:AE114)</f>
        <v>17.98874</v>
      </c>
      <c r="AF115" s="53">
        <f t="shared" ref="AF115" si="1111">IF(K115&gt;0,(K112*AF112+K113*AF113+K114*AF114)/K115,0)</f>
        <v>0.21079791000213266</v>
      </c>
      <c r="AG115" s="58">
        <f t="shared" ref="AG115" si="1112">SUM(AG112:AG114)</f>
        <v>98.291908700000008</v>
      </c>
      <c r="AH115" s="53">
        <f t="shared" ref="AH115" si="1113">IF(AND(AB115&gt;0),((AB112*AH112+AB113*AH113+AB114*AH114)/AB115),0)</f>
        <v>0.8445777503735985</v>
      </c>
      <c r="AI115" s="57">
        <f t="shared" si="635"/>
        <v>0.8580706652653578</v>
      </c>
      <c r="AJ115" s="51">
        <f t="shared" ref="AJ115" si="1114">SUM(AJ112:AJ114)</f>
        <v>508</v>
      </c>
      <c r="AK115" s="21">
        <f t="shared" ref="AK115" si="1115">IF(AJ115&gt;0,(AK112*AJ112+AK113*AJ113+AK114*AJ114)/AJ115,0)</f>
        <v>8.1803149606299211E-2</v>
      </c>
      <c r="AL115" s="53">
        <f>IF(K115&gt;0,(AL112*K112+AL113*K113+AL114*K114)/K115,0)</f>
        <v>0.23031673277884407</v>
      </c>
      <c r="AM115" s="141">
        <f>IF(L115&gt;0,(AM112*K112+AM113*K113+AM114*K114)/K115,0)</f>
        <v>0.22202971209213052</v>
      </c>
      <c r="AN115" s="58">
        <f t="shared" ref="AN115" si="1116">SUM(AN112:AN114)</f>
        <v>107.40595480000002</v>
      </c>
      <c r="AO115" s="142">
        <f t="shared" si="706"/>
        <v>103.51756640000002</v>
      </c>
      <c r="AP115" s="56"/>
      <c r="AQ115" s="56">
        <f t="shared" ref="AQ115" si="1117">SUM(AQ112:AQ114)</f>
        <v>1008.06</v>
      </c>
      <c r="AR115" s="105"/>
      <c r="AS115" s="106">
        <f>AR114</f>
        <v>1712.9200000000019</v>
      </c>
      <c r="AT115" s="51">
        <f t="shared" ref="AT115" si="1118">SUM(AT112:AT114)</f>
        <v>0</v>
      </c>
      <c r="AU115" s="59"/>
      <c r="AV115" s="58"/>
      <c r="AW115" s="58"/>
      <c r="AX115" s="58"/>
      <c r="AY115" s="58"/>
    </row>
    <row r="116" spans="1:51" x14ac:dyDescent="0.2">
      <c r="A116" s="169">
        <v>29</v>
      </c>
      <c r="B116" s="33">
        <v>1</v>
      </c>
      <c r="C116" s="11" t="s">
        <v>58</v>
      </c>
      <c r="D116" s="12">
        <v>6966</v>
      </c>
      <c r="E116" s="12">
        <v>0</v>
      </c>
      <c r="F116" s="12">
        <v>10561</v>
      </c>
      <c r="G116" s="13">
        <v>0.9</v>
      </c>
      <c r="H116" s="13">
        <v>4.3</v>
      </c>
      <c r="I116" s="12">
        <v>11055</v>
      </c>
      <c r="J116" s="13">
        <v>4.9000000000000004</v>
      </c>
      <c r="K116" s="12">
        <v>15769</v>
      </c>
      <c r="L116" s="14">
        <v>6.8000000000000005E-2</v>
      </c>
      <c r="M116" s="24">
        <f>ROUND(K116*(1-L116),0)</f>
        <v>14697</v>
      </c>
      <c r="N116" s="15">
        <v>0.498</v>
      </c>
      <c r="O116" s="25">
        <f t="shared" ref="O116:O118" si="1119">M116*N116</f>
        <v>7319.1059999999998</v>
      </c>
      <c r="P116" s="14">
        <v>0.45400000000000001</v>
      </c>
      <c r="Q116" s="25">
        <f t="shared" ref="Q116:Q118" si="1120">M116*P116</f>
        <v>6672.4380000000001</v>
      </c>
      <c r="R116" s="16">
        <v>4.8000000000000001E-2</v>
      </c>
      <c r="S116" s="150">
        <v>0.22450000000000001</v>
      </c>
      <c r="T116" s="25">
        <f t="shared" ref="T116:T118" si="1121">M116*R116</f>
        <v>705.45600000000002</v>
      </c>
      <c r="U116" s="26">
        <v>0.22600000000000001</v>
      </c>
      <c r="V116" s="25">
        <f t="shared" ref="V116:V118" si="1122">M116*U116</f>
        <v>3321.5219999999999</v>
      </c>
      <c r="W116" s="16">
        <v>0.50600000000000001</v>
      </c>
      <c r="X116" s="25">
        <f t="shared" ref="X116:X118" si="1123">M116*W116</f>
        <v>7436.6819999999998</v>
      </c>
      <c r="Y116" s="16">
        <v>0.39</v>
      </c>
      <c r="Z116" s="25">
        <f t="shared" ref="Z116:Z118" si="1124">Y116*M116</f>
        <v>5731.83</v>
      </c>
      <c r="AA116" s="17">
        <v>2.6800000000000001E-3</v>
      </c>
      <c r="AB116" s="18">
        <f t="shared" ref="AB116:AB118" si="1125">M116*AA116</f>
        <v>39.38796</v>
      </c>
      <c r="AC116" s="27">
        <f>IF(M116&gt;0,(AE116+AN116)/M116,0)</f>
        <v>2.9550214329454988E-3</v>
      </c>
      <c r="AD116" s="17">
        <v>4.0000000000000002E-4</v>
      </c>
      <c r="AE116" s="24">
        <f t="shared" ref="AE116:AE118" si="1126">AD116*M116</f>
        <v>5.8788</v>
      </c>
      <c r="AF116" s="117">
        <v>0.20469999999999999</v>
      </c>
      <c r="AG116" s="30">
        <f t="shared" ref="AG116:AG118" si="1127">AJ116*(1-AK116)*AF116</f>
        <v>34.163201800000003</v>
      </c>
      <c r="AH116" s="28">
        <f t="shared" ref="AH116:AH118" si="1128">IF(AND(AF116&gt;0,AD116&gt;0,AA116&gt;0),((AA116-AD116)*AF116)/((AF116-AD116)*AA116),0)</f>
        <v>0.85241194906524642</v>
      </c>
      <c r="AI116" s="60">
        <f t="shared" si="635"/>
        <v>0.86617706194781519</v>
      </c>
      <c r="AJ116" s="12">
        <v>182</v>
      </c>
      <c r="AK116" s="14">
        <v>8.3000000000000004E-2</v>
      </c>
      <c r="AL116" s="15">
        <v>0.22500000000000001</v>
      </c>
      <c r="AM116" s="135">
        <v>0.21940000000000001</v>
      </c>
      <c r="AN116" s="30">
        <f>AJ116*(1-AK116)*AL116</f>
        <v>37.55115</v>
      </c>
      <c r="AO116" s="136">
        <f t="shared" ref="AO116" si="1129">AJ116*(1-AK116)*AM116</f>
        <v>36.6165436</v>
      </c>
      <c r="AP116" s="19">
        <v>1.6</v>
      </c>
      <c r="AQ116" s="19">
        <v>505.56</v>
      </c>
      <c r="AR116" s="101">
        <f>AR114+AJ116-AQ116</f>
        <v>1389.3600000000019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9"/>
      <c r="B117" s="33">
        <v>2</v>
      </c>
      <c r="C117" s="46" t="s">
        <v>54</v>
      </c>
      <c r="D117" s="34">
        <v>23200</v>
      </c>
      <c r="E117" s="34">
        <v>5</v>
      </c>
      <c r="F117" s="34">
        <v>19253</v>
      </c>
      <c r="G117" s="35">
        <v>0.8</v>
      </c>
      <c r="H117" s="35">
        <v>5.5</v>
      </c>
      <c r="I117" s="34">
        <v>18682</v>
      </c>
      <c r="J117" s="35">
        <v>4</v>
      </c>
      <c r="K117" s="34">
        <v>15679</v>
      </c>
      <c r="L117" s="36">
        <v>7.2999999999999995E-2</v>
      </c>
      <c r="M117" s="37">
        <f>ROUND(K117*(1-L117),0)</f>
        <v>14534</v>
      </c>
      <c r="N117" s="38">
        <v>0.4</v>
      </c>
      <c r="O117" s="25">
        <f t="shared" si="1119"/>
        <v>5813.6</v>
      </c>
      <c r="P117" s="36">
        <v>0.38300000000000001</v>
      </c>
      <c r="Q117" s="25">
        <f t="shared" si="1120"/>
        <v>5566.5219999999999</v>
      </c>
      <c r="R117" s="39">
        <v>0.217</v>
      </c>
      <c r="S117" s="139">
        <v>0.22750000000000001</v>
      </c>
      <c r="T117" s="25">
        <f t="shared" si="1121"/>
        <v>3153.8780000000002</v>
      </c>
      <c r="U117" s="28">
        <v>0.22500000000000001</v>
      </c>
      <c r="V117" s="25">
        <f t="shared" si="1122"/>
        <v>3270.15</v>
      </c>
      <c r="W117" s="39">
        <v>0.52400000000000002</v>
      </c>
      <c r="X117" s="25">
        <f t="shared" si="1123"/>
        <v>7615.8160000000007</v>
      </c>
      <c r="Y117" s="39">
        <v>0.39</v>
      </c>
      <c r="Z117" s="25">
        <f t="shared" si="1124"/>
        <v>5668.26</v>
      </c>
      <c r="AA117" s="40">
        <v>2.65E-3</v>
      </c>
      <c r="AB117" s="18">
        <f t="shared" si="1125"/>
        <v>38.515099999999997</v>
      </c>
      <c r="AC117" s="27">
        <f>IF(M117&gt;0,(AE117+AN117)/M117,0)</f>
        <v>2.7840688729874777E-3</v>
      </c>
      <c r="AD117" s="40">
        <v>4.2999999999999999E-4</v>
      </c>
      <c r="AE117" s="37">
        <f t="shared" si="1126"/>
        <v>6.2496200000000002</v>
      </c>
      <c r="AF117" s="28">
        <v>0.2044</v>
      </c>
      <c r="AG117" s="41">
        <f t="shared" si="1127"/>
        <v>32.603026399999997</v>
      </c>
      <c r="AH117" s="28">
        <f t="shared" si="1128"/>
        <v>0.83950192453385231</v>
      </c>
      <c r="AI117" s="29">
        <f t="shared" si="635"/>
        <v>0.84724824429734857</v>
      </c>
      <c r="AJ117" s="34">
        <v>173</v>
      </c>
      <c r="AK117" s="36">
        <v>7.8E-2</v>
      </c>
      <c r="AL117" s="38">
        <v>0.2145</v>
      </c>
      <c r="AM117" s="137">
        <v>0.21110000000000001</v>
      </c>
      <c r="AN117" s="41">
        <f>AJ117*(1-AK117)*AL117</f>
        <v>34.214036999999998</v>
      </c>
      <c r="AO117" s="138">
        <f t="shared" si="677"/>
        <v>33.671716600000003</v>
      </c>
      <c r="AP117" s="42">
        <v>1.6</v>
      </c>
      <c r="AQ117" s="42"/>
      <c r="AR117" s="121">
        <f>AR116+AJ117-AQ117</f>
        <v>1562.3600000000019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9"/>
      <c r="B118" s="33">
        <v>3</v>
      </c>
      <c r="C118" s="46" t="s">
        <v>57</v>
      </c>
      <c r="D118" s="43">
        <v>19222</v>
      </c>
      <c r="E118" s="43">
        <v>1</v>
      </c>
      <c r="F118" s="43">
        <v>18982</v>
      </c>
      <c r="G118" s="37">
        <v>0.9</v>
      </c>
      <c r="H118" s="37">
        <v>3.4</v>
      </c>
      <c r="I118" s="43">
        <v>19161</v>
      </c>
      <c r="J118" s="37">
        <v>2.7</v>
      </c>
      <c r="K118" s="43">
        <v>15592</v>
      </c>
      <c r="L118" s="39">
        <v>5.7000000000000002E-2</v>
      </c>
      <c r="M118" s="37">
        <f>ROUND(K118*(1-L118),0)</f>
        <v>14703</v>
      </c>
      <c r="N118" s="28">
        <v>0.54200000000000004</v>
      </c>
      <c r="O118" s="25">
        <f t="shared" si="1119"/>
        <v>7969.0260000000007</v>
      </c>
      <c r="P118" s="39">
        <v>0.38</v>
      </c>
      <c r="Q118" s="25">
        <f t="shared" si="1120"/>
        <v>5587.14</v>
      </c>
      <c r="R118" s="39">
        <v>7.8E-2</v>
      </c>
      <c r="S118" s="139">
        <v>0.21940000000000001</v>
      </c>
      <c r="T118" s="25">
        <f t="shared" si="1121"/>
        <v>1146.8340000000001</v>
      </c>
      <c r="U118" s="28">
        <v>0.215</v>
      </c>
      <c r="V118" s="25">
        <f t="shared" si="1122"/>
        <v>3161.145</v>
      </c>
      <c r="W118" s="39">
        <v>0.51700000000000002</v>
      </c>
      <c r="X118" s="25">
        <f t="shared" si="1123"/>
        <v>7601.451</v>
      </c>
      <c r="Y118" s="39">
        <v>0.4</v>
      </c>
      <c r="Z118" s="25">
        <f t="shared" si="1124"/>
        <v>5881.2000000000007</v>
      </c>
      <c r="AA118" s="47">
        <v>2.6900000000000001E-3</v>
      </c>
      <c r="AB118" s="18">
        <f t="shared" si="1125"/>
        <v>39.551070000000003</v>
      </c>
      <c r="AC118" s="27">
        <f>IF(M118&gt;0,(AE118+AN118)/M118,0)</f>
        <v>2.8579597701149429E-3</v>
      </c>
      <c r="AD118" s="47">
        <v>4.2000000000000002E-4</v>
      </c>
      <c r="AE118" s="37">
        <f t="shared" si="1126"/>
        <v>6.1752600000000006</v>
      </c>
      <c r="AF118" s="28">
        <v>0.21029999999999999</v>
      </c>
      <c r="AG118" s="41">
        <f t="shared" si="1127"/>
        <v>32.875147500000004</v>
      </c>
      <c r="AH118" s="28">
        <f t="shared" si="1128"/>
        <v>0.84555486831561755</v>
      </c>
      <c r="AI118" s="29">
        <f t="shared" si="635"/>
        <v>0.85460736964246453</v>
      </c>
      <c r="AJ118" s="43">
        <v>169</v>
      </c>
      <c r="AK118" s="39">
        <v>7.4999999999999997E-2</v>
      </c>
      <c r="AL118" s="28">
        <v>0.2293</v>
      </c>
      <c r="AM118" s="139">
        <v>0.22950000000000001</v>
      </c>
      <c r="AN118" s="41">
        <f>AJ118*(1-AK118)*AL118</f>
        <v>35.845322500000002</v>
      </c>
      <c r="AO118" s="140">
        <f t="shared" si="677"/>
        <v>35.876587500000007</v>
      </c>
      <c r="AP118" s="18">
        <v>1.6</v>
      </c>
      <c r="AQ118" s="18"/>
      <c r="AR118" s="121">
        <f>AR117+AJ118-AQ118</f>
        <v>1731.3600000000019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70"/>
      <c r="B119" s="49" t="s">
        <v>38</v>
      </c>
      <c r="C119" s="50"/>
      <c r="D119" s="51">
        <f t="shared" ref="D119" si="1130">SUM(D116:D118)</f>
        <v>49388</v>
      </c>
      <c r="E119" s="51"/>
      <c r="F119" s="51">
        <f t="shared" ref="F119" si="1131">SUM(F116:F118)</f>
        <v>48796</v>
      </c>
      <c r="G119" s="52"/>
      <c r="H119" s="52"/>
      <c r="I119" s="51">
        <f t="shared" ref="I119:K119" si="1132">SUM(I116:I118)</f>
        <v>48898</v>
      </c>
      <c r="J119" s="52"/>
      <c r="K119" s="51">
        <f t="shared" si="1132"/>
        <v>47040</v>
      </c>
      <c r="L119" s="21">
        <f t="shared" ref="L119" si="1133">IF(K119&gt;0,(K116*L116+K117*L117+K118*L118)/K119,0)</f>
        <v>6.6020471938775527E-2</v>
      </c>
      <c r="M119" s="52">
        <f t="shared" ref="M119" si="1134">M116+M117+M118</f>
        <v>43934</v>
      </c>
      <c r="N119" s="53">
        <f t="shared" ref="N119" si="1135">IF(M119&gt;0,O119/M119,0)</f>
        <v>0.48030527609596213</v>
      </c>
      <c r="O119" s="54">
        <f t="shared" ref="O119" si="1136">O116+O117+O118</f>
        <v>21101.732</v>
      </c>
      <c r="P119" s="21">
        <f t="shared" ref="P119" si="1137">IF(M119&gt;0,Q119/M119,0)</f>
        <v>0.40574725724951061</v>
      </c>
      <c r="Q119" s="54">
        <f t="shared" ref="Q119" si="1138">Q116+Q117+Q118</f>
        <v>17826.099999999999</v>
      </c>
      <c r="R119" s="21">
        <f t="shared" ref="R119" si="1139">IF(M119&gt;0,T119/M119,0)</f>
        <v>0.11394746665452726</v>
      </c>
      <c r="S119" s="141"/>
      <c r="T119" s="54">
        <f t="shared" ref="T119" si="1140">T116+T117+T118</f>
        <v>5006.1680000000006</v>
      </c>
      <c r="U119" s="21">
        <f t="shared" ref="U119" si="1141">IF(M119&gt;0,V119/M119,0)</f>
        <v>0.2219879136887149</v>
      </c>
      <c r="V119" s="54">
        <f t="shared" ref="V119" si="1142">V116+V117+V118</f>
        <v>9752.8170000000009</v>
      </c>
      <c r="W119" s="21">
        <f t="shared" ref="W119" si="1143">IF(M119&gt;0,X119/M119,0)</f>
        <v>0.51563593116948148</v>
      </c>
      <c r="X119" s="54">
        <f t="shared" ref="X119" si="1144">X116+X117+X118</f>
        <v>22653.949000000001</v>
      </c>
      <c r="Y119" s="21">
        <f t="shared" ref="Y119" si="1145">IF(M119&gt;0,Z119/M119,0)</f>
        <v>0.3933466108253289</v>
      </c>
      <c r="Z119" s="54">
        <f t="shared" ref="Z119" si="1146">Z116+Z117+Z118</f>
        <v>17281.29</v>
      </c>
      <c r="AA119" s="55">
        <f t="shared" ref="AA119" si="1147">IF(M119&gt;0,AB119/M119,0)</f>
        <v>2.6734221787226291E-3</v>
      </c>
      <c r="AB119" s="56">
        <f t="shared" ref="AB119" si="1148">SUM(AB116:AB118)</f>
        <v>117.45412999999999</v>
      </c>
      <c r="AC119" s="55">
        <f t="shared" ref="AC119" si="1149">IF(M119&gt;0,(AC116*M116+AC117*M117+AC118*M118)/M119,0)</f>
        <v>2.8659851026539809E-3</v>
      </c>
      <c r="AD119" s="55">
        <f t="shared" ref="AD119" si="1150">IF(K119&gt;0,(K116*AD116+K117*AD117+K118*AD118)/K119,0)</f>
        <v>4.1662861394557829E-4</v>
      </c>
      <c r="AE119" s="52">
        <f t="shared" ref="AE119" si="1151">SUM(AE116:AE118)</f>
        <v>18.30368</v>
      </c>
      <c r="AF119" s="53">
        <f t="shared" ref="AF119" si="1152">IF(K119&gt;0,(K116*AF116+K117*AF117+K118*AF118)/K119,0)</f>
        <v>0.20645619685374147</v>
      </c>
      <c r="AG119" s="58">
        <f t="shared" ref="AG119" si="1153">SUM(AG116:AG118)</f>
        <v>99.641375699999998</v>
      </c>
      <c r="AH119" s="53">
        <f t="shared" ref="AH119" si="1154">IF(AND(AB119&gt;0),((AB116*AH116+AB117*AH117+AB118*AH118)/AB119),0)</f>
        <v>0.84586951614651207</v>
      </c>
      <c r="AI119" s="57">
        <f t="shared" si="635"/>
        <v>0.85623009496100677</v>
      </c>
      <c r="AJ119" s="51">
        <f t="shared" ref="AJ119" si="1155">SUM(AJ116:AJ118)</f>
        <v>524</v>
      </c>
      <c r="AK119" s="21">
        <f t="shared" ref="AK119" si="1156">IF(AJ119&gt;0,(AK116*AJ116+AK117*AJ117+AK118*AJ118)/AJ119,0)</f>
        <v>7.876908396946565E-2</v>
      </c>
      <c r="AL119" s="53">
        <f>IF(K119&gt;0,(AL116*K116+AL117*K117+AL118*K118)/K119,0)</f>
        <v>0.22292551232993199</v>
      </c>
      <c r="AM119" s="141">
        <f>IF(L119&gt;0,(AM116*K116+AM117*K117+AM118*K118)/K119,0)</f>
        <v>0.21998128188775509</v>
      </c>
      <c r="AN119" s="58">
        <f t="shared" ref="AN119" si="1157">SUM(AN116:AN118)</f>
        <v>107.61050950000001</v>
      </c>
      <c r="AO119" s="142">
        <f t="shared" si="706"/>
        <v>106.1648477</v>
      </c>
      <c r="AP119" s="56"/>
      <c r="AQ119" s="56">
        <f t="shared" ref="AQ119" si="1158">SUM(AQ116:AQ118)</f>
        <v>505.56</v>
      </c>
      <c r="AR119" s="105"/>
      <c r="AS119" s="106">
        <f>AR118</f>
        <v>1731.3600000000019</v>
      </c>
      <c r="AT119" s="51">
        <f t="shared" ref="AT119" si="1159">SUM(AT116:AT118)</f>
        <v>0</v>
      </c>
      <c r="AU119" s="59"/>
      <c r="AV119" s="58"/>
      <c r="AW119" s="58"/>
      <c r="AX119" s="58"/>
      <c r="AY119" s="58"/>
    </row>
    <row r="120" spans="1:51" x14ac:dyDescent="0.2">
      <c r="A120" s="168">
        <v>30</v>
      </c>
      <c r="B120" s="23">
        <v>1</v>
      </c>
      <c r="C120" s="11" t="s">
        <v>53</v>
      </c>
      <c r="D120" s="12">
        <v>6581</v>
      </c>
      <c r="E120" s="12">
        <v>1</v>
      </c>
      <c r="F120" s="12">
        <v>10371</v>
      </c>
      <c r="G120" s="13">
        <v>0.9</v>
      </c>
      <c r="H120" s="13">
        <v>4.9000000000000004</v>
      </c>
      <c r="I120" s="12">
        <v>11093</v>
      </c>
      <c r="J120" s="13">
        <v>4.8</v>
      </c>
      <c r="K120" s="12">
        <v>15643</v>
      </c>
      <c r="L120" s="14">
        <v>6.6000000000000003E-2</v>
      </c>
      <c r="M120" s="37">
        <f>ROUND(K120*(1-L120),0)</f>
        <v>14611</v>
      </c>
      <c r="N120" s="15">
        <v>0.49099999999999999</v>
      </c>
      <c r="O120" s="25">
        <f t="shared" ref="O120:O122" si="1160">M120*N120</f>
        <v>7174.0010000000002</v>
      </c>
      <c r="P120" s="14">
        <v>0.40500000000000003</v>
      </c>
      <c r="Q120" s="25">
        <f t="shared" ref="Q120:Q122" si="1161">M120*P120</f>
        <v>5917.4550000000008</v>
      </c>
      <c r="R120" s="16">
        <v>0.104</v>
      </c>
      <c r="S120" s="150">
        <v>0.22359999999999999</v>
      </c>
      <c r="T120" s="25">
        <f t="shared" ref="T120:T122" si="1162">M120*R120</f>
        <v>1519.5439999999999</v>
      </c>
      <c r="U120" s="26">
        <v>0.214</v>
      </c>
      <c r="V120" s="25">
        <f t="shared" ref="V120:V122" si="1163">M120*U120</f>
        <v>3126.7539999999999</v>
      </c>
      <c r="W120" s="16">
        <v>0.51500000000000001</v>
      </c>
      <c r="X120" s="25">
        <f t="shared" ref="X120:X122" si="1164">M120*W120</f>
        <v>7524.665</v>
      </c>
      <c r="Y120" s="16">
        <v>0.39</v>
      </c>
      <c r="Z120" s="25">
        <f t="shared" ref="Z120:Z122" si="1165">Y120*M120</f>
        <v>5698.29</v>
      </c>
      <c r="AA120" s="17">
        <v>2.7100000000000002E-3</v>
      </c>
      <c r="AB120" s="18">
        <f t="shared" ref="AB120:AB122" si="1166">M120*AA120</f>
        <v>39.59581</v>
      </c>
      <c r="AC120" s="27">
        <f>IF(M120&gt;0,(AE120+AN120)/M120,0)</f>
        <v>3.0467146328108955E-3</v>
      </c>
      <c r="AD120" s="17">
        <v>4.2999999999999999E-4</v>
      </c>
      <c r="AE120" s="24">
        <f t="shared" ref="AE120:AE122" si="1167">AD120*M120</f>
        <v>6.2827299999999999</v>
      </c>
      <c r="AF120" s="117">
        <v>0.20849999999999999</v>
      </c>
      <c r="AG120" s="30">
        <f t="shared" ref="AG120:AG122" si="1168">AJ120*(1-AK120)*AF120</f>
        <v>36.820057499999997</v>
      </c>
      <c r="AH120" s="28">
        <f t="shared" ref="AH120:AH122" si="1169">IF(AND(AF120&gt;0,AD120&gt;0,AA120&gt;0),((AA120-AD120)*AF120)/((AF120-AD120)*AA120),0)</f>
        <v>0.84306711284539693</v>
      </c>
      <c r="AI120" s="60">
        <f t="shared" si="635"/>
        <v>0.8605735888032453</v>
      </c>
      <c r="AJ120" s="12">
        <v>193</v>
      </c>
      <c r="AK120" s="14">
        <v>8.5000000000000006E-2</v>
      </c>
      <c r="AL120" s="15">
        <v>0.2165</v>
      </c>
      <c r="AM120" s="135">
        <v>0.21290000000000001</v>
      </c>
      <c r="AN120" s="30">
        <f>AJ120*(1-AK120)*AL120</f>
        <v>38.232817499999996</v>
      </c>
      <c r="AO120" s="136">
        <f t="shared" ref="AO120" si="1170">AJ120*(1-AK120)*AM120</f>
        <v>37.597075500000003</v>
      </c>
      <c r="AP120" s="19">
        <v>1.65</v>
      </c>
      <c r="AQ120" s="19">
        <v>477.06</v>
      </c>
      <c r="AR120" s="101">
        <f>AR118+AJ120-AQ120</f>
        <v>1447.300000000002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9"/>
      <c r="B121" s="33">
        <v>2</v>
      </c>
      <c r="C121" s="11" t="s">
        <v>54</v>
      </c>
      <c r="D121" s="34">
        <v>19200</v>
      </c>
      <c r="E121" s="34">
        <v>5</v>
      </c>
      <c r="F121" s="34">
        <v>16887</v>
      </c>
      <c r="G121" s="35">
        <v>0.7</v>
      </c>
      <c r="H121" s="35">
        <v>4.0999999999999996</v>
      </c>
      <c r="I121" s="34">
        <v>17249</v>
      </c>
      <c r="J121" s="35">
        <v>2.7</v>
      </c>
      <c r="K121" s="34">
        <v>13009</v>
      </c>
      <c r="L121" s="36">
        <v>5.7000000000000002E-2</v>
      </c>
      <c r="M121" s="37">
        <f>ROUND(K121*(1-L121),0)</f>
        <v>12267</v>
      </c>
      <c r="N121" s="38">
        <v>0.45600000000000002</v>
      </c>
      <c r="O121" s="25">
        <f t="shared" si="1160"/>
        <v>5593.7520000000004</v>
      </c>
      <c r="P121" s="36">
        <v>0.42099999999999999</v>
      </c>
      <c r="Q121" s="25">
        <f t="shared" si="1161"/>
        <v>5164.4070000000002</v>
      </c>
      <c r="R121" s="39">
        <v>0.123</v>
      </c>
      <c r="S121" s="139">
        <v>0.22220000000000001</v>
      </c>
      <c r="T121" s="25">
        <f t="shared" si="1162"/>
        <v>1508.8409999999999</v>
      </c>
      <c r="U121" s="28">
        <v>0.224</v>
      </c>
      <c r="V121" s="25">
        <f t="shared" si="1163"/>
        <v>2747.808</v>
      </c>
      <c r="W121" s="39">
        <v>0.50800000000000001</v>
      </c>
      <c r="X121" s="25">
        <f t="shared" si="1164"/>
        <v>6231.6360000000004</v>
      </c>
      <c r="Y121" s="39">
        <v>0.39</v>
      </c>
      <c r="Z121" s="25">
        <f t="shared" si="1165"/>
        <v>4784.13</v>
      </c>
      <c r="AA121" s="40">
        <v>2.5100000000000001E-3</v>
      </c>
      <c r="AB121" s="18">
        <f t="shared" si="1166"/>
        <v>30.79017</v>
      </c>
      <c r="AC121" s="27">
        <f>IF(M121&gt;0,(AE121+AN121)/M121,0)</f>
        <v>2.8319933153990381E-3</v>
      </c>
      <c r="AD121" s="40">
        <v>4.2000000000000002E-4</v>
      </c>
      <c r="AE121" s="37">
        <f t="shared" si="1167"/>
        <v>5.1521400000000002</v>
      </c>
      <c r="AF121" s="28">
        <v>0.20899999999999999</v>
      </c>
      <c r="AG121" s="41">
        <f t="shared" si="1168"/>
        <v>27.767740000000003</v>
      </c>
      <c r="AH121" s="28">
        <f t="shared" si="1169"/>
        <v>0.83434599887915972</v>
      </c>
      <c r="AI121" s="29">
        <f t="shared" si="635"/>
        <v>0.85330384951110383</v>
      </c>
      <c r="AJ121" s="34">
        <v>146</v>
      </c>
      <c r="AK121" s="36">
        <v>0.09</v>
      </c>
      <c r="AL121" s="38">
        <v>0.22270000000000001</v>
      </c>
      <c r="AM121" s="137">
        <v>0.21840000000000001</v>
      </c>
      <c r="AN121" s="41">
        <f>AJ121*(1-AK121)*AL121</f>
        <v>29.587922000000002</v>
      </c>
      <c r="AO121" s="138">
        <f t="shared" si="677"/>
        <v>29.016624000000004</v>
      </c>
      <c r="AP121" s="42">
        <v>1.6</v>
      </c>
      <c r="AQ121" s="42"/>
      <c r="AR121" s="121">
        <f>AR120+AJ121-AQ121</f>
        <v>1593.300000000002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9"/>
      <c r="B122" s="33">
        <v>3</v>
      </c>
      <c r="C122" s="46" t="s">
        <v>57</v>
      </c>
      <c r="D122" s="43">
        <v>20870</v>
      </c>
      <c r="E122" s="43">
        <v>1</v>
      </c>
      <c r="F122" s="43">
        <v>17831</v>
      </c>
      <c r="G122" s="37">
        <v>1</v>
      </c>
      <c r="H122" s="37">
        <v>4.4000000000000004</v>
      </c>
      <c r="I122" s="43">
        <v>17753</v>
      </c>
      <c r="J122" s="37">
        <v>2.4</v>
      </c>
      <c r="K122" s="43">
        <v>15115</v>
      </c>
      <c r="L122" s="39">
        <v>5.8999999999999997E-2</v>
      </c>
      <c r="M122" s="37">
        <f>ROUND(K122*(1-L122),0)</f>
        <v>14223</v>
      </c>
      <c r="N122" s="28">
        <v>0.54700000000000004</v>
      </c>
      <c r="O122" s="25">
        <f t="shared" si="1160"/>
        <v>7779.9810000000007</v>
      </c>
      <c r="P122" s="39">
        <v>0.28799999999999998</v>
      </c>
      <c r="Q122" s="25">
        <f t="shared" si="1161"/>
        <v>4096.2239999999993</v>
      </c>
      <c r="R122" s="39">
        <v>0.16500000000000001</v>
      </c>
      <c r="S122" s="139">
        <v>0.24030000000000001</v>
      </c>
      <c r="T122" s="25">
        <f t="shared" si="1162"/>
        <v>2346.7950000000001</v>
      </c>
      <c r="U122" s="28">
        <v>0.215</v>
      </c>
      <c r="V122" s="25">
        <f t="shared" si="1163"/>
        <v>3057.9450000000002</v>
      </c>
      <c r="W122" s="39">
        <v>0.52</v>
      </c>
      <c r="X122" s="25">
        <f t="shared" si="1164"/>
        <v>7395.96</v>
      </c>
      <c r="Y122" s="39">
        <v>0.41</v>
      </c>
      <c r="Z122" s="25">
        <f t="shared" si="1165"/>
        <v>5831.4299999999994</v>
      </c>
      <c r="AA122" s="47">
        <v>2.4599999999999999E-3</v>
      </c>
      <c r="AB122" s="18">
        <f t="shared" si="1166"/>
        <v>34.988579999999999</v>
      </c>
      <c r="AC122" s="27">
        <f>IF(M122&gt;0,(AE122+AN122)/M122,0)</f>
        <v>2.6257577444983478E-3</v>
      </c>
      <c r="AD122" s="47">
        <v>4.0999999999999999E-4</v>
      </c>
      <c r="AE122" s="37">
        <f t="shared" si="1167"/>
        <v>5.8314300000000001</v>
      </c>
      <c r="AF122" s="28">
        <v>0.2074</v>
      </c>
      <c r="AG122" s="41">
        <f t="shared" si="1168"/>
        <v>28.908241600000004</v>
      </c>
      <c r="AH122" s="28">
        <f t="shared" si="1169"/>
        <v>0.83498397668164315</v>
      </c>
      <c r="AI122" s="29">
        <f t="shared" si="635"/>
        <v>0.84538758688734683</v>
      </c>
      <c r="AJ122" s="43">
        <v>152</v>
      </c>
      <c r="AK122" s="39">
        <v>8.3000000000000004E-2</v>
      </c>
      <c r="AL122" s="28">
        <v>0.2261</v>
      </c>
      <c r="AM122" s="139">
        <v>0.222</v>
      </c>
      <c r="AN122" s="41">
        <f>AJ122*(1-AK122)*AL122</f>
        <v>31.514722400000004</v>
      </c>
      <c r="AO122" s="140">
        <f t="shared" si="677"/>
        <v>30.943248000000004</v>
      </c>
      <c r="AP122" s="18">
        <v>1.6</v>
      </c>
      <c r="AQ122" s="18"/>
      <c r="AR122" s="121">
        <f>AR121+AJ122-AQ122</f>
        <v>1745.300000000002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70"/>
      <c r="B123" s="49" t="s">
        <v>38</v>
      </c>
      <c r="C123" s="50"/>
      <c r="D123" s="51">
        <f t="shared" ref="D123" si="1171">SUM(D120:D122)</f>
        <v>46651</v>
      </c>
      <c r="E123" s="51"/>
      <c r="F123" s="51">
        <f t="shared" ref="F123" si="1172">SUM(F120:F122)</f>
        <v>45089</v>
      </c>
      <c r="G123" s="52"/>
      <c r="H123" s="52"/>
      <c r="I123" s="51">
        <f t="shared" ref="I123:K123" si="1173">SUM(I120:I122)</f>
        <v>46095</v>
      </c>
      <c r="J123" s="52"/>
      <c r="K123" s="51">
        <f t="shared" si="1173"/>
        <v>43767</v>
      </c>
      <c r="L123" s="21">
        <f t="shared" ref="L123" si="1174">IF(K123&gt;0,(K120*L120+K121*L121+K122*L122)/K123,0)</f>
        <v>6.0907441679804414E-2</v>
      </c>
      <c r="M123" s="52">
        <f t="shared" ref="M123" si="1175">M120+M121+M122</f>
        <v>41101</v>
      </c>
      <c r="N123" s="53">
        <f t="shared" ref="N123" si="1176">IF(M123&gt;0,O123/M123,0)</f>
        <v>0.499932702367339</v>
      </c>
      <c r="O123" s="54">
        <f t="shared" ref="O123" si="1177">O120+O121+O122</f>
        <v>20547.734</v>
      </c>
      <c r="P123" s="21">
        <f t="shared" ref="P123" si="1178">IF(M123&gt;0,Q123/M123,0)</f>
        <v>0.36928751125276754</v>
      </c>
      <c r="Q123" s="54">
        <f t="shared" ref="Q123" si="1179">Q120+Q121+Q122</f>
        <v>15178.085999999999</v>
      </c>
      <c r="R123" s="21">
        <f t="shared" ref="R123" si="1180">IF(M123&gt;0,T123/M123,0)</f>
        <v>0.13077978637989343</v>
      </c>
      <c r="S123" s="141"/>
      <c r="T123" s="54">
        <f t="shared" ref="T123" si="1181">T120+T121+T122</f>
        <v>5375.18</v>
      </c>
      <c r="U123" s="21">
        <f t="shared" ref="U123" si="1182">IF(M123&gt;0,V123/M123,0)</f>
        <v>0.21733064888932141</v>
      </c>
      <c r="V123" s="54">
        <f t="shared" ref="V123" si="1183">V120+V121+V122</f>
        <v>8932.5069999999996</v>
      </c>
      <c r="W123" s="21">
        <f t="shared" ref="W123" si="1184">IF(M123&gt;0,X123/M123,0)</f>
        <v>0.51464103063185807</v>
      </c>
      <c r="X123" s="54">
        <f t="shared" ref="X123" si="1185">X120+X121+X122</f>
        <v>21152.260999999999</v>
      </c>
      <c r="Y123" s="21">
        <f t="shared" ref="Y123" si="1186">IF(M123&gt;0,Z123/M123,0)</f>
        <v>0.39692099948906351</v>
      </c>
      <c r="Z123" s="54">
        <f t="shared" ref="Z123" si="1187">Z120+Z121+Z122</f>
        <v>16313.849999999999</v>
      </c>
      <c r="AA123" s="55">
        <f t="shared" ref="AA123" si="1188">IF(M123&gt;0,AB123/M123,0)</f>
        <v>2.5637955280893411E-3</v>
      </c>
      <c r="AB123" s="56">
        <f t="shared" ref="AB123" si="1189">SUM(AB120:AB122)</f>
        <v>105.37456</v>
      </c>
      <c r="AC123" s="55">
        <f t="shared" ref="AC123" si="1190">IF(M123&gt;0,(AC120*M120+AC121*M121+AC122*M122)/M123,0)</f>
        <v>2.8369568112697986E-3</v>
      </c>
      <c r="AD123" s="55">
        <f t="shared" ref="AD123" si="1191">IF(K123&gt;0,(K120*AD120+K121*AD121+K122*AD122)/K123,0)</f>
        <v>4.2012063883748027E-4</v>
      </c>
      <c r="AE123" s="52">
        <f t="shared" ref="AE123" si="1192">SUM(AE120:AE122)</f>
        <v>17.266300000000001</v>
      </c>
      <c r="AF123" s="53">
        <f t="shared" ref="AF123" si="1193">IF(K123&gt;0,(K120*AF120+K121*AF121+K122*AF122)/K123,0)</f>
        <v>0.20826872986496678</v>
      </c>
      <c r="AG123" s="58">
        <f t="shared" ref="AG123" si="1194">SUM(AG120:AG122)</f>
        <v>93.49603909999999</v>
      </c>
      <c r="AH123" s="53">
        <f t="shared" ref="AH123" si="1195">IF(AND(AB123&gt;0),((AB120*AH120+AB121*AH121+AB122*AH122)/AB123),0)</f>
        <v>0.8378349008397078</v>
      </c>
      <c r="AI123" s="57">
        <f t="shared" si="635"/>
        <v>0.85352925355744824</v>
      </c>
      <c r="AJ123" s="51">
        <f t="shared" ref="AJ123" si="1196">SUM(AJ120:AJ122)</f>
        <v>491</v>
      </c>
      <c r="AK123" s="21">
        <f t="shared" ref="AK123" si="1197">IF(AJ123&gt;0,(AK120*AJ120+AK121*AJ121+AK122*AJ122)/AJ123,0)</f>
        <v>8.5867617107942981E-2</v>
      </c>
      <c r="AL123" s="53">
        <f>IF(K123&gt;0,(AL120*K120+AL121*K121+AL122*K122)/K123,0)</f>
        <v>0.22165821966321658</v>
      </c>
      <c r="AM123" s="141">
        <f>IF(L123&gt;0,(AM120*K120+AM121*K121+AM122*K122)/K123,0)</f>
        <v>0.21767748075033705</v>
      </c>
      <c r="AN123" s="58">
        <f t="shared" ref="AN123" si="1198">SUM(AN120:AN122)</f>
        <v>99.335461900000013</v>
      </c>
      <c r="AO123" s="142">
        <f t="shared" si="706"/>
        <v>97.556947500000007</v>
      </c>
      <c r="AP123" s="56"/>
      <c r="AQ123" s="56">
        <f t="shared" ref="AQ123" si="1199">SUM(AQ120:AQ122)</f>
        <v>477.06</v>
      </c>
      <c r="AR123" s="105"/>
      <c r="AS123" s="106">
        <f>AR122</f>
        <v>1745.300000000002</v>
      </c>
      <c r="AT123" s="51">
        <f t="shared" ref="AT123" si="1200">SUM(AT120:AT122)</f>
        <v>0</v>
      </c>
      <c r="AU123" s="59"/>
      <c r="AV123" s="58"/>
      <c r="AW123" s="58"/>
      <c r="AX123" s="58"/>
      <c r="AY123" s="58"/>
    </row>
    <row r="124" spans="1:51" x14ac:dyDescent="0.2">
      <c r="A124" s="168">
        <v>31</v>
      </c>
      <c r="B124" s="23">
        <v>1</v>
      </c>
      <c r="C124" s="11" t="s">
        <v>53</v>
      </c>
      <c r="D124" s="12">
        <v>4104</v>
      </c>
      <c r="E124" s="12">
        <v>1</v>
      </c>
      <c r="F124" s="12">
        <v>8810</v>
      </c>
      <c r="G124" s="13">
        <v>0.9</v>
      </c>
      <c r="H124" s="13">
        <v>4.5</v>
      </c>
      <c r="I124" s="12">
        <v>9002</v>
      </c>
      <c r="J124" s="13">
        <v>5.3</v>
      </c>
      <c r="K124" s="12">
        <v>14674</v>
      </c>
      <c r="L124" s="14">
        <v>7.0000000000000007E-2</v>
      </c>
      <c r="M124" s="24">
        <f>ROUND(K124*(1-L124),0)</f>
        <v>13647</v>
      </c>
      <c r="N124" s="15">
        <v>0.42799999999999999</v>
      </c>
      <c r="O124" s="25">
        <f t="shared" ref="O124:O126" si="1201">M124*N124</f>
        <v>5840.9160000000002</v>
      </c>
      <c r="P124" s="14">
        <v>0.41</v>
      </c>
      <c r="Q124" s="25">
        <f t="shared" ref="Q124:Q126" si="1202">M124*P124</f>
        <v>5595.2699999999995</v>
      </c>
      <c r="R124" s="16">
        <v>0.16200000000000001</v>
      </c>
      <c r="S124" s="150">
        <v>0.23849999999999999</v>
      </c>
      <c r="T124" s="25">
        <f t="shared" ref="T124:T126" si="1203">M124*R124</f>
        <v>2210.8139999999999</v>
      </c>
      <c r="U124" s="26">
        <v>0.23300000000000001</v>
      </c>
      <c r="V124" s="25">
        <f t="shared" ref="V124:V126" si="1204">M124*U124</f>
        <v>3179.7510000000002</v>
      </c>
      <c r="W124" s="16">
        <v>0.5</v>
      </c>
      <c r="X124" s="25">
        <f t="shared" ref="X124:X126" si="1205">M124*W124</f>
        <v>6823.5</v>
      </c>
      <c r="Y124" s="16">
        <v>0.41</v>
      </c>
      <c r="Z124" s="25">
        <f t="shared" ref="Z124:Z126" si="1206">Y124*M124</f>
        <v>5595.2699999999995</v>
      </c>
      <c r="AA124" s="17">
        <v>2.5200000000000001E-3</v>
      </c>
      <c r="AB124" s="18">
        <f t="shared" ref="AB124:AB126" si="1207">M124*AA124</f>
        <v>34.390439999999998</v>
      </c>
      <c r="AC124" s="27">
        <f>IF(M124&gt;0,(AE124+AN124)/M124,0)</f>
        <v>2.8416344251483839E-3</v>
      </c>
      <c r="AD124" s="17">
        <v>4.0999999999999999E-4</v>
      </c>
      <c r="AE124" s="24">
        <f t="shared" ref="AE124:AE126" si="1208">AD124*M124</f>
        <v>5.5952700000000002</v>
      </c>
      <c r="AF124" s="117">
        <v>0.2069</v>
      </c>
      <c r="AG124" s="30">
        <f t="shared" ref="AG124:AG126" si="1209">AJ124*(1-AK124)*AF124</f>
        <v>30.312918999999997</v>
      </c>
      <c r="AH124" s="28">
        <f t="shared" ref="AH124:AH126" si="1210">IF(AND(AF124&gt;0,AD124&gt;0,AA124&gt;0),((AA124-AD124)*AF124)/((AF124-AD124)*AA124),0)</f>
        <v>0.83896410679790012</v>
      </c>
      <c r="AI124" s="60">
        <f t="shared" si="635"/>
        <v>0.85726862672230164</v>
      </c>
      <c r="AJ124" s="12">
        <v>161</v>
      </c>
      <c r="AK124" s="14">
        <v>0.09</v>
      </c>
      <c r="AL124" s="15">
        <v>0.22650000000000001</v>
      </c>
      <c r="AM124" s="135">
        <v>0.21479999999999999</v>
      </c>
      <c r="AN124" s="30">
        <f>AJ124*(1-AK124)*AL124</f>
        <v>33.184514999999998</v>
      </c>
      <c r="AO124" s="136">
        <f t="shared" ref="AO124" si="1211">AJ124*(1-AK124)*AM124</f>
        <v>31.470347999999998</v>
      </c>
      <c r="AP124" s="19">
        <v>1.55</v>
      </c>
      <c r="AQ124" s="19">
        <v>481.82</v>
      </c>
      <c r="AR124" s="101">
        <f>AR122+AJ124-AQ124+AS124</f>
        <v>1403.4800000000021</v>
      </c>
      <c r="AS124" s="151">
        <v>-21</v>
      </c>
      <c r="AT124" s="12"/>
      <c r="AU124" s="31"/>
      <c r="AV124" s="20"/>
      <c r="AW124" s="20"/>
      <c r="AX124" s="20"/>
      <c r="AY124" s="20"/>
    </row>
    <row r="125" spans="1:51" x14ac:dyDescent="0.2">
      <c r="A125" s="169"/>
      <c r="B125" s="33">
        <v>2</v>
      </c>
      <c r="C125" s="46" t="s">
        <v>56</v>
      </c>
      <c r="D125" s="34">
        <v>16500</v>
      </c>
      <c r="E125" s="34">
        <v>8</v>
      </c>
      <c r="F125" s="34">
        <v>16825</v>
      </c>
      <c r="G125" s="35">
        <v>1</v>
      </c>
      <c r="H125" s="35">
        <v>5.4</v>
      </c>
      <c r="I125" s="34">
        <v>16957</v>
      </c>
      <c r="J125" s="35">
        <v>4.7</v>
      </c>
      <c r="K125" s="34">
        <v>15561</v>
      </c>
      <c r="L125" s="36">
        <v>6.2E-2</v>
      </c>
      <c r="M125" s="37">
        <f>ROUND(K125*(1-L125),0)</f>
        <v>14596</v>
      </c>
      <c r="N125" s="38">
        <v>0.40400000000000003</v>
      </c>
      <c r="O125" s="25">
        <f t="shared" si="1201"/>
        <v>5896.7840000000006</v>
      </c>
      <c r="P125" s="36">
        <v>0.42099999999999999</v>
      </c>
      <c r="Q125" s="25">
        <f t="shared" si="1202"/>
        <v>6144.9160000000002</v>
      </c>
      <c r="R125" s="39">
        <v>0.17499999999999999</v>
      </c>
      <c r="S125" s="139">
        <v>0.23419999999999999</v>
      </c>
      <c r="T125" s="25">
        <f t="shared" si="1203"/>
        <v>2554.2999999999997</v>
      </c>
      <c r="U125" s="28">
        <v>0.23499999999999999</v>
      </c>
      <c r="V125" s="25">
        <f t="shared" si="1204"/>
        <v>3430.06</v>
      </c>
      <c r="W125" s="39">
        <v>0.48299999999999998</v>
      </c>
      <c r="X125" s="25">
        <f t="shared" si="1205"/>
        <v>7049.8679999999995</v>
      </c>
      <c r="Y125" s="39">
        <v>0.41</v>
      </c>
      <c r="Z125" s="25">
        <f t="shared" si="1206"/>
        <v>5984.36</v>
      </c>
      <c r="AA125" s="40">
        <v>2.5699999999999998E-3</v>
      </c>
      <c r="AB125" s="18">
        <f t="shared" si="1207"/>
        <v>37.511719999999997</v>
      </c>
      <c r="AC125" s="27">
        <f>IF(M125&gt;0,(AE125+AN125)/M125,0)</f>
        <v>2.7111150178130996E-3</v>
      </c>
      <c r="AD125" s="40">
        <v>3.8999999999999999E-4</v>
      </c>
      <c r="AE125" s="37">
        <f t="shared" si="1208"/>
        <v>5.6924399999999995</v>
      </c>
      <c r="AF125" s="28">
        <v>0.21299999999999999</v>
      </c>
      <c r="AG125" s="41">
        <f t="shared" si="1209"/>
        <v>32.935763999999999</v>
      </c>
      <c r="AH125" s="28">
        <f t="shared" si="1210"/>
        <v>0.84980500823835381</v>
      </c>
      <c r="AI125" s="29">
        <f t="shared" si="635"/>
        <v>0.8576744165647705</v>
      </c>
      <c r="AJ125" s="34">
        <v>172</v>
      </c>
      <c r="AK125" s="36">
        <v>0.10100000000000001</v>
      </c>
      <c r="AL125" s="38">
        <v>0.21909999999999999</v>
      </c>
      <c r="AM125" s="137">
        <v>0.20480000000000001</v>
      </c>
      <c r="AN125" s="41">
        <f>AJ125*(1-AK125)*AL125</f>
        <v>33.878994800000001</v>
      </c>
      <c r="AO125" s="138">
        <f t="shared" si="677"/>
        <v>31.667814400000005</v>
      </c>
      <c r="AP125" s="42">
        <v>1.6</v>
      </c>
      <c r="AQ125" s="42"/>
      <c r="AR125" s="121">
        <f>AR124+AJ125-AQ125</f>
        <v>1575.4800000000021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9"/>
      <c r="B126" s="33">
        <v>3</v>
      </c>
      <c r="C126" s="46" t="s">
        <v>57</v>
      </c>
      <c r="D126" s="43">
        <v>20800</v>
      </c>
      <c r="E126" s="43">
        <v>1</v>
      </c>
      <c r="F126" s="43">
        <v>18665</v>
      </c>
      <c r="G126" s="37">
        <v>0.9</v>
      </c>
      <c r="H126" s="37">
        <v>4.9000000000000004</v>
      </c>
      <c r="I126" s="43">
        <v>19359</v>
      </c>
      <c r="J126" s="37">
        <v>3.5</v>
      </c>
      <c r="K126" s="43">
        <v>15923</v>
      </c>
      <c r="L126" s="39">
        <v>6.3E-2</v>
      </c>
      <c r="M126" s="37">
        <f>ROUND(K126*(1-L126),0)</f>
        <v>14920</v>
      </c>
      <c r="N126" s="28">
        <v>0.42399999999999999</v>
      </c>
      <c r="O126" s="25">
        <f t="shared" si="1201"/>
        <v>6326.08</v>
      </c>
      <c r="P126" s="39">
        <v>0.40400000000000003</v>
      </c>
      <c r="Q126" s="25">
        <f t="shared" si="1202"/>
        <v>6027.68</v>
      </c>
      <c r="R126" s="39">
        <v>0.17199999999999999</v>
      </c>
      <c r="S126" s="139">
        <v>0.23499999999999999</v>
      </c>
      <c r="T126" s="25">
        <f t="shared" si="1203"/>
        <v>2566.2399999999998</v>
      </c>
      <c r="U126" s="28">
        <v>0.22800000000000001</v>
      </c>
      <c r="V126" s="25">
        <f t="shared" si="1204"/>
        <v>3401.76</v>
      </c>
      <c r="W126" s="39">
        <v>0.5</v>
      </c>
      <c r="X126" s="25">
        <f t="shared" si="1205"/>
        <v>7460</v>
      </c>
      <c r="Y126" s="39">
        <v>0.39</v>
      </c>
      <c r="Z126" s="25">
        <f t="shared" si="1206"/>
        <v>5818.8</v>
      </c>
      <c r="AA126" s="47">
        <v>2.5600000000000002E-3</v>
      </c>
      <c r="AB126" s="18">
        <f t="shared" si="1207"/>
        <v>38.1952</v>
      </c>
      <c r="AC126" s="27">
        <f>IF(M126&gt;0,(AE126+AN126)/M126,0)</f>
        <v>2.7127158981233245E-3</v>
      </c>
      <c r="AD126" s="47">
        <v>4.2000000000000002E-4</v>
      </c>
      <c r="AE126" s="37">
        <f t="shared" si="1208"/>
        <v>6.2664</v>
      </c>
      <c r="AF126" s="28">
        <v>0.2056</v>
      </c>
      <c r="AG126" s="41">
        <f t="shared" si="1209"/>
        <v>31.092065600000002</v>
      </c>
      <c r="AH126" s="28">
        <f t="shared" si="1210"/>
        <v>0.83764864996588384</v>
      </c>
      <c r="AI126" s="29">
        <f t="shared" si="635"/>
        <v>0.84674582063365655</v>
      </c>
      <c r="AJ126" s="43">
        <v>166</v>
      </c>
      <c r="AK126" s="39">
        <v>8.8999999999999996E-2</v>
      </c>
      <c r="AL126" s="28">
        <v>0.22620000000000001</v>
      </c>
      <c r="AM126" s="139">
        <v>0.21609999999999999</v>
      </c>
      <c r="AN126" s="41">
        <f>AJ126*(1-AK126)*AL126</f>
        <v>34.207321200000003</v>
      </c>
      <c r="AO126" s="140">
        <f t="shared" si="677"/>
        <v>32.6799386</v>
      </c>
      <c r="AP126" s="18">
        <v>1.55</v>
      </c>
      <c r="AQ126" s="18"/>
      <c r="AR126" s="121">
        <f>AR125+AJ126-AQ126</f>
        <v>1741.4800000000021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70"/>
      <c r="B127" s="49" t="s">
        <v>38</v>
      </c>
      <c r="C127" s="50"/>
      <c r="D127" s="51">
        <f>SUM(D124:D126)</f>
        <v>41404</v>
      </c>
      <c r="E127" s="61"/>
      <c r="F127" s="51">
        <f>SUM(F124:F126)</f>
        <v>44300</v>
      </c>
      <c r="G127" s="62"/>
      <c r="H127" s="62"/>
      <c r="I127" s="51">
        <f>SUM(I124:I126)</f>
        <v>45318</v>
      </c>
      <c r="J127" s="52"/>
      <c r="K127" s="51">
        <f>SUM(K124:K126)</f>
        <v>46158</v>
      </c>
      <c r="L127" s="21">
        <f>IF(K127&gt;0,(K124*L124+K125*L125+K126*L126)/K127,0)</f>
        <v>6.4888231725811346E-2</v>
      </c>
      <c r="M127" s="52">
        <f>M124+M125+M126</f>
        <v>43163</v>
      </c>
      <c r="N127" s="53">
        <f>IF(M127&gt;0,O127/M127,0)</f>
        <v>0.41850149433542616</v>
      </c>
      <c r="O127" s="54">
        <f t="shared" ref="O127" si="1212">O124+O125+O126</f>
        <v>18063.78</v>
      </c>
      <c r="P127" s="21">
        <f>IF(M127&gt;0,Q127/M127,0)</f>
        <v>0.41164576141602766</v>
      </c>
      <c r="Q127" s="54">
        <f t="shared" ref="Q127" si="1213">Q124+Q125+Q126</f>
        <v>17767.866000000002</v>
      </c>
      <c r="R127" s="21">
        <f>IF(M127&gt;0,T127/M127,0)</f>
        <v>0.16985274424854618</v>
      </c>
      <c r="S127" s="141"/>
      <c r="T127" s="54">
        <f t="shared" ref="T127" si="1214">T124+T125+T126</f>
        <v>7331.3539999999994</v>
      </c>
      <c r="U127" s="21">
        <f>IF(M127&gt;0,V127/M127,0)</f>
        <v>0.23194798785997267</v>
      </c>
      <c r="V127" s="54">
        <f t="shared" ref="V127" si="1215">V124+V125+V126</f>
        <v>10011.571</v>
      </c>
      <c r="W127" s="21">
        <f>IF(M127&gt;0,X127/M127,0)</f>
        <v>0.49425128003150842</v>
      </c>
      <c r="X127" s="54">
        <f t="shared" ref="X127" si="1216">X124+X125+X126</f>
        <v>21333.367999999999</v>
      </c>
      <c r="Y127" s="21">
        <f>IF(M127&gt;0,Z127/M127,0)</f>
        <v>0.40308667145471816</v>
      </c>
      <c r="Z127" s="54">
        <f t="shared" ref="Z127" si="1217">Z124+Z125+Z126</f>
        <v>17398.43</v>
      </c>
      <c r="AA127" s="55">
        <f>IF(M127&gt;0,AB127/M127,0)</f>
        <v>2.5507346569978917E-3</v>
      </c>
      <c r="AB127" s="56">
        <f t="shared" ref="AB127" si="1218">SUM(AB124:AB126)</f>
        <v>110.09735999999999</v>
      </c>
      <c r="AC127" s="55">
        <f t="shared" ref="AC127" si="1219">IF(M127&gt;0,(AC124*M124+AC125*M125+AC126*M126)/M127,0)</f>
        <v>2.7529351759608923E-3</v>
      </c>
      <c r="AD127" s="55">
        <f>IF(K127&gt;0,(K124*AD124+K125*AD125+K126*AD126)/K127,0)</f>
        <v>4.0670717968716149E-4</v>
      </c>
      <c r="AE127" s="52">
        <f t="shared" ref="AE127" si="1220">SUM(AE124:AE126)</f>
        <v>17.554110000000001</v>
      </c>
      <c r="AF127" s="53">
        <f>IF(K127&gt;0,(K124*AF124+K125*AF125+K126*AF126)/K127,0)</f>
        <v>0.20850800294640151</v>
      </c>
      <c r="AG127" s="58">
        <f>SUM(AG124:AG126)</f>
        <v>94.340748599999998</v>
      </c>
      <c r="AH127" s="53">
        <f>IF(AND(AB127&gt;0),((AB124*AH124+AB125*AH125+AB126*AH126)/AB127),0)</f>
        <v>0.84220139352840551</v>
      </c>
      <c r="AI127" s="57">
        <f t="shared" si="635"/>
        <v>0.85381507936333956</v>
      </c>
      <c r="AJ127" s="51">
        <f>SUM(AJ124:AJ126)</f>
        <v>499</v>
      </c>
      <c r="AK127" s="21">
        <f>IF(AJ127&gt;0,(AK124*AJ124+AK125*AJ125+AK126*AJ126)/AJ127,0)</f>
        <v>9.3458917835671354E-2</v>
      </c>
      <c r="AL127" s="53">
        <f>IF(K127&gt;0,(AL124*K124+AL125*K125+AL126*K126)/K127,0)</f>
        <v>0.22390178733913949</v>
      </c>
      <c r="AM127" s="141">
        <f>IF(L127&gt;0,(AM124*K124+AM125*K125+AM126*K126)/K127,0)</f>
        <v>0.21187721088435377</v>
      </c>
      <c r="AN127" s="58">
        <f>SUM(AN124:AN126)</f>
        <v>101.27083099999999</v>
      </c>
      <c r="AO127" s="142">
        <f t="shared" ref="AO127" si="1221">SUM(AO124:AO126)</f>
        <v>95.818100999999999</v>
      </c>
      <c r="AP127" s="63"/>
      <c r="AQ127" s="56">
        <f>SUM(AQ124:AQ126)</f>
        <v>481.82</v>
      </c>
      <c r="AR127" s="105"/>
      <c r="AS127" s="106">
        <f>AR126</f>
        <v>1741.4800000000021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1431973</v>
      </c>
      <c r="E128" s="69"/>
      <c r="F128" s="69">
        <f>SUM(F127,F123,F119,F115,F111,F107,F103,F99,F95,F91,F87,F83,F79,F75,F71,F67,F63,F59,F55,F51,F47,F43,F39,F35,F31,F27,F23,F19,F15,F11,F7)</f>
        <v>1445680</v>
      </c>
      <c r="G128" s="75"/>
      <c r="H128" s="69"/>
      <c r="I128" s="69">
        <f>SUM(I127,I123,I119,I115,I111,I107,I103,I99,I95,I91,I87,I83,I79,I75,I71,I67,I63,I59,I55,I51,I47,I43,I39,I35,I31,I27,I23,I19,I15,I11,I7)</f>
        <v>1464501</v>
      </c>
      <c r="J128" s="75"/>
      <c r="K128" s="69">
        <f>SUM(K127,K123,K119,K115,K111,K107,K103,K99,K95,K91,K87,K83,K79,K75,K71,K67,K63,K59,K55,K51,K47,K43,K39,K35,K31,K27,K23,K19,K15,K11,K7)</f>
        <v>1430538</v>
      </c>
      <c r="L128" s="70">
        <f>1-M128/K128</f>
        <v>6.6774877703353552E-2</v>
      </c>
      <c r="M128" s="69">
        <f>SUM(M127,M123,M119,M115,M111,M107,M103,M99,M95,M91,M87,M83,M79,M75,M71,M67,M63,M59,M55,M51,M47,M43,M39,M35,M31,M27,M23,M19,M15,M11,M7)</f>
        <v>1335014</v>
      </c>
      <c r="N128" s="71">
        <f>IF(AND(M128&gt;0),(O128/M128),0)</f>
        <v>0.53571029142765558</v>
      </c>
      <c r="O128" s="69">
        <f>SUM(O127,O123,O119,O115,O111,O107,O103,O99,O95,O91,O87,O83,O79,O75,O71,O67,O63,O59,O55,O51,O47,O43,O39,O35,O31,O27,O23,O19,O15,O11,O7)</f>
        <v>715180.73900000018</v>
      </c>
      <c r="P128" s="71">
        <f>Q128/M128</f>
        <v>0.33114407414454072</v>
      </c>
      <c r="Q128" s="69">
        <f>SUM(Q127,Q123,Q119,Q115,Q111,Q107,Q103,Q99,Q95,Q91,Q87,Q83,Q79,Q75,Q71,Q67,Q63,Q59,Q55,Q51,Q47,Q43,Q39,Q35,Q31,Q27,Q23,Q19,Q15,Q11,Q7)</f>
        <v>442081.97499999992</v>
      </c>
      <c r="R128" s="71">
        <f>T128/M128</f>
        <v>0.133080924994045</v>
      </c>
      <c r="S128" s="143"/>
      <c r="T128" s="69">
        <f>SUM(T127,T123,T119,T115,T111,T107,T103,T99,T95,T91,T87,T83,T79,T75,T71,T67,T63,T59,T55,T51,T47,T43,T39,T35,T31,T27,T23,T19,T15,T11,T7)</f>
        <v>177664.89799999999</v>
      </c>
      <c r="U128" s="71">
        <f>V128/M128</f>
        <v>0.23731459070841207</v>
      </c>
      <c r="V128" s="69">
        <f>SUM(V127,V123,V119,V115,V111,V107,V103,V99,V95,V91,V87,V83,V79,V75,V71,V67,V63,V59,V55,V51,V47,V43,V39,V35,V31,V27,V23,V19,V15,V11,V7)</f>
        <v>316818.30100000004</v>
      </c>
      <c r="W128" s="71">
        <f>X128/M128</f>
        <v>0.49348378818499278</v>
      </c>
      <c r="X128" s="69">
        <f>SUM(X127,X123,X119,X115,X111,X107,X103,X99,X95,X91,X87,X83,X79,X75,X71,X67,X63,X59,X55,X51,X47,X43,X39,X35,X31,X27,X23,X19,X15,X11,X7)</f>
        <v>658807.76599999995</v>
      </c>
      <c r="Y128" s="71">
        <f>IF(AND(M128&gt;0),(Z128/M128),0)</f>
        <v>0.3962692600976469</v>
      </c>
      <c r="Z128" s="69">
        <f>SUM(Z127,Z123,Z119,Z115,Z111,Z107,Z103,Z99,Z95,Z91,Z87,Z83,Z79,Z75,Z71,Z67,Z63,Z59,Z55,Z51,Z47,Z43,Z39,Z35,Z31,Z27,Z23,Z19,Z15,Z11,Z7)</f>
        <v>529025.01</v>
      </c>
      <c r="AA128" s="72">
        <f>IF(AND(M128&gt;0),(AB128/M128),0)</f>
        <v>2.7554595831953818E-3</v>
      </c>
      <c r="AB128" s="69">
        <f>SUM(AB127,AB123,AB119,AB115,AB111,AB107,AB103,AB99,AB95,AB91,AB87,AB83,AB79,AB75,AB71,AB67,AB63,AB59,AB55,AB51,AB47,AB43,AB39,AB35,AB31,AB27,AB23,AB19,AB15,AB11,AB7)</f>
        <v>3678.5771199999995</v>
      </c>
      <c r="AC128" s="73">
        <f>(AE128+AN128)/M128</f>
        <v>2.9833372730173622E-3</v>
      </c>
      <c r="AD128" s="74">
        <f>AE128/(M128-AJ128)</f>
        <v>4.0138661744725115E-4</v>
      </c>
      <c r="AE128" s="75">
        <f>SUM(AE127,AE123,AE119,AE115,AE111,AE107,AE103,AE99,AE95,AE91,AE87,AE83,AE79,AE75,AE71,AE67,AE63,AE59,AE55,AE51,AE47,AE43,AE39,AE35,AE31,AE27,AE23,AE19,AE15,AE11,AE7)</f>
        <v>529.09941000000003</v>
      </c>
      <c r="AF128" s="71">
        <f>AG128/AJ128</f>
        <v>0.19349244042174046</v>
      </c>
      <c r="AG128" s="69">
        <f>SUM(AG127,AG123,AG119,AG115,AG111,AG107,AG103,AG99,AG95,AG91,AG87,AG83,AG79,AG75,AG71,AG67,AG63,AG59,AG55,AG51,AG47,AG43,AG39,AG35,AG31,AG27,AG23,AG19,AG15,AG11,AG7)</f>
        <v>3257.4452345000009</v>
      </c>
      <c r="AH128" s="76">
        <f>((AA128-AD128)*AF128)/((AF128-AD128)*AA128)</f>
        <v>0.85610636139041041</v>
      </c>
      <c r="AI128" s="77">
        <f>((AC128-AD128)*AL128)/((AL128-AD128)*AC128)</f>
        <v>0.86715381011901205</v>
      </c>
      <c r="AJ128" s="69">
        <f>SUM(AJ127,AJ123,AJ119,AJ115,AJ111,AJ107,AJ103,AJ99,AJ95,AJ91,AJ87,AJ83,AJ79,AJ75,AJ71,AJ67,AJ63,AJ59,AJ55,AJ51,AJ47,AJ43,AJ39,AJ35,AJ31,AJ27,AJ23,AJ19,AJ15,AJ11,AJ7)</f>
        <v>16835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8.2476566676566693E-2</v>
      </c>
      <c r="AL128" s="71">
        <f>AN128/AJ128</f>
        <v>0.2051498435521236</v>
      </c>
      <c r="AM128" s="143">
        <f>AO128/AJ128</f>
        <v>0.20233242415800418</v>
      </c>
      <c r="AN128" s="69">
        <f>SUM(AN127,AN123,AN119,AN115,AN111,AN107,AN103,AN99,AN95,AN91,AN87,AN83,AN79,AN75,AN71,AN67,AN63,AN59,AN55,AN51,AN47,AN43,AN39,AN35,AN31,AN27,AN23,AN19,AN15,AN11,AN7)</f>
        <v>3453.6976162000005</v>
      </c>
      <c r="AO128" s="144">
        <f>SUM(AO127,AO123,AO119,AO115,AO111,AO107,AO103,AO99,AO95,AO91,AO87,AO83,AO79,AO75,AO71,AO67,AO63,AO59,AO55,AO51,AO47,AO43,AO39,AO35,AO31,AO27,AO23,AO19,AO15,AO11,AO7)</f>
        <v>3406.2663607000004</v>
      </c>
      <c r="AP128" s="69"/>
      <c r="AQ128" s="107">
        <f>SUM(AQ127,AQ123,AQ119,AQ115,AQ111,AQ107,AQ103,AQ99,AQ95,AQ91,AQ87,AQ83,AQ79,AQ75,AQ71,AQ67,AQ63,AQ59,AQ55,AQ51,AQ47,AQ43,AQ39,AQ35,AQ31,AQ27,AQ23,AQ19,AQ15,AQ11,AQ7)</f>
        <v>17133.859999999997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29" spans="14:35" x14ac:dyDescent="0.2">
      <c r="N129" s="80"/>
      <c r="O129" s="157"/>
      <c r="P129" s="158"/>
      <c r="Q129" s="157"/>
      <c r="R129" s="158"/>
    </row>
    <row r="131" spans="14:35" x14ac:dyDescent="0.2">
      <c r="AI131" s="80"/>
    </row>
    <row r="132" spans="14:35" x14ac:dyDescent="0.2">
      <c r="AI132" s="80"/>
    </row>
  </sheetData>
  <protectedRanges>
    <protectedRange sqref="Q1:Q3 V1:V3 X1:X3 Z1:Z3 AN1:AO1048576 O1:O3 T1:T3 AE1:AE3 AI1:AI1048576 AB1:AC3 AB128:AC1048576 O128:O1048576 Q128:Q1048576 T128:T1048576 V128:V1048576 X128:X1048576 Z128:Z1048576 AE128:AE1048576 M1:M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124:A127"/>
    <mergeCell ref="A104:A107"/>
    <mergeCell ref="A108:A111"/>
    <mergeCell ref="A112:A115"/>
    <mergeCell ref="A116:A119"/>
    <mergeCell ref="A120:A123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76:A79"/>
    <mergeCell ref="A80:A83"/>
    <mergeCell ref="A84:A87"/>
    <mergeCell ref="A72:A75"/>
    <mergeCell ref="AX1:AY1"/>
    <mergeCell ref="AV1:AW1"/>
    <mergeCell ref="A32:A35"/>
    <mergeCell ref="A36:A39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topLeftCell="AA1" zoomScale="110" zoomScaleNormal="110" workbookViewId="0">
      <pane ySplit="2" topLeftCell="A3" activePane="bottomLeft" state="frozen"/>
      <selection pane="bottomLeft" activeCell="C97" sqref="C97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6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3.5703125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8554687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5" style="80" customWidth="1"/>
    <col min="33" max="33" width="15" style="82" hidden="1" customWidth="1"/>
    <col min="34" max="34" width="13.85546875" style="32" customWidth="1"/>
    <col min="35" max="35" width="10" style="32" customWidth="1"/>
    <col min="36" max="36" width="12" style="32" customWidth="1"/>
    <col min="37" max="37" width="11.5703125" style="81" customWidth="1"/>
    <col min="38" max="38" width="12.28515625" style="82" bestFit="1" customWidth="1"/>
    <col min="39" max="39" width="12.28515625" style="82" customWidth="1"/>
    <col min="40" max="40" width="11.7109375" style="32" bestFit="1" customWidth="1"/>
    <col min="41" max="41" width="11.7109375" style="145" customWidth="1"/>
    <col min="42" max="42" width="11.85546875" style="32" customWidth="1"/>
    <col min="43" max="43" width="12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74" t="s">
        <v>47</v>
      </c>
      <c r="B1" s="176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23</v>
      </c>
      <c r="AM1" s="131" t="s">
        <v>50</v>
      </c>
      <c r="AN1" s="146" t="s">
        <v>24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7" t="s">
        <v>28</v>
      </c>
      <c r="AW1" s="167"/>
      <c r="AX1" s="167" t="s">
        <v>29</v>
      </c>
      <c r="AY1" s="167"/>
    </row>
    <row r="2" spans="1:51" s="22" customFormat="1" ht="13.5" thickBot="1" x14ac:dyDescent="0.25">
      <c r="A2" s="175"/>
      <c r="B2" s="177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/>
      <c r="AN2" s="5" t="s">
        <v>30</v>
      </c>
      <c r="AO2" s="133"/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Май!AS127</f>
        <v>1741.4800000000021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8">
        <v>1</v>
      </c>
      <c r="B4" s="23">
        <v>1</v>
      </c>
      <c r="C4" s="11" t="s">
        <v>53</v>
      </c>
      <c r="D4" s="12">
        <v>16272</v>
      </c>
      <c r="E4" s="12">
        <v>1</v>
      </c>
      <c r="F4" s="12">
        <v>19225</v>
      </c>
      <c r="G4" s="13">
        <v>1</v>
      </c>
      <c r="H4" s="13">
        <v>4.3</v>
      </c>
      <c r="I4" s="12">
        <v>20122</v>
      </c>
      <c r="J4" s="13">
        <v>1.9</v>
      </c>
      <c r="K4" s="12">
        <v>15948</v>
      </c>
      <c r="L4" s="14">
        <v>6.4000000000000001E-2</v>
      </c>
      <c r="M4" s="24">
        <f>ROUND(K4*(1-L4),0)</f>
        <v>14927</v>
      </c>
      <c r="N4" s="15">
        <v>0.41099999999999998</v>
      </c>
      <c r="O4" s="25">
        <f t="shared" ref="O4:O6" si="0">M4*N4</f>
        <v>6134.9969999999994</v>
      </c>
      <c r="P4" s="14">
        <v>0.42799999999999999</v>
      </c>
      <c r="Q4" s="25">
        <f t="shared" ref="Q4:Q6" si="1">M4*P4</f>
        <v>6388.7560000000003</v>
      </c>
      <c r="R4" s="16">
        <v>0.161</v>
      </c>
      <c r="S4" s="149">
        <v>0.24260000000000001</v>
      </c>
      <c r="T4" s="25">
        <f t="shared" ref="T4:T6" si="2">M4*R4</f>
        <v>2403.2469999999998</v>
      </c>
      <c r="U4" s="26">
        <v>0.253</v>
      </c>
      <c r="V4" s="25">
        <f t="shared" ref="V4:V6" si="3">M4*U4</f>
        <v>3776.5309999999999</v>
      </c>
      <c r="W4" s="16">
        <v>0.48299999999999998</v>
      </c>
      <c r="X4" s="25">
        <f>M4*W4</f>
        <v>7209.741</v>
      </c>
      <c r="Y4" s="16">
        <v>0.39</v>
      </c>
      <c r="Z4" s="128">
        <f t="shared" ref="Z4:Z6" si="4">Y4*M4</f>
        <v>5821.53</v>
      </c>
      <c r="AA4" s="17">
        <v>2.5400000000000002E-3</v>
      </c>
      <c r="AB4" s="19">
        <f>M4*AA4</f>
        <v>37.914580000000001</v>
      </c>
      <c r="AC4" s="27">
        <f>IF(M4&gt;0,(AE4+AN4)/M4,0)</f>
        <v>2.4730920412675021E-3</v>
      </c>
      <c r="AD4" s="17">
        <v>4.4000000000000002E-4</v>
      </c>
      <c r="AE4" s="24">
        <f t="shared" ref="AE4:AE6" si="5">AD4*M4</f>
        <v>6.5678800000000006</v>
      </c>
      <c r="AF4" s="117">
        <v>0.21279999999999999</v>
      </c>
      <c r="AG4" s="30">
        <f>AJ4*(1-AK4)*AF4</f>
        <v>29.2087152</v>
      </c>
      <c r="AH4" s="28">
        <f>IF(AND(AF4&gt;0,AD4&gt;0,AA4&gt;0),((AA4-AD4)*AF4)/((AF4-AD4)*AA4),0)</f>
        <v>0.82848468578835821</v>
      </c>
      <c r="AI4" s="60">
        <f t="shared" ref="AI4:AI67" si="6">IF(AND(AC4&gt;0,AL4&gt;0,AD4&gt;0),((AL4*(AC4-AD4))/(AC4*(AL4-AD4))),0)</f>
        <v>0.82372432133173479</v>
      </c>
      <c r="AJ4" s="12">
        <v>151</v>
      </c>
      <c r="AK4" s="14">
        <v>9.0999999999999998E-2</v>
      </c>
      <c r="AL4" s="15">
        <v>0.22109999999999999</v>
      </c>
      <c r="AM4" s="135">
        <v>0.21340000000000001</v>
      </c>
      <c r="AN4" s="30">
        <f>AJ4*(1-AK4)*AL4</f>
        <v>30.347964900000001</v>
      </c>
      <c r="AO4" s="136">
        <f>AJ4*(1-AK4)*AM4</f>
        <v>29.291070600000005</v>
      </c>
      <c r="AP4" s="19">
        <v>1.55</v>
      </c>
      <c r="AQ4" s="19"/>
      <c r="AR4" s="113">
        <f>AR3+AJ4-AQ4</f>
        <v>1892.4800000000021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9"/>
      <c r="B5" s="33">
        <v>2</v>
      </c>
      <c r="C5" s="46" t="s">
        <v>56</v>
      </c>
      <c r="D5" s="34">
        <v>18430</v>
      </c>
      <c r="E5" s="34">
        <v>5</v>
      </c>
      <c r="F5" s="34">
        <v>19222</v>
      </c>
      <c r="G5" s="35">
        <v>0.9</v>
      </c>
      <c r="H5" s="35">
        <v>4.3</v>
      </c>
      <c r="I5" s="34">
        <v>19651</v>
      </c>
      <c r="J5" s="35">
        <v>1.9</v>
      </c>
      <c r="K5" s="34">
        <v>16065</v>
      </c>
      <c r="L5" s="36">
        <v>6.6000000000000003E-2</v>
      </c>
      <c r="M5" s="37">
        <f>ROUND(K5*(1-L5),0)</f>
        <v>15005</v>
      </c>
      <c r="N5" s="38">
        <v>0.442</v>
      </c>
      <c r="O5" s="25">
        <f t="shared" si="0"/>
        <v>6632.21</v>
      </c>
      <c r="P5" s="36">
        <v>0.40300000000000002</v>
      </c>
      <c r="Q5" s="25">
        <f t="shared" si="1"/>
        <v>6047.0150000000003</v>
      </c>
      <c r="R5" s="39">
        <v>0.155</v>
      </c>
      <c r="S5" s="139">
        <v>0.24349999999999999</v>
      </c>
      <c r="T5" s="25">
        <f t="shared" si="2"/>
        <v>2325.7750000000001</v>
      </c>
      <c r="U5" s="28">
        <v>0.25</v>
      </c>
      <c r="V5" s="25">
        <f t="shared" si="3"/>
        <v>3751.25</v>
      </c>
      <c r="W5" s="39">
        <v>0.49199999999999999</v>
      </c>
      <c r="X5" s="25">
        <f>M5*W5</f>
        <v>7382.46</v>
      </c>
      <c r="Y5" s="39">
        <v>0.4</v>
      </c>
      <c r="Z5" s="25">
        <f t="shared" si="4"/>
        <v>6002</v>
      </c>
      <c r="AA5" s="40">
        <v>2.5500000000000002E-3</v>
      </c>
      <c r="AB5" s="18">
        <f>M5*AA5</f>
        <v>38.262750000000004</v>
      </c>
      <c r="AC5" s="27">
        <f>IF(M5&gt;0,(AE5+AN5)/M5,0)</f>
        <v>2.6675766211262907E-3</v>
      </c>
      <c r="AD5" s="40">
        <v>4.6000000000000001E-4</v>
      </c>
      <c r="AE5" s="37">
        <f t="shared" si="5"/>
        <v>6.9023000000000003</v>
      </c>
      <c r="AF5" s="28">
        <v>0.2024</v>
      </c>
      <c r="AG5" s="41">
        <f>AJ5*(1-AK5)*AF5</f>
        <v>30.172982399999999</v>
      </c>
      <c r="AH5" s="28">
        <f>IF(AND(AF5&gt;0,AD5&gt;0,AA5&gt;0),((AA5-AD5)*AF5)/((AF5-AD5)*AA5),0)</f>
        <v>0.82147483139041499</v>
      </c>
      <c r="AI5" s="29">
        <f t="shared" si="6"/>
        <v>0.82927561479993039</v>
      </c>
      <c r="AJ5" s="34">
        <v>164</v>
      </c>
      <c r="AK5" s="36">
        <v>9.0999999999999998E-2</v>
      </c>
      <c r="AL5" s="38">
        <v>0.22220000000000001</v>
      </c>
      <c r="AM5" s="137">
        <v>0.21249999999999999</v>
      </c>
      <c r="AN5" s="41">
        <f>AJ5*(1-AK5)*AL5</f>
        <v>33.124687199999997</v>
      </c>
      <c r="AO5" s="138">
        <f t="shared" ref="AO5:AO6" si="7">AJ5*(1-AK5)*AM5</f>
        <v>31.678649999999998</v>
      </c>
      <c r="AP5" s="42">
        <v>1.55</v>
      </c>
      <c r="AQ5" s="42"/>
      <c r="AR5" s="113">
        <f>AR4+AJ5-AQ5</f>
        <v>2056.4800000000023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9"/>
      <c r="B6" s="33">
        <v>3</v>
      </c>
      <c r="C6" s="11" t="s">
        <v>58</v>
      </c>
      <c r="D6" s="43">
        <v>17500</v>
      </c>
      <c r="E6" s="43">
        <v>3</v>
      </c>
      <c r="F6" s="43">
        <v>16799</v>
      </c>
      <c r="G6" s="37">
        <v>0.7</v>
      </c>
      <c r="H6" s="37">
        <v>4.5</v>
      </c>
      <c r="I6" s="43">
        <v>17545</v>
      </c>
      <c r="J6" s="37">
        <v>1.4</v>
      </c>
      <c r="K6" s="43">
        <v>16205</v>
      </c>
      <c r="L6" s="39">
        <v>6.8000000000000005E-2</v>
      </c>
      <c r="M6" s="37">
        <f>ROUND(K6*(1-L6),0)</f>
        <v>15103</v>
      </c>
      <c r="N6" s="28">
        <v>0.432</v>
      </c>
      <c r="O6" s="25">
        <f t="shared" si="0"/>
        <v>6524.4960000000001</v>
      </c>
      <c r="P6" s="39">
        <v>0.44</v>
      </c>
      <c r="Q6" s="25">
        <f t="shared" si="1"/>
        <v>6645.32</v>
      </c>
      <c r="R6" s="39">
        <v>0.128</v>
      </c>
      <c r="S6" s="139">
        <v>0.24909999999999999</v>
      </c>
      <c r="T6" s="25">
        <f t="shared" si="2"/>
        <v>1933.184</v>
      </c>
      <c r="U6" s="28">
        <v>0.25800000000000001</v>
      </c>
      <c r="V6" s="25">
        <f t="shared" si="3"/>
        <v>3896.5740000000001</v>
      </c>
      <c r="W6" s="39">
        <v>0.49</v>
      </c>
      <c r="X6" s="25">
        <f>M6*W6</f>
        <v>7400.47</v>
      </c>
      <c r="Y6" s="39">
        <v>0.4</v>
      </c>
      <c r="Z6" s="25">
        <f t="shared" si="4"/>
        <v>6041.2000000000007</v>
      </c>
      <c r="AA6" s="47">
        <v>2.48E-3</v>
      </c>
      <c r="AB6" s="18">
        <f>M6*AA6</f>
        <v>37.455440000000003</v>
      </c>
      <c r="AC6" s="27">
        <f>IF(M6&gt;0,(AE6+AN6)/M6,0)</f>
        <v>2.6238714162749128E-3</v>
      </c>
      <c r="AD6" s="47">
        <v>4.2000000000000002E-4</v>
      </c>
      <c r="AE6" s="37">
        <f t="shared" si="5"/>
        <v>6.3432599999999999</v>
      </c>
      <c r="AF6" s="28">
        <v>0.20710000000000001</v>
      </c>
      <c r="AG6" s="41">
        <f>AJ6*(1-AK6)*AF6</f>
        <v>29.776838000000001</v>
      </c>
      <c r="AH6" s="28">
        <f>IF(AND(AF6&gt;0,AD6&gt;0,AA6&gt;0),((AA6-AD6)*AF6)/((AF6-AD6)*AA6),0)</f>
        <v>0.83233313771640127</v>
      </c>
      <c r="AI6" s="29">
        <f t="shared" si="6"/>
        <v>0.84145779944865362</v>
      </c>
      <c r="AJ6" s="43">
        <v>158</v>
      </c>
      <c r="AK6" s="39">
        <v>0.09</v>
      </c>
      <c r="AL6" s="28">
        <v>0.23150000000000001</v>
      </c>
      <c r="AM6" s="139">
        <v>0.22389999999999999</v>
      </c>
      <c r="AN6" s="41">
        <f>AJ6*(1-AK6)*AL6</f>
        <v>33.285070000000005</v>
      </c>
      <c r="AO6" s="140">
        <f t="shared" si="7"/>
        <v>32.192341999999996</v>
      </c>
      <c r="AP6" s="18">
        <v>1.55</v>
      </c>
      <c r="AQ6" s="18"/>
      <c r="AR6" s="113">
        <f>AR5+AJ6-AQ6</f>
        <v>2214.4800000000023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70"/>
      <c r="B7" s="49" t="s">
        <v>38</v>
      </c>
      <c r="C7" s="50"/>
      <c r="D7" s="51">
        <f>SUM(D4:D6)</f>
        <v>52202</v>
      </c>
      <c r="E7" s="51"/>
      <c r="F7" s="51">
        <f>SUM(F4:F6)</f>
        <v>55246</v>
      </c>
      <c r="G7" s="52"/>
      <c r="H7" s="52"/>
      <c r="I7" s="51">
        <f>SUM(I4:I6)</f>
        <v>57318</v>
      </c>
      <c r="J7" s="52"/>
      <c r="K7" s="51">
        <f>SUM(K4:K6)</f>
        <v>48218</v>
      </c>
      <c r="L7" s="21">
        <f>IF(K7&gt;0,(K4*L4+K5*L5+K6*L6)/K7,0)</f>
        <v>6.601065991953213E-2</v>
      </c>
      <c r="M7" s="52">
        <f>M4+M5+M6</f>
        <v>45035</v>
      </c>
      <c r="N7" s="53">
        <f>IF(M7&gt;0,O7/M7,0)</f>
        <v>0.42837133340734979</v>
      </c>
      <c r="O7" s="54">
        <f>O4+O5+O6</f>
        <v>19291.702999999998</v>
      </c>
      <c r="P7" s="21">
        <f>IF(M7&gt;0,Q7/M7,0)</f>
        <v>0.42369470411901855</v>
      </c>
      <c r="Q7" s="54">
        <f>Q4+Q5+Q6</f>
        <v>19081.091</v>
      </c>
      <c r="R7" s="21">
        <f>IF(M7&gt;0,T7/M7,0)</f>
        <v>0.14793396247363164</v>
      </c>
      <c r="S7" s="141"/>
      <c r="T7" s="54">
        <f>T4+T5+T6</f>
        <v>6662.2060000000001</v>
      </c>
      <c r="U7" s="21">
        <f>IF(M7&gt;0,V7/M7,0)</f>
        <v>0.25367725102697902</v>
      </c>
      <c r="V7" s="54">
        <f>V4+V5+V6</f>
        <v>11424.355</v>
      </c>
      <c r="W7" s="21">
        <f>IF(M7&gt;0,X7/M7,0)</f>
        <v>0.48834619740202068</v>
      </c>
      <c r="X7" s="54">
        <f>X4+X5+X6</f>
        <v>21992.671000000002</v>
      </c>
      <c r="Y7" s="21">
        <f>IF(M7&gt;0,Z7/M7,0)</f>
        <v>0.39668546685910955</v>
      </c>
      <c r="Z7" s="54">
        <f>Z4+Z5+Z6</f>
        <v>17864.73</v>
      </c>
      <c r="AA7" s="55">
        <f>IF(M7&gt;0,AB7/M7,0)</f>
        <v>2.5232101698678812E-3</v>
      </c>
      <c r="AB7" s="56">
        <f>SUM(AB4:AB6)</f>
        <v>113.63277000000002</v>
      </c>
      <c r="AC7" s="55">
        <f>IF(M7&gt;0,(AC4*M4+AC5*M5+AC6*M6)/M7,0)</f>
        <v>2.588457024536472E-3</v>
      </c>
      <c r="AD7" s="55">
        <f>IF(K7&gt;0,(K4*AD4+K5*AD5+K6*AD6)/K7,0)</f>
        <v>4.3994193039943589E-4</v>
      </c>
      <c r="AE7" s="52">
        <f>SUM(AE4:AE6)</f>
        <v>19.81344</v>
      </c>
      <c r="AF7" s="53">
        <f>IF(K7&gt;0,(K4*AF4+K5*AF5+K6*AF6)/K7,0)</f>
        <v>0.20741934339873078</v>
      </c>
      <c r="AG7" s="58">
        <f>SUM(AG4:AG6)</f>
        <v>89.158535599999993</v>
      </c>
      <c r="AH7" s="53">
        <f>IF(AND(AB7&gt;0),((AB4*AH4+AB5*AH5+AB6*AH6)/AB7),0)</f>
        <v>0.82739282781392698</v>
      </c>
      <c r="AI7" s="57">
        <f t="shared" si="6"/>
        <v>0.83166342270114102</v>
      </c>
      <c r="AJ7" s="51">
        <f>SUM(AJ4:AJ6)</f>
        <v>473</v>
      </c>
      <c r="AK7" s="21">
        <f>IF(AJ7&gt;0,(AK4*AJ4+AK5*AJ5+AK6*AJ6)/AJ7,0)</f>
        <v>9.0665961945031709E-2</v>
      </c>
      <c r="AL7" s="53">
        <f>IF(K7&gt;0,(AL4*K4+AL5*K5+AL6*K6)/K7,0)</f>
        <v>0.22496170102451366</v>
      </c>
      <c r="AM7" s="141">
        <f>IF(K7&gt;0,(AM4*K4+AM5*K5+AM6*K6)/K7,0)</f>
        <v>0.21662896013936703</v>
      </c>
      <c r="AN7" s="58">
        <f>SUM(AN4:AN6)</f>
        <v>96.757722099999995</v>
      </c>
      <c r="AO7" s="142">
        <f t="shared" ref="AO7" si="8">SUM(AO4:AO6)</f>
        <v>93.162062599999999</v>
      </c>
      <c r="AP7" s="56"/>
      <c r="AQ7" s="56">
        <f>SUM(AQ4:AQ6)</f>
        <v>0</v>
      </c>
      <c r="AR7" s="105"/>
      <c r="AS7" s="106">
        <f>AR6</f>
        <v>2214.4800000000023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8">
        <v>2</v>
      </c>
      <c r="B8" s="23">
        <v>1</v>
      </c>
      <c r="C8" s="11" t="s">
        <v>54</v>
      </c>
      <c r="D8" s="12">
        <v>10000</v>
      </c>
      <c r="E8" s="12">
        <v>0</v>
      </c>
      <c r="F8" s="12">
        <v>5326</v>
      </c>
      <c r="G8" s="13">
        <v>0.5</v>
      </c>
      <c r="H8" s="13">
        <v>4.2</v>
      </c>
      <c r="I8" s="12">
        <v>5546</v>
      </c>
      <c r="J8" s="13">
        <v>7.3</v>
      </c>
      <c r="K8" s="12">
        <v>15708</v>
      </c>
      <c r="L8" s="14">
        <v>6.5000000000000002E-2</v>
      </c>
      <c r="M8" s="24">
        <f>ROUND(K8*(1-L8),0)</f>
        <v>14687</v>
      </c>
      <c r="N8" s="15">
        <v>0.30299999999999999</v>
      </c>
      <c r="O8" s="25">
        <f t="shared" ref="O8:O10" si="9">M8*N8</f>
        <v>4450.1610000000001</v>
      </c>
      <c r="P8" s="14">
        <v>0.44500000000000001</v>
      </c>
      <c r="Q8" s="25">
        <f t="shared" ref="Q8:Q10" si="10">M8*P8</f>
        <v>6535.7150000000001</v>
      </c>
      <c r="R8" s="16">
        <v>0.252</v>
      </c>
      <c r="S8" s="150">
        <v>0.24</v>
      </c>
      <c r="T8" s="25">
        <f t="shared" ref="T8:T10" si="11">M8*R8</f>
        <v>3701.1240000000003</v>
      </c>
      <c r="U8" s="26">
        <v>0.25</v>
      </c>
      <c r="V8" s="25">
        <f t="shared" ref="V8:V10" si="12">M8*U8</f>
        <v>3671.75</v>
      </c>
      <c r="W8" s="16">
        <v>0.49399999999999999</v>
      </c>
      <c r="X8" s="25">
        <f t="shared" ref="X8:X10" si="13">M8*W8</f>
        <v>7255.3779999999997</v>
      </c>
      <c r="Y8" s="16">
        <v>0.39</v>
      </c>
      <c r="Z8" s="25">
        <f t="shared" ref="Z8:Z10" si="14">Y8*M8</f>
        <v>5727.93</v>
      </c>
      <c r="AA8" s="17">
        <v>2.4399999999999999E-3</v>
      </c>
      <c r="AB8" s="18">
        <f t="shared" ref="AB8:AB10" si="15">M8*AA8</f>
        <v>35.836279999999995</v>
      </c>
      <c r="AC8" s="27">
        <f>IF(M8&gt;0,(AE8+AN8)/M8,0)</f>
        <v>2.5517228978007762E-3</v>
      </c>
      <c r="AD8" s="17">
        <v>4.0999999999999999E-4</v>
      </c>
      <c r="AE8" s="24">
        <f t="shared" ref="AE8:AE10" si="16">AD8*M8</f>
        <v>6.0216700000000003</v>
      </c>
      <c r="AF8" s="117">
        <v>0.2054</v>
      </c>
      <c r="AG8" s="30">
        <f t="shared" ref="AG8:AG10" si="17">AJ8*(1-AK8)*AF8</f>
        <v>28.817825400000004</v>
      </c>
      <c r="AH8" s="28">
        <f t="shared" ref="AH8:AH10" si="18">IF(AND(AF8&gt;0,AD8&gt;0,AA8&gt;0),((AA8-AD8)*AF8)/((AF8-AD8)*AA8),0)</f>
        <v>0.83363122871247597</v>
      </c>
      <c r="AI8" s="60">
        <f t="shared" si="6"/>
        <v>0.84086195096384508</v>
      </c>
      <c r="AJ8" s="12">
        <v>153</v>
      </c>
      <c r="AK8" s="14">
        <v>8.3000000000000004E-2</v>
      </c>
      <c r="AL8" s="15">
        <v>0.22420000000000001</v>
      </c>
      <c r="AM8" s="135">
        <v>0.21479999999999999</v>
      </c>
      <c r="AN8" s="30">
        <f>AJ8*(1-AK8)*AL8</f>
        <v>31.455484200000004</v>
      </c>
      <c r="AO8" s="136">
        <f t="shared" ref="AO8:AO70" si="19">AJ8*(1-AK8)*AM8</f>
        <v>30.136654800000002</v>
      </c>
      <c r="AP8" s="19">
        <v>1.6</v>
      </c>
      <c r="AQ8" s="19"/>
      <c r="AR8" s="101">
        <f>AR6+AJ8-AQ8</f>
        <v>2367.4800000000023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9"/>
      <c r="B9" s="33">
        <v>2</v>
      </c>
      <c r="C9" s="46" t="s">
        <v>56</v>
      </c>
      <c r="D9" s="34">
        <v>18025</v>
      </c>
      <c r="E9" s="34">
        <v>1</v>
      </c>
      <c r="F9" s="34">
        <v>16534</v>
      </c>
      <c r="G9" s="35">
        <v>0.5</v>
      </c>
      <c r="H9" s="35">
        <v>4</v>
      </c>
      <c r="I9" s="34">
        <v>17207</v>
      </c>
      <c r="J9" s="35">
        <v>5</v>
      </c>
      <c r="K9" s="34">
        <v>15908</v>
      </c>
      <c r="L9" s="36">
        <v>6.8000000000000005E-2</v>
      </c>
      <c r="M9" s="37">
        <f>ROUND(K9*(1-L9),0)</f>
        <v>14826</v>
      </c>
      <c r="N9" s="38">
        <v>0.28899999999999998</v>
      </c>
      <c r="O9" s="25">
        <f t="shared" si="9"/>
        <v>4284.7139999999999</v>
      </c>
      <c r="P9" s="36">
        <v>0.48099999999999998</v>
      </c>
      <c r="Q9" s="25">
        <f t="shared" si="10"/>
        <v>7131.3059999999996</v>
      </c>
      <c r="R9" s="39">
        <v>0.23</v>
      </c>
      <c r="S9" s="139">
        <v>0.23730000000000001</v>
      </c>
      <c r="T9" s="25">
        <f t="shared" si="11"/>
        <v>3409.98</v>
      </c>
      <c r="U9" s="28">
        <v>0.252</v>
      </c>
      <c r="V9" s="25">
        <f t="shared" si="12"/>
        <v>3736.152</v>
      </c>
      <c r="W9" s="39">
        <v>0.49199999999999999</v>
      </c>
      <c r="X9" s="25">
        <f t="shared" si="13"/>
        <v>7294.3919999999998</v>
      </c>
      <c r="Y9" s="39">
        <v>0.4</v>
      </c>
      <c r="Z9" s="25">
        <f t="shared" si="14"/>
        <v>5930.4000000000005</v>
      </c>
      <c r="AA9" s="40">
        <v>2.5100000000000001E-3</v>
      </c>
      <c r="AB9" s="18">
        <f t="shared" si="15"/>
        <v>37.213259999999998</v>
      </c>
      <c r="AC9" s="27">
        <f>IF(M9&gt;0,(AE9+AN9)/M9,0)</f>
        <v>2.5693193039255367E-3</v>
      </c>
      <c r="AD9" s="40">
        <v>4.2000000000000002E-4</v>
      </c>
      <c r="AE9" s="37">
        <f t="shared" si="16"/>
        <v>6.2269200000000007</v>
      </c>
      <c r="AF9" s="28">
        <v>0.20330000000000001</v>
      </c>
      <c r="AG9" s="41">
        <f t="shared" si="17"/>
        <v>29.050756800000006</v>
      </c>
      <c r="AH9" s="28">
        <f t="shared" si="18"/>
        <v>0.83439310581019754</v>
      </c>
      <c r="AI9" s="29">
        <f t="shared" si="6"/>
        <v>0.83811108431285619</v>
      </c>
      <c r="AJ9" s="34">
        <v>156</v>
      </c>
      <c r="AK9" s="36">
        <v>8.4000000000000005E-2</v>
      </c>
      <c r="AL9" s="38">
        <v>0.223</v>
      </c>
      <c r="AM9" s="137">
        <v>0.21290000000000001</v>
      </c>
      <c r="AN9" s="41">
        <f>AJ9*(1-AK9)*AL9</f>
        <v>31.865808000000005</v>
      </c>
      <c r="AO9" s="138">
        <f t="shared" si="19"/>
        <v>30.422558400000003</v>
      </c>
      <c r="AP9" s="42">
        <v>1.55</v>
      </c>
      <c r="AQ9" s="42"/>
      <c r="AR9" s="113">
        <f>AR8+AJ9-AQ9</f>
        <v>2523.4800000000023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9"/>
      <c r="B10" s="33">
        <v>3</v>
      </c>
      <c r="C10" s="11" t="s">
        <v>58</v>
      </c>
      <c r="D10" s="43">
        <v>14775</v>
      </c>
      <c r="E10" s="43">
        <v>0</v>
      </c>
      <c r="F10" s="43">
        <v>18854</v>
      </c>
      <c r="G10" s="37">
        <v>0.7</v>
      </c>
      <c r="H10" s="37">
        <v>4.2</v>
      </c>
      <c r="I10" s="43">
        <v>19314</v>
      </c>
      <c r="J10" s="37">
        <v>3.9</v>
      </c>
      <c r="K10" s="43">
        <v>16101</v>
      </c>
      <c r="L10" s="39">
        <v>6.8000000000000005E-2</v>
      </c>
      <c r="M10" s="37">
        <f>ROUND(K10*(1-L10),0)</f>
        <v>15006</v>
      </c>
      <c r="N10" s="28">
        <v>0.372</v>
      </c>
      <c r="O10" s="25">
        <f t="shared" si="9"/>
        <v>5582.232</v>
      </c>
      <c r="P10" s="39">
        <v>0.4</v>
      </c>
      <c r="Q10" s="25">
        <f t="shared" si="10"/>
        <v>6002.4000000000005</v>
      </c>
      <c r="R10" s="39">
        <v>0.22800000000000001</v>
      </c>
      <c r="S10" s="139">
        <v>0.2412</v>
      </c>
      <c r="T10" s="25">
        <f t="shared" si="11"/>
        <v>3421.3679999999999</v>
      </c>
      <c r="U10" s="28">
        <v>0.249</v>
      </c>
      <c r="V10" s="25">
        <f t="shared" si="12"/>
        <v>3736.4940000000001</v>
      </c>
      <c r="W10" s="39">
        <v>0.49399999999999999</v>
      </c>
      <c r="X10" s="25">
        <f t="shared" si="13"/>
        <v>7412.9639999999999</v>
      </c>
      <c r="Y10" s="39">
        <v>0.4</v>
      </c>
      <c r="Z10" s="25">
        <f t="shared" si="14"/>
        <v>6002.4000000000005</v>
      </c>
      <c r="AA10" s="47">
        <v>2.6800000000000001E-3</v>
      </c>
      <c r="AB10" s="18">
        <f t="shared" si="15"/>
        <v>40.216079999999998</v>
      </c>
      <c r="AC10" s="27">
        <f>IF(M10&gt;0,(AE10+AN10)/M10,0)</f>
        <v>2.7381746101559378E-3</v>
      </c>
      <c r="AD10" s="47">
        <v>4.4000000000000002E-4</v>
      </c>
      <c r="AE10" s="37">
        <f t="shared" si="16"/>
        <v>6.6026400000000001</v>
      </c>
      <c r="AF10" s="28">
        <v>0.20369999999999999</v>
      </c>
      <c r="AG10" s="41">
        <f t="shared" si="17"/>
        <v>32.209451399999999</v>
      </c>
      <c r="AH10" s="28">
        <f t="shared" si="18"/>
        <v>0.83763020967190016</v>
      </c>
      <c r="AI10" s="29">
        <f t="shared" si="6"/>
        <v>0.84100567029667073</v>
      </c>
      <c r="AJ10" s="43">
        <v>173</v>
      </c>
      <c r="AK10" s="39">
        <v>8.5999999999999993E-2</v>
      </c>
      <c r="AL10" s="28">
        <v>0.21809999999999999</v>
      </c>
      <c r="AM10" s="139">
        <v>0.2107</v>
      </c>
      <c r="AN10" s="41">
        <f>AJ10*(1-AK10)*AL10</f>
        <v>34.4864082</v>
      </c>
      <c r="AO10" s="140">
        <f t="shared" si="19"/>
        <v>33.316305400000005</v>
      </c>
      <c r="AP10" s="18">
        <v>1.55</v>
      </c>
      <c r="AQ10" s="18"/>
      <c r="AR10" s="113">
        <f>AR9+AJ10-AQ10</f>
        <v>2696.4800000000023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70"/>
      <c r="B11" s="49" t="s">
        <v>38</v>
      </c>
      <c r="C11" s="50"/>
      <c r="D11" s="51">
        <f t="shared" ref="D11" si="20">SUM(D8:D10)</f>
        <v>42800</v>
      </c>
      <c r="E11" s="51"/>
      <c r="F11" s="51">
        <f t="shared" ref="F11" si="21">SUM(F8:F10)</f>
        <v>40714</v>
      </c>
      <c r="G11" s="52"/>
      <c r="H11" s="52"/>
      <c r="I11" s="51">
        <f t="shared" ref="I11:K11" si="22">SUM(I8:I10)</f>
        <v>42067</v>
      </c>
      <c r="J11" s="52"/>
      <c r="K11" s="51">
        <f t="shared" si="22"/>
        <v>47717</v>
      </c>
      <c r="L11" s="21">
        <f t="shared" ref="L11" si="23">IF(K11&gt;0,(K8*L8+K9*L9+K10*L10)/K11,0)</f>
        <v>6.7012427436762584E-2</v>
      </c>
      <c r="M11" s="52">
        <f t="shared" ref="M11" si="24">M8+M9+M10</f>
        <v>44519</v>
      </c>
      <c r="N11" s="53">
        <f t="shared" ref="N11" si="25">IF(M11&gt;0,O11/M11,0)</f>
        <v>0.32159543116422201</v>
      </c>
      <c r="O11" s="54">
        <f t="shared" ref="O11" si="26">O8+O9+O10</f>
        <v>14317.107</v>
      </c>
      <c r="P11" s="21">
        <f t="shared" ref="P11" si="27">IF(M11&gt;0,Q11/M11,0)</f>
        <v>0.44182081807767476</v>
      </c>
      <c r="Q11" s="54">
        <f t="shared" ref="Q11" si="28">Q8+Q9+Q10</f>
        <v>19669.421000000002</v>
      </c>
      <c r="R11" s="21">
        <f t="shared" ref="R11" si="29">IF(M11&gt;0,T11/M11,0)</f>
        <v>0.23658375075810328</v>
      </c>
      <c r="S11" s="141"/>
      <c r="T11" s="54">
        <f t="shared" ref="T11" si="30">T8+T9+T10</f>
        <v>10532.472</v>
      </c>
      <c r="U11" s="21">
        <f t="shared" ref="U11" si="31">IF(M11&gt;0,V11/M11,0)</f>
        <v>0.2503289831307981</v>
      </c>
      <c r="V11" s="54">
        <f t="shared" ref="V11" si="32">V8+V9+V10</f>
        <v>11144.396000000001</v>
      </c>
      <c r="W11" s="21">
        <f t="shared" ref="W11" si="33">IF(M11&gt;0,X11/M11,0)</f>
        <v>0.49333394730339858</v>
      </c>
      <c r="X11" s="54">
        <f t="shared" ref="X11" si="34">X8+X9+X10</f>
        <v>21962.734</v>
      </c>
      <c r="Y11" s="21">
        <f t="shared" ref="Y11" si="35">IF(M11&gt;0,Z11/M11,0)</f>
        <v>0.39670095914104098</v>
      </c>
      <c r="Z11" s="54">
        <f t="shared" ref="Z11" si="36">Z8+Z9+Z10</f>
        <v>17660.730000000003</v>
      </c>
      <c r="AA11" s="55">
        <f t="shared" ref="AA11" si="37">IF(M11&gt;0,AB11/M11,0)</f>
        <v>2.544208540173858E-3</v>
      </c>
      <c r="AB11" s="56">
        <f t="shared" ref="AB11" si="38">SUM(AB8:AB10)</f>
        <v>113.26561999999998</v>
      </c>
      <c r="AC11" s="55">
        <f t="shared" ref="AC11" si="39">IF(M11&gt;0,(AC8*M8+AC9*M9+AC10*M10)/M11,0)</f>
        <v>2.6204301624025697E-3</v>
      </c>
      <c r="AD11" s="55">
        <f t="shared" ref="AD11" si="40">IF(K11&gt;0,(K8*AD8+K9*AD9+K10*AD10)/K11,0)</f>
        <v>4.2345662971268104E-4</v>
      </c>
      <c r="AE11" s="52">
        <f t="shared" ref="AE11" si="41">SUM(AE8:AE10)</f>
        <v>18.851230000000001</v>
      </c>
      <c r="AF11" s="53">
        <f t="shared" ref="AF11" si="42">IF(K11&gt;0,(K8*AF8+K9*AF9+K10*AF10)/K11,0)</f>
        <v>0.20412627155940233</v>
      </c>
      <c r="AG11" s="58">
        <f t="shared" ref="AG11" si="43">SUM(AG8:AG10)</f>
        <v>90.078033599999998</v>
      </c>
      <c r="AH11" s="53">
        <f t="shared" ref="AH11" si="44">IF(AND(AB11&gt;0),((AB8*AH8+AB9*AH9+AB10*AH10)/AB11),0)</f>
        <v>0.83530142015016229</v>
      </c>
      <c r="AI11" s="57">
        <f t="shared" si="6"/>
        <v>0.84000601071332404</v>
      </c>
      <c r="AJ11" s="51">
        <f t="shared" ref="AJ11" si="45">SUM(AJ8:AJ10)</f>
        <v>482</v>
      </c>
      <c r="AK11" s="21">
        <f t="shared" ref="AK11" si="46">IF(AJ11&gt;0,(AK8*AJ8+AK9*AJ9+AK10*AJ10)/AJ11,0)</f>
        <v>8.4400414937759335E-2</v>
      </c>
      <c r="AL11" s="53">
        <f>IF(K11&gt;0,(AL8*K8+AL9*K9+AL10*K10)/K11,0)</f>
        <v>0.22174163715237755</v>
      </c>
      <c r="AM11" s="141">
        <f>IF(K11&gt;0,(AM8*K8+AM9*K9+AM10*K10)/K11,0)</f>
        <v>0.21278312341513506</v>
      </c>
      <c r="AN11" s="58">
        <f t="shared" ref="AN11" si="47">SUM(AN8:AN10)</f>
        <v>97.807700400000016</v>
      </c>
      <c r="AO11" s="142">
        <f t="shared" ref="AO11:AO71" si="48">SUM(AO8:AO10)</f>
        <v>93.875518600000007</v>
      </c>
      <c r="AP11" s="56"/>
      <c r="AQ11" s="56">
        <f t="shared" ref="AQ11" si="49">SUM(AQ8:AQ10)</f>
        <v>0</v>
      </c>
      <c r="AR11" s="105"/>
      <c r="AS11" s="106">
        <f>AR10</f>
        <v>2696.4800000000023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8">
        <v>3</v>
      </c>
      <c r="B12" s="23">
        <v>1</v>
      </c>
      <c r="C12" s="11" t="s">
        <v>54</v>
      </c>
      <c r="D12" s="12">
        <v>4200</v>
      </c>
      <c r="E12" s="12">
        <v>0</v>
      </c>
      <c r="F12" s="12">
        <v>12644</v>
      </c>
      <c r="G12" s="13">
        <v>0.7</v>
      </c>
      <c r="H12" s="13">
        <v>5.5</v>
      </c>
      <c r="I12" s="12">
        <v>13073</v>
      </c>
      <c r="J12" s="13">
        <v>5.5</v>
      </c>
      <c r="K12" s="12">
        <v>16214</v>
      </c>
      <c r="L12" s="14">
        <v>6.6000000000000003E-2</v>
      </c>
      <c r="M12" s="24">
        <f>ROUND(K12*(1-L12),0)</f>
        <v>15144</v>
      </c>
      <c r="N12" s="15">
        <v>0.37</v>
      </c>
      <c r="O12" s="25">
        <f t="shared" ref="O12:O14" si="51">M12*N12</f>
        <v>5603.28</v>
      </c>
      <c r="P12" s="14">
        <v>0.41499999999999998</v>
      </c>
      <c r="Q12" s="25">
        <f t="shared" ref="Q12:Q14" si="52">M12*P12</f>
        <v>6284.7599999999993</v>
      </c>
      <c r="R12" s="16">
        <v>0.215</v>
      </c>
      <c r="S12" s="150">
        <v>0.23680000000000001</v>
      </c>
      <c r="T12" s="25">
        <f t="shared" ref="T12:T14" si="53">M12*R12</f>
        <v>3255.96</v>
      </c>
      <c r="U12" s="26">
        <v>0.24</v>
      </c>
      <c r="V12" s="25">
        <f t="shared" ref="V12:V14" si="54">M12*U12</f>
        <v>3634.56</v>
      </c>
      <c r="W12" s="16">
        <v>0.502</v>
      </c>
      <c r="X12" s="25">
        <f t="shared" ref="X12:X14" si="55">M12*W12</f>
        <v>7602.2880000000005</v>
      </c>
      <c r="Y12" s="16">
        <v>0.4</v>
      </c>
      <c r="Z12" s="25">
        <f t="shared" ref="Z12:Z14" si="56">Y12*M12</f>
        <v>6057.6</v>
      </c>
      <c r="AA12" s="17">
        <v>2.7399999999999998E-3</v>
      </c>
      <c r="AB12" s="18">
        <f t="shared" ref="AB12:AB14" si="57">M12*AA12</f>
        <v>41.49456</v>
      </c>
      <c r="AC12" s="27">
        <f>IF(M12&gt;0,(AE12+AN12)/M12,0)</f>
        <v>2.7325812400950875E-3</v>
      </c>
      <c r="AD12" s="17">
        <v>4.6999999999999999E-4</v>
      </c>
      <c r="AE12" s="24">
        <f t="shared" ref="AE12:AE14" si="58">AD12*M12</f>
        <v>7.11768</v>
      </c>
      <c r="AF12" s="117">
        <v>0.20830000000000001</v>
      </c>
      <c r="AG12" s="30">
        <f t="shared" ref="AG12:AG14" si="59">AJ12*(1-AK12)*AF12</f>
        <v>32.280875900000005</v>
      </c>
      <c r="AH12" s="28">
        <f t="shared" ref="AH12:AH14" si="60">IF(AND(AF12&gt;0,AD12&gt;0,AA12&gt;0),((AA12-AD12)*AF12)/((AF12-AD12)*AA12),0)</f>
        <v>0.83034070167539376</v>
      </c>
      <c r="AI12" s="60">
        <f t="shared" si="6"/>
        <v>0.82976531518547347</v>
      </c>
      <c r="AJ12" s="12">
        <v>169</v>
      </c>
      <c r="AK12" s="14">
        <v>8.3000000000000004E-2</v>
      </c>
      <c r="AL12" s="15">
        <v>0.22109999999999999</v>
      </c>
      <c r="AM12" s="135">
        <v>0.21199999999999999</v>
      </c>
      <c r="AN12" s="30">
        <f>AJ12*(1-AK12)*AL12</f>
        <v>34.264530300000004</v>
      </c>
      <c r="AO12" s="136">
        <f t="shared" ref="AO12" si="61">AJ12*(1-AK12)*AM12</f>
        <v>32.854275999999999</v>
      </c>
      <c r="AP12" s="19">
        <v>1.6</v>
      </c>
      <c r="AQ12" s="19">
        <v>1002.2</v>
      </c>
      <c r="AR12" s="101">
        <f>AR10+AJ12-AQ12</f>
        <v>1863.2800000000022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9"/>
      <c r="B13" s="33">
        <v>2</v>
      </c>
      <c r="C13" s="46" t="s">
        <v>55</v>
      </c>
      <c r="D13" s="34">
        <v>19005</v>
      </c>
      <c r="E13" s="34">
        <v>4</v>
      </c>
      <c r="F13" s="34">
        <v>17921</v>
      </c>
      <c r="G13" s="35">
        <v>0.7</v>
      </c>
      <c r="H13" s="35">
        <v>4.7</v>
      </c>
      <c r="I13" s="34">
        <v>18210</v>
      </c>
      <c r="J13" s="35">
        <v>4.5</v>
      </c>
      <c r="K13" s="34">
        <v>15802</v>
      </c>
      <c r="L13" s="36">
        <v>6.3E-2</v>
      </c>
      <c r="M13" s="37">
        <f>ROUND(K13*(1-L13),0)</f>
        <v>14806</v>
      </c>
      <c r="N13" s="38">
        <v>0.42799999999999999</v>
      </c>
      <c r="O13" s="25">
        <f t="shared" si="51"/>
        <v>6336.9679999999998</v>
      </c>
      <c r="P13" s="36">
        <v>0.38900000000000001</v>
      </c>
      <c r="Q13" s="25">
        <f t="shared" si="52"/>
        <v>5759.5340000000006</v>
      </c>
      <c r="R13" s="39">
        <v>0.183</v>
      </c>
      <c r="S13" s="139">
        <v>0.24579999999999999</v>
      </c>
      <c r="T13" s="25">
        <f t="shared" si="53"/>
        <v>2709.498</v>
      </c>
      <c r="U13" s="28">
        <v>0.25</v>
      </c>
      <c r="V13" s="25">
        <f t="shared" si="54"/>
        <v>3701.5</v>
      </c>
      <c r="W13" s="39">
        <v>0.498</v>
      </c>
      <c r="X13" s="25">
        <f t="shared" si="55"/>
        <v>7373.3879999999999</v>
      </c>
      <c r="Y13" s="39">
        <v>0.4</v>
      </c>
      <c r="Z13" s="25">
        <f t="shared" si="56"/>
        <v>5922.4000000000005</v>
      </c>
      <c r="AA13" s="40">
        <v>2.4099999999999998E-3</v>
      </c>
      <c r="AB13" s="18">
        <f t="shared" si="57"/>
        <v>35.682459999999999</v>
      </c>
      <c r="AC13" s="27">
        <f>IF(M13&gt;0,(AE13+AN13)/M13,0)</f>
        <v>2.3722389571795219E-3</v>
      </c>
      <c r="AD13" s="40">
        <v>4.2000000000000002E-4</v>
      </c>
      <c r="AE13" s="37">
        <f t="shared" si="58"/>
        <v>6.2185199999999998</v>
      </c>
      <c r="AF13" s="28">
        <v>0.20710000000000001</v>
      </c>
      <c r="AG13" s="41">
        <f t="shared" si="59"/>
        <v>25.582027500000002</v>
      </c>
      <c r="AH13" s="28">
        <f t="shared" si="60"/>
        <v>0.82740412143133035</v>
      </c>
      <c r="AI13" s="29">
        <f t="shared" si="6"/>
        <v>0.82443181808246402</v>
      </c>
      <c r="AJ13" s="34">
        <v>135</v>
      </c>
      <c r="AK13" s="36">
        <v>8.5000000000000006E-2</v>
      </c>
      <c r="AL13" s="38">
        <v>0.23400000000000001</v>
      </c>
      <c r="AM13" s="137">
        <v>0.2286</v>
      </c>
      <c r="AN13" s="41">
        <f>AJ13*(1-AK13)*AL13</f>
        <v>28.904850000000003</v>
      </c>
      <c r="AO13" s="138">
        <f t="shared" si="19"/>
        <v>28.237815000000001</v>
      </c>
      <c r="AP13" s="42">
        <v>1.55</v>
      </c>
      <c r="AQ13" s="42"/>
      <c r="AR13" s="113">
        <f>AR12+AJ13-AQ13</f>
        <v>1998.2800000000022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9"/>
      <c r="B14" s="33">
        <v>3</v>
      </c>
      <c r="C14" s="11" t="s">
        <v>58</v>
      </c>
      <c r="D14" s="43">
        <v>20400</v>
      </c>
      <c r="E14" s="43">
        <v>2</v>
      </c>
      <c r="F14" s="43">
        <v>17908</v>
      </c>
      <c r="G14" s="37">
        <v>0.9</v>
      </c>
      <c r="H14" s="37">
        <v>4.7</v>
      </c>
      <c r="I14" s="43">
        <v>18868</v>
      </c>
      <c r="J14" s="37">
        <v>3.6</v>
      </c>
      <c r="K14" s="43">
        <v>16130</v>
      </c>
      <c r="L14" s="39">
        <v>6.8000000000000005E-2</v>
      </c>
      <c r="M14" s="37">
        <f>ROUND(K14*(1-L14),0)</f>
        <v>15033</v>
      </c>
      <c r="N14" s="28">
        <v>0.47099999999999997</v>
      </c>
      <c r="O14" s="25">
        <f t="shared" si="51"/>
        <v>7080.5429999999997</v>
      </c>
      <c r="P14" s="39">
        <v>0.40799999999999997</v>
      </c>
      <c r="Q14" s="25">
        <f t="shared" si="52"/>
        <v>6133.4639999999999</v>
      </c>
      <c r="R14" s="39">
        <v>0.121</v>
      </c>
      <c r="S14" s="139">
        <v>0.26219999999999999</v>
      </c>
      <c r="T14" s="25">
        <f t="shared" si="53"/>
        <v>1818.9929999999999</v>
      </c>
      <c r="U14" s="28">
        <v>0.26500000000000001</v>
      </c>
      <c r="V14" s="25">
        <f t="shared" si="54"/>
        <v>3983.7450000000003</v>
      </c>
      <c r="W14" s="39">
        <v>0.48199999999999998</v>
      </c>
      <c r="X14" s="25">
        <f t="shared" si="55"/>
        <v>7245.9059999999999</v>
      </c>
      <c r="Y14" s="39">
        <v>0.41</v>
      </c>
      <c r="Z14" s="25">
        <f t="shared" si="56"/>
        <v>6163.53</v>
      </c>
      <c r="AA14" s="47">
        <v>2.3600000000000001E-3</v>
      </c>
      <c r="AB14" s="18">
        <f t="shared" si="57"/>
        <v>35.477879999999999</v>
      </c>
      <c r="AC14" s="27">
        <f>IF(M14&gt;0,(AE14+AN14)/M14,0)</f>
        <v>2.3947121798709508E-3</v>
      </c>
      <c r="AD14" s="47">
        <v>3.8999999999999999E-4</v>
      </c>
      <c r="AE14" s="37">
        <f t="shared" si="58"/>
        <v>5.86287</v>
      </c>
      <c r="AF14" s="28">
        <v>0.20649999999999999</v>
      </c>
      <c r="AG14" s="41">
        <f t="shared" si="59"/>
        <v>27.646633000000001</v>
      </c>
      <c r="AH14" s="28">
        <f t="shared" si="60"/>
        <v>0.83632526320896605</v>
      </c>
      <c r="AI14" s="29">
        <f t="shared" si="6"/>
        <v>0.83859409729972312</v>
      </c>
      <c r="AJ14" s="43">
        <v>146</v>
      </c>
      <c r="AK14" s="39">
        <v>8.3000000000000004E-2</v>
      </c>
      <c r="AL14" s="28">
        <v>0.22509999999999999</v>
      </c>
      <c r="AM14" s="139">
        <v>0.21790000000000001</v>
      </c>
      <c r="AN14" s="41">
        <f>AJ14*(1-AK14)*AL14</f>
        <v>30.1368382</v>
      </c>
      <c r="AO14" s="140">
        <f t="shared" si="19"/>
        <v>29.172887800000002</v>
      </c>
      <c r="AP14" s="18">
        <v>1.55</v>
      </c>
      <c r="AQ14" s="18"/>
      <c r="AR14" s="113">
        <f>AR13+AJ14-AQ14</f>
        <v>2144.2800000000025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70"/>
      <c r="B15" s="49" t="s">
        <v>38</v>
      </c>
      <c r="C15" s="50"/>
      <c r="D15" s="51">
        <f t="shared" ref="D15" si="62">SUM(D12:D14)</f>
        <v>43605</v>
      </c>
      <c r="E15" s="51"/>
      <c r="F15" s="51">
        <f t="shared" ref="F15" si="63">SUM(F12:F14)</f>
        <v>48473</v>
      </c>
      <c r="G15" s="52"/>
      <c r="H15" s="52"/>
      <c r="I15" s="51">
        <f t="shared" ref="I15:K15" si="64">SUM(I12:I14)</f>
        <v>50151</v>
      </c>
      <c r="J15" s="52"/>
      <c r="K15" s="51">
        <f t="shared" si="64"/>
        <v>48146</v>
      </c>
      <c r="L15" s="21">
        <f t="shared" ref="L15" si="65">IF(K15&gt;0,(K12*L12+K13*L13+K14*L14)/K15,0)</f>
        <v>6.5685415195447183E-2</v>
      </c>
      <c r="M15" s="52">
        <f t="shared" ref="M15" si="66">M12+M13+M14</f>
        <v>44983</v>
      </c>
      <c r="N15" s="53">
        <f t="shared" ref="N15" si="67">IF(M15&gt;0,O15/M15,0)</f>
        <v>0.4228439855056354</v>
      </c>
      <c r="O15" s="54">
        <f t="shared" ref="O15" si="68">O12+O13+O14</f>
        <v>19020.790999999997</v>
      </c>
      <c r="P15" s="21">
        <f t="shared" ref="P15" si="69">IF(M15&gt;0,Q15/M15,0)</f>
        <v>0.40410283885023235</v>
      </c>
      <c r="Q15" s="54">
        <f t="shared" ref="Q15" si="70">Q12+Q13+Q14</f>
        <v>18177.758000000002</v>
      </c>
      <c r="R15" s="21">
        <f t="shared" ref="R15" si="71">IF(M15&gt;0,T15/M15,0)</f>
        <v>0.17305317564413225</v>
      </c>
      <c r="S15" s="141"/>
      <c r="T15" s="54">
        <f t="shared" ref="T15" si="72">T12+T13+T14</f>
        <v>7784.4510000000009</v>
      </c>
      <c r="U15" s="21">
        <f t="shared" ref="U15" si="73">IF(M15&gt;0,V15/M15,0)</f>
        <v>0.25164628859791477</v>
      </c>
      <c r="V15" s="54">
        <f t="shared" ref="V15" si="74">V12+V13+V14</f>
        <v>11319.805</v>
      </c>
      <c r="W15" s="21">
        <f t="shared" ref="W15" si="75">IF(M15&gt;0,X15/M15,0)</f>
        <v>0.49399955538759083</v>
      </c>
      <c r="X15" s="54">
        <f t="shared" ref="X15" si="76">X12+X13+X14</f>
        <v>22221.581999999999</v>
      </c>
      <c r="Y15" s="21">
        <f t="shared" ref="Y15" si="77">IF(M15&gt;0,Z15/M15,0)</f>
        <v>0.40334192917324319</v>
      </c>
      <c r="Z15" s="54">
        <f t="shared" ref="Z15" si="78">Z12+Z13+Z14</f>
        <v>18143.53</v>
      </c>
      <c r="AA15" s="55">
        <f t="shared" ref="AA15" si="79">IF(M15&gt;0,AB15/M15,0)</f>
        <v>2.504388324478136E-3</v>
      </c>
      <c r="AB15" s="56">
        <f t="shared" ref="AB15" si="80">SUM(AB12:AB14)</f>
        <v>112.6549</v>
      </c>
      <c r="AC15" s="55">
        <f t="shared" ref="AC15" si="81">IF(M15&gt;0,(AC12*M12+AC13*M13+AC14*M14)/M15,0)</f>
        <v>2.5010623680056911E-3</v>
      </c>
      <c r="AD15" s="55">
        <f t="shared" ref="AD15" si="82">IF(K15&gt;0,(K12*AD12+K13*AD13+K14*AD14)/K15,0)</f>
        <v>4.2678768745067091E-4</v>
      </c>
      <c r="AE15" s="52">
        <f t="shared" ref="AE15" si="83">SUM(AE12:AE14)</f>
        <v>19.199069999999999</v>
      </c>
      <c r="AF15" s="53">
        <f t="shared" ref="AF15" si="84">IF(K15&gt;0,(K12*AF12+K13*AF13+K14*AF14)/K15,0)</f>
        <v>0.20730310721555267</v>
      </c>
      <c r="AG15" s="58">
        <f t="shared" ref="AG15" si="85">SUM(AG12:AG14)</f>
        <v>85.509536400000002</v>
      </c>
      <c r="AH15" s="53">
        <f t="shared" ref="AH15" si="86">IF(AND(AB15&gt;0),((AB12*AH12+AB13*AH13+AB14*AH14)/AB15),0)</f>
        <v>0.83129525535077864</v>
      </c>
      <c r="AI15" s="57">
        <f t="shared" si="6"/>
        <v>0.83092192044627944</v>
      </c>
      <c r="AJ15" s="51">
        <f t="shared" ref="AJ15" si="87">SUM(AJ12:AJ14)</f>
        <v>450</v>
      </c>
      <c r="AK15" s="21">
        <f t="shared" ref="AK15" si="88">IF(AJ15&gt;0,(AK12*AJ12+AK13*AJ13+AK14*AJ14)/AJ15,0)</f>
        <v>8.3600000000000008E-2</v>
      </c>
      <c r="AL15" s="53">
        <f>IF(K15&gt;0,(AL12*K12+AL13*K13+AL14*K14)/K15,0)</f>
        <v>0.22667399991691936</v>
      </c>
      <c r="AM15" s="141">
        <f>IF(K15&gt;0,(AM12*K12+AM13*K13+AM14*K14)/K15,0)</f>
        <v>0.21942492003489389</v>
      </c>
      <c r="AN15" s="58">
        <f t="shared" ref="AN15" si="89">SUM(AN12:AN14)</f>
        <v>93.3062185</v>
      </c>
      <c r="AO15" s="142">
        <f t="shared" si="48"/>
        <v>90.264978799999994</v>
      </c>
      <c r="AP15" s="56"/>
      <c r="AQ15" s="56">
        <f t="shared" ref="AQ15" si="90">SUM(AQ12:AQ14)</f>
        <v>1002.2</v>
      </c>
      <c r="AR15" s="105"/>
      <c r="AS15" s="106">
        <f>AR14</f>
        <v>2144.2800000000025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8">
        <v>4</v>
      </c>
      <c r="B16" s="23">
        <v>1</v>
      </c>
      <c r="C16" s="11" t="s">
        <v>54</v>
      </c>
      <c r="D16" s="12">
        <v>6515</v>
      </c>
      <c r="E16" s="12">
        <v>1</v>
      </c>
      <c r="F16" s="12">
        <v>15037</v>
      </c>
      <c r="G16" s="13">
        <v>0.7</v>
      </c>
      <c r="H16" s="13">
        <v>4.9000000000000004</v>
      </c>
      <c r="I16" s="12">
        <v>15091</v>
      </c>
      <c r="J16" s="13">
        <v>4.8</v>
      </c>
      <c r="K16" s="12">
        <v>16501</v>
      </c>
      <c r="L16" s="14">
        <v>6.9000000000000006E-2</v>
      </c>
      <c r="M16" s="24">
        <f>ROUND(K16*(1-L16),0)</f>
        <v>15362</v>
      </c>
      <c r="N16" s="15">
        <v>0.41099999999999998</v>
      </c>
      <c r="O16" s="25">
        <f t="shared" ref="O16:O18" si="92">M16*N16</f>
        <v>6313.7819999999992</v>
      </c>
      <c r="P16" s="14">
        <v>0.44600000000000001</v>
      </c>
      <c r="Q16" s="25">
        <f t="shared" ref="Q16:Q18" si="93">M16*P16</f>
        <v>6851.4520000000002</v>
      </c>
      <c r="R16" s="16">
        <v>0.14299999999999999</v>
      </c>
      <c r="S16" s="150">
        <v>0.26179999999999998</v>
      </c>
      <c r="T16" s="25">
        <f t="shared" ref="T16:T18" si="94">M16*R16</f>
        <v>2196.7659999999996</v>
      </c>
      <c r="U16" s="26">
        <v>0.26600000000000001</v>
      </c>
      <c r="V16" s="25">
        <f t="shared" ref="V16:V18" si="95">M16*U16</f>
        <v>4086.2920000000004</v>
      </c>
      <c r="W16" s="16">
        <v>0.47699999999999998</v>
      </c>
      <c r="X16" s="25">
        <f t="shared" ref="X16:X18" si="96">M16*W16</f>
        <v>7327.674</v>
      </c>
      <c r="Y16" s="16">
        <v>0.4</v>
      </c>
      <c r="Z16" s="25">
        <f t="shared" ref="Z16:Z18" si="97">Y16*M16</f>
        <v>6144.8</v>
      </c>
      <c r="AA16" s="17">
        <v>2.5000000000000001E-3</v>
      </c>
      <c r="AB16" s="18">
        <f t="shared" ref="AB16:AB18" si="98">M16*AA16</f>
        <v>38.405000000000001</v>
      </c>
      <c r="AC16" s="27">
        <f>IF(M16&gt;0,(AE16+AN16)/M16,0)</f>
        <v>2.4354107668272361E-3</v>
      </c>
      <c r="AD16" s="17">
        <v>4.0999999999999999E-4</v>
      </c>
      <c r="AE16" s="24">
        <f t="shared" ref="AE16:AE18" si="99">AD16*M16</f>
        <v>6.2984200000000001</v>
      </c>
      <c r="AF16" s="117">
        <v>0.2026</v>
      </c>
      <c r="AG16" s="30">
        <f t="shared" ref="AG16:AG18" si="100">AJ16*(1-AK16)*AF16</f>
        <v>29.539687799999999</v>
      </c>
      <c r="AH16" s="28">
        <f t="shared" ref="AH16:AH18" si="101">IF(AND(AF16&gt;0,AD16&gt;0,AA16&gt;0),((AA16-AD16)*AF16)/((AF16-AD16)*AA16),0)</f>
        <v>0.83769523715317273</v>
      </c>
      <c r="AI16" s="60">
        <f t="shared" si="6"/>
        <v>0.83325148082429645</v>
      </c>
      <c r="AJ16" s="12">
        <v>159</v>
      </c>
      <c r="AK16" s="14">
        <v>8.3000000000000004E-2</v>
      </c>
      <c r="AL16" s="15">
        <v>0.21340000000000001</v>
      </c>
      <c r="AM16" s="135">
        <v>0.2034</v>
      </c>
      <c r="AN16" s="30">
        <f>AJ16*(1-AK16)*AL16</f>
        <v>31.1143602</v>
      </c>
      <c r="AO16" s="136">
        <f t="shared" ref="AO16" si="102">AJ16*(1-AK16)*AM16</f>
        <v>29.656330199999999</v>
      </c>
      <c r="AP16" s="19">
        <v>1.58</v>
      </c>
      <c r="AQ16" s="19">
        <v>1005</v>
      </c>
      <c r="AR16" s="101">
        <f>AR14+AJ16-AQ16</f>
        <v>1298.2800000000025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9"/>
      <c r="B17" s="33">
        <v>2</v>
      </c>
      <c r="C17" s="46" t="s">
        <v>55</v>
      </c>
      <c r="D17" s="34">
        <v>16795</v>
      </c>
      <c r="E17" s="34">
        <v>9</v>
      </c>
      <c r="F17" s="34">
        <v>17402</v>
      </c>
      <c r="G17" s="35">
        <v>0.8</v>
      </c>
      <c r="H17" s="35">
        <v>3.4</v>
      </c>
      <c r="I17" s="34">
        <v>18479</v>
      </c>
      <c r="J17" s="35">
        <v>4</v>
      </c>
      <c r="K17" s="34">
        <v>16608</v>
      </c>
      <c r="L17" s="36">
        <v>7.3999999999999996E-2</v>
      </c>
      <c r="M17" s="37">
        <f>ROUND(K17*(1-L17),0)</f>
        <v>15379</v>
      </c>
      <c r="N17" s="38">
        <v>0.49</v>
      </c>
      <c r="O17" s="25">
        <f t="shared" si="92"/>
        <v>7535.71</v>
      </c>
      <c r="P17" s="36">
        <v>0.35199999999999998</v>
      </c>
      <c r="Q17" s="25">
        <f t="shared" si="93"/>
        <v>5413.4079999999994</v>
      </c>
      <c r="R17" s="39">
        <v>0.158</v>
      </c>
      <c r="S17" s="139">
        <v>0.25769999999999998</v>
      </c>
      <c r="T17" s="25">
        <f t="shared" si="94"/>
        <v>2429.8820000000001</v>
      </c>
      <c r="U17" s="28">
        <v>0.26600000000000001</v>
      </c>
      <c r="V17" s="25">
        <f t="shared" si="95"/>
        <v>4090.8140000000003</v>
      </c>
      <c r="W17" s="39">
        <v>0.47399999999999998</v>
      </c>
      <c r="X17" s="25">
        <f t="shared" si="96"/>
        <v>7289.6459999999997</v>
      </c>
      <c r="Y17" s="39">
        <v>0.41</v>
      </c>
      <c r="Z17" s="25">
        <f t="shared" si="97"/>
        <v>6305.3899999999994</v>
      </c>
      <c r="AA17" s="40">
        <v>2.5600000000000002E-3</v>
      </c>
      <c r="AB17" s="18">
        <f t="shared" si="98"/>
        <v>39.370240000000003</v>
      </c>
      <c r="AC17" s="27">
        <f>IF(M17&gt;0,(AE17+AN17)/M17,0)</f>
        <v>2.6746018076597962E-3</v>
      </c>
      <c r="AD17" s="40">
        <v>3.8999999999999999E-4</v>
      </c>
      <c r="AE17" s="37">
        <f t="shared" si="99"/>
        <v>5.9978100000000003</v>
      </c>
      <c r="AF17" s="28">
        <v>0.21129999999999999</v>
      </c>
      <c r="AG17" s="41">
        <f t="shared" si="100"/>
        <v>33.024922199999999</v>
      </c>
      <c r="AH17" s="28">
        <f t="shared" si="101"/>
        <v>0.84922367656820452</v>
      </c>
      <c r="AI17" s="29">
        <f t="shared" si="6"/>
        <v>0.85566837979808175</v>
      </c>
      <c r="AJ17" s="34">
        <v>171</v>
      </c>
      <c r="AK17" s="36">
        <v>8.5999999999999993E-2</v>
      </c>
      <c r="AL17" s="38">
        <v>0.2248</v>
      </c>
      <c r="AM17" s="137">
        <v>0.2157</v>
      </c>
      <c r="AN17" s="41">
        <f>AJ17*(1-AK17)*AL17</f>
        <v>35.134891200000006</v>
      </c>
      <c r="AO17" s="138">
        <f t="shared" si="19"/>
        <v>33.712615800000002</v>
      </c>
      <c r="AP17" s="42">
        <v>1.56</v>
      </c>
      <c r="AQ17" s="42"/>
      <c r="AR17" s="113">
        <f>AR16+AJ17-AQ17</f>
        <v>1469.2800000000025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9"/>
      <c r="B18" s="33">
        <v>3</v>
      </c>
      <c r="C18" s="11" t="s">
        <v>53</v>
      </c>
      <c r="D18" s="43">
        <v>19413</v>
      </c>
      <c r="E18" s="43">
        <v>7</v>
      </c>
      <c r="F18" s="43">
        <v>20941</v>
      </c>
      <c r="G18" s="37">
        <v>0.7</v>
      </c>
      <c r="H18" s="37">
        <v>5.6</v>
      </c>
      <c r="I18" s="43">
        <v>20767</v>
      </c>
      <c r="J18" s="37">
        <v>2.5</v>
      </c>
      <c r="K18" s="43">
        <v>16745</v>
      </c>
      <c r="L18" s="39">
        <v>0.06</v>
      </c>
      <c r="M18" s="37">
        <f>ROUND(K18*(1-L18),0)</f>
        <v>15740</v>
      </c>
      <c r="N18" s="28">
        <v>0.38700000000000001</v>
      </c>
      <c r="O18" s="25">
        <f t="shared" si="92"/>
        <v>6091.38</v>
      </c>
      <c r="P18" s="39">
        <v>0.39</v>
      </c>
      <c r="Q18" s="25">
        <f t="shared" si="93"/>
        <v>6138.6</v>
      </c>
      <c r="R18" s="39">
        <v>0.223</v>
      </c>
      <c r="S18" s="139">
        <v>0.26119999999999999</v>
      </c>
      <c r="T18" s="25">
        <f t="shared" si="94"/>
        <v>3510.02</v>
      </c>
      <c r="U18" s="28">
        <v>0.26400000000000001</v>
      </c>
      <c r="V18" s="25">
        <f t="shared" si="95"/>
        <v>4155.3600000000006</v>
      </c>
      <c r="W18" s="39">
        <v>0.48099999999999998</v>
      </c>
      <c r="X18" s="25">
        <f t="shared" si="96"/>
        <v>7570.94</v>
      </c>
      <c r="Y18" s="39">
        <v>0.41</v>
      </c>
      <c r="Z18" s="25">
        <f t="shared" si="97"/>
        <v>6453.4</v>
      </c>
      <c r="AA18" s="47">
        <v>2.7200000000000002E-3</v>
      </c>
      <c r="AB18" s="18">
        <f t="shared" si="98"/>
        <v>42.812800000000003</v>
      </c>
      <c r="AC18" s="27">
        <f>IF(M18&gt;0,(AE18+AN18)/M18,0)</f>
        <v>2.8201356289707753E-3</v>
      </c>
      <c r="AD18" s="47">
        <v>4.2999999999999999E-4</v>
      </c>
      <c r="AE18" s="37">
        <f t="shared" si="99"/>
        <v>6.7682000000000002</v>
      </c>
      <c r="AF18" s="28">
        <v>0.20499999999999999</v>
      </c>
      <c r="AG18" s="41">
        <f t="shared" si="100"/>
        <v>35.34487</v>
      </c>
      <c r="AH18" s="28">
        <f t="shared" si="101"/>
        <v>0.84368143796600636</v>
      </c>
      <c r="AI18" s="29">
        <f t="shared" si="6"/>
        <v>0.84919855319421178</v>
      </c>
      <c r="AJ18" s="43">
        <v>187</v>
      </c>
      <c r="AK18" s="39">
        <v>7.8E-2</v>
      </c>
      <c r="AL18" s="28">
        <v>0.21820000000000001</v>
      </c>
      <c r="AM18" s="139">
        <v>0.21049999999999999</v>
      </c>
      <c r="AN18" s="41">
        <f>AJ18*(1-AK18)*AL18</f>
        <v>37.620734800000001</v>
      </c>
      <c r="AO18" s="140">
        <f t="shared" si="19"/>
        <v>36.293147000000005</v>
      </c>
      <c r="AP18" s="18">
        <v>1.55</v>
      </c>
      <c r="AQ18" s="18"/>
      <c r="AR18" s="113">
        <f>AR17+AJ18-AQ18</f>
        <v>1656.2800000000025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70"/>
      <c r="B19" s="49" t="s">
        <v>38</v>
      </c>
      <c r="C19" s="50"/>
      <c r="D19" s="51">
        <f t="shared" ref="D19" si="103">SUM(D16:D18)</f>
        <v>42723</v>
      </c>
      <c r="E19" s="51"/>
      <c r="F19" s="51">
        <f t="shared" ref="F19" si="104">SUM(F16:F18)</f>
        <v>53380</v>
      </c>
      <c r="G19" s="52"/>
      <c r="H19" s="52"/>
      <c r="I19" s="51">
        <f t="shared" ref="I19:K19" si="105">SUM(I16:I18)</f>
        <v>54337</v>
      </c>
      <c r="J19" s="52"/>
      <c r="K19" s="51">
        <f t="shared" si="105"/>
        <v>49854</v>
      </c>
      <c r="L19" s="21">
        <f t="shared" ref="L19" si="106">IF(K19&gt;0,(K16*L16+K17*L17+K18*L18)/K19,0)</f>
        <v>6.7642736791430971E-2</v>
      </c>
      <c r="M19" s="52">
        <f t="shared" ref="M19" si="107">M16+M17+M18</f>
        <v>46481</v>
      </c>
      <c r="N19" s="53">
        <f t="shared" ref="N19" si="108">IF(M19&gt;0,O19/M19,0)</f>
        <v>0.42901125190938233</v>
      </c>
      <c r="O19" s="54">
        <f t="shared" ref="O19" si="109">O16+O17+O18</f>
        <v>19940.871999999999</v>
      </c>
      <c r="P19" s="21">
        <f t="shared" ref="P19" si="110">IF(M19&gt;0,Q19/M19,0)</f>
        <v>0.39593511327208963</v>
      </c>
      <c r="Q19" s="54">
        <f t="shared" ref="Q19" si="111">Q16+Q17+Q18</f>
        <v>18403.46</v>
      </c>
      <c r="R19" s="21">
        <f t="shared" ref="R19" si="112">IF(M19&gt;0,T19/M19,0)</f>
        <v>0.17505363481852798</v>
      </c>
      <c r="S19" s="141"/>
      <c r="T19" s="54">
        <f t="shared" ref="T19" si="113">T16+T17+T18</f>
        <v>8136.6679999999997</v>
      </c>
      <c r="U19" s="21">
        <f t="shared" ref="U19" si="114">IF(M19&gt;0,V19/M19,0)</f>
        <v>0.26532273402035239</v>
      </c>
      <c r="V19" s="54">
        <f t="shared" ref="V19" si="115">V16+V17+V18</f>
        <v>12332.466</v>
      </c>
      <c r="W19" s="21">
        <f t="shared" ref="W19" si="116">IF(M19&gt;0,X19/M19,0)</f>
        <v>0.47736193283277034</v>
      </c>
      <c r="X19" s="54">
        <f t="shared" ref="X19" si="117">X16+X17+X18</f>
        <v>22188.26</v>
      </c>
      <c r="Y19" s="21">
        <f t="shared" ref="Y19" si="118">IF(M19&gt;0,Z19/M19,0)</f>
        <v>0.40669499365332062</v>
      </c>
      <c r="Z19" s="54">
        <f t="shared" ref="Z19" si="119">Z16+Z17+Z18</f>
        <v>18903.589999999997</v>
      </c>
      <c r="AA19" s="55">
        <f t="shared" ref="AA19" si="120">IF(M19&gt;0,AB19/M19,0)</f>
        <v>2.5943512402917322E-3</v>
      </c>
      <c r="AB19" s="56">
        <f t="shared" ref="AB19" si="121">SUM(AB16:AB18)</f>
        <v>120.58804000000001</v>
      </c>
      <c r="AC19" s="55">
        <f t="shared" ref="AC19" si="122">IF(M19&gt;0,(AC16*M16+AC17*M17+AC18*M18)/M19,0)</f>
        <v>2.6448315698887719E-3</v>
      </c>
      <c r="AD19" s="55">
        <f t="shared" ref="AD19" si="123">IF(K19&gt;0,(K16*AD16+K17*AD17+K18*AD18)/K19,0)</f>
        <v>4.100549604846151E-4</v>
      </c>
      <c r="AE19" s="52">
        <f t="shared" ref="AE19" si="124">SUM(AE16:AE18)</f>
        <v>19.064430000000002</v>
      </c>
      <c r="AF19" s="53">
        <f t="shared" ref="AF19" si="125">IF(K19&gt;0,(K16*AF16+K17*AF17+K18*AF18)/K19,0)</f>
        <v>0.20630436875676977</v>
      </c>
      <c r="AG19" s="58">
        <f t="shared" ref="AG19" si="126">SUM(AG16:AG18)</f>
        <v>97.909480000000002</v>
      </c>
      <c r="AH19" s="53">
        <f t="shared" ref="AH19" si="127">IF(AND(AB19&gt;0),((AB16*AH16+AB17*AH17+AB18*AH18)/AB19),0)</f>
        <v>0.84358440696433268</v>
      </c>
      <c r="AI19" s="57">
        <f t="shared" si="6"/>
        <v>0.84654634414373753</v>
      </c>
      <c r="AJ19" s="51">
        <f t="shared" ref="AJ19" si="128">SUM(AJ16:AJ18)</f>
        <v>517</v>
      </c>
      <c r="AK19" s="21">
        <f t="shared" ref="AK19" si="129">IF(AJ19&gt;0,(AK16*AJ16+AK17*AJ17+AK18*AJ18)/AJ19,0)</f>
        <v>8.2183752417794964E-2</v>
      </c>
      <c r="AL19" s="53">
        <f>IF(K19&gt;0,(AL16*K16+AL17*K17+AL18*K18)/K19,0)</f>
        <v>0.21880994102780119</v>
      </c>
      <c r="AM19" s="141">
        <f>IF(K19&gt;0,(AM16*K16+AM17*K17+AM18*K18)/K19,0)</f>
        <v>0.2098822862759257</v>
      </c>
      <c r="AN19" s="58">
        <f t="shared" ref="AN19" si="130">SUM(AN16:AN18)</f>
        <v>103.8699862</v>
      </c>
      <c r="AO19" s="142">
        <f t="shared" si="48"/>
        <v>99.662092999999999</v>
      </c>
      <c r="AP19" s="56"/>
      <c r="AQ19" s="56">
        <f t="shared" ref="AQ19" si="131">SUM(AQ16:AQ18)</f>
        <v>1005</v>
      </c>
      <c r="AR19" s="105"/>
      <c r="AS19" s="106">
        <f>AR18</f>
        <v>1656.2800000000025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8">
        <v>5</v>
      </c>
      <c r="B20" s="23">
        <v>1</v>
      </c>
      <c r="C20" s="46" t="s">
        <v>57</v>
      </c>
      <c r="D20" s="12">
        <v>6122</v>
      </c>
      <c r="E20" s="12">
        <v>6</v>
      </c>
      <c r="F20" s="12">
        <v>4811</v>
      </c>
      <c r="G20" s="13">
        <v>1.1000000000000001</v>
      </c>
      <c r="H20" s="13">
        <v>5.5</v>
      </c>
      <c r="I20" s="12">
        <v>5132</v>
      </c>
      <c r="J20" s="13">
        <v>8.6</v>
      </c>
      <c r="K20" s="12">
        <v>16256</v>
      </c>
      <c r="L20" s="14">
        <v>6.7000000000000004E-2</v>
      </c>
      <c r="M20" s="24">
        <f>ROUND(K20*(1-L20),0)</f>
        <v>15167</v>
      </c>
      <c r="N20" s="15">
        <v>0.49299999999999999</v>
      </c>
      <c r="O20" s="25">
        <f t="shared" ref="O20:O22" si="133">M20*N20</f>
        <v>7477.3310000000001</v>
      </c>
      <c r="P20" s="14">
        <v>0.28999999999999998</v>
      </c>
      <c r="Q20" s="25">
        <f t="shared" ref="Q20:Q22" si="134">M20*P20</f>
        <v>4398.4299999999994</v>
      </c>
      <c r="R20" s="16">
        <v>0.217</v>
      </c>
      <c r="S20" s="150">
        <v>0.24829999999999999</v>
      </c>
      <c r="T20" s="25">
        <f t="shared" ref="T20:T22" si="135">M20*R20</f>
        <v>3291.239</v>
      </c>
      <c r="U20" s="26">
        <v>0.27100000000000002</v>
      </c>
      <c r="V20" s="25">
        <f t="shared" ref="V20:V22" si="136">M20*U20</f>
        <v>4110.2570000000005</v>
      </c>
      <c r="W20" s="16">
        <v>0.47399999999999998</v>
      </c>
      <c r="X20" s="25">
        <f t="shared" ref="X20:X22" si="137">M20*W20</f>
        <v>7189.1579999999994</v>
      </c>
      <c r="Y20" s="16">
        <v>0.41</v>
      </c>
      <c r="Z20" s="25">
        <f t="shared" ref="Z20:Z22" si="138">Y20*M20</f>
        <v>6218.4699999999993</v>
      </c>
      <c r="AA20" s="17">
        <v>2.7899999999999999E-3</v>
      </c>
      <c r="AB20" s="18">
        <f t="shared" ref="AB20:AB22" si="139">M20*AA20</f>
        <v>42.315930000000002</v>
      </c>
      <c r="AC20" s="27">
        <f>IF(M20&gt;0,(AE20+AN20)/M20,0)</f>
        <v>2.7613586602492249E-3</v>
      </c>
      <c r="AD20" s="17">
        <v>4.6999999999999999E-4</v>
      </c>
      <c r="AE20" s="24">
        <f t="shared" ref="AE20:AE22" si="140">AD20*M20</f>
        <v>7.1284900000000002</v>
      </c>
      <c r="AF20" s="117">
        <v>0.20349999999999999</v>
      </c>
      <c r="AG20" s="30">
        <f t="shared" ref="AG20:AG22" si="141">AJ20*(1-AK20)*AF20</f>
        <v>34.148927999999998</v>
      </c>
      <c r="AH20" s="28">
        <f t="shared" ref="AH20:AH22" si="142">IF(AND(AF20&gt;0,AD20&gt;0,AA20&gt;0),((AA20-AD20)*AF20)/((AF20-AD20)*AA20),0)</f>
        <v>0.83346617737689765</v>
      </c>
      <c r="AI20" s="60">
        <f t="shared" si="6"/>
        <v>0.83168137883950888</v>
      </c>
      <c r="AJ20" s="12">
        <v>184</v>
      </c>
      <c r="AK20" s="14">
        <v>8.7999999999999995E-2</v>
      </c>
      <c r="AL20" s="15">
        <v>0.20710000000000001</v>
      </c>
      <c r="AM20" s="135">
        <v>0.19500000000000001</v>
      </c>
      <c r="AN20" s="30">
        <f>AJ20*(1-AK20)*AL20</f>
        <v>34.753036799999997</v>
      </c>
      <c r="AO20" s="136">
        <f t="shared" ref="AO20" si="143">AJ20*(1-AK20)*AM20</f>
        <v>32.722560000000001</v>
      </c>
      <c r="AP20" s="19">
        <v>1.58</v>
      </c>
      <c r="AQ20" s="19">
        <v>502.56</v>
      </c>
      <c r="AR20" s="101">
        <f>AR18+AJ20-AQ20</f>
        <v>1337.7200000000025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9"/>
      <c r="B21" s="33">
        <v>2</v>
      </c>
      <c r="C21" s="46" t="s">
        <v>55</v>
      </c>
      <c r="D21" s="34">
        <v>14800</v>
      </c>
      <c r="E21" s="34">
        <v>0</v>
      </c>
      <c r="F21" s="34">
        <v>578</v>
      </c>
      <c r="G21" s="35">
        <v>2</v>
      </c>
      <c r="H21" s="35">
        <v>6.1</v>
      </c>
      <c r="I21" s="34">
        <v>2065</v>
      </c>
      <c r="J21" s="35">
        <v>11</v>
      </c>
      <c r="K21" s="34">
        <v>14232</v>
      </c>
      <c r="L21" s="36">
        <v>6.0999999999999999E-2</v>
      </c>
      <c r="M21" s="37">
        <f>ROUND(K21*(1-L21),0)</f>
        <v>13364</v>
      </c>
      <c r="N21" s="38">
        <v>0.51600000000000001</v>
      </c>
      <c r="O21" s="25">
        <f t="shared" si="133"/>
        <v>6895.8240000000005</v>
      </c>
      <c r="P21" s="36">
        <v>0.26400000000000001</v>
      </c>
      <c r="Q21" s="25">
        <f t="shared" si="134"/>
        <v>3528.096</v>
      </c>
      <c r="R21" s="39">
        <v>0.22</v>
      </c>
      <c r="S21" s="139">
        <v>0.2316</v>
      </c>
      <c r="T21" s="25">
        <f t="shared" si="135"/>
        <v>2940.08</v>
      </c>
      <c r="U21" s="28">
        <v>0.23599999999999999</v>
      </c>
      <c r="V21" s="25">
        <f t="shared" si="136"/>
        <v>3153.904</v>
      </c>
      <c r="W21" s="39">
        <v>0.501</v>
      </c>
      <c r="X21" s="25">
        <f t="shared" si="137"/>
        <v>6695.3639999999996</v>
      </c>
      <c r="Y21" s="39">
        <v>0.41</v>
      </c>
      <c r="Z21" s="25">
        <f t="shared" si="138"/>
        <v>5479.24</v>
      </c>
      <c r="AA21" s="40">
        <v>2.6099999999999999E-3</v>
      </c>
      <c r="AB21" s="18">
        <f t="shared" si="139"/>
        <v>34.880040000000001</v>
      </c>
      <c r="AC21" s="27">
        <f>IF(M21&gt;0,(AE21+AN21)/M21,0)</f>
        <v>2.7506868602214904E-3</v>
      </c>
      <c r="AD21" s="40">
        <v>4.6000000000000001E-4</v>
      </c>
      <c r="AE21" s="37">
        <f t="shared" si="140"/>
        <v>6.1474400000000005</v>
      </c>
      <c r="AF21" s="28">
        <v>0.1973</v>
      </c>
      <c r="AG21" s="41">
        <f t="shared" si="141"/>
        <v>28.250203200000001</v>
      </c>
      <c r="AH21" s="28">
        <f t="shared" si="142"/>
        <v>0.8256798411063383</v>
      </c>
      <c r="AI21" s="29">
        <f t="shared" si="6"/>
        <v>0.83456464369444616</v>
      </c>
      <c r="AJ21" s="34">
        <v>157</v>
      </c>
      <c r="AK21" s="36">
        <v>8.7999999999999995E-2</v>
      </c>
      <c r="AL21" s="38">
        <v>0.21379999999999999</v>
      </c>
      <c r="AM21" s="137">
        <v>0.20930000000000001</v>
      </c>
      <c r="AN21" s="41">
        <f>AJ21*(1-AK21)*AL21</f>
        <v>30.612739199999996</v>
      </c>
      <c r="AO21" s="138">
        <f t="shared" si="19"/>
        <v>29.968411200000002</v>
      </c>
      <c r="AP21" s="42">
        <v>1.55</v>
      </c>
      <c r="AQ21" s="42"/>
      <c r="AR21" s="121">
        <f>AR20+AJ21-AQ21</f>
        <v>1494.7200000000025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9"/>
      <c r="B22" s="33">
        <v>3</v>
      </c>
      <c r="C22" s="11" t="s">
        <v>53</v>
      </c>
      <c r="D22" s="43">
        <v>17245</v>
      </c>
      <c r="E22" s="43">
        <v>1</v>
      </c>
      <c r="F22" s="43">
        <v>20073</v>
      </c>
      <c r="G22" s="37">
        <v>1.8</v>
      </c>
      <c r="H22" s="37">
        <v>5.5</v>
      </c>
      <c r="I22" s="43">
        <v>20449</v>
      </c>
      <c r="J22" s="37">
        <v>7.3</v>
      </c>
      <c r="K22" s="43">
        <v>15308</v>
      </c>
      <c r="L22" s="39">
        <v>5.3999999999999999E-2</v>
      </c>
      <c r="M22" s="37">
        <f>ROUND(K22*(1-L22),0)</f>
        <v>14481</v>
      </c>
      <c r="N22" s="28">
        <v>0.48</v>
      </c>
      <c r="O22" s="25">
        <f t="shared" si="133"/>
        <v>6950.88</v>
      </c>
      <c r="P22" s="39">
        <v>0.34699999999999998</v>
      </c>
      <c r="Q22" s="25">
        <f t="shared" si="134"/>
        <v>5024.9069999999992</v>
      </c>
      <c r="R22" s="39">
        <v>0.17299999999999999</v>
      </c>
      <c r="S22" s="139">
        <v>0.24210000000000001</v>
      </c>
      <c r="T22" s="25">
        <f t="shared" si="135"/>
        <v>2505.2129999999997</v>
      </c>
      <c r="U22" s="28">
        <v>0.23100000000000001</v>
      </c>
      <c r="V22" s="25">
        <f t="shared" si="136"/>
        <v>3345.1110000000003</v>
      </c>
      <c r="W22" s="39">
        <v>0.499</v>
      </c>
      <c r="X22" s="25">
        <f t="shared" si="137"/>
        <v>7226.0190000000002</v>
      </c>
      <c r="Y22" s="39">
        <v>0.41</v>
      </c>
      <c r="Z22" s="25">
        <f t="shared" si="138"/>
        <v>5937.21</v>
      </c>
      <c r="AA22" s="47">
        <v>2.7799999999999999E-3</v>
      </c>
      <c r="AB22" s="18">
        <f t="shared" si="139"/>
        <v>40.257179999999998</v>
      </c>
      <c r="AC22" s="27">
        <f>IF(M22&gt;0,(AE22+AN22)/M22,0)</f>
        <v>2.5993550169187214E-3</v>
      </c>
      <c r="AD22" s="47">
        <v>5.0000000000000001E-4</v>
      </c>
      <c r="AE22" s="37">
        <f t="shared" si="140"/>
        <v>7.2404999999999999</v>
      </c>
      <c r="AF22" s="28">
        <v>0.2147</v>
      </c>
      <c r="AG22" s="41">
        <f t="shared" si="141"/>
        <v>29.534132</v>
      </c>
      <c r="AH22" s="28">
        <f t="shared" si="142"/>
        <v>0.82205831973077004</v>
      </c>
      <c r="AI22" s="29">
        <f t="shared" si="6"/>
        <v>0.80947598363388529</v>
      </c>
      <c r="AJ22" s="43">
        <v>152</v>
      </c>
      <c r="AK22" s="39">
        <v>9.5000000000000001E-2</v>
      </c>
      <c r="AL22" s="28">
        <v>0.221</v>
      </c>
      <c r="AM22" s="139">
        <v>0.22520000000000001</v>
      </c>
      <c r="AN22" s="41">
        <f>AJ22*(1-AK22)*AL22</f>
        <v>30.400760000000002</v>
      </c>
      <c r="AO22" s="140">
        <f t="shared" si="19"/>
        <v>30.978512000000002</v>
      </c>
      <c r="AP22" s="18">
        <v>1.55</v>
      </c>
      <c r="AQ22" s="18"/>
      <c r="AR22" s="121">
        <f>AR21+AJ22-AQ22</f>
        <v>1646.7200000000025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70"/>
      <c r="B23" s="49" t="s">
        <v>38</v>
      </c>
      <c r="C23" s="50"/>
      <c r="D23" s="51">
        <f t="shared" ref="D23" si="144">SUM(D20:D22)</f>
        <v>38167</v>
      </c>
      <c r="E23" s="51"/>
      <c r="F23" s="51">
        <f t="shared" ref="F23" si="145">SUM(F20:F22)</f>
        <v>25462</v>
      </c>
      <c r="G23" s="52"/>
      <c r="H23" s="52"/>
      <c r="I23" s="51">
        <f t="shared" ref="I23:K23" si="146">SUM(I20:I22)</f>
        <v>27646</v>
      </c>
      <c r="J23" s="52"/>
      <c r="K23" s="51">
        <f t="shared" si="146"/>
        <v>45796</v>
      </c>
      <c r="L23" s="21">
        <f t="shared" ref="L23" si="147">IF(K23&gt;0,(K20*L20+K21*L21+K22*L22)/K23,0)</f>
        <v>6.0789937985850293E-2</v>
      </c>
      <c r="M23" s="52">
        <f t="shared" ref="M23" si="148">M20+M21+M22</f>
        <v>43012</v>
      </c>
      <c r="N23" s="53">
        <f t="shared" ref="N23" si="149">IF(M23&gt;0,O23/M23,0)</f>
        <v>0.49576943643634336</v>
      </c>
      <c r="O23" s="54">
        <f t="shared" ref="O23" si="150">O20+O21+O22</f>
        <v>21324.035</v>
      </c>
      <c r="P23" s="21">
        <f t="shared" ref="P23" si="151">IF(M23&gt;0,Q23/M23,0)</f>
        <v>0.30111208499953501</v>
      </c>
      <c r="Q23" s="54">
        <f t="shared" ref="Q23" si="152">Q20+Q21+Q22</f>
        <v>12951.432999999999</v>
      </c>
      <c r="R23" s="21">
        <f t="shared" ref="R23" si="153">IF(M23&gt;0,T23/M23,0)</f>
        <v>0.20311847856412163</v>
      </c>
      <c r="S23" s="141"/>
      <c r="T23" s="54">
        <f t="shared" ref="T23" si="154">T20+T21+T22</f>
        <v>8736.5319999999992</v>
      </c>
      <c r="U23" s="21">
        <f t="shared" ref="U23" si="155">IF(M23&gt;0,V23/M23,0)</f>
        <v>0.24665842090579376</v>
      </c>
      <c r="V23" s="54">
        <f t="shared" ref="V23" si="156">V20+V21+V22</f>
        <v>10609.272000000001</v>
      </c>
      <c r="W23" s="21">
        <f t="shared" ref="W23" si="157">IF(M23&gt;0,X23/M23,0)</f>
        <v>0.49080584488049839</v>
      </c>
      <c r="X23" s="54">
        <f t="shared" ref="X23" si="158">X20+X21+X22</f>
        <v>21110.540999999997</v>
      </c>
      <c r="Y23" s="21">
        <f t="shared" ref="Y23" si="159">IF(M23&gt;0,Z23/M23,0)</f>
        <v>0.41</v>
      </c>
      <c r="Z23" s="54">
        <f t="shared" ref="Z23" si="160">Z20+Z21+Z22</f>
        <v>17634.919999999998</v>
      </c>
      <c r="AA23" s="55">
        <f t="shared" ref="AA23" si="161">IF(M23&gt;0,AB23/M23,0)</f>
        <v>2.7307065470101367E-3</v>
      </c>
      <c r="AB23" s="56">
        <f t="shared" ref="AB23" si="162">SUM(AB20:AB22)</f>
        <v>117.45314999999999</v>
      </c>
      <c r="AC23" s="55">
        <f t="shared" ref="AC23" si="163">IF(M23&gt;0,(AC20*M20+AC21*M21+AC22*M22)/M23,0)</f>
        <v>2.7035005579838186E-3</v>
      </c>
      <c r="AD23" s="55">
        <f t="shared" ref="AD23" si="164">IF(K23&gt;0,(K20*AD20+K21*AD21+K22*AD22)/K23,0)</f>
        <v>4.7692025504410864E-4</v>
      </c>
      <c r="AE23" s="52">
        <f t="shared" ref="AE23" si="165">SUM(AE20:AE22)</f>
        <v>20.51643</v>
      </c>
      <c r="AF23" s="53">
        <f t="shared" ref="AF23" si="166">IF(K23&gt;0,(K20*AF20+K21*AF21+K22*AF22)/K23,0)</f>
        <v>0.20531699711765219</v>
      </c>
      <c r="AG23" s="58">
        <f t="shared" ref="AG23" si="167">SUM(AG20:AG22)</f>
        <v>91.933263199999999</v>
      </c>
      <c r="AH23" s="53">
        <f t="shared" ref="AH23" si="168">IF(AND(AB23&gt;0),((AB20*AH20+AB21*AH21+AB22*AH22)/AB23),0)</f>
        <v>0.82724381638236411</v>
      </c>
      <c r="AI23" s="57">
        <f t="shared" si="6"/>
        <v>0.82543261704012783</v>
      </c>
      <c r="AJ23" s="51">
        <f t="shared" ref="AJ23" si="169">SUM(AJ20:AJ22)</f>
        <v>493</v>
      </c>
      <c r="AK23" s="21">
        <f t="shared" ref="AK23" si="170">IF(AJ23&gt;0,(AK20*AJ20+AK21*AJ21+AK22*AJ22)/AJ23,0)</f>
        <v>9.0158215010141984E-2</v>
      </c>
      <c r="AL23" s="53">
        <f>IF(K23&gt;0,(AL20*K20+AL21*K21+AL22*K22)/K23,0)</f>
        <v>0.21382843916499256</v>
      </c>
      <c r="AM23" s="141">
        <f>IF(K23&gt;0,(AM20*K20+AM21*K21+AM22*K22)/K23,0)</f>
        <v>0.20953880688269721</v>
      </c>
      <c r="AN23" s="58">
        <f t="shared" ref="AN23" si="171">SUM(AN20:AN22)</f>
        <v>95.766536000000002</v>
      </c>
      <c r="AO23" s="142">
        <f t="shared" si="48"/>
        <v>93.669483200000002</v>
      </c>
      <c r="AP23" s="56"/>
      <c r="AQ23" s="56">
        <f t="shared" ref="AQ23" si="172">SUM(AQ20:AQ22)</f>
        <v>502.56</v>
      </c>
      <c r="AR23" s="105"/>
      <c r="AS23" s="106">
        <f>AR22</f>
        <v>1646.7200000000025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8">
        <v>6</v>
      </c>
      <c r="B24" s="23">
        <v>1</v>
      </c>
      <c r="C24" s="11" t="s">
        <v>57</v>
      </c>
      <c r="D24" s="12">
        <v>6106</v>
      </c>
      <c r="E24" s="12">
        <v>0</v>
      </c>
      <c r="F24" s="12">
        <v>17449</v>
      </c>
      <c r="G24" s="13">
        <v>0.8</v>
      </c>
      <c r="H24" s="13">
        <v>4</v>
      </c>
      <c r="I24" s="12">
        <v>18095</v>
      </c>
      <c r="J24" s="13">
        <v>7.4</v>
      </c>
      <c r="K24" s="12">
        <v>16213</v>
      </c>
      <c r="L24" s="14">
        <v>7.0000000000000007E-2</v>
      </c>
      <c r="M24" s="24">
        <f>ROUND(K24*(1-L24),0)</f>
        <v>15078</v>
      </c>
      <c r="N24" s="15">
        <v>0.29099999999999998</v>
      </c>
      <c r="O24" s="25">
        <f t="shared" ref="O24:O26" si="174">M24*N24</f>
        <v>4387.6979999999994</v>
      </c>
      <c r="P24" s="14">
        <v>0.48799999999999999</v>
      </c>
      <c r="Q24" s="25">
        <f t="shared" ref="Q24:Q26" si="175">M24*P24</f>
        <v>7358.0639999999994</v>
      </c>
      <c r="R24" s="16">
        <v>0.221</v>
      </c>
      <c r="S24" s="150">
        <v>0.24390000000000001</v>
      </c>
      <c r="T24" s="25">
        <f t="shared" ref="T24:T26" si="176">M24*R24</f>
        <v>3332.2379999999998</v>
      </c>
      <c r="U24" s="26">
        <v>0.222</v>
      </c>
      <c r="V24" s="25">
        <f t="shared" ref="V24:V26" si="177">M24*U24</f>
        <v>3347.3160000000003</v>
      </c>
      <c r="W24" s="16">
        <v>0.504</v>
      </c>
      <c r="X24" s="25">
        <f t="shared" ref="X24:X26" si="178">M24*W24</f>
        <v>7599.3119999999999</v>
      </c>
      <c r="Y24" s="16">
        <v>0.41</v>
      </c>
      <c r="Z24" s="25">
        <f t="shared" ref="Z24:Z26" si="179">Y24*M24</f>
        <v>6181.98</v>
      </c>
      <c r="AA24" s="17">
        <v>2.82E-3</v>
      </c>
      <c r="AB24" s="18">
        <f t="shared" ref="AB24:AB26" si="180">M24*AA24</f>
        <v>42.519959999999998</v>
      </c>
      <c r="AC24" s="27">
        <f>IF(M24&gt;0,(AE24+AN24)/M24,0)</f>
        <v>2.8512581244196844E-3</v>
      </c>
      <c r="AD24" s="17">
        <v>4.8000000000000001E-4</v>
      </c>
      <c r="AE24" s="24">
        <f t="shared" ref="AE24:AE26" si="181">AD24*M24</f>
        <v>7.2374400000000003</v>
      </c>
      <c r="AF24" s="117">
        <v>0.21129999999999999</v>
      </c>
      <c r="AG24" s="30">
        <f t="shared" ref="AG24:AG26" si="182">AJ24*(1-AK24)*AF24</f>
        <v>33.908367499999997</v>
      </c>
      <c r="AH24" s="28">
        <f t="shared" ref="AH24:AH26" si="183">IF(AND(AF24&gt;0,AD24&gt;0,AA24&gt;0),((AA24-AD24)*AF24)/((AF24-AD24)*AA24),0)</f>
        <v>0.83167651339147852</v>
      </c>
      <c r="AI24" s="60">
        <f t="shared" si="6"/>
        <v>0.83344884455157509</v>
      </c>
      <c r="AJ24" s="12">
        <v>175</v>
      </c>
      <c r="AK24" s="14">
        <v>8.3000000000000004E-2</v>
      </c>
      <c r="AL24" s="15">
        <v>0.2228</v>
      </c>
      <c r="AM24" s="135">
        <v>0.2157</v>
      </c>
      <c r="AN24" s="30">
        <f>AJ24*(1-AK24)*AL24</f>
        <v>35.753830000000001</v>
      </c>
      <c r="AO24" s="136">
        <f t="shared" ref="AO24" si="184">AJ24*(1-AK24)*AM24</f>
        <v>34.6144575</v>
      </c>
      <c r="AP24" s="19">
        <v>1.6</v>
      </c>
      <c r="AQ24" s="19">
        <v>871</v>
      </c>
      <c r="AR24" s="101">
        <f>AR22+AJ24-AQ24</f>
        <v>950.72000000000253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9"/>
      <c r="B25" s="33">
        <v>2</v>
      </c>
      <c r="C25" s="11" t="s">
        <v>58</v>
      </c>
      <c r="D25" s="34">
        <v>23300</v>
      </c>
      <c r="E25" s="34">
        <v>4</v>
      </c>
      <c r="F25" s="34">
        <v>18479</v>
      </c>
      <c r="G25" s="35">
        <v>1</v>
      </c>
      <c r="H25" s="35">
        <v>3.7</v>
      </c>
      <c r="I25" s="34">
        <v>19432</v>
      </c>
      <c r="J25" s="35">
        <v>6.7</v>
      </c>
      <c r="K25" s="34">
        <v>16313</v>
      </c>
      <c r="L25" s="36">
        <v>7.3999999999999996E-2</v>
      </c>
      <c r="M25" s="37">
        <f>ROUND(K25*(1-L25),0)</f>
        <v>15106</v>
      </c>
      <c r="N25" s="38">
        <v>0.34300000000000003</v>
      </c>
      <c r="O25" s="25">
        <f t="shared" si="174"/>
        <v>5181.3580000000002</v>
      </c>
      <c r="P25" s="36">
        <v>0.42799999999999999</v>
      </c>
      <c r="Q25" s="25">
        <f t="shared" si="175"/>
        <v>6465.3679999999995</v>
      </c>
      <c r="R25" s="39">
        <v>0.22900000000000001</v>
      </c>
      <c r="S25" s="139">
        <v>0.24010000000000001</v>
      </c>
      <c r="T25" s="25">
        <f t="shared" si="176"/>
        <v>3459.2740000000003</v>
      </c>
      <c r="U25" s="28">
        <v>0.23799999999999999</v>
      </c>
      <c r="V25" s="25">
        <f t="shared" si="177"/>
        <v>3595.2280000000001</v>
      </c>
      <c r="W25" s="39">
        <v>0.501</v>
      </c>
      <c r="X25" s="25">
        <f t="shared" si="178"/>
        <v>7568.1059999999998</v>
      </c>
      <c r="Y25" s="39">
        <v>0.41</v>
      </c>
      <c r="Z25" s="25">
        <f t="shared" si="179"/>
        <v>6193.46</v>
      </c>
      <c r="AA25" s="40">
        <v>2.7399999999999998E-3</v>
      </c>
      <c r="AB25" s="18">
        <f t="shared" si="180"/>
        <v>41.390439999999998</v>
      </c>
      <c r="AC25" s="27">
        <f>IF(M25&gt;0,(AE25+AN25)/M25,0)</f>
        <v>2.9020331325301206E-3</v>
      </c>
      <c r="AD25" s="40">
        <v>4.2999999999999999E-4</v>
      </c>
      <c r="AE25" s="37">
        <f t="shared" si="181"/>
        <v>6.4955799999999995</v>
      </c>
      <c r="AF25" s="28">
        <v>0.2127</v>
      </c>
      <c r="AG25" s="41">
        <f t="shared" si="182"/>
        <v>34.9132161</v>
      </c>
      <c r="AH25" s="28">
        <f t="shared" si="183"/>
        <v>0.84477351011777801</v>
      </c>
      <c r="AI25" s="29">
        <f t="shared" si="6"/>
        <v>0.85344111586472327</v>
      </c>
      <c r="AJ25" s="34">
        <v>179</v>
      </c>
      <c r="AK25" s="36">
        <v>8.3000000000000004E-2</v>
      </c>
      <c r="AL25" s="38">
        <v>0.22750000000000001</v>
      </c>
      <c r="AM25" s="137">
        <v>0.22040000000000001</v>
      </c>
      <c r="AN25" s="41">
        <f>AJ25*(1-AK25)*AL25</f>
        <v>37.342532500000004</v>
      </c>
      <c r="AO25" s="138">
        <f t="shared" si="19"/>
        <v>36.177117200000005</v>
      </c>
      <c r="AP25" s="42">
        <v>1.6</v>
      </c>
      <c r="AQ25" s="42"/>
      <c r="AR25" s="121">
        <f>AR24+AJ25-AQ25</f>
        <v>1129.7200000000025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9"/>
      <c r="B26" s="33">
        <v>3</v>
      </c>
      <c r="C26" s="11" t="s">
        <v>53</v>
      </c>
      <c r="D26" s="43">
        <v>20094</v>
      </c>
      <c r="E26" s="43">
        <v>2</v>
      </c>
      <c r="F26" s="43">
        <v>20099</v>
      </c>
      <c r="G26" s="37">
        <v>0.8</v>
      </c>
      <c r="H26" s="37">
        <v>3.6</v>
      </c>
      <c r="I26" s="43">
        <v>20131</v>
      </c>
      <c r="J26" s="37">
        <v>5.8</v>
      </c>
      <c r="K26" s="43">
        <v>16313</v>
      </c>
      <c r="L26" s="39">
        <v>7.2999999999999995E-2</v>
      </c>
      <c r="M26" s="37">
        <f>ROUND(K26*(1-L26),0)</f>
        <v>15122</v>
      </c>
      <c r="N26" s="28">
        <v>0.38400000000000001</v>
      </c>
      <c r="O26" s="25">
        <f t="shared" si="174"/>
        <v>5806.848</v>
      </c>
      <c r="P26" s="39">
        <v>0.38800000000000001</v>
      </c>
      <c r="Q26" s="25">
        <f t="shared" si="175"/>
        <v>5867.3360000000002</v>
      </c>
      <c r="R26" s="39">
        <v>0.22800000000000001</v>
      </c>
      <c r="S26" s="139">
        <v>0.2296</v>
      </c>
      <c r="T26" s="25">
        <f t="shared" si="176"/>
        <v>3447.8160000000003</v>
      </c>
      <c r="U26" s="28">
        <v>0.24</v>
      </c>
      <c r="V26" s="25">
        <f t="shared" si="177"/>
        <v>3629.2799999999997</v>
      </c>
      <c r="W26" s="39">
        <v>0.49299999999999999</v>
      </c>
      <c r="X26" s="25">
        <f t="shared" si="178"/>
        <v>7455.1459999999997</v>
      </c>
      <c r="Y26" s="39">
        <v>0.41</v>
      </c>
      <c r="Z26" s="25">
        <f t="shared" si="179"/>
        <v>6200.0199999999995</v>
      </c>
      <c r="AA26" s="47">
        <v>2.8600000000000001E-3</v>
      </c>
      <c r="AB26" s="18">
        <f t="shared" si="180"/>
        <v>43.248920000000005</v>
      </c>
      <c r="AC26" s="27">
        <f>IF(M26&gt;0,(AE26+AN26)/M26,0)</f>
        <v>2.9388592381960057E-3</v>
      </c>
      <c r="AD26" s="47">
        <v>4.6000000000000001E-4</v>
      </c>
      <c r="AE26" s="37">
        <f t="shared" si="181"/>
        <v>6.9561200000000003</v>
      </c>
      <c r="AF26" s="28">
        <v>0.21079999999999999</v>
      </c>
      <c r="AG26" s="41">
        <f t="shared" si="182"/>
        <v>36.147773200000003</v>
      </c>
      <c r="AH26" s="28">
        <f t="shared" si="183"/>
        <v>0.84099602973806642</v>
      </c>
      <c r="AI26" s="29">
        <f t="shared" si="6"/>
        <v>0.84525535260869911</v>
      </c>
      <c r="AJ26" s="43">
        <v>187</v>
      </c>
      <c r="AK26" s="39">
        <v>8.3000000000000004E-2</v>
      </c>
      <c r="AL26" s="28">
        <v>0.21859999999999999</v>
      </c>
      <c r="AM26" s="139">
        <v>0.21079999999999999</v>
      </c>
      <c r="AN26" s="41">
        <f>AJ26*(1-AK26)*AL26</f>
        <v>37.485309399999998</v>
      </c>
      <c r="AO26" s="140">
        <f t="shared" si="19"/>
        <v>36.147773200000003</v>
      </c>
      <c r="AP26" s="18">
        <v>1.55</v>
      </c>
      <c r="AQ26" s="18"/>
      <c r="AR26" s="121">
        <f>AR25+AJ26-AQ26</f>
        <v>1316.7200000000025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70"/>
      <c r="B27" s="49" t="s">
        <v>38</v>
      </c>
      <c r="C27" s="50"/>
      <c r="D27" s="51">
        <f t="shared" ref="D27" si="185">SUM(D24:D26)</f>
        <v>49500</v>
      </c>
      <c r="E27" s="51"/>
      <c r="F27" s="51">
        <f t="shared" ref="F27" si="186">SUM(F24:F26)</f>
        <v>56027</v>
      </c>
      <c r="G27" s="52"/>
      <c r="H27" s="52"/>
      <c r="I27" s="51">
        <f t="shared" ref="I27:K27" si="187">SUM(I24:I26)</f>
        <v>57658</v>
      </c>
      <c r="J27" s="52"/>
      <c r="K27" s="51">
        <f t="shared" si="187"/>
        <v>48839</v>
      </c>
      <c r="L27" s="21">
        <f t="shared" ref="L27" si="188">IF(K27&gt;0,(K24*L24+K25*L25+K26*L26)/K27,0)</f>
        <v>7.2338110935932357E-2</v>
      </c>
      <c r="M27" s="52">
        <f t="shared" ref="M27" si="189">M24+M25+M26</f>
        <v>45306</v>
      </c>
      <c r="N27" s="53">
        <f t="shared" ref="N27" si="190">IF(M27&gt;0,O27/M27,0)</f>
        <v>0.3393789785017437</v>
      </c>
      <c r="O27" s="54">
        <f t="shared" ref="O27" si="191">O24+O25+O26</f>
        <v>15375.904</v>
      </c>
      <c r="P27" s="21">
        <f t="shared" ref="P27" si="192">IF(M27&gt;0,Q27/M27,0)</f>
        <v>0.43461722509159934</v>
      </c>
      <c r="Q27" s="54">
        <f t="shared" ref="Q27" si="193">Q24+Q25+Q26</f>
        <v>19690.768</v>
      </c>
      <c r="R27" s="21">
        <f t="shared" ref="R27" si="194">IF(M27&gt;0,T27/M27,0)</f>
        <v>0.22600379640665699</v>
      </c>
      <c r="S27" s="141"/>
      <c r="T27" s="54">
        <f t="shared" ref="T27" si="195">T24+T25+T26</f>
        <v>10239.328000000001</v>
      </c>
      <c r="U27" s="21">
        <f t="shared" ref="U27" si="196">IF(M27&gt;0,V27/M27,0)</f>
        <v>0.23334269191718537</v>
      </c>
      <c r="V27" s="54">
        <f t="shared" ref="V27" si="197">V24+V25+V26</f>
        <v>10571.824000000001</v>
      </c>
      <c r="W27" s="21">
        <f t="shared" ref="W27" si="198">IF(M27&gt;0,X27/M27,0)</f>
        <v>0.49932821259877275</v>
      </c>
      <c r="X27" s="54">
        <f t="shared" ref="X27" si="199">X24+X25+X26</f>
        <v>22622.563999999998</v>
      </c>
      <c r="Y27" s="21">
        <f t="shared" ref="Y27" si="200">IF(M27&gt;0,Z27/M27,0)</f>
        <v>0.41</v>
      </c>
      <c r="Z27" s="54">
        <f t="shared" ref="Z27" si="201">Z24+Z25+Z26</f>
        <v>18575.46</v>
      </c>
      <c r="AA27" s="55">
        <f t="shared" ref="AA27" si="202">IF(M27&gt;0,AB27/M27,0)</f>
        <v>2.8066772612898956E-3</v>
      </c>
      <c r="AB27" s="56">
        <f t="shared" ref="AB27" si="203">SUM(AB24:AB26)</f>
        <v>127.15932000000001</v>
      </c>
      <c r="AC27" s="55">
        <f t="shared" ref="AC27" si="204">IF(M27&gt;0,(AC24*M24+AC25*M25+AC26*M26)/M27,0)</f>
        <v>2.8974266520990599E-3</v>
      </c>
      <c r="AD27" s="55">
        <f t="shared" ref="AD27" si="205">IF(K27&gt;0,(K24*AD24+K25*AD25+K26*AD26)/K27,0)</f>
        <v>4.566188906406765E-4</v>
      </c>
      <c r="AE27" s="52">
        <f t="shared" ref="AE27" si="206">SUM(AE24:AE26)</f>
        <v>20.689140000000002</v>
      </c>
      <c r="AF27" s="53">
        <f t="shared" ref="AF27" si="207">IF(K27&gt;0,(K24*AF24+K25*AF25+K26*AF26)/K27,0)</f>
        <v>0.21160061426319127</v>
      </c>
      <c r="AG27" s="58">
        <f t="shared" ref="AG27" si="208">SUM(AG24:AG26)</f>
        <v>104.9693568</v>
      </c>
      <c r="AH27" s="53">
        <f t="shared" ref="AH27" si="209">IF(AND(AB27&gt;0),((AB24*AH24+AB25*AH25+AB26*AH26)/AB27),0)</f>
        <v>0.8391093108780675</v>
      </c>
      <c r="AI27" s="57">
        <f t="shared" si="6"/>
        <v>0.84413408693723646</v>
      </c>
      <c r="AJ27" s="51">
        <f t="shared" ref="AJ27" si="210">SUM(AJ24:AJ26)</f>
        <v>541</v>
      </c>
      <c r="AK27" s="21">
        <f t="shared" ref="AK27" si="211">IF(AJ27&gt;0,(AK24*AJ24+AK25*AJ25+AK26*AJ26)/AJ27,0)</f>
        <v>8.3000000000000004E-2</v>
      </c>
      <c r="AL27" s="53">
        <f>IF(K27&gt;0,(AL24*K24+AL25*K25+AL26*K26)/K27,0)</f>
        <v>0.22296700792399515</v>
      </c>
      <c r="AM27" s="141">
        <f>IF(K27&gt;0,(AM24*K24+AM25*K25+AM26*K26)/K27,0)</f>
        <v>0.21563319683040194</v>
      </c>
      <c r="AN27" s="58">
        <f t="shared" ref="AN27" si="212">SUM(AN24:AN26)</f>
        <v>110.5816719</v>
      </c>
      <c r="AO27" s="142">
        <f t="shared" si="48"/>
        <v>106.93934790000002</v>
      </c>
      <c r="AP27" s="56"/>
      <c r="AQ27" s="56">
        <f t="shared" ref="AQ27" si="213">SUM(AQ24:AQ26)</f>
        <v>871</v>
      </c>
      <c r="AR27" s="105"/>
      <c r="AS27" s="106">
        <f>AR26</f>
        <v>1316.7200000000025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8">
        <v>7</v>
      </c>
      <c r="B28" s="23">
        <v>1</v>
      </c>
      <c r="C28" s="11" t="s">
        <v>57</v>
      </c>
      <c r="D28" s="12">
        <v>6105</v>
      </c>
      <c r="E28" s="12">
        <v>2</v>
      </c>
      <c r="F28" s="12">
        <v>8576</v>
      </c>
      <c r="G28" s="13">
        <v>0.7</v>
      </c>
      <c r="H28" s="13">
        <v>3.8</v>
      </c>
      <c r="I28" s="12">
        <v>9183</v>
      </c>
      <c r="J28" s="13">
        <v>8.8000000000000007</v>
      </c>
      <c r="K28" s="12">
        <v>16406</v>
      </c>
      <c r="L28" s="14">
        <v>7.5999999999999998E-2</v>
      </c>
      <c r="M28" s="24">
        <f>ROUND(K28*(1-L28),0)</f>
        <v>15159</v>
      </c>
      <c r="N28" s="15">
        <v>0.46400000000000002</v>
      </c>
      <c r="O28" s="25">
        <f t="shared" ref="O28:O30" si="215">M28*N28</f>
        <v>7033.7760000000007</v>
      </c>
      <c r="P28" s="14">
        <v>0.20799999999999999</v>
      </c>
      <c r="Q28" s="25">
        <f t="shared" ref="Q28:Q30" si="216">M28*P28</f>
        <v>3153.0719999999997</v>
      </c>
      <c r="R28" s="16">
        <v>0.32800000000000001</v>
      </c>
      <c r="S28" s="150">
        <v>0.22670000000000001</v>
      </c>
      <c r="T28" s="25">
        <f t="shared" ref="T28:T30" si="217">M28*R28</f>
        <v>4972.152</v>
      </c>
      <c r="U28" s="26">
        <v>0.254</v>
      </c>
      <c r="V28" s="25">
        <f t="shared" ref="V28:V30" si="218">M28*U28</f>
        <v>3850.386</v>
      </c>
      <c r="W28" s="16">
        <v>0.48599999999999999</v>
      </c>
      <c r="X28" s="25">
        <f t="shared" ref="X28:X30" si="219">M28*W28</f>
        <v>7367.2739999999994</v>
      </c>
      <c r="Y28" s="16">
        <v>0.41</v>
      </c>
      <c r="Z28" s="25">
        <f t="shared" ref="Z28:Z30" si="220">Y28*M28</f>
        <v>6215.19</v>
      </c>
      <c r="AA28" s="17">
        <v>2.8500000000000001E-3</v>
      </c>
      <c r="AB28" s="18">
        <f t="shared" ref="AB28:AB30" si="221">M28*AA28</f>
        <v>43.203150000000001</v>
      </c>
      <c r="AC28" s="27">
        <f>IF(M28&gt;0,(AE28+AN28)/M28,0)</f>
        <v>3.0605189920179434E-3</v>
      </c>
      <c r="AD28" s="17">
        <v>4.4000000000000002E-4</v>
      </c>
      <c r="AE28" s="24">
        <f t="shared" ref="AE28:AE30" si="222">AD28*M28</f>
        <v>6.6699600000000006</v>
      </c>
      <c r="AF28" s="117">
        <v>0.21029999999999999</v>
      </c>
      <c r="AG28" s="30">
        <f t="shared" ref="AG28:AG30" si="223">AJ28*(1-AK28)*AF28</f>
        <v>36.672744899999998</v>
      </c>
      <c r="AH28" s="28">
        <f t="shared" ref="AH28:AH30" si="224">IF(AND(AF28&gt;0,AD28&gt;0,AA28&gt;0),((AA28-AD28)*AF28)/((AF28-AD28)*AA28),0)</f>
        <v>0.84738697979103872</v>
      </c>
      <c r="AI28" s="60">
        <f t="shared" si="6"/>
        <v>0.85789056569337263</v>
      </c>
      <c r="AJ28" s="12">
        <v>191</v>
      </c>
      <c r="AK28" s="14">
        <v>8.6999999999999994E-2</v>
      </c>
      <c r="AL28" s="15">
        <v>0.2278</v>
      </c>
      <c r="AM28" s="135">
        <v>0.2185</v>
      </c>
      <c r="AN28" s="30">
        <f>AJ28*(1-AK28)*AL28</f>
        <v>39.724447400000003</v>
      </c>
      <c r="AO28" s="136">
        <f t="shared" ref="AO28" si="225">AJ28*(1-AK28)*AM28</f>
        <v>38.1026855</v>
      </c>
      <c r="AP28" s="19">
        <v>1.6</v>
      </c>
      <c r="AQ28" s="19">
        <v>873.14</v>
      </c>
      <c r="AR28" s="101">
        <f>AR26+AJ28-AQ28+AS28</f>
        <v>630.58000000000254</v>
      </c>
      <c r="AS28" s="151">
        <v>-4</v>
      </c>
      <c r="AT28" s="12"/>
      <c r="AU28" s="31"/>
      <c r="AV28" s="20"/>
      <c r="AW28" s="20"/>
      <c r="AX28" s="20"/>
      <c r="AY28" s="20"/>
    </row>
    <row r="29" spans="1:51" x14ac:dyDescent="0.2">
      <c r="A29" s="169"/>
      <c r="B29" s="33">
        <v>2</v>
      </c>
      <c r="C29" s="11" t="s">
        <v>58</v>
      </c>
      <c r="D29" s="34">
        <v>23900</v>
      </c>
      <c r="E29" s="34">
        <v>1</v>
      </c>
      <c r="F29" s="34">
        <v>18673</v>
      </c>
      <c r="G29" s="35">
        <v>0.9</v>
      </c>
      <c r="H29" s="35">
        <v>4.5999999999999996</v>
      </c>
      <c r="I29" s="34">
        <v>19702</v>
      </c>
      <c r="J29" s="35">
        <v>7.4</v>
      </c>
      <c r="K29" s="34">
        <v>16779</v>
      </c>
      <c r="L29" s="36">
        <v>6.9000000000000006E-2</v>
      </c>
      <c r="M29" s="37">
        <f>ROUND(K29*(1-L29),0)</f>
        <v>15621</v>
      </c>
      <c r="N29" s="38">
        <v>0.51700000000000002</v>
      </c>
      <c r="O29" s="25">
        <f t="shared" si="215"/>
        <v>8076.0569999999998</v>
      </c>
      <c r="P29" s="36">
        <v>0.317</v>
      </c>
      <c r="Q29" s="25">
        <f t="shared" si="216"/>
        <v>4951.857</v>
      </c>
      <c r="R29" s="39">
        <v>0.16600000000000001</v>
      </c>
      <c r="S29" s="139">
        <v>0.23880000000000001</v>
      </c>
      <c r="T29" s="25">
        <f t="shared" si="217"/>
        <v>2593.0860000000002</v>
      </c>
      <c r="U29" s="28">
        <v>0.26200000000000001</v>
      </c>
      <c r="V29" s="25">
        <f t="shared" si="218"/>
        <v>4092.7020000000002</v>
      </c>
      <c r="W29" s="39">
        <v>0.47799999999999998</v>
      </c>
      <c r="X29" s="25">
        <f t="shared" si="219"/>
        <v>7466.8379999999997</v>
      </c>
      <c r="Y29" s="39">
        <v>0.41</v>
      </c>
      <c r="Z29" s="25">
        <f t="shared" si="220"/>
        <v>6404.61</v>
      </c>
      <c r="AA29" s="40">
        <v>2.9499999999999999E-3</v>
      </c>
      <c r="AB29" s="18">
        <f t="shared" si="221"/>
        <v>46.081949999999999</v>
      </c>
      <c r="AC29" s="27">
        <f>IF(M29&gt;0,(AE29+AN29)/M29,0)</f>
        <v>2.9960282312271945E-3</v>
      </c>
      <c r="AD29" s="40">
        <v>4.2999999999999999E-4</v>
      </c>
      <c r="AE29" s="37">
        <f t="shared" si="222"/>
        <v>6.7170300000000003</v>
      </c>
      <c r="AF29" s="28">
        <v>0.2122</v>
      </c>
      <c r="AG29" s="41">
        <f t="shared" si="223"/>
        <v>37.820406000000006</v>
      </c>
      <c r="AH29" s="28">
        <f t="shared" si="224"/>
        <v>0.85597182104345704</v>
      </c>
      <c r="AI29" s="29">
        <f t="shared" si="6"/>
        <v>0.85811733959362102</v>
      </c>
      <c r="AJ29" s="34">
        <v>195</v>
      </c>
      <c r="AK29" s="36">
        <v>8.5999999999999993E-2</v>
      </c>
      <c r="AL29" s="38">
        <v>0.22489999999999999</v>
      </c>
      <c r="AM29" s="137">
        <v>0.21310000000000001</v>
      </c>
      <c r="AN29" s="41">
        <f>AJ29*(1-AK29)*AL29</f>
        <v>40.083927000000003</v>
      </c>
      <c r="AO29" s="138">
        <f t="shared" si="19"/>
        <v>37.980813000000005</v>
      </c>
      <c r="AP29" s="42">
        <v>1.6</v>
      </c>
      <c r="AQ29" s="42"/>
      <c r="AR29" s="121">
        <f>AR28+AJ29-AQ29</f>
        <v>825.58000000000254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9"/>
      <c r="B30" s="33">
        <v>3</v>
      </c>
      <c r="C30" s="11" t="s">
        <v>54</v>
      </c>
      <c r="D30" s="43">
        <v>16885</v>
      </c>
      <c r="E30" s="43">
        <v>1</v>
      </c>
      <c r="F30" s="43">
        <v>19241</v>
      </c>
      <c r="G30" s="37">
        <v>1.1000000000000001</v>
      </c>
      <c r="H30" s="37">
        <v>4.9000000000000004</v>
      </c>
      <c r="I30" s="43">
        <v>19606</v>
      </c>
      <c r="J30" s="37">
        <v>6.8</v>
      </c>
      <c r="K30" s="43">
        <v>16853</v>
      </c>
      <c r="L30" s="39">
        <v>5.7000000000000002E-2</v>
      </c>
      <c r="M30" s="37">
        <f>ROUND(K30*(1-L30),0)</f>
        <v>15892</v>
      </c>
      <c r="N30" s="28">
        <v>0.433</v>
      </c>
      <c r="O30" s="25">
        <f t="shared" si="215"/>
        <v>6881.2359999999999</v>
      </c>
      <c r="P30" s="39">
        <v>0.29599999999999999</v>
      </c>
      <c r="Q30" s="25">
        <f t="shared" si="216"/>
        <v>4704.0320000000002</v>
      </c>
      <c r="R30" s="39">
        <v>0.27100000000000002</v>
      </c>
      <c r="S30" s="139">
        <v>0.2492</v>
      </c>
      <c r="T30" s="25">
        <f t="shared" si="217"/>
        <v>4306.732</v>
      </c>
      <c r="U30" s="28">
        <v>0.25600000000000001</v>
      </c>
      <c r="V30" s="25">
        <f t="shared" si="218"/>
        <v>4068.3519999999999</v>
      </c>
      <c r="W30" s="39">
        <v>0.48</v>
      </c>
      <c r="X30" s="25">
        <f t="shared" si="219"/>
        <v>7628.16</v>
      </c>
      <c r="Y30" s="39">
        <v>0.4</v>
      </c>
      <c r="Z30" s="25">
        <f t="shared" si="220"/>
        <v>6356.8</v>
      </c>
      <c r="AA30" s="47">
        <v>3.0000000000000001E-3</v>
      </c>
      <c r="AB30" s="18">
        <f t="shared" si="221"/>
        <v>47.676000000000002</v>
      </c>
      <c r="AC30" s="27">
        <f>IF(M30&gt;0,(AE30+AN30)/M30,0)</f>
        <v>2.9288937075257994E-3</v>
      </c>
      <c r="AD30" s="47">
        <v>4.4000000000000002E-4</v>
      </c>
      <c r="AE30" s="37">
        <f t="shared" si="222"/>
        <v>6.9924800000000005</v>
      </c>
      <c r="AF30" s="28">
        <v>0.2117</v>
      </c>
      <c r="AG30" s="41">
        <f t="shared" si="223"/>
        <v>39.256801199999998</v>
      </c>
      <c r="AH30" s="28">
        <f t="shared" si="224"/>
        <v>0.85511060620404566</v>
      </c>
      <c r="AI30" s="29">
        <f t="shared" si="6"/>
        <v>0.85152918295443736</v>
      </c>
      <c r="AJ30" s="43">
        <v>202</v>
      </c>
      <c r="AK30" s="39">
        <v>8.2000000000000003E-2</v>
      </c>
      <c r="AL30" s="28">
        <v>0.21329999999999999</v>
      </c>
      <c r="AM30" s="139">
        <v>0.2031</v>
      </c>
      <c r="AN30" s="41">
        <f>AJ30*(1-AK30)*AL30</f>
        <v>39.5534988</v>
      </c>
      <c r="AO30" s="140">
        <f t="shared" si="19"/>
        <v>37.662051600000005</v>
      </c>
      <c r="AP30" s="18">
        <v>1.6</v>
      </c>
      <c r="AQ30" s="18"/>
      <c r="AR30" s="121">
        <f>AR29+AJ30-AQ30</f>
        <v>1027.5800000000027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70"/>
      <c r="B31" s="49" t="s">
        <v>38</v>
      </c>
      <c r="C31" s="50"/>
      <c r="D31" s="51">
        <f t="shared" ref="D31" si="226">SUM(D28:D30)</f>
        <v>46890</v>
      </c>
      <c r="E31" s="51"/>
      <c r="F31" s="51">
        <f t="shared" ref="F31" si="227">SUM(F28:F30)</f>
        <v>46490</v>
      </c>
      <c r="G31" s="52"/>
      <c r="H31" s="52"/>
      <c r="I31" s="51">
        <f t="shared" ref="I31:K31" si="228">SUM(I28:I30)</f>
        <v>48491</v>
      </c>
      <c r="J31" s="52"/>
      <c r="K31" s="51">
        <f t="shared" si="228"/>
        <v>50038</v>
      </c>
      <c r="L31" s="21">
        <f t="shared" ref="L31" si="229">IF(K31&gt;0,(K28*L28+K29*L29+K30*L30)/K31,0)</f>
        <v>6.7253447379991213E-2</v>
      </c>
      <c r="M31" s="52">
        <f t="shared" ref="M31" si="230">M28+M29+M30</f>
        <v>46672</v>
      </c>
      <c r="N31" s="53">
        <f t="shared" ref="N31" si="231">IF(M31&gt;0,O31/M31,0)</f>
        <v>0.47118334333219059</v>
      </c>
      <c r="O31" s="54">
        <f t="shared" ref="O31" si="232">O28+O29+O30</f>
        <v>21991.069</v>
      </c>
      <c r="P31" s="21">
        <f t="shared" ref="P31" si="233">IF(M31&gt;0,Q31/M31,0)</f>
        <v>0.27444637041480974</v>
      </c>
      <c r="Q31" s="54">
        <f t="shared" ref="Q31" si="234">Q28+Q29+Q30</f>
        <v>12808.960999999999</v>
      </c>
      <c r="R31" s="21">
        <f t="shared" ref="R31" si="235">IF(M31&gt;0,T31/M31,0)</f>
        <v>0.25437028625299968</v>
      </c>
      <c r="S31" s="141"/>
      <c r="T31" s="54">
        <f t="shared" ref="T31" si="236">T28+T29+T30</f>
        <v>11871.970000000001</v>
      </c>
      <c r="U31" s="21">
        <f t="shared" ref="U31" si="237">IF(M31&gt;0,V31/M31,0)</f>
        <v>0.2573585875899897</v>
      </c>
      <c r="V31" s="54">
        <f t="shared" ref="V31" si="238">V28+V29+V30</f>
        <v>12011.439999999999</v>
      </c>
      <c r="W31" s="21">
        <f t="shared" ref="W31" si="239">IF(M31&gt;0,X31/M31,0)</f>
        <v>0.48127939664038388</v>
      </c>
      <c r="X31" s="54">
        <f t="shared" ref="X31" si="240">X28+X29+X30</f>
        <v>22462.271999999997</v>
      </c>
      <c r="Y31" s="21">
        <f t="shared" ref="Y31" si="241">IF(M31&gt;0,Z31/M31,0)</f>
        <v>0.40659496057593414</v>
      </c>
      <c r="Z31" s="54">
        <f t="shared" ref="Z31" si="242">Z28+Z29+Z30</f>
        <v>18976.599999999999</v>
      </c>
      <c r="AA31" s="55">
        <f t="shared" ref="AA31" si="243">IF(M31&gt;0,AB31/M31,0)</f>
        <v>2.934545337675694E-3</v>
      </c>
      <c r="AB31" s="56">
        <f t="shared" ref="AB31" si="244">SUM(AB28:AB30)</f>
        <v>136.96109999999999</v>
      </c>
      <c r="AC31" s="55">
        <f t="shared" ref="AC31" si="245">IF(M31&gt;0,(AC28*M28+AC29*M29+AC30*M30)/M31,0)</f>
        <v>2.9941151696948926E-3</v>
      </c>
      <c r="AD31" s="55">
        <f t="shared" ref="AD31" si="246">IF(K31&gt;0,(K28*AD28+K29*AD29+K30*AD30)/K31,0)</f>
        <v>4.3664674847116195E-4</v>
      </c>
      <c r="AE31" s="52">
        <f t="shared" ref="AE31" si="247">SUM(AE28:AE30)</f>
        <v>20.379470000000001</v>
      </c>
      <c r="AF31" s="53">
        <f t="shared" ref="AF31" si="248">IF(K31&gt;0,(K28*AF28+K29*AF29+K30*AF30)/K31,0)</f>
        <v>0.21140864343099247</v>
      </c>
      <c r="AG31" s="58">
        <f t="shared" ref="AG31" si="249">SUM(AG28:AG30)</f>
        <v>113.7499521</v>
      </c>
      <c r="AH31" s="53">
        <f t="shared" ref="AH31" si="250">IF(AND(AB31&gt;0),((AB28*AH28+AB29*AH29+AB30*AH30)/AB31),0)</f>
        <v>0.85296402201849175</v>
      </c>
      <c r="AI31" s="57">
        <f t="shared" si="6"/>
        <v>0.8558487874685814</v>
      </c>
      <c r="AJ31" s="51">
        <f t="shared" ref="AJ31" si="251">SUM(AJ28:AJ30)</f>
        <v>588</v>
      </c>
      <c r="AK31" s="21">
        <f t="shared" ref="AK31" si="252">IF(AJ31&gt;0,(AK28*AJ28+AK29*AJ29+AK30*AJ30)/AJ31,0)</f>
        <v>8.495068027210885E-2</v>
      </c>
      <c r="AL31" s="53">
        <f>IF(K31&gt;0,(AL28*K28+AL29*K29+AL30*K30)/K31,0)</f>
        <v>0.22194389863703581</v>
      </c>
      <c r="AM31" s="141">
        <f>IF(L31&gt;0,(AM28*K28+AM29*K29+AM30*K30)/K31,0)</f>
        <v>0.21150246212878213</v>
      </c>
      <c r="AN31" s="58">
        <f t="shared" ref="AN31" si="253">SUM(AN28:AN30)</f>
        <v>119.36187320000001</v>
      </c>
      <c r="AO31" s="142">
        <f t="shared" si="48"/>
        <v>113.7455501</v>
      </c>
      <c r="AP31" s="56"/>
      <c r="AQ31" s="56">
        <f t="shared" ref="AQ31" si="254">SUM(AQ28:AQ30)</f>
        <v>873.14</v>
      </c>
      <c r="AR31" s="105"/>
      <c r="AS31" s="106">
        <f>AR30</f>
        <v>1027.5800000000027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8">
        <v>8</v>
      </c>
      <c r="B32" s="23">
        <v>1</v>
      </c>
      <c r="C32" s="46" t="s">
        <v>55</v>
      </c>
      <c r="D32" s="12">
        <v>16799</v>
      </c>
      <c r="E32" s="12">
        <v>2</v>
      </c>
      <c r="F32" s="12">
        <v>18417</v>
      </c>
      <c r="G32" s="13">
        <v>0.8</v>
      </c>
      <c r="H32" s="13">
        <v>4</v>
      </c>
      <c r="I32" s="12">
        <v>18976</v>
      </c>
      <c r="J32" s="13">
        <v>6.7</v>
      </c>
      <c r="K32" s="12">
        <v>16903</v>
      </c>
      <c r="L32" s="14">
        <v>7.0999999999999994E-2</v>
      </c>
      <c r="M32" s="24">
        <f>ROUND(K32*(1-L32),0)</f>
        <v>15703</v>
      </c>
      <c r="N32" s="15">
        <v>0.48699999999999999</v>
      </c>
      <c r="O32" s="25">
        <f t="shared" ref="O32:O34" si="256">M32*N32</f>
        <v>7647.3609999999999</v>
      </c>
      <c r="P32" s="14">
        <v>0.252</v>
      </c>
      <c r="Q32" s="25">
        <f t="shared" ref="Q32:Q34" si="257">M32*P32</f>
        <v>3957.1559999999999</v>
      </c>
      <c r="R32" s="16">
        <v>0.26100000000000001</v>
      </c>
      <c r="S32" s="150">
        <v>0.25169999999999998</v>
      </c>
      <c r="T32" s="25">
        <f t="shared" ref="T32:T34" si="258">M32*R32</f>
        <v>4098.4830000000002</v>
      </c>
      <c r="U32" s="26">
        <v>0.248</v>
      </c>
      <c r="V32" s="25">
        <f t="shared" ref="V32:V34" si="259">M32*U32</f>
        <v>3894.3440000000001</v>
      </c>
      <c r="W32" s="16">
        <v>0.49199999999999999</v>
      </c>
      <c r="X32" s="25">
        <f t="shared" ref="X32:X34" si="260">M32*W32</f>
        <v>7725.8760000000002</v>
      </c>
      <c r="Y32" s="16">
        <v>0.41</v>
      </c>
      <c r="Z32" s="25">
        <f t="shared" ref="Z32:Z34" si="261">Y32*M32</f>
        <v>6438.23</v>
      </c>
      <c r="AA32" s="17">
        <v>3.0200000000000001E-3</v>
      </c>
      <c r="AB32" s="18">
        <f t="shared" ref="AB32:AB34" si="262">M32*AA32</f>
        <v>47.42306</v>
      </c>
      <c r="AC32" s="27">
        <f>IF(M32&gt;0,(AE32+AN32)/M32,0)</f>
        <v>3.0263934280073874E-3</v>
      </c>
      <c r="AD32" s="17">
        <v>4.4000000000000002E-4</v>
      </c>
      <c r="AE32" s="24">
        <f t="shared" ref="AE32:AE34" si="263">AD32*M32</f>
        <v>6.9093200000000001</v>
      </c>
      <c r="AF32" s="117">
        <v>0.21210000000000001</v>
      </c>
      <c r="AG32" s="30">
        <f t="shared" ref="AG32:AG34" si="264">AJ32*(1-AK32)*AF32</f>
        <v>40.197192000000001</v>
      </c>
      <c r="AH32" s="28">
        <f t="shared" ref="AH32:AH34" si="265">IF(AND(AF32&gt;0,AD32&gt;0,AA32&gt;0),((AA32-AD32)*AF32)/((AF32-AD32)*AA32),0)</f>
        <v>0.8560805690495753</v>
      </c>
      <c r="AI32" s="60">
        <f t="shared" si="6"/>
        <v>0.85637072282467863</v>
      </c>
      <c r="AJ32" s="12">
        <v>206</v>
      </c>
      <c r="AK32" s="14">
        <v>0.08</v>
      </c>
      <c r="AL32" s="15">
        <v>0.21429999999999999</v>
      </c>
      <c r="AM32" s="135">
        <v>0.19989999999999999</v>
      </c>
      <c r="AN32" s="30">
        <f>AJ32*(1-AK32)*AL32</f>
        <v>40.614136000000002</v>
      </c>
      <c r="AO32" s="136">
        <f t="shared" ref="AO32" si="266">AJ32*(1-AK32)*AM32</f>
        <v>37.885047999999998</v>
      </c>
      <c r="AP32" s="19">
        <v>1.6</v>
      </c>
      <c r="AQ32" s="19"/>
      <c r="AR32" s="101">
        <f>AR30+AJ32-AQ32</f>
        <v>1233.5800000000027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9"/>
      <c r="B33" s="33">
        <v>2</v>
      </c>
      <c r="C33" s="11" t="s">
        <v>58</v>
      </c>
      <c r="D33" s="34">
        <v>20500</v>
      </c>
      <c r="E33" s="34">
        <v>2</v>
      </c>
      <c r="F33" s="34">
        <v>19065</v>
      </c>
      <c r="G33" s="35">
        <v>0.7</v>
      </c>
      <c r="H33" s="35">
        <v>4.7</v>
      </c>
      <c r="I33" s="34">
        <v>20046</v>
      </c>
      <c r="J33" s="35">
        <v>5.8</v>
      </c>
      <c r="K33" s="34">
        <v>17037</v>
      </c>
      <c r="L33" s="36">
        <v>7.2999999999999995E-2</v>
      </c>
      <c r="M33" s="37">
        <f>ROUND(K33*(1-L33),0)</f>
        <v>15793</v>
      </c>
      <c r="N33" s="38">
        <v>0.47299999999999998</v>
      </c>
      <c r="O33" s="25">
        <f t="shared" si="256"/>
        <v>7470.0889999999999</v>
      </c>
      <c r="P33" s="36">
        <v>0.26300000000000001</v>
      </c>
      <c r="Q33" s="25">
        <f t="shared" si="257"/>
        <v>4153.5590000000002</v>
      </c>
      <c r="R33" s="39">
        <v>0.26400000000000001</v>
      </c>
      <c r="S33" s="139">
        <v>0.25140000000000001</v>
      </c>
      <c r="T33" s="25">
        <f t="shared" si="258"/>
        <v>4169.3519999999999</v>
      </c>
      <c r="U33" s="28">
        <v>0.25</v>
      </c>
      <c r="V33" s="25">
        <f t="shared" si="259"/>
        <v>3948.25</v>
      </c>
      <c r="W33" s="39">
        <v>0.49199999999999999</v>
      </c>
      <c r="X33" s="25">
        <f t="shared" si="260"/>
        <v>7770.1559999999999</v>
      </c>
      <c r="Y33" s="39">
        <v>0.41</v>
      </c>
      <c r="Z33" s="25">
        <f t="shared" si="261"/>
        <v>6475.1299999999992</v>
      </c>
      <c r="AA33" s="40">
        <v>3.0500000000000002E-3</v>
      </c>
      <c r="AB33" s="18">
        <f t="shared" si="262"/>
        <v>48.16865</v>
      </c>
      <c r="AC33" s="27">
        <f>IF(M33&gt;0,(AE33+AN33)/M33,0)</f>
        <v>3.1346411194833157E-3</v>
      </c>
      <c r="AD33" s="40">
        <v>4.6000000000000001E-4</v>
      </c>
      <c r="AE33" s="37">
        <f t="shared" si="263"/>
        <v>7.26478</v>
      </c>
      <c r="AF33" s="28">
        <v>0.22070000000000001</v>
      </c>
      <c r="AG33" s="41">
        <f t="shared" si="264"/>
        <v>40.027917600000002</v>
      </c>
      <c r="AH33" s="28">
        <f t="shared" si="265"/>
        <v>0.85095395187366396</v>
      </c>
      <c r="AI33" s="29">
        <f t="shared" si="6"/>
        <v>0.85494133024355357</v>
      </c>
      <c r="AJ33" s="34">
        <v>198</v>
      </c>
      <c r="AK33" s="36">
        <v>8.4000000000000005E-2</v>
      </c>
      <c r="AL33" s="38">
        <v>0.2329</v>
      </c>
      <c r="AM33" s="137">
        <v>0.22589999999999999</v>
      </c>
      <c r="AN33" s="41">
        <f>AJ33*(1-AK33)*AL33</f>
        <v>42.240607199999999</v>
      </c>
      <c r="AO33" s="138">
        <f t="shared" si="19"/>
        <v>40.971031199999999</v>
      </c>
      <c r="AP33" s="42">
        <v>1.6</v>
      </c>
      <c r="AQ33" s="42"/>
      <c r="AR33" s="121">
        <f>AR32+AJ33-AQ33</f>
        <v>1431.5800000000027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9"/>
      <c r="B34" s="33">
        <v>3</v>
      </c>
      <c r="C34" s="11" t="s">
        <v>54</v>
      </c>
      <c r="D34" s="43">
        <v>16800</v>
      </c>
      <c r="E34" s="43">
        <v>3</v>
      </c>
      <c r="F34" s="43">
        <v>17890</v>
      </c>
      <c r="G34" s="37">
        <v>0.5</v>
      </c>
      <c r="H34" s="37">
        <v>3.1</v>
      </c>
      <c r="I34" s="43">
        <v>17685</v>
      </c>
      <c r="J34" s="37">
        <v>5.9</v>
      </c>
      <c r="K34" s="43">
        <v>17095</v>
      </c>
      <c r="L34" s="39">
        <v>7.1999999999999995E-2</v>
      </c>
      <c r="M34" s="37">
        <f>ROUND(K34*(1-L34),0)</f>
        <v>15864</v>
      </c>
      <c r="N34" s="28">
        <v>0.44</v>
      </c>
      <c r="O34" s="25">
        <f t="shared" si="256"/>
        <v>6980.16</v>
      </c>
      <c r="P34" s="39">
        <v>0.33100000000000002</v>
      </c>
      <c r="Q34" s="25">
        <f t="shared" si="257"/>
        <v>5250.9840000000004</v>
      </c>
      <c r="R34" s="39">
        <v>0.22900000000000001</v>
      </c>
      <c r="S34" s="139">
        <v>0.25309999999999999</v>
      </c>
      <c r="T34" s="25">
        <f t="shared" si="258"/>
        <v>3632.8560000000002</v>
      </c>
      <c r="U34" s="28">
        <v>0.255</v>
      </c>
      <c r="V34" s="25">
        <f t="shared" si="259"/>
        <v>4045.32</v>
      </c>
      <c r="W34" s="39">
        <v>0.48299999999999998</v>
      </c>
      <c r="X34" s="25">
        <f t="shared" si="260"/>
        <v>7662.3119999999999</v>
      </c>
      <c r="Y34" s="39">
        <v>0.4</v>
      </c>
      <c r="Z34" s="25">
        <f t="shared" si="261"/>
        <v>6345.6</v>
      </c>
      <c r="AA34" s="47">
        <v>2.8999999999999998E-3</v>
      </c>
      <c r="AB34" s="18">
        <f t="shared" si="262"/>
        <v>46.005599999999994</v>
      </c>
      <c r="AC34" s="27">
        <f>IF(M34&gt;0,(AE34+AN34)/M34,0)</f>
        <v>3.0873114220877464E-3</v>
      </c>
      <c r="AD34" s="47">
        <v>4.4999999999999999E-4</v>
      </c>
      <c r="AE34" s="37">
        <f t="shared" si="263"/>
        <v>7.1387999999999998</v>
      </c>
      <c r="AF34" s="28">
        <v>0.21510000000000001</v>
      </c>
      <c r="AG34" s="41">
        <f t="shared" si="264"/>
        <v>38.857599900000004</v>
      </c>
      <c r="AH34" s="28">
        <f t="shared" si="265"/>
        <v>0.84659871322200542</v>
      </c>
      <c r="AI34" s="29">
        <f t="shared" si="6"/>
        <v>0.85590513768206022</v>
      </c>
      <c r="AJ34" s="43">
        <v>197</v>
      </c>
      <c r="AK34" s="39">
        <v>8.3000000000000004E-2</v>
      </c>
      <c r="AL34" s="28">
        <v>0.2316</v>
      </c>
      <c r="AM34" s="139">
        <v>0.22339999999999999</v>
      </c>
      <c r="AN34" s="41">
        <f>AJ34*(1-AK34)*AL34</f>
        <v>41.838308400000003</v>
      </c>
      <c r="AO34" s="140">
        <f t="shared" si="19"/>
        <v>40.356986599999999</v>
      </c>
      <c r="AP34" s="18">
        <v>1.6</v>
      </c>
      <c r="AQ34" s="18"/>
      <c r="AR34" s="121">
        <f>AR33+AJ34-AQ34</f>
        <v>1628.5800000000027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70"/>
      <c r="B35" s="49" t="s">
        <v>38</v>
      </c>
      <c r="C35" s="50"/>
      <c r="D35" s="51">
        <f t="shared" ref="D35" si="267">SUM(D32:D34)</f>
        <v>54099</v>
      </c>
      <c r="E35" s="51"/>
      <c r="F35" s="51">
        <f t="shared" ref="F35" si="268">SUM(F32:F34)</f>
        <v>55372</v>
      </c>
      <c r="G35" s="52"/>
      <c r="H35" s="52"/>
      <c r="I35" s="51">
        <f t="shared" ref="I35:K35" si="269">SUM(I32:I34)</f>
        <v>56707</v>
      </c>
      <c r="J35" s="52"/>
      <c r="K35" s="51">
        <f t="shared" si="269"/>
        <v>51035</v>
      </c>
      <c r="L35" s="21">
        <f t="shared" ref="L35" si="270">IF(K35&gt;0,(K32*L32+K33*L33+K34*L34)/K35,0)</f>
        <v>7.2002625649064358E-2</v>
      </c>
      <c r="M35" s="52">
        <f t="shared" ref="M35" si="271">M32+M33+M34</f>
        <v>47360</v>
      </c>
      <c r="N35" s="53">
        <f t="shared" ref="N35" si="272">IF(M35&gt;0,O35/M35,0)</f>
        <v>0.46658804898648648</v>
      </c>
      <c r="O35" s="54">
        <f t="shared" ref="O35" si="273">O32+O33+O34</f>
        <v>22097.61</v>
      </c>
      <c r="P35" s="21">
        <f t="shared" ref="P35" si="274">IF(M35&gt;0,Q35/M35,0)</f>
        <v>0.28213046875000003</v>
      </c>
      <c r="Q35" s="54">
        <f t="shared" ref="Q35" si="275">Q32+Q33+Q34</f>
        <v>13361.699000000001</v>
      </c>
      <c r="R35" s="21">
        <f t="shared" ref="R35" si="276">IF(M35&gt;0,T35/M35,0)</f>
        <v>0.25128148226351349</v>
      </c>
      <c r="S35" s="141"/>
      <c r="T35" s="54">
        <f t="shared" ref="T35" si="277">T32+T33+T34</f>
        <v>11900.690999999999</v>
      </c>
      <c r="U35" s="21">
        <f t="shared" ref="U35" si="278">IF(M35&gt;0,V35/M35,0)</f>
        <v>0.25101169763513514</v>
      </c>
      <c r="V35" s="54">
        <f t="shared" ref="V35" si="279">V32+V33+V34</f>
        <v>11887.914000000001</v>
      </c>
      <c r="W35" s="21">
        <f t="shared" ref="W35" si="280">IF(M35&gt;0,X35/M35,0)</f>
        <v>0.48898530405405399</v>
      </c>
      <c r="X35" s="54">
        <f t="shared" ref="X35" si="281">X32+X33+X34</f>
        <v>23158.343999999997</v>
      </c>
      <c r="Y35" s="21">
        <f t="shared" ref="Y35" si="282">IF(M35&gt;0,Z35/M35,0)</f>
        <v>0.40665033783783783</v>
      </c>
      <c r="Z35" s="54">
        <f t="shared" ref="Z35" si="283">Z32+Z33+Z34</f>
        <v>19258.96</v>
      </c>
      <c r="AA35" s="55">
        <f t="shared" ref="AA35" si="284">IF(M35&gt;0,AB35/M35,0)</f>
        <v>2.9898080658783783E-3</v>
      </c>
      <c r="AB35" s="56">
        <f t="shared" ref="AB35" si="285">SUM(AB32:AB34)</f>
        <v>141.59730999999999</v>
      </c>
      <c r="AC35" s="55">
        <f t="shared" ref="AC35" si="286">IF(M35&gt;0,(AC32*M32+AC33*M33+AC34*M34)/M35,0)</f>
        <v>3.0828959374999999E-3</v>
      </c>
      <c r="AD35" s="55">
        <f t="shared" ref="AD35" si="287">IF(K35&gt;0,(K32*AD32+K33*AD33+K34*AD34)/K35,0)</f>
        <v>4.5002625649064363E-4</v>
      </c>
      <c r="AE35" s="52">
        <f t="shared" ref="AE35" si="288">SUM(AE32:AE34)</f>
        <v>21.312899999999999</v>
      </c>
      <c r="AF35" s="53">
        <f t="shared" ref="AF35" si="289">IF(K35&gt;0,(K32*AF32+K33*AF33+K34*AF34)/K35,0)</f>
        <v>0.21597583423140984</v>
      </c>
      <c r="AG35" s="58">
        <f t="shared" ref="AG35" si="290">SUM(AG32:AG34)</f>
        <v>119.08270949999999</v>
      </c>
      <c r="AH35" s="53">
        <f t="shared" ref="AH35" si="291">IF(AND(AB35&gt;0),((AB32*AH32+AB33*AH33+AB34*AH34)/AB35),0)</f>
        <v>0.85125589621580955</v>
      </c>
      <c r="AI35" s="57">
        <f t="shared" si="6"/>
        <v>0.85572652021736617</v>
      </c>
      <c r="AJ35" s="51">
        <f t="shared" ref="AJ35" si="292">SUM(AJ32:AJ34)</f>
        <v>601</v>
      </c>
      <c r="AK35" s="21">
        <f t="shared" ref="AK35" si="293">IF(AJ35&gt;0,(AK32*AJ32+AK33*AJ33+AK34*AJ34)/AJ35,0)</f>
        <v>8.2301164725457579E-2</v>
      </c>
      <c r="AL35" s="53">
        <f>IF(K35&gt;0,(AL32*K32+AL33*K33+AL34*K34)/K35,0)</f>
        <v>0.22630414813363375</v>
      </c>
      <c r="AM35" s="141">
        <f>IF(L35&gt;0,(AM32*K32+AM33*K33+AM34*K34)/K35,0)</f>
        <v>0.21645127853433915</v>
      </c>
      <c r="AN35" s="58">
        <f t="shared" ref="AN35" si="294">SUM(AN32:AN34)</f>
        <v>124.6930516</v>
      </c>
      <c r="AO35" s="142">
        <f t="shared" si="48"/>
        <v>119.2130658</v>
      </c>
      <c r="AP35" s="56"/>
      <c r="AQ35" s="56">
        <f t="shared" ref="AQ35" si="295">SUM(AQ32:AQ34)</f>
        <v>0</v>
      </c>
      <c r="AR35" s="105"/>
      <c r="AS35" s="106">
        <f>AR34</f>
        <v>1628.5800000000027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8">
        <v>9</v>
      </c>
      <c r="B36" s="23">
        <v>1</v>
      </c>
      <c r="C36" s="46" t="s">
        <v>55</v>
      </c>
      <c r="D36" s="12">
        <v>15683</v>
      </c>
      <c r="E36" s="12">
        <v>1</v>
      </c>
      <c r="F36" s="12">
        <v>16312</v>
      </c>
      <c r="G36" s="13">
        <v>1.2</v>
      </c>
      <c r="H36" s="13">
        <v>3.5</v>
      </c>
      <c r="I36" s="12">
        <v>16512</v>
      </c>
      <c r="J36" s="13">
        <v>6.1</v>
      </c>
      <c r="K36" s="12">
        <v>16845</v>
      </c>
      <c r="L36" s="14">
        <v>6.9000000000000006E-2</v>
      </c>
      <c r="M36" s="24">
        <f>ROUND(K36*(1-L36),0)</f>
        <v>15683</v>
      </c>
      <c r="N36" s="15">
        <v>0.42699999999999999</v>
      </c>
      <c r="O36" s="25">
        <f t="shared" ref="O36:O38" si="297">M36*N36</f>
        <v>6696.6409999999996</v>
      </c>
      <c r="P36" s="14">
        <v>0.30399999999999999</v>
      </c>
      <c r="Q36" s="25">
        <f t="shared" ref="Q36:Q38" si="298">M36*P36</f>
        <v>4767.6319999999996</v>
      </c>
      <c r="R36" s="16">
        <v>0.26900000000000002</v>
      </c>
      <c r="S36" s="150">
        <v>0.2591</v>
      </c>
      <c r="T36" s="25">
        <f t="shared" ref="T36:T38" si="299">M36*R36</f>
        <v>4218.7269999999999</v>
      </c>
      <c r="U36" s="26">
        <v>0.26900000000000002</v>
      </c>
      <c r="V36" s="25">
        <f t="shared" ref="V36:V38" si="300">M36*U36</f>
        <v>4218.7269999999999</v>
      </c>
      <c r="W36" s="16">
        <v>0.48099999999999998</v>
      </c>
      <c r="X36" s="25">
        <f t="shared" ref="X36:X38" si="301">M36*W36</f>
        <v>7543.5230000000001</v>
      </c>
      <c r="Y36" s="16">
        <v>0.41</v>
      </c>
      <c r="Z36" s="25">
        <f t="shared" ref="Z36:Z38" si="302">Y36*M36</f>
        <v>6430.03</v>
      </c>
      <c r="AA36" s="17">
        <v>2.8999999999999998E-3</v>
      </c>
      <c r="AB36" s="18">
        <f t="shared" ref="AB36:AB38" si="303">M36*AA36</f>
        <v>45.480699999999999</v>
      </c>
      <c r="AC36" s="27">
        <f>IF(M36&gt;0,(AE36+AN36)/M36,0)</f>
        <v>2.7677302174328889E-3</v>
      </c>
      <c r="AD36" s="17">
        <v>4.4999999999999999E-4</v>
      </c>
      <c r="AE36" s="24">
        <f t="shared" ref="AE36:AE38" si="304">AD36*M36</f>
        <v>7.0573499999999996</v>
      </c>
      <c r="AF36" s="117">
        <v>0.2147</v>
      </c>
      <c r="AG36" s="30">
        <f t="shared" ref="AG36:AG38" si="305">AJ36*(1-AK36)*AF36</f>
        <v>35.635261900000003</v>
      </c>
      <c r="AH36" s="28">
        <f t="shared" ref="AH36:AH38" si="306">IF(AND(AF36&gt;0,AD36&gt;0,AA36&gt;0),((AA36-AD36)*AF36)/((AF36-AD36)*AA36),0)</f>
        <v>0.84660201987687611</v>
      </c>
      <c r="AI36" s="60">
        <f t="shared" si="6"/>
        <v>0.83913615141387543</v>
      </c>
      <c r="AJ36" s="12">
        <v>181</v>
      </c>
      <c r="AK36" s="14">
        <v>8.3000000000000004E-2</v>
      </c>
      <c r="AL36" s="15">
        <v>0.219</v>
      </c>
      <c r="AM36" s="135">
        <v>0.2084</v>
      </c>
      <c r="AN36" s="30">
        <f>AJ36*(1-AK36)*AL36</f>
        <v>36.348962999999998</v>
      </c>
      <c r="AO36" s="136">
        <f t="shared" ref="AO36" si="307">AJ36*(1-AK36)*AM36</f>
        <v>34.589606799999999</v>
      </c>
      <c r="AP36" s="19">
        <v>1.6</v>
      </c>
      <c r="AQ36" s="19"/>
      <c r="AR36" s="101">
        <f>AR34+AJ36-AQ36</f>
        <v>1809.5800000000027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9"/>
      <c r="B37" s="33">
        <v>2</v>
      </c>
      <c r="C37" s="11" t="s">
        <v>53</v>
      </c>
      <c r="D37" s="34">
        <v>18551</v>
      </c>
      <c r="E37" s="34">
        <v>3</v>
      </c>
      <c r="F37" s="34">
        <v>17179</v>
      </c>
      <c r="G37" s="35">
        <v>0.8</v>
      </c>
      <c r="H37" s="35">
        <v>5.3</v>
      </c>
      <c r="I37" s="34">
        <v>18774</v>
      </c>
      <c r="J37" s="35">
        <v>5.5</v>
      </c>
      <c r="K37" s="34">
        <v>16588</v>
      </c>
      <c r="L37" s="36">
        <v>6.6000000000000003E-2</v>
      </c>
      <c r="M37" s="37">
        <f>ROUND(K37*(1-L37),0)</f>
        <v>15493</v>
      </c>
      <c r="N37" s="38">
        <v>0.34300000000000003</v>
      </c>
      <c r="O37" s="25">
        <f t="shared" si="297"/>
        <v>5314.0990000000002</v>
      </c>
      <c r="P37" s="36">
        <v>0.373</v>
      </c>
      <c r="Q37" s="25">
        <f t="shared" si="298"/>
        <v>5778.8890000000001</v>
      </c>
      <c r="R37" s="39">
        <v>0.28399999999999997</v>
      </c>
      <c r="S37" s="139">
        <v>0.25819999999999999</v>
      </c>
      <c r="T37" s="25">
        <f t="shared" si="299"/>
        <v>4400.0119999999997</v>
      </c>
      <c r="U37" s="28">
        <v>0.27100000000000002</v>
      </c>
      <c r="V37" s="25">
        <f t="shared" si="300"/>
        <v>4198.6030000000001</v>
      </c>
      <c r="W37" s="39">
        <v>0.47899999999999998</v>
      </c>
      <c r="X37" s="25">
        <f t="shared" si="301"/>
        <v>7421.1469999999999</v>
      </c>
      <c r="Y37" s="39">
        <v>0.41</v>
      </c>
      <c r="Z37" s="25">
        <f t="shared" si="302"/>
        <v>6352.1299999999992</v>
      </c>
      <c r="AA37" s="40">
        <v>2.9299999999999999E-3</v>
      </c>
      <c r="AB37" s="18">
        <f t="shared" si="303"/>
        <v>45.394489999999998</v>
      </c>
      <c r="AC37" s="27">
        <f>IF(M37&gt;0,(AE37+AN37)/M37,0)</f>
        <v>2.8934530174917709E-3</v>
      </c>
      <c r="AD37" s="40">
        <v>4.4999999999999999E-4</v>
      </c>
      <c r="AE37" s="37">
        <f t="shared" si="304"/>
        <v>6.9718499999999999</v>
      </c>
      <c r="AF37" s="28">
        <v>0.21510000000000001</v>
      </c>
      <c r="AG37" s="41">
        <f t="shared" si="305"/>
        <v>36.174657600000003</v>
      </c>
      <c r="AH37" s="28">
        <f t="shared" si="306"/>
        <v>0.84819084007698875</v>
      </c>
      <c r="AI37" s="29">
        <f t="shared" si="6"/>
        <v>0.84616806370213637</v>
      </c>
      <c r="AJ37" s="34">
        <v>184</v>
      </c>
      <c r="AK37" s="36">
        <v>8.5999999999999993E-2</v>
      </c>
      <c r="AL37" s="38">
        <v>0.22509999999999999</v>
      </c>
      <c r="AM37" s="137">
        <v>0.22339999999999999</v>
      </c>
      <c r="AN37" s="41">
        <f>AJ37*(1-AK37)*AL37</f>
        <v>37.8564176</v>
      </c>
      <c r="AO37" s="138">
        <f t="shared" si="19"/>
        <v>37.570518400000005</v>
      </c>
      <c r="AP37" s="42">
        <v>1.65</v>
      </c>
      <c r="AQ37" s="42"/>
      <c r="AR37" s="121">
        <f>AR36+AJ37-AQ37</f>
        <v>1993.5800000000027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9"/>
      <c r="B38" s="33">
        <v>3</v>
      </c>
      <c r="C38" s="46" t="s">
        <v>56</v>
      </c>
      <c r="D38" s="43">
        <v>18400</v>
      </c>
      <c r="E38" s="43">
        <v>2</v>
      </c>
      <c r="F38" s="43">
        <v>17927</v>
      </c>
      <c r="G38" s="37">
        <v>0.5</v>
      </c>
      <c r="H38" s="37">
        <v>4.2</v>
      </c>
      <c r="I38" s="43">
        <v>19081</v>
      </c>
      <c r="J38" s="37">
        <v>5.7</v>
      </c>
      <c r="K38" s="43">
        <v>16431</v>
      </c>
      <c r="L38" s="39">
        <v>7.1999999999999995E-2</v>
      </c>
      <c r="M38" s="37">
        <f>ROUND(K38*(1-L38),0)</f>
        <v>15248</v>
      </c>
      <c r="N38" s="28">
        <v>0.309</v>
      </c>
      <c r="O38" s="25">
        <f t="shared" si="297"/>
        <v>4711.6319999999996</v>
      </c>
      <c r="P38" s="39">
        <v>0.375</v>
      </c>
      <c r="Q38" s="25">
        <f t="shared" si="298"/>
        <v>5718</v>
      </c>
      <c r="R38" s="39">
        <v>0.316</v>
      </c>
      <c r="S38" s="139">
        <v>0.25230000000000002</v>
      </c>
      <c r="T38" s="25">
        <f t="shared" si="299"/>
        <v>4818.3680000000004</v>
      </c>
      <c r="U38" s="28">
        <v>0.26800000000000002</v>
      </c>
      <c r="V38" s="25">
        <f t="shared" si="300"/>
        <v>4086.4640000000004</v>
      </c>
      <c r="W38" s="39">
        <v>0.48</v>
      </c>
      <c r="X38" s="25">
        <f t="shared" si="301"/>
        <v>7319.04</v>
      </c>
      <c r="Y38" s="39">
        <v>0.4</v>
      </c>
      <c r="Z38" s="25">
        <f t="shared" si="302"/>
        <v>6099.2000000000007</v>
      </c>
      <c r="AA38" s="47">
        <v>2.9499999999999999E-3</v>
      </c>
      <c r="AB38" s="18">
        <f t="shared" si="303"/>
        <v>44.9816</v>
      </c>
      <c r="AC38" s="27">
        <f>IF(M38&gt;0,(AE38+AN38)/M38,0)</f>
        <v>2.8999052597061909E-3</v>
      </c>
      <c r="AD38" s="47">
        <v>4.2000000000000002E-4</v>
      </c>
      <c r="AE38" s="37">
        <f t="shared" si="304"/>
        <v>6.4041600000000001</v>
      </c>
      <c r="AF38" s="28">
        <v>0.22020000000000001</v>
      </c>
      <c r="AG38" s="41">
        <f t="shared" si="305"/>
        <v>37.557752400000005</v>
      </c>
      <c r="AH38" s="28">
        <f t="shared" si="306"/>
        <v>0.85926604570672371</v>
      </c>
      <c r="AI38" s="29">
        <f t="shared" si="6"/>
        <v>0.85679083132796374</v>
      </c>
      <c r="AJ38" s="43">
        <v>186</v>
      </c>
      <c r="AK38" s="39">
        <v>8.3000000000000004E-2</v>
      </c>
      <c r="AL38" s="28">
        <v>0.22170000000000001</v>
      </c>
      <c r="AM38" s="139">
        <v>0.2198</v>
      </c>
      <c r="AN38" s="41">
        <f>AJ38*(1-AK38)*AL38</f>
        <v>37.813595400000004</v>
      </c>
      <c r="AO38" s="140">
        <f t="shared" si="19"/>
        <v>37.489527600000002</v>
      </c>
      <c r="AP38" s="18">
        <v>1.6</v>
      </c>
      <c r="AQ38" s="18"/>
      <c r="AR38" s="121">
        <f>AR37+AJ38-AQ38</f>
        <v>2179.5800000000027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70"/>
      <c r="B39" s="49" t="s">
        <v>38</v>
      </c>
      <c r="C39" s="50"/>
      <c r="D39" s="51">
        <f t="shared" ref="D39" si="308">SUM(D36:D38)</f>
        <v>52634</v>
      </c>
      <c r="E39" s="51"/>
      <c r="F39" s="51">
        <f t="shared" ref="F39" si="309">SUM(F36:F38)</f>
        <v>51418</v>
      </c>
      <c r="G39" s="52"/>
      <c r="H39" s="52"/>
      <c r="I39" s="51">
        <f t="shared" ref="I39:K39" si="310">SUM(I36:I38)</f>
        <v>54367</v>
      </c>
      <c r="J39" s="52"/>
      <c r="K39" s="51">
        <f t="shared" si="310"/>
        <v>49864</v>
      </c>
      <c r="L39" s="21">
        <f t="shared" ref="L39" si="311">IF(K39&gt;0,(K36*L36+K37*L37+K38*L38)/K39,0)</f>
        <v>6.8990554307717E-2</v>
      </c>
      <c r="M39" s="52">
        <f t="shared" ref="M39" si="312">M36+M37+M38</f>
        <v>46424</v>
      </c>
      <c r="N39" s="53">
        <f t="shared" ref="N39" si="313">IF(M39&gt;0,O39/M39,0)</f>
        <v>0.36020963294847491</v>
      </c>
      <c r="O39" s="54">
        <f t="shared" ref="O39" si="314">O36+O37+O38</f>
        <v>16722.371999999999</v>
      </c>
      <c r="P39" s="21">
        <f t="shared" ref="P39" si="315">IF(M39&gt;0,Q39/M39,0)</f>
        <v>0.35034725572979497</v>
      </c>
      <c r="Q39" s="54">
        <f t="shared" ref="Q39" si="316">Q36+Q37+Q38</f>
        <v>16264.521000000001</v>
      </c>
      <c r="R39" s="21">
        <f t="shared" ref="R39" si="317">IF(M39&gt;0,T39/M39,0)</f>
        <v>0.28944311132173012</v>
      </c>
      <c r="S39" s="141"/>
      <c r="T39" s="54">
        <f t="shared" ref="T39" si="318">T36+T37+T38</f>
        <v>13437.107</v>
      </c>
      <c r="U39" s="21">
        <f t="shared" ref="U39" si="319">IF(M39&gt;0,V39/M39,0)</f>
        <v>0.26933900568671376</v>
      </c>
      <c r="V39" s="54">
        <f t="shared" ref="V39" si="320">V36+V37+V38</f>
        <v>12503.794</v>
      </c>
      <c r="W39" s="21">
        <f t="shared" ref="W39" si="321">IF(M39&gt;0,X39/M39,0)</f>
        <v>0.48000409271066685</v>
      </c>
      <c r="X39" s="54">
        <f t="shared" ref="X39" si="322">X36+X37+X38</f>
        <v>22283.71</v>
      </c>
      <c r="Y39" s="21">
        <f t="shared" ref="Y39" si="323">IF(M39&gt;0,Z39/M39,0)</f>
        <v>0.40671549198690332</v>
      </c>
      <c r="Z39" s="54">
        <f t="shared" ref="Z39" si="324">Z36+Z37+Z38</f>
        <v>18881.36</v>
      </c>
      <c r="AA39" s="55">
        <f t="shared" ref="AA39" si="325">IF(M39&gt;0,AB39/M39,0)</f>
        <v>2.9264343873858347E-3</v>
      </c>
      <c r="AB39" s="56">
        <f t="shared" ref="AB39" si="326">SUM(AB36:AB38)</f>
        <v>135.85678999999999</v>
      </c>
      <c r="AC39" s="55">
        <f t="shared" ref="AC39" si="327">IF(M39&gt;0,(AC36*M36+AC37*M37+AC38*M38)/M39,0)</f>
        <v>2.8531004652765811E-3</v>
      </c>
      <c r="AD39" s="55">
        <f t="shared" ref="AD39" si="328">IF(K39&gt;0,(K36*AD36+K37*AD37+K38*AD38)/K39,0)</f>
        <v>4.4011451147120168E-4</v>
      </c>
      <c r="AE39" s="52">
        <f t="shared" ref="AE39" si="329">SUM(AE36:AE38)</f>
        <v>20.43336</v>
      </c>
      <c r="AF39" s="53">
        <f t="shared" ref="AF39" si="330">IF(K39&gt;0,(K36*AF36+K37*AF37+K38*AF38)/K39,0)</f>
        <v>0.2166454055029681</v>
      </c>
      <c r="AG39" s="58">
        <f t="shared" ref="AG39" si="331">SUM(AG36:AG38)</f>
        <v>109.3676719</v>
      </c>
      <c r="AH39" s="53">
        <f t="shared" ref="AH39" si="332">IF(AND(AB39&gt;0),((AB36*AH36+AB37*AH37+AB38*AH38)/AB39),0)</f>
        <v>0.8513259046893592</v>
      </c>
      <c r="AI39" s="57">
        <f t="shared" si="6"/>
        <v>0.8474222969918902</v>
      </c>
      <c r="AJ39" s="51">
        <f t="shared" ref="AJ39" si="333">SUM(AJ36:AJ38)</f>
        <v>551</v>
      </c>
      <c r="AK39" s="21">
        <f t="shared" ref="AK39" si="334">IF(AJ39&gt;0,(AK36*AJ36+AK37*AJ37+AK38*AJ38)/AJ39,0)</f>
        <v>8.4001814882032677E-2</v>
      </c>
      <c r="AL39" s="53">
        <f>IF(K39&gt;0,(AL36*K36+AL37*K37+AL38*K38)/K39,0)</f>
        <v>0.22191894954275629</v>
      </c>
      <c r="AM39" s="141">
        <f>IF(L39&gt;0,(AM36*K36+AM37*K37+AM38*K38)/K39,0)</f>
        <v>0.21714645836675756</v>
      </c>
      <c r="AN39" s="58">
        <f t="shared" ref="AN39" si="335">SUM(AN36:AN38)</f>
        <v>112.01897600000001</v>
      </c>
      <c r="AO39" s="142">
        <f t="shared" si="48"/>
        <v>109.64965280000001</v>
      </c>
      <c r="AP39" s="56"/>
      <c r="AQ39" s="56">
        <f t="shared" ref="AQ39" si="336">SUM(AQ36:AQ38)</f>
        <v>0</v>
      </c>
      <c r="AR39" s="105"/>
      <c r="AS39" s="106">
        <f>AR38</f>
        <v>2179.5800000000027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8">
        <v>10</v>
      </c>
      <c r="B40" s="23">
        <v>1</v>
      </c>
      <c r="C40" s="46" t="s">
        <v>55</v>
      </c>
      <c r="D40" s="12">
        <v>5821</v>
      </c>
      <c r="E40" s="12">
        <v>0</v>
      </c>
      <c r="F40" s="12">
        <v>14516</v>
      </c>
      <c r="G40" s="13">
        <v>0.6</v>
      </c>
      <c r="H40" s="13">
        <v>3.7</v>
      </c>
      <c r="I40" s="12">
        <v>14753</v>
      </c>
      <c r="J40" s="13">
        <v>5.9</v>
      </c>
      <c r="K40" s="12">
        <v>16329</v>
      </c>
      <c r="L40" s="14">
        <v>6.7000000000000004E-2</v>
      </c>
      <c r="M40" s="24">
        <f>ROUND(K40*(1-L40),0)</f>
        <v>15235</v>
      </c>
      <c r="N40" s="15">
        <v>0.46700000000000003</v>
      </c>
      <c r="O40" s="25">
        <f t="shared" ref="O40:O42" si="338">M40*N40</f>
        <v>7114.7450000000008</v>
      </c>
      <c r="P40" s="14">
        <v>0.27100000000000002</v>
      </c>
      <c r="Q40" s="25">
        <f t="shared" ref="Q40:Q42" si="339">M40*P40</f>
        <v>4128.6850000000004</v>
      </c>
      <c r="R40" s="16">
        <v>0.26200000000000001</v>
      </c>
      <c r="S40" s="150">
        <v>0.2535</v>
      </c>
      <c r="T40" s="25">
        <f t="shared" ref="T40:T42" si="340">M40*R40</f>
        <v>3991.57</v>
      </c>
      <c r="U40" s="26">
        <v>0.255</v>
      </c>
      <c r="V40" s="25">
        <f t="shared" ref="V40:V42" si="341">M40*U40</f>
        <v>3884.9250000000002</v>
      </c>
      <c r="W40" s="16">
        <v>0.48399999999999999</v>
      </c>
      <c r="X40" s="25">
        <f t="shared" ref="X40:X42" si="342">M40*W40</f>
        <v>7373.74</v>
      </c>
      <c r="Y40" s="16">
        <v>0.41</v>
      </c>
      <c r="Z40" s="25">
        <f t="shared" ref="Z40:Z42" si="343">Y40*M40</f>
        <v>6246.3499999999995</v>
      </c>
      <c r="AA40" s="17">
        <v>3.0599999999999998E-3</v>
      </c>
      <c r="AB40" s="18">
        <f t="shared" ref="AB40:AB42" si="344">M40*AA40</f>
        <v>46.619099999999996</v>
      </c>
      <c r="AC40" s="27">
        <f>IF(M40&gt;0,(AE40+AN40)/M40,0)</f>
        <v>2.8863946898588779E-3</v>
      </c>
      <c r="AD40" s="17">
        <v>4.4000000000000002E-4</v>
      </c>
      <c r="AE40" s="24">
        <f t="shared" ref="AE40:AE42" si="345">AD40*M40</f>
        <v>6.7034000000000002</v>
      </c>
      <c r="AF40" s="117">
        <v>0.2145</v>
      </c>
      <c r="AG40" s="30">
        <f t="shared" ref="AG40:AG42" si="346">AJ40*(1-AK40)*AF40</f>
        <v>35.995459500000003</v>
      </c>
      <c r="AH40" s="28">
        <f t="shared" ref="AH40:AH42" si="347">IF(AND(AF40&gt;0,AD40&gt;0,AA40&gt;0),((AA40-AD40)*AF40)/((AF40-AD40)*AA40),0)</f>
        <v>0.85796908691534157</v>
      </c>
      <c r="AI40" s="60">
        <f t="shared" si="6"/>
        <v>0.84924312188154683</v>
      </c>
      <c r="AJ40" s="12">
        <v>183</v>
      </c>
      <c r="AK40" s="14">
        <v>8.3000000000000004E-2</v>
      </c>
      <c r="AL40" s="15">
        <v>0.22209999999999999</v>
      </c>
      <c r="AM40" s="135">
        <v>0.21249999999999999</v>
      </c>
      <c r="AN40" s="30">
        <f>AJ40*(1-AK40)*AL40</f>
        <v>37.270823100000001</v>
      </c>
      <c r="AO40" s="136">
        <f t="shared" ref="AO40" si="348">AJ40*(1-AK40)*AM40</f>
        <v>35.659837500000002</v>
      </c>
      <c r="AP40" s="19">
        <v>1.6</v>
      </c>
      <c r="AQ40" s="19">
        <v>1001.86</v>
      </c>
      <c r="AR40" s="101">
        <f>AR38+AJ40-AQ40</f>
        <v>1360.7200000000025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9"/>
      <c r="B41" s="33">
        <v>2</v>
      </c>
      <c r="C41" s="11" t="s">
        <v>53</v>
      </c>
      <c r="D41" s="34">
        <v>19436</v>
      </c>
      <c r="E41" s="34">
        <v>3</v>
      </c>
      <c r="F41" s="34">
        <v>16273</v>
      </c>
      <c r="G41" s="35">
        <v>0.5</v>
      </c>
      <c r="H41" s="35">
        <v>4</v>
      </c>
      <c r="I41" s="34">
        <v>16267</v>
      </c>
      <c r="J41" s="35">
        <v>6.1</v>
      </c>
      <c r="K41" s="34">
        <v>16126</v>
      </c>
      <c r="L41" s="36">
        <v>7.0999999999999994E-2</v>
      </c>
      <c r="M41" s="37">
        <f>ROUND(K41*(1-L41),0)</f>
        <v>14981</v>
      </c>
      <c r="N41" s="38">
        <v>0.42199999999999999</v>
      </c>
      <c r="O41" s="25">
        <f t="shared" si="338"/>
        <v>6321.982</v>
      </c>
      <c r="P41" s="36">
        <v>0.41199999999999998</v>
      </c>
      <c r="Q41" s="25">
        <f t="shared" si="339"/>
        <v>6172.1719999999996</v>
      </c>
      <c r="R41" s="39">
        <v>0.16600000000000001</v>
      </c>
      <c r="S41" s="139">
        <v>0.2757</v>
      </c>
      <c r="T41" s="25">
        <f t="shared" si="340"/>
        <v>2486.846</v>
      </c>
      <c r="U41" s="28">
        <v>0.255</v>
      </c>
      <c r="V41" s="25">
        <f t="shared" si="341"/>
        <v>3820.1550000000002</v>
      </c>
      <c r="W41" s="39">
        <v>0.47899999999999998</v>
      </c>
      <c r="X41" s="25">
        <f t="shared" si="342"/>
        <v>7175.8989999999994</v>
      </c>
      <c r="Y41" s="39">
        <v>0.41</v>
      </c>
      <c r="Z41" s="25">
        <f t="shared" si="343"/>
        <v>6142.21</v>
      </c>
      <c r="AA41" s="40">
        <v>2.98E-3</v>
      </c>
      <c r="AB41" s="18">
        <f t="shared" si="344"/>
        <v>44.643380000000001</v>
      </c>
      <c r="AC41" s="27">
        <f>IF(M41&gt;0,(AE41+AN41)/M41,0)</f>
        <v>3.3180472064615186E-3</v>
      </c>
      <c r="AD41" s="40">
        <v>4.2999999999999999E-4</v>
      </c>
      <c r="AE41" s="37">
        <f t="shared" si="345"/>
        <v>6.4418299999999995</v>
      </c>
      <c r="AF41" s="28">
        <v>0.2117</v>
      </c>
      <c r="AG41" s="41">
        <f t="shared" si="346"/>
        <v>41.407673199999998</v>
      </c>
      <c r="AH41" s="28">
        <f t="shared" si="347"/>
        <v>0.85744632254346764</v>
      </c>
      <c r="AI41" s="29">
        <f t="shared" si="6"/>
        <v>0.87210101544239527</v>
      </c>
      <c r="AJ41" s="34">
        <v>214</v>
      </c>
      <c r="AK41" s="36">
        <v>8.5999999999999993E-2</v>
      </c>
      <c r="AL41" s="38">
        <v>0.22120000000000001</v>
      </c>
      <c r="AM41" s="137">
        <v>0.2147</v>
      </c>
      <c r="AN41" s="41">
        <f>AJ41*(1-AK41)*AL41</f>
        <v>43.265835200000005</v>
      </c>
      <c r="AO41" s="138">
        <f t="shared" si="19"/>
        <v>41.994461200000003</v>
      </c>
      <c r="AP41" s="42">
        <v>1.6</v>
      </c>
      <c r="AQ41" s="42"/>
      <c r="AR41" s="121">
        <f>AR40+AJ41-AQ41</f>
        <v>1574.7200000000025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9"/>
      <c r="B42" s="33">
        <v>3</v>
      </c>
      <c r="C42" s="46" t="s">
        <v>56</v>
      </c>
      <c r="D42" s="43">
        <v>11600</v>
      </c>
      <c r="E42" s="43">
        <v>0</v>
      </c>
      <c r="F42" s="43">
        <v>2364</v>
      </c>
      <c r="G42" s="37">
        <v>1.3</v>
      </c>
      <c r="H42" s="37">
        <v>4.2</v>
      </c>
      <c r="I42" s="43">
        <v>2383</v>
      </c>
      <c r="J42" s="37">
        <v>11</v>
      </c>
      <c r="K42" s="43">
        <v>15681</v>
      </c>
      <c r="L42" s="39">
        <v>6.6000000000000003E-2</v>
      </c>
      <c r="M42" s="37">
        <f>ROUND(K42*(1-L42),0)</f>
        <v>14646</v>
      </c>
      <c r="N42" s="28">
        <v>0.42399999999999999</v>
      </c>
      <c r="O42" s="25">
        <f t="shared" si="338"/>
        <v>6209.9039999999995</v>
      </c>
      <c r="P42" s="39">
        <v>0.371</v>
      </c>
      <c r="Q42" s="25">
        <f t="shared" si="339"/>
        <v>5433.6660000000002</v>
      </c>
      <c r="R42" s="39">
        <v>0.20499999999999999</v>
      </c>
      <c r="S42" s="139">
        <v>0.27289999999999998</v>
      </c>
      <c r="T42" s="25">
        <f t="shared" si="340"/>
        <v>3002.43</v>
      </c>
      <c r="U42" s="28">
        <v>0.27200000000000002</v>
      </c>
      <c r="V42" s="25">
        <f t="shared" si="341"/>
        <v>3983.7120000000004</v>
      </c>
      <c r="W42" s="39">
        <v>0.45800000000000002</v>
      </c>
      <c r="X42" s="25">
        <f t="shared" si="342"/>
        <v>6707.8680000000004</v>
      </c>
      <c r="Y42" s="39">
        <v>0.41</v>
      </c>
      <c r="Z42" s="25">
        <f t="shared" si="343"/>
        <v>6004.86</v>
      </c>
      <c r="AA42" s="47">
        <v>2.9199999999999999E-3</v>
      </c>
      <c r="AB42" s="18">
        <f t="shared" si="344"/>
        <v>42.76632</v>
      </c>
      <c r="AC42" s="27">
        <f>IF(M42&gt;0,(AE42+AN42)/M42,0)</f>
        <v>2.9478749692748874E-3</v>
      </c>
      <c r="AD42" s="47">
        <v>4.4999999999999999E-4</v>
      </c>
      <c r="AE42" s="37">
        <f t="shared" si="345"/>
        <v>6.5907</v>
      </c>
      <c r="AF42" s="28">
        <v>0.21560000000000001</v>
      </c>
      <c r="AG42" s="41">
        <f t="shared" si="346"/>
        <v>35.196268800000006</v>
      </c>
      <c r="AH42" s="28">
        <f t="shared" si="347"/>
        <v>0.84765964491164181</v>
      </c>
      <c r="AI42" s="29">
        <f t="shared" si="6"/>
        <v>0.84905258897778857</v>
      </c>
      <c r="AJ42" s="43">
        <v>179</v>
      </c>
      <c r="AK42" s="39">
        <v>8.7999999999999995E-2</v>
      </c>
      <c r="AL42" s="28">
        <v>0.22409999999999999</v>
      </c>
      <c r="AM42" s="139">
        <v>0.21929999999999999</v>
      </c>
      <c r="AN42" s="41">
        <f>AJ42*(1-AK42)*AL42</f>
        <v>36.583876800000006</v>
      </c>
      <c r="AO42" s="140">
        <f t="shared" si="19"/>
        <v>35.800286400000005</v>
      </c>
      <c r="AP42" s="18">
        <v>1.6</v>
      </c>
      <c r="AQ42" s="18"/>
      <c r="AR42" s="121">
        <f>AR41+AJ42-AQ42</f>
        <v>1753.7200000000025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70"/>
      <c r="B43" s="49" t="s">
        <v>38</v>
      </c>
      <c r="C43" s="50"/>
      <c r="D43" s="51">
        <f t="shared" ref="D43" si="349">SUM(D40:D42)</f>
        <v>36857</v>
      </c>
      <c r="E43" s="51"/>
      <c r="F43" s="51">
        <f t="shared" ref="F43" si="350">SUM(F40:F42)</f>
        <v>33153</v>
      </c>
      <c r="G43" s="52"/>
      <c r="H43" s="52"/>
      <c r="I43" s="51">
        <f t="shared" ref="I43:K43" si="351">SUM(I40:I42)</f>
        <v>33403</v>
      </c>
      <c r="J43" s="52"/>
      <c r="K43" s="51">
        <f t="shared" si="351"/>
        <v>48136</v>
      </c>
      <c r="L43" s="21">
        <f t="shared" ref="L43" si="352">IF(K43&gt;0,(K40*L40+K41*L41+K42*L42)/K43,0)</f>
        <v>6.8014272062489625E-2</v>
      </c>
      <c r="M43" s="52">
        <f t="shared" ref="M43" si="353">M40+M41+M42</f>
        <v>44862</v>
      </c>
      <c r="N43" s="53">
        <f t="shared" ref="N43" si="354">IF(M43&gt;0,O43/M43,0)</f>
        <v>0.43793480005349744</v>
      </c>
      <c r="O43" s="54">
        <f t="shared" ref="O43" si="355">O40+O41+O42</f>
        <v>19646.631000000001</v>
      </c>
      <c r="P43" s="21">
        <f t="shared" ref="P43" si="356">IF(M43&gt;0,Q43/M43,0)</f>
        <v>0.35073164370736931</v>
      </c>
      <c r="Q43" s="54">
        <f t="shared" ref="Q43" si="357">Q40+Q41+Q42</f>
        <v>15734.523000000001</v>
      </c>
      <c r="R43" s="21">
        <f t="shared" ref="R43" si="358">IF(M43&gt;0,T43/M43,0)</f>
        <v>0.21133355623913333</v>
      </c>
      <c r="S43" s="141"/>
      <c r="T43" s="54">
        <f t="shared" ref="T43" si="359">T40+T41+T42</f>
        <v>9480.8459999999995</v>
      </c>
      <c r="U43" s="21">
        <f t="shared" ref="U43" si="360">IF(M43&gt;0,V43/M43,0)</f>
        <v>0.26054995318978202</v>
      </c>
      <c r="V43" s="54">
        <f t="shared" ref="V43" si="361">V40+V41+V42</f>
        <v>11688.792000000001</v>
      </c>
      <c r="W43" s="21">
        <f t="shared" ref="W43" si="362">IF(M43&gt;0,X43/M43,0)</f>
        <v>0.47384216040301363</v>
      </c>
      <c r="X43" s="54">
        <f t="shared" ref="X43" si="363">X40+X41+X42</f>
        <v>21257.506999999998</v>
      </c>
      <c r="Y43" s="21">
        <f t="shared" ref="Y43" si="364">IF(M43&gt;0,Z43/M43,0)</f>
        <v>0.41</v>
      </c>
      <c r="Z43" s="54">
        <f t="shared" ref="Z43" si="365">Z40+Z41+Z42</f>
        <v>18393.419999999998</v>
      </c>
      <c r="AA43" s="55">
        <f t="shared" ref="AA43" si="366">IF(M43&gt;0,AB43/M43,0)</f>
        <v>2.9875796888235028E-3</v>
      </c>
      <c r="AB43" s="56">
        <f t="shared" ref="AB43" si="367">SUM(AB40:AB42)</f>
        <v>134.02879999999999</v>
      </c>
      <c r="AC43" s="55">
        <f t="shared" ref="AC43" si="368">IF(M43&gt;0,(AC40*M40+AC41*M41+AC42*M42)/M43,0)</f>
        <v>3.0506099839507825E-3</v>
      </c>
      <c r="AD43" s="55">
        <f t="shared" ref="AD43" si="369">IF(K43&gt;0,(K40*AD40+K41*AD41+K42*AD42)/K43,0)</f>
        <v>4.3990755359813859E-4</v>
      </c>
      <c r="AE43" s="52">
        <f t="shared" ref="AE43" si="370">SUM(AE40:AE42)</f>
        <v>19.73593</v>
      </c>
      <c r="AF43" s="53">
        <f t="shared" ref="AF43" si="371">IF(K43&gt;0,(K40*AF40+K41*AF41+K42*AF42)/K43,0)</f>
        <v>0.21392031535648995</v>
      </c>
      <c r="AG43" s="58">
        <f t="shared" ref="AG43" si="372">SUM(AG40:AG42)</f>
        <v>112.5994015</v>
      </c>
      <c r="AH43" s="53">
        <f t="shared" ref="AH43" si="373">IF(AND(AB43&gt;0),((AB40*AH40+AB41*AH41+AB42*AH42)/AB43),0)</f>
        <v>0.85450539206575937</v>
      </c>
      <c r="AI43" s="57">
        <f t="shared" si="6"/>
        <v>0.85749259540598022</v>
      </c>
      <c r="AJ43" s="51">
        <f t="shared" ref="AJ43" si="374">SUM(AJ40:AJ42)</f>
        <v>576</v>
      </c>
      <c r="AK43" s="21">
        <f t="shared" ref="AK43" si="375">IF(AJ43&gt;0,(AK40*AJ40+AK41*AJ41+AK42*AJ42)/AJ43,0)</f>
        <v>8.5668402777777777E-2</v>
      </c>
      <c r="AL43" s="53">
        <f>IF(K43&gt;0,(AL40*K40+AL41*K41+AL42*K42)/K43,0)</f>
        <v>0.22245002077447232</v>
      </c>
      <c r="AM43" s="141">
        <f>IF(L43&gt;0,(AM40*K40+AM41*K41+AM42*K42)/K43,0)</f>
        <v>0.21545221871364467</v>
      </c>
      <c r="AN43" s="58">
        <f t="shared" ref="AN43" si="376">SUM(AN40:AN42)</f>
        <v>117.12053510000001</v>
      </c>
      <c r="AO43" s="142">
        <f t="shared" si="48"/>
        <v>113.4545851</v>
      </c>
      <c r="AP43" s="56"/>
      <c r="AQ43" s="56">
        <f t="shared" ref="AQ43" si="377">SUM(AQ40:AQ42)</f>
        <v>1001.86</v>
      </c>
      <c r="AR43" s="105"/>
      <c r="AS43" s="106">
        <f>AR42</f>
        <v>1753.7200000000025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8">
        <v>11</v>
      </c>
      <c r="B44" s="23">
        <v>1</v>
      </c>
      <c r="C44" s="11" t="s">
        <v>58</v>
      </c>
      <c r="D44" s="12">
        <v>1400</v>
      </c>
      <c r="E44" s="12">
        <v>0</v>
      </c>
      <c r="F44" s="12">
        <v>4894</v>
      </c>
      <c r="G44" s="13">
        <v>1.4</v>
      </c>
      <c r="H44" s="13">
        <v>4.5</v>
      </c>
      <c r="I44" s="12">
        <v>5375</v>
      </c>
      <c r="J44" s="13">
        <v>10.4</v>
      </c>
      <c r="K44" s="12">
        <v>11203</v>
      </c>
      <c r="L44" s="14">
        <v>7.1999999999999995E-2</v>
      </c>
      <c r="M44" s="24">
        <f>ROUND(K44*(1-L44),0)</f>
        <v>10396</v>
      </c>
      <c r="N44" s="15">
        <v>0.48799999999999999</v>
      </c>
      <c r="O44" s="25">
        <f t="shared" ref="O44:O46" si="379">M44*N44</f>
        <v>5073.2479999999996</v>
      </c>
      <c r="P44" s="14">
        <v>0.38800000000000001</v>
      </c>
      <c r="Q44" s="25">
        <f t="shared" ref="Q44:Q46" si="380">M44*P44</f>
        <v>4033.6480000000001</v>
      </c>
      <c r="R44" s="16">
        <v>0.124</v>
      </c>
      <c r="S44" s="150">
        <v>0.22919999999999999</v>
      </c>
      <c r="T44" s="25">
        <f t="shared" ref="T44:T46" si="381">M44*R44</f>
        <v>1289.104</v>
      </c>
      <c r="U44" s="26">
        <v>0.24099999999999999</v>
      </c>
      <c r="V44" s="25">
        <f t="shared" ref="V44:V46" si="382">M44*U44</f>
        <v>2505.4359999999997</v>
      </c>
      <c r="W44" s="16">
        <v>0.47699999999999998</v>
      </c>
      <c r="X44" s="25">
        <f t="shared" ref="X44:X46" si="383">M44*W44</f>
        <v>4958.8919999999998</v>
      </c>
      <c r="Y44" s="16">
        <v>0.4</v>
      </c>
      <c r="Z44" s="25">
        <f t="shared" ref="Z44:Z46" si="384">Y44*M44</f>
        <v>4158.4000000000005</v>
      </c>
      <c r="AA44" s="17">
        <v>2.7200000000000002E-3</v>
      </c>
      <c r="AB44" s="18">
        <f t="shared" ref="AB44:AB46" si="385">M44*AA44</f>
        <v>28.277120000000004</v>
      </c>
      <c r="AC44" s="27">
        <f>IF(M44&gt;0,(AE44+AN44)/M44,0)</f>
        <v>2.9544296267795308E-3</v>
      </c>
      <c r="AD44" s="17">
        <v>4.8999999999999998E-4</v>
      </c>
      <c r="AE44" s="24">
        <f t="shared" ref="AE44:AE46" si="386">AD44*M44</f>
        <v>5.0940399999999997</v>
      </c>
      <c r="AF44" s="117">
        <v>0.191</v>
      </c>
      <c r="AG44" s="30">
        <f t="shared" ref="AG44:AG46" si="387">AJ44*(1-AK44)*AF44</f>
        <v>23.560232000000003</v>
      </c>
      <c r="AH44" s="28">
        <f t="shared" ref="AH44:AH46" si="388">IF(AND(AF44&gt;0,AD44&gt;0,AA44&gt;0),((AA44-AD44)*AF44)/((AF44-AD44)*AA44),0)</f>
        <v>0.82196163857385895</v>
      </c>
      <c r="AI44" s="60">
        <f t="shared" si="6"/>
        <v>0.83611989473782067</v>
      </c>
      <c r="AJ44" s="12">
        <v>136</v>
      </c>
      <c r="AK44" s="36">
        <v>9.2999999999999999E-2</v>
      </c>
      <c r="AL44" s="15">
        <v>0.2077</v>
      </c>
      <c r="AM44" s="135">
        <v>0.2016</v>
      </c>
      <c r="AN44" s="30">
        <f>AJ44*(1-AK44)*AL44</f>
        <v>25.620210400000001</v>
      </c>
      <c r="AO44" s="136">
        <f t="shared" ref="AO44" si="389">AJ44*(1-AK44)*AM44</f>
        <v>24.867763200000002</v>
      </c>
      <c r="AP44" s="19">
        <v>1.6</v>
      </c>
      <c r="AQ44" s="19">
        <v>828.28</v>
      </c>
      <c r="AR44" s="101">
        <f>AR42+AJ44-AQ44</f>
        <v>1061.4400000000026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9"/>
      <c r="B45" s="33">
        <v>2</v>
      </c>
      <c r="C45" s="11" t="s">
        <v>53</v>
      </c>
      <c r="D45" s="34">
        <v>20687</v>
      </c>
      <c r="E45" s="34">
        <v>2</v>
      </c>
      <c r="F45" s="34">
        <v>16724</v>
      </c>
      <c r="G45" s="35">
        <v>2</v>
      </c>
      <c r="H45" s="35">
        <v>6.4</v>
      </c>
      <c r="I45" s="34">
        <v>17504</v>
      </c>
      <c r="J45" s="35">
        <v>9.6</v>
      </c>
      <c r="K45" s="34">
        <v>13439</v>
      </c>
      <c r="L45" s="36">
        <v>5.8999999999999997E-2</v>
      </c>
      <c r="M45" s="37">
        <f>ROUND(K45*(1-L45),0)</f>
        <v>12646</v>
      </c>
      <c r="N45" s="38">
        <v>0.5</v>
      </c>
      <c r="O45" s="25">
        <f t="shared" si="379"/>
        <v>6323</v>
      </c>
      <c r="P45" s="36">
        <v>0.35099999999999998</v>
      </c>
      <c r="Q45" s="25">
        <f t="shared" si="380"/>
        <v>4438.7460000000001</v>
      </c>
      <c r="R45" s="39">
        <v>0.14799999999999999</v>
      </c>
      <c r="S45" s="139">
        <v>0.245</v>
      </c>
      <c r="T45" s="25">
        <f t="shared" si="381"/>
        <v>1871.6079999999999</v>
      </c>
      <c r="U45" s="28">
        <v>0.20399999999999999</v>
      </c>
      <c r="V45" s="25">
        <f t="shared" si="382"/>
        <v>2579.7839999999997</v>
      </c>
      <c r="W45" s="39">
        <v>0.51600000000000001</v>
      </c>
      <c r="X45" s="25">
        <f t="shared" si="383"/>
        <v>6525.3360000000002</v>
      </c>
      <c r="Y45" s="39">
        <v>0.41</v>
      </c>
      <c r="Z45" s="25">
        <f t="shared" si="384"/>
        <v>5184.8599999999997</v>
      </c>
      <c r="AA45" s="40">
        <v>2.7699999999999999E-3</v>
      </c>
      <c r="AB45" s="18">
        <f t="shared" si="385"/>
        <v>35.029420000000002</v>
      </c>
      <c r="AC45" s="27">
        <f>IF(M45&gt;0,(AE45+AN45)/M45,0)</f>
        <v>3.0149416258105329E-3</v>
      </c>
      <c r="AD45" s="40">
        <v>4.6000000000000001E-4</v>
      </c>
      <c r="AE45" s="37">
        <f t="shared" si="386"/>
        <v>5.8171600000000003</v>
      </c>
      <c r="AF45" s="28">
        <v>0.1971</v>
      </c>
      <c r="AG45" s="41">
        <f t="shared" si="387"/>
        <v>30.4119387</v>
      </c>
      <c r="AH45" s="28">
        <f t="shared" si="388"/>
        <v>0.83588584244183139</v>
      </c>
      <c r="AI45" s="29">
        <f t="shared" si="6"/>
        <v>0.84929225003882758</v>
      </c>
      <c r="AJ45" s="34">
        <v>169</v>
      </c>
      <c r="AK45" s="36">
        <v>8.6999999999999994E-2</v>
      </c>
      <c r="AL45" s="38">
        <v>0.2094</v>
      </c>
      <c r="AM45" s="137">
        <v>0.20519999999999999</v>
      </c>
      <c r="AN45" s="41">
        <f>AJ45*(1-AK45)*AL45</f>
        <v>32.309791799999999</v>
      </c>
      <c r="AO45" s="138">
        <f t="shared" si="19"/>
        <v>31.6617444</v>
      </c>
      <c r="AP45" s="42">
        <v>1.55</v>
      </c>
      <c r="AQ45" s="42"/>
      <c r="AR45" s="121">
        <f>AR44+AJ45-AQ45</f>
        <v>1230.4400000000026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9"/>
      <c r="B46" s="33">
        <v>3</v>
      </c>
      <c r="C46" s="46" t="s">
        <v>56</v>
      </c>
      <c r="D46" s="43">
        <v>14700</v>
      </c>
      <c r="E46" s="43">
        <v>1</v>
      </c>
      <c r="F46" s="43">
        <v>17490</v>
      </c>
      <c r="G46" s="37">
        <v>0.7</v>
      </c>
      <c r="H46" s="37">
        <v>3.7</v>
      </c>
      <c r="I46" s="43">
        <v>17701</v>
      </c>
      <c r="J46" s="37">
        <v>9</v>
      </c>
      <c r="K46" s="43">
        <v>15134</v>
      </c>
      <c r="L46" s="39">
        <v>6.7000000000000004E-2</v>
      </c>
      <c r="M46" s="37">
        <f>ROUND(K46*(1-L46),0)</f>
        <v>14120</v>
      </c>
      <c r="N46" s="28">
        <v>0.42599999999999999</v>
      </c>
      <c r="O46" s="25">
        <f t="shared" si="379"/>
        <v>6015.12</v>
      </c>
      <c r="P46" s="39">
        <v>0.36599999999999999</v>
      </c>
      <c r="Q46" s="25">
        <f t="shared" si="380"/>
        <v>5167.92</v>
      </c>
      <c r="R46" s="39">
        <v>0.20799999999999999</v>
      </c>
      <c r="S46" s="139">
        <v>0.27200000000000002</v>
      </c>
      <c r="T46" s="25">
        <f t="shared" si="381"/>
        <v>2936.96</v>
      </c>
      <c r="U46" s="28">
        <v>0.23200000000000001</v>
      </c>
      <c r="V46" s="25">
        <f t="shared" si="382"/>
        <v>3275.84</v>
      </c>
      <c r="W46" s="39">
        <v>0.501</v>
      </c>
      <c r="X46" s="25">
        <f t="shared" si="383"/>
        <v>7074.12</v>
      </c>
      <c r="Y46" s="39">
        <v>0.41</v>
      </c>
      <c r="Z46" s="25">
        <f t="shared" si="384"/>
        <v>5789.2</v>
      </c>
      <c r="AA46" s="47">
        <v>3.0599999999999998E-3</v>
      </c>
      <c r="AB46" s="18">
        <f t="shared" si="385"/>
        <v>43.2072</v>
      </c>
      <c r="AC46" s="27">
        <f>IF(M46&gt;0,(AE46+AN46)/M46,0)</f>
        <v>2.9828555949008499E-3</v>
      </c>
      <c r="AD46" s="47">
        <v>5.4000000000000001E-4</v>
      </c>
      <c r="AE46" s="37">
        <f t="shared" si="386"/>
        <v>7.6248000000000005</v>
      </c>
      <c r="AF46" s="28">
        <v>0.20799999999999999</v>
      </c>
      <c r="AG46" s="41">
        <f t="shared" si="387"/>
        <v>34.067279999999997</v>
      </c>
      <c r="AH46" s="28">
        <f t="shared" si="388"/>
        <v>0.82567298586261839</v>
      </c>
      <c r="AI46" s="29">
        <f t="shared" si="6"/>
        <v>0.82107073286477739</v>
      </c>
      <c r="AJ46" s="43">
        <v>179</v>
      </c>
      <c r="AK46" s="39">
        <v>8.5000000000000006E-2</v>
      </c>
      <c r="AL46" s="28">
        <v>0.21060000000000001</v>
      </c>
      <c r="AM46" s="139">
        <v>0.2009</v>
      </c>
      <c r="AN46" s="41">
        <f>AJ46*(1-AK46)*AL46</f>
        <v>34.493121000000002</v>
      </c>
      <c r="AO46" s="140">
        <f t="shared" si="19"/>
        <v>32.9044065</v>
      </c>
      <c r="AP46" s="18">
        <v>1.6</v>
      </c>
      <c r="AQ46" s="18"/>
      <c r="AR46" s="121">
        <f>AR45+AJ46-AQ46</f>
        <v>1409.4400000000026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70"/>
      <c r="B47" s="49" t="s">
        <v>38</v>
      </c>
      <c r="C47" s="50"/>
      <c r="D47" s="51">
        <f t="shared" ref="D47" si="390">SUM(D44:D46)</f>
        <v>36787</v>
      </c>
      <c r="E47" s="51"/>
      <c r="F47" s="51">
        <f t="shared" ref="F47" si="391">SUM(F44:F46)</f>
        <v>39108</v>
      </c>
      <c r="G47" s="52"/>
      <c r="H47" s="52"/>
      <c r="I47" s="51">
        <f t="shared" ref="I47:K47" si="392">SUM(I44:I46)</f>
        <v>40580</v>
      </c>
      <c r="J47" s="52"/>
      <c r="K47" s="51">
        <f t="shared" si="392"/>
        <v>39776</v>
      </c>
      <c r="L47" s="21">
        <f t="shared" ref="L47" si="393">IF(K47&gt;0,(K44*L44+K45*L45+K46*L46)/K47,0)</f>
        <v>6.5705324818986319E-2</v>
      </c>
      <c r="M47" s="52">
        <f t="shared" ref="M47" si="394">M44+M45+M46</f>
        <v>37162</v>
      </c>
      <c r="N47" s="53">
        <f t="shared" ref="N47" si="395">IF(M47&gt;0,O47/M47,0)</f>
        <v>0.46852612884128947</v>
      </c>
      <c r="O47" s="54">
        <f t="shared" ref="O47" si="396">O44+O45+O46</f>
        <v>17411.367999999999</v>
      </c>
      <c r="P47" s="21">
        <f t="shared" ref="P47" si="397">IF(M47&gt;0,Q47/M47,0)</f>
        <v>0.36705005112749584</v>
      </c>
      <c r="Q47" s="54">
        <f t="shared" ref="Q47" si="398">Q44+Q45+Q46</f>
        <v>13640.314</v>
      </c>
      <c r="R47" s="21">
        <f t="shared" ref="R47" si="399">IF(M47&gt;0,T47/M47,0)</f>
        <v>0.16408352618265973</v>
      </c>
      <c r="S47" s="141"/>
      <c r="T47" s="54">
        <f t="shared" ref="T47" si="400">T44+T45+T46</f>
        <v>6097.6720000000005</v>
      </c>
      <c r="U47" s="21">
        <f t="shared" ref="U47" si="401">IF(M47&gt;0,V47/M47,0)</f>
        <v>0.22498950540875087</v>
      </c>
      <c r="V47" s="54">
        <f t="shared" ref="V47" si="402">V44+V45+V46</f>
        <v>8361.06</v>
      </c>
      <c r="W47" s="21">
        <f t="shared" ref="W47" si="403">IF(M47&gt;0,X47/M47,0)</f>
        <v>0.49939045261288406</v>
      </c>
      <c r="X47" s="54">
        <f t="shared" ref="X47" si="404">X44+X45+X46</f>
        <v>18558.347999999998</v>
      </c>
      <c r="Y47" s="21">
        <f t="shared" ref="Y47" si="405">IF(M47&gt;0,Z47/M47,0)</f>
        <v>0.40720251870189977</v>
      </c>
      <c r="Z47" s="54">
        <f t="shared" ref="Z47" si="406">Z44+Z45+Z46</f>
        <v>15132.46</v>
      </c>
      <c r="AA47" s="55">
        <f t="shared" ref="AA47" si="407">IF(M47&gt;0,AB47/M47,0)</f>
        <v>2.8662004197836503E-3</v>
      </c>
      <c r="AB47" s="56">
        <f t="shared" ref="AB47" si="408">SUM(AB44:AB46)</f>
        <v>106.51374000000001</v>
      </c>
      <c r="AC47" s="55">
        <f t="shared" ref="AC47" si="409">IF(M47&gt;0,(AC44*M44+AC45*M45+AC46*M46)/M47,0)</f>
        <v>2.9858221624239813E-3</v>
      </c>
      <c r="AD47" s="55">
        <f t="shared" ref="AD47" si="410">IF(K47&gt;0,(K44*AD44+K45*AD45+K46*AD46)/K47,0)</f>
        <v>4.9888802292839905E-4</v>
      </c>
      <c r="AE47" s="52">
        <f t="shared" ref="AE47" si="411">SUM(AE44:AE46)</f>
        <v>18.536000000000001</v>
      </c>
      <c r="AF47" s="53">
        <f t="shared" ref="AF47" si="412">IF(K47&gt;0,(K44*AF44+K45*AF45+K46*AF46)/K47,0)</f>
        <v>0.19952916080048272</v>
      </c>
      <c r="AG47" s="58">
        <f t="shared" ref="AG47" si="413">SUM(AG44:AG46)</f>
        <v>88.039450700000003</v>
      </c>
      <c r="AH47" s="53">
        <f t="shared" ref="AH47" si="414">IF(AND(AB47&gt;0),((AB44*AH44+AB45*AH45+AB46*AH46)/AB47),0)</f>
        <v>0.82804642829236574</v>
      </c>
      <c r="AI47" s="57">
        <f t="shared" si="6"/>
        <v>0.83490369409082688</v>
      </c>
      <c r="AJ47" s="51">
        <f t="shared" ref="AJ47" si="415">SUM(AJ44:AJ46)</f>
        <v>484</v>
      </c>
      <c r="AK47" s="21">
        <f t="shared" ref="AK47" si="416">IF(AJ47&gt;0,(AK44*AJ44+AK45*AJ45+AK46*AJ46)/AJ47,0)</f>
        <v>8.7946280991735543E-2</v>
      </c>
      <c r="AL47" s="53">
        <f>IF(K47&gt;0,(AL44*K44+AL45*K45+AL46*K46)/K47,0)</f>
        <v>0.20937776800080452</v>
      </c>
      <c r="AM47" s="141">
        <f>IF(L47&gt;0,(AM44*K44+AM45*K45+AM46*K46)/K47,0)</f>
        <v>0.20254998491552692</v>
      </c>
      <c r="AN47" s="58">
        <f t="shared" ref="AN47" si="417">SUM(AN44:AN46)</f>
        <v>92.423123200000006</v>
      </c>
      <c r="AO47" s="142">
        <f t="shared" si="48"/>
        <v>89.43391410000001</v>
      </c>
      <c r="AP47" s="56"/>
      <c r="AQ47" s="56">
        <f t="shared" ref="AQ47" si="418">SUM(AQ44:AQ46)</f>
        <v>828.28</v>
      </c>
      <c r="AR47" s="105"/>
      <c r="AS47" s="106">
        <f>AR46</f>
        <v>1409.4400000000026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8">
        <v>12</v>
      </c>
      <c r="B48" s="23">
        <v>1</v>
      </c>
      <c r="C48" s="11" t="s">
        <v>58</v>
      </c>
      <c r="D48" s="12">
        <v>5400</v>
      </c>
      <c r="E48" s="12">
        <v>0</v>
      </c>
      <c r="F48" s="12">
        <v>15758</v>
      </c>
      <c r="G48" s="13">
        <v>1.3</v>
      </c>
      <c r="H48" s="13">
        <v>4.7</v>
      </c>
      <c r="I48" s="12">
        <v>16079</v>
      </c>
      <c r="J48" s="13">
        <v>9</v>
      </c>
      <c r="K48" s="12">
        <v>15581</v>
      </c>
      <c r="L48" s="14">
        <v>7.0999999999999994E-2</v>
      </c>
      <c r="M48" s="24">
        <f>ROUND(K48*(1-L48),0)</f>
        <v>14475</v>
      </c>
      <c r="N48" s="15">
        <v>0.42099999999999999</v>
      </c>
      <c r="O48" s="25">
        <f t="shared" ref="O48:O50" si="420">M48*N48</f>
        <v>6093.9749999999995</v>
      </c>
      <c r="P48" s="14">
        <v>0.29799999999999999</v>
      </c>
      <c r="Q48" s="25">
        <f t="shared" ref="Q48:Q50" si="421">M48*P48</f>
        <v>4313.55</v>
      </c>
      <c r="R48" s="16">
        <v>0.28100000000000003</v>
      </c>
      <c r="S48" s="150">
        <v>0.27629999999999999</v>
      </c>
      <c r="T48" s="25">
        <f t="shared" ref="T48:T50" si="422">M48*R48</f>
        <v>4067.4750000000004</v>
      </c>
      <c r="U48" s="26">
        <v>0.248</v>
      </c>
      <c r="V48" s="25">
        <f t="shared" ref="V48:V50" si="423">M48*U48</f>
        <v>3589.8</v>
      </c>
      <c r="W48" s="16">
        <v>0.48399999999999999</v>
      </c>
      <c r="X48" s="25">
        <f t="shared" ref="X48:X50" si="424">M48*W48</f>
        <v>7005.9</v>
      </c>
      <c r="Y48" s="16">
        <v>0.41</v>
      </c>
      <c r="Z48" s="25">
        <f t="shared" ref="Z48:Z50" si="425">Y48*M48</f>
        <v>5934.75</v>
      </c>
      <c r="AA48" s="17">
        <v>3.0300000000000001E-3</v>
      </c>
      <c r="AB48" s="18">
        <f t="shared" ref="AB48:AB50" si="426">M48*AA48</f>
        <v>43.859250000000003</v>
      </c>
      <c r="AC48" s="27">
        <f>IF(M48&gt;0,(AE48+AN48)/M48,0)</f>
        <v>2.9687730569948182E-3</v>
      </c>
      <c r="AD48" s="17">
        <v>5.0000000000000001E-4</v>
      </c>
      <c r="AE48" s="24">
        <f t="shared" ref="AE48:AE50" si="427">AD48*M48</f>
        <v>7.2374999999999998</v>
      </c>
      <c r="AF48" s="117">
        <v>0.21510000000000001</v>
      </c>
      <c r="AG48" s="30">
        <f t="shared" ref="AG48:AG50" si="428">AJ48*(1-AK48)*AF48</f>
        <v>35.504406000000003</v>
      </c>
      <c r="AH48" s="28">
        <f t="shared" ref="AH48:AH50" si="429">IF(AND(AF48&gt;0,AD48&gt;0,AA48&gt;0),((AA48-AD48)*AF48)/((AF48-AD48)*AA48),0)</f>
        <v>0.83692893986509553</v>
      </c>
      <c r="AI48" s="60">
        <f t="shared" si="6"/>
        <v>0.83350520970653119</v>
      </c>
      <c r="AJ48" s="12">
        <v>180</v>
      </c>
      <c r="AK48" s="14">
        <v>8.3000000000000004E-2</v>
      </c>
      <c r="AL48" s="15">
        <v>0.2165</v>
      </c>
      <c r="AM48" s="135">
        <v>0.2102</v>
      </c>
      <c r="AN48" s="30">
        <f>AJ48*(1-AK48)*AL48</f>
        <v>35.735489999999999</v>
      </c>
      <c r="AO48" s="136">
        <f t="shared" ref="AO48" si="430">AJ48*(1-AK48)*AM48</f>
        <v>34.695611999999997</v>
      </c>
      <c r="AP48" s="19">
        <v>1.6</v>
      </c>
      <c r="AQ48" s="19">
        <v>862.88</v>
      </c>
      <c r="AR48" s="101">
        <f>AR46+AJ48-AQ48</f>
        <v>726.56000000000256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9"/>
      <c r="B49" s="33">
        <v>2</v>
      </c>
      <c r="C49" s="11" t="s">
        <v>57</v>
      </c>
      <c r="D49" s="34">
        <v>20168</v>
      </c>
      <c r="E49" s="34">
        <v>2</v>
      </c>
      <c r="F49" s="34">
        <v>14883</v>
      </c>
      <c r="G49" s="35">
        <v>1.7</v>
      </c>
      <c r="H49" s="35">
        <v>7.4</v>
      </c>
      <c r="I49" s="34">
        <v>15537</v>
      </c>
      <c r="J49" s="35">
        <v>9</v>
      </c>
      <c r="K49" s="34">
        <v>15259</v>
      </c>
      <c r="L49" s="36">
        <v>7.6999999999999999E-2</v>
      </c>
      <c r="M49" s="37">
        <f>ROUND(K49*(1-L49),0)</f>
        <v>14084</v>
      </c>
      <c r="N49" s="38">
        <v>0.53100000000000003</v>
      </c>
      <c r="O49" s="25">
        <f t="shared" si="420"/>
        <v>7478.6040000000003</v>
      </c>
      <c r="P49" s="36">
        <v>0.18099999999999999</v>
      </c>
      <c r="Q49" s="25">
        <f t="shared" si="421"/>
        <v>2549.2039999999997</v>
      </c>
      <c r="R49" s="39">
        <v>0.28799999999999998</v>
      </c>
      <c r="S49" s="139">
        <v>0.25390000000000001</v>
      </c>
      <c r="T49" s="25">
        <f t="shared" si="422"/>
        <v>4056.1919999999996</v>
      </c>
      <c r="U49" s="28">
        <v>0.23</v>
      </c>
      <c r="V49" s="25">
        <f t="shared" si="423"/>
        <v>3239.32</v>
      </c>
      <c r="W49" s="39">
        <v>0.503</v>
      </c>
      <c r="X49" s="25">
        <f t="shared" si="424"/>
        <v>7084.2520000000004</v>
      </c>
      <c r="Y49" s="39">
        <v>0.41</v>
      </c>
      <c r="Z49" s="25">
        <f t="shared" si="425"/>
        <v>5774.44</v>
      </c>
      <c r="AA49" s="40">
        <v>2.9499999999999999E-3</v>
      </c>
      <c r="AB49" s="18">
        <f t="shared" si="426"/>
        <v>41.547800000000002</v>
      </c>
      <c r="AC49" s="27">
        <f>IF(M49&gt;0,(AE49+AN49)/M49,0)</f>
        <v>3.051248508946322E-3</v>
      </c>
      <c r="AD49" s="40">
        <v>4.4999999999999999E-4</v>
      </c>
      <c r="AE49" s="37">
        <f t="shared" si="427"/>
        <v>6.3377999999999997</v>
      </c>
      <c r="AF49" s="28">
        <v>0.22020000000000001</v>
      </c>
      <c r="AG49" s="41">
        <f t="shared" si="428"/>
        <v>35.538518400000001</v>
      </c>
      <c r="AH49" s="28">
        <f t="shared" si="429"/>
        <v>0.84919303522878464</v>
      </c>
      <c r="AI49" s="29">
        <f t="shared" si="6"/>
        <v>0.85421276048242967</v>
      </c>
      <c r="AJ49" s="34">
        <v>176</v>
      </c>
      <c r="AK49" s="36">
        <v>8.3000000000000004E-2</v>
      </c>
      <c r="AL49" s="38">
        <v>0.22700000000000001</v>
      </c>
      <c r="AM49" s="137">
        <v>0.2198</v>
      </c>
      <c r="AN49" s="41">
        <f>AJ49*(1-AK49)*AL49</f>
        <v>36.635984000000001</v>
      </c>
      <c r="AO49" s="138">
        <f t="shared" si="19"/>
        <v>35.473961599999996</v>
      </c>
      <c r="AP49" s="42">
        <v>1.6</v>
      </c>
      <c r="AQ49" s="42"/>
      <c r="AR49" s="121">
        <f>AR48+AJ49-AQ49</f>
        <v>902.56000000000256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9"/>
      <c r="B50" s="33">
        <v>3</v>
      </c>
      <c r="C50" s="46" t="s">
        <v>56</v>
      </c>
      <c r="D50" s="43">
        <v>20870</v>
      </c>
      <c r="E50" s="43">
        <v>1</v>
      </c>
      <c r="F50" s="43">
        <v>16867</v>
      </c>
      <c r="G50" s="37">
        <v>3.2</v>
      </c>
      <c r="H50" s="37">
        <v>6.7</v>
      </c>
      <c r="I50" s="43">
        <v>17522</v>
      </c>
      <c r="J50" s="37">
        <v>9</v>
      </c>
      <c r="K50" s="43">
        <v>15091</v>
      </c>
      <c r="L50" s="39">
        <v>6.8000000000000005E-2</v>
      </c>
      <c r="M50" s="37">
        <f>ROUND(K50*(1-L50),0)</f>
        <v>14065</v>
      </c>
      <c r="N50" s="28">
        <v>0.54200000000000004</v>
      </c>
      <c r="O50" s="25">
        <f t="shared" si="420"/>
        <v>7623.2300000000005</v>
      </c>
      <c r="P50" s="39">
        <v>0.33200000000000002</v>
      </c>
      <c r="Q50" s="25">
        <f t="shared" si="421"/>
        <v>4669.58</v>
      </c>
      <c r="R50" s="39">
        <v>0.126</v>
      </c>
      <c r="S50" s="139">
        <v>0.23330000000000001</v>
      </c>
      <c r="T50" s="25">
        <f t="shared" si="422"/>
        <v>1772.19</v>
      </c>
      <c r="U50" s="28">
        <v>0.25</v>
      </c>
      <c r="V50" s="25">
        <f t="shared" si="423"/>
        <v>3516.25</v>
      </c>
      <c r="W50" s="39">
        <v>0.49</v>
      </c>
      <c r="X50" s="25">
        <f t="shared" si="424"/>
        <v>6891.8499999999995</v>
      </c>
      <c r="Y50" s="39">
        <v>0.41</v>
      </c>
      <c r="Z50" s="25">
        <f t="shared" si="425"/>
        <v>5766.65</v>
      </c>
      <c r="AA50" s="47">
        <v>3.0899999999999999E-3</v>
      </c>
      <c r="AB50" s="18">
        <f t="shared" si="426"/>
        <v>43.460850000000001</v>
      </c>
      <c r="AC50" s="27">
        <f>IF(M50&gt;0,(AE50+AN50)/M50,0)</f>
        <v>3.1431520369712054E-3</v>
      </c>
      <c r="AD50" s="47">
        <v>4.6999999999999999E-4</v>
      </c>
      <c r="AE50" s="37">
        <f t="shared" si="427"/>
        <v>6.6105499999999999</v>
      </c>
      <c r="AF50" s="28">
        <v>0.21510000000000001</v>
      </c>
      <c r="AG50" s="41">
        <f t="shared" si="428"/>
        <v>37.320280200000006</v>
      </c>
      <c r="AH50" s="28">
        <f t="shared" si="429"/>
        <v>0.84975317649836768</v>
      </c>
      <c r="AI50" s="29">
        <f t="shared" si="6"/>
        <v>0.85231716419943171</v>
      </c>
      <c r="AJ50" s="43">
        <v>189</v>
      </c>
      <c r="AK50" s="39">
        <v>8.2000000000000003E-2</v>
      </c>
      <c r="AL50" s="28">
        <v>0.2167</v>
      </c>
      <c r="AM50" s="139">
        <v>0.2036</v>
      </c>
      <c r="AN50" s="41">
        <f>AJ50*(1-AK50)*AL50</f>
        <v>37.597883400000001</v>
      </c>
      <c r="AO50" s="140">
        <f t="shared" si="19"/>
        <v>35.325007200000002</v>
      </c>
      <c r="AP50" s="18">
        <v>1.6</v>
      </c>
      <c r="AQ50" s="18"/>
      <c r="AR50" s="121">
        <f>AR49+AJ50-AQ50</f>
        <v>1091.5600000000027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70"/>
      <c r="B51" s="49" t="s">
        <v>38</v>
      </c>
      <c r="C51" s="50"/>
      <c r="D51" s="51">
        <f t="shared" ref="D51" si="431">SUM(D48:D50)</f>
        <v>46438</v>
      </c>
      <c r="E51" s="51"/>
      <c r="F51" s="51">
        <f t="shared" ref="F51" si="432">SUM(F48:F50)</f>
        <v>47508</v>
      </c>
      <c r="G51" s="52"/>
      <c r="H51" s="52"/>
      <c r="I51" s="51">
        <f t="shared" ref="I51:K51" si="433">SUM(I48:I50)</f>
        <v>49138</v>
      </c>
      <c r="J51" s="52"/>
      <c r="K51" s="51">
        <f t="shared" si="433"/>
        <v>45931</v>
      </c>
      <c r="L51" s="21">
        <f t="shared" ref="L51" si="434">IF(K51&gt;0,(K48*L48+K49*L49+K50*L50)/K51,0)</f>
        <v>7.2007620125840943E-2</v>
      </c>
      <c r="M51" s="52">
        <f t="shared" ref="M51" si="435">M48+M49+M50</f>
        <v>42624</v>
      </c>
      <c r="N51" s="53">
        <f t="shared" ref="N51" si="436">IF(M51&gt;0,O51/M51,0)</f>
        <v>0.49727404748498499</v>
      </c>
      <c r="O51" s="54">
        <f t="shared" ref="O51" si="437">O48+O49+O50</f>
        <v>21195.809000000001</v>
      </c>
      <c r="P51" s="21">
        <f t="shared" ref="P51" si="438">IF(M51&gt;0,Q51/M51,0)</f>
        <v>0.27055963776276276</v>
      </c>
      <c r="Q51" s="54">
        <f t="shared" ref="Q51" si="439">Q48+Q49+Q50</f>
        <v>11532.333999999999</v>
      </c>
      <c r="R51" s="21">
        <f t="shared" ref="R51" si="440">IF(M51&gt;0,T51/M51,0)</f>
        <v>0.23216631475225225</v>
      </c>
      <c r="S51" s="141"/>
      <c r="T51" s="54">
        <f t="shared" ref="T51" si="441">T48+T49+T50</f>
        <v>9895.857</v>
      </c>
      <c r="U51" s="21">
        <f t="shared" ref="U51" si="442">IF(M51&gt;0,V51/M51,0)</f>
        <v>0.24271232169669671</v>
      </c>
      <c r="V51" s="54">
        <f t="shared" ref="V51" si="443">V48+V49+V50</f>
        <v>10345.370000000001</v>
      </c>
      <c r="W51" s="21">
        <f t="shared" ref="W51" si="444">IF(M51&gt;0,X51/M51,0)</f>
        <v>0.49225792980480482</v>
      </c>
      <c r="X51" s="54">
        <f t="shared" ref="X51" si="445">X48+X49+X50</f>
        <v>20982.002</v>
      </c>
      <c r="Y51" s="21">
        <f t="shared" ref="Y51" si="446">IF(M51&gt;0,Z51/M51,0)</f>
        <v>0.40999999999999992</v>
      </c>
      <c r="Z51" s="54">
        <f t="shared" ref="Z51" si="447">Z48+Z49+Z50</f>
        <v>17475.839999999997</v>
      </c>
      <c r="AA51" s="55">
        <f t="shared" ref="AA51" si="448">IF(M51&gt;0,AB51/M51,0)</f>
        <v>3.0233647710210206E-3</v>
      </c>
      <c r="AB51" s="56">
        <f t="shared" ref="AB51" si="449">SUM(AB48:AB50)</f>
        <v>128.86789999999999</v>
      </c>
      <c r="AC51" s="55">
        <f t="shared" ref="AC51" si="450">IF(M51&gt;0,(AC48*M48+AC49*M49+AC50*M50)/M51,0)</f>
        <v>3.0535662396771772E-3</v>
      </c>
      <c r="AD51" s="55">
        <f t="shared" ref="AD51" si="451">IF(K51&gt;0,(K48*AD48+K49*AD49+K50*AD50)/K51,0)</f>
        <v>4.7353247262197642E-4</v>
      </c>
      <c r="AE51" s="52">
        <f t="shared" ref="AE51" si="452">SUM(AE48:AE50)</f>
        <v>20.185849999999999</v>
      </c>
      <c r="AF51" s="53">
        <f t="shared" ref="AF51" si="453">IF(K51&gt;0,(K48*AF48+K49*AF49+K50*AF50)/K51,0)</f>
        <v>0.21679430014587098</v>
      </c>
      <c r="AG51" s="58">
        <f t="shared" ref="AG51" si="454">SUM(AG48:AG50)</f>
        <v>108.36320460000002</v>
      </c>
      <c r="AH51" s="53">
        <f t="shared" ref="AH51" si="455">IF(AND(AB51&gt;0),((AB48*AH48+AB49*AH49+AB50*AH50)/AB51),0)</f>
        <v>0.84520794810558553</v>
      </c>
      <c r="AI51" s="57">
        <f t="shared" si="6"/>
        <v>0.84674688284236754</v>
      </c>
      <c r="AJ51" s="51">
        <f t="shared" ref="AJ51" si="456">SUM(AJ48:AJ50)</f>
        <v>545</v>
      </c>
      <c r="AK51" s="21">
        <f t="shared" ref="AK51" si="457">IF(AJ51&gt;0,(AK48*AJ48+AK49*AJ49+AK50*AJ50)/AJ51,0)</f>
        <v>8.2653211009174318E-2</v>
      </c>
      <c r="AL51" s="53">
        <f>IF(K51&gt;0,(AL48*K48+AL49*K49+AL50*K50)/K51,0)</f>
        <v>0.22005397661709955</v>
      </c>
      <c r="AM51" s="141">
        <f>IF(L51&gt;0,(AM48*K48+AM49*K49+AM50*K50)/K51,0)</f>
        <v>0.21122078770329408</v>
      </c>
      <c r="AN51" s="58">
        <f t="shared" ref="AN51" si="458">SUM(AN48:AN50)</f>
        <v>109.96935740000001</v>
      </c>
      <c r="AO51" s="142">
        <f t="shared" si="48"/>
        <v>105.49458079999999</v>
      </c>
      <c r="AP51" s="56"/>
      <c r="AQ51" s="56">
        <f t="shared" ref="AQ51" si="459">SUM(AQ48:AQ50)</f>
        <v>862.88</v>
      </c>
      <c r="AR51" s="105"/>
      <c r="AS51" s="106">
        <f>AR50</f>
        <v>1091.5600000000027</v>
      </c>
      <c r="AT51" s="51">
        <f t="shared" ref="AT51" si="460">SUM(AT48:AT50)</f>
        <v>0</v>
      </c>
      <c r="AU51" s="59"/>
      <c r="AV51" s="58"/>
      <c r="AW51" s="58"/>
      <c r="AX51" s="58"/>
      <c r="AY51" s="58"/>
    </row>
    <row r="52" spans="1:51" x14ac:dyDescent="0.2">
      <c r="A52" s="168">
        <v>13</v>
      </c>
      <c r="B52" s="23">
        <v>1</v>
      </c>
      <c r="C52" s="11" t="s">
        <v>58</v>
      </c>
      <c r="D52" s="12">
        <v>5500</v>
      </c>
      <c r="E52" s="12">
        <v>0</v>
      </c>
      <c r="F52" s="12">
        <v>15135</v>
      </c>
      <c r="G52" s="13">
        <v>2</v>
      </c>
      <c r="H52" s="13">
        <v>5.2</v>
      </c>
      <c r="I52" s="12">
        <v>15493</v>
      </c>
      <c r="J52" s="13">
        <v>8.5</v>
      </c>
      <c r="K52" s="12">
        <v>15521</v>
      </c>
      <c r="L52" s="14">
        <v>6.5000000000000002E-2</v>
      </c>
      <c r="M52" s="24">
        <f>ROUND(K52*(1-L52),0)</f>
        <v>14512</v>
      </c>
      <c r="N52" s="15">
        <v>0.49199999999999999</v>
      </c>
      <c r="O52" s="25">
        <f t="shared" ref="O52:O54" si="461">M52*N52</f>
        <v>7139.9039999999995</v>
      </c>
      <c r="P52" s="14">
        <v>0.309</v>
      </c>
      <c r="Q52" s="25">
        <f t="shared" ref="Q52:Q54" si="462">M52*P52</f>
        <v>4484.2079999999996</v>
      </c>
      <c r="R52" s="16">
        <v>0.19900000000000001</v>
      </c>
      <c r="S52" s="150">
        <v>0.2482</v>
      </c>
      <c r="T52" s="25">
        <f t="shared" ref="T52:T54" si="463">M52*R52</f>
        <v>2887.8880000000004</v>
      </c>
      <c r="U52" s="26">
        <v>0.23899999999999999</v>
      </c>
      <c r="V52" s="25">
        <f t="shared" ref="V52:V54" si="464">M52*U52</f>
        <v>3468.3679999999999</v>
      </c>
      <c r="W52" s="16">
        <v>0.495</v>
      </c>
      <c r="X52" s="25">
        <f t="shared" ref="X52:X54" si="465">M52*W52</f>
        <v>7183.44</v>
      </c>
      <c r="Y52" s="16">
        <v>0.42</v>
      </c>
      <c r="Z52" s="25">
        <f t="shared" ref="Z52:Z54" si="466">Y52*M52</f>
        <v>6095.04</v>
      </c>
      <c r="AA52" s="17">
        <v>3.2100000000000002E-3</v>
      </c>
      <c r="AB52" s="18">
        <f t="shared" ref="AB52:AB54" si="467">M52*AA52</f>
        <v>46.58352</v>
      </c>
      <c r="AC52" s="27">
        <f>IF(M52&gt;0,(AE52+AN52)/M52,0)</f>
        <v>3.2344374862183023E-3</v>
      </c>
      <c r="AD52" s="17">
        <v>4.8000000000000001E-4</v>
      </c>
      <c r="AE52" s="24">
        <f t="shared" ref="AE52:AE54" si="468">AD52*M52</f>
        <v>6.9657600000000004</v>
      </c>
      <c r="AF52" s="117">
        <v>0.22009999999999999</v>
      </c>
      <c r="AG52" s="30">
        <f t="shared" ref="AG52:AG54" si="469">AJ52*(1-AK52)*AF52</f>
        <v>39.559013199999995</v>
      </c>
      <c r="AH52" s="28">
        <f t="shared" ref="AH52:AH54" si="470">IF(AND(AF52&gt;0,AD52&gt;0,AA52&gt;0),((AA52-AD52)*AF52)/((AF52-AD52)*AA52),0)</f>
        <v>0.8523260653277922</v>
      </c>
      <c r="AI52" s="60">
        <f t="shared" si="6"/>
        <v>0.8534390246852106</v>
      </c>
      <c r="AJ52" s="12">
        <v>196</v>
      </c>
      <c r="AK52" s="14">
        <v>8.3000000000000004E-2</v>
      </c>
      <c r="AL52" s="15">
        <v>0.22239999999999999</v>
      </c>
      <c r="AM52" s="135">
        <v>0.21110000000000001</v>
      </c>
      <c r="AN52" s="30">
        <f>AJ52*(1-AK52)*AL52</f>
        <v>39.972396799999999</v>
      </c>
      <c r="AO52" s="136">
        <f t="shared" ref="AO52" si="471">AJ52*(1-AK52)*AM52</f>
        <v>37.941425200000005</v>
      </c>
      <c r="AP52" s="19">
        <v>1.65</v>
      </c>
      <c r="AQ52" s="19">
        <v>871.2</v>
      </c>
      <c r="AR52" s="101">
        <f>AR50+AJ52-AQ52</f>
        <v>416.36000000000263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9"/>
      <c r="B53" s="33">
        <v>2</v>
      </c>
      <c r="C53" s="11" t="s">
        <v>57</v>
      </c>
      <c r="D53" s="34">
        <v>20400</v>
      </c>
      <c r="E53" s="34">
        <v>5</v>
      </c>
      <c r="F53" s="34">
        <v>15243</v>
      </c>
      <c r="G53" s="35">
        <v>1.7</v>
      </c>
      <c r="H53" s="35">
        <v>5.0999999999999996</v>
      </c>
      <c r="I53" s="34">
        <v>16151</v>
      </c>
      <c r="J53" s="35">
        <v>9</v>
      </c>
      <c r="K53" s="34">
        <v>15517</v>
      </c>
      <c r="L53" s="36">
        <v>7.5999999999999998E-2</v>
      </c>
      <c r="M53" s="37">
        <f>ROUND(K53*(1-L53),0)</f>
        <v>14338</v>
      </c>
      <c r="N53" s="38">
        <v>0.38700000000000001</v>
      </c>
      <c r="O53" s="25">
        <f t="shared" si="461"/>
        <v>5548.8060000000005</v>
      </c>
      <c r="P53" s="36">
        <v>0.32700000000000001</v>
      </c>
      <c r="Q53" s="25">
        <f t="shared" si="462"/>
        <v>4688.5259999999998</v>
      </c>
      <c r="R53" s="39">
        <v>0.28599999999999998</v>
      </c>
      <c r="S53" s="139">
        <v>0.26390000000000002</v>
      </c>
      <c r="T53" s="25">
        <f t="shared" si="463"/>
        <v>4100.6679999999997</v>
      </c>
      <c r="U53" s="28">
        <v>0.247</v>
      </c>
      <c r="V53" s="25">
        <f t="shared" si="464"/>
        <v>3541.4859999999999</v>
      </c>
      <c r="W53" s="39">
        <v>0.49099999999999999</v>
      </c>
      <c r="X53" s="25">
        <f t="shared" si="465"/>
        <v>7039.9579999999996</v>
      </c>
      <c r="Y53" s="39">
        <v>0.41</v>
      </c>
      <c r="Z53" s="25">
        <f t="shared" si="466"/>
        <v>5878.58</v>
      </c>
      <c r="AA53" s="40">
        <v>2.98E-3</v>
      </c>
      <c r="AB53" s="18">
        <f t="shared" si="467"/>
        <v>42.727240000000002</v>
      </c>
      <c r="AC53" s="27">
        <f>IF(M53&gt;0,(AE53+AN53)/M53,0)</f>
        <v>3.0413237550564933E-3</v>
      </c>
      <c r="AD53" s="40">
        <v>4.2000000000000002E-4</v>
      </c>
      <c r="AE53" s="37">
        <f t="shared" si="468"/>
        <v>6.02196</v>
      </c>
      <c r="AF53" s="28">
        <v>0.2145</v>
      </c>
      <c r="AG53" s="41">
        <f t="shared" si="469"/>
        <v>35.328150000000001</v>
      </c>
      <c r="AH53" s="28">
        <f t="shared" si="470"/>
        <v>0.86074577903512195</v>
      </c>
      <c r="AI53" s="29">
        <f t="shared" si="6"/>
        <v>0.86349148748152083</v>
      </c>
      <c r="AJ53" s="34">
        <v>180</v>
      </c>
      <c r="AK53" s="36">
        <v>8.5000000000000006E-2</v>
      </c>
      <c r="AL53" s="38">
        <v>0.22819999999999999</v>
      </c>
      <c r="AM53" s="137">
        <v>0.22639999999999999</v>
      </c>
      <c r="AN53" s="41">
        <f>AJ53*(1-AK53)*AL53</f>
        <v>37.584540000000004</v>
      </c>
      <c r="AO53" s="138">
        <f t="shared" si="19"/>
        <v>37.288080000000001</v>
      </c>
      <c r="AP53" s="42">
        <v>1.6</v>
      </c>
      <c r="AQ53" s="42"/>
      <c r="AR53" s="121">
        <f>AR52+AJ53-AQ53</f>
        <v>596.36000000000263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9"/>
      <c r="B54" s="33">
        <v>3</v>
      </c>
      <c r="C54" s="46" t="s">
        <v>55</v>
      </c>
      <c r="D54" s="43">
        <v>19749</v>
      </c>
      <c r="E54" s="43">
        <v>1</v>
      </c>
      <c r="F54" s="43">
        <v>17718</v>
      </c>
      <c r="G54" s="37">
        <v>3.2</v>
      </c>
      <c r="H54" s="37">
        <v>6.6</v>
      </c>
      <c r="I54" s="43">
        <v>17300</v>
      </c>
      <c r="J54" s="37">
        <v>8.3000000000000007</v>
      </c>
      <c r="K54" s="43">
        <v>15464</v>
      </c>
      <c r="L54" s="39">
        <v>7.0000000000000007E-2</v>
      </c>
      <c r="M54" s="37">
        <f>ROUND(K54*(1-L54),0)</f>
        <v>14382</v>
      </c>
      <c r="N54" s="28">
        <v>0.42499999999999999</v>
      </c>
      <c r="O54" s="25">
        <f t="shared" si="461"/>
        <v>6112.3499999999995</v>
      </c>
      <c r="P54" s="39">
        <v>0.26500000000000001</v>
      </c>
      <c r="Q54" s="25">
        <f t="shared" si="462"/>
        <v>3811.23</v>
      </c>
      <c r="R54" s="39">
        <v>0.31</v>
      </c>
      <c r="S54" s="139">
        <v>0.26989999999999997</v>
      </c>
      <c r="T54" s="25">
        <f t="shared" si="463"/>
        <v>4458.42</v>
      </c>
      <c r="U54" s="28">
        <v>0.24</v>
      </c>
      <c r="V54" s="25">
        <f t="shared" si="464"/>
        <v>3451.68</v>
      </c>
      <c r="W54" s="39">
        <v>0.502</v>
      </c>
      <c r="X54" s="25">
        <f t="shared" si="465"/>
        <v>7219.7640000000001</v>
      </c>
      <c r="Y54" s="39">
        <v>0.41</v>
      </c>
      <c r="Z54" s="25">
        <f t="shared" si="466"/>
        <v>5896.62</v>
      </c>
      <c r="AA54" s="47">
        <v>3.0599999999999998E-3</v>
      </c>
      <c r="AB54" s="18">
        <f t="shared" si="467"/>
        <v>44.008919999999996</v>
      </c>
      <c r="AC54" s="27">
        <f>IF(M54&gt;0,(AE54+AN54)/M54,0)</f>
        <v>2.9330260047281324E-3</v>
      </c>
      <c r="AD54" s="47">
        <v>4.4000000000000002E-4</v>
      </c>
      <c r="AE54" s="37">
        <f t="shared" si="468"/>
        <v>6.3280799999999999</v>
      </c>
      <c r="AF54" s="28">
        <v>0.21149999999999999</v>
      </c>
      <c r="AG54" s="41">
        <f t="shared" si="469"/>
        <v>35.685972</v>
      </c>
      <c r="AH54" s="28">
        <f t="shared" si="470"/>
        <v>0.85799410259697551</v>
      </c>
      <c r="AI54" s="29">
        <f t="shared" si="6"/>
        <v>0.85174790187101856</v>
      </c>
      <c r="AJ54" s="43">
        <v>184</v>
      </c>
      <c r="AK54" s="39">
        <v>8.3000000000000004E-2</v>
      </c>
      <c r="AL54" s="28">
        <v>0.21249999999999999</v>
      </c>
      <c r="AM54" s="139">
        <v>0.20380000000000001</v>
      </c>
      <c r="AN54" s="41">
        <f>AJ54*(1-AK54)*AL54</f>
        <v>35.854700000000001</v>
      </c>
      <c r="AO54" s="140">
        <f t="shared" si="19"/>
        <v>34.386766400000006</v>
      </c>
      <c r="AP54" s="18">
        <v>1.6</v>
      </c>
      <c r="AQ54" s="18"/>
      <c r="AR54" s="121">
        <f>AR53+AJ54-AQ54</f>
        <v>780.36000000000263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70"/>
      <c r="B55" s="49" t="s">
        <v>38</v>
      </c>
      <c r="C55" s="50"/>
      <c r="D55" s="51">
        <f t="shared" ref="D55" si="472">SUM(D52:D54)</f>
        <v>45649</v>
      </c>
      <c r="E55" s="51"/>
      <c r="F55" s="51">
        <f t="shared" ref="F55" si="473">SUM(F52:F54)</f>
        <v>48096</v>
      </c>
      <c r="G55" s="52"/>
      <c r="H55" s="52"/>
      <c r="I55" s="51">
        <f t="shared" ref="I55:K55" si="474">SUM(I52:I54)</f>
        <v>48944</v>
      </c>
      <c r="J55" s="52"/>
      <c r="K55" s="51">
        <f t="shared" si="474"/>
        <v>46502</v>
      </c>
      <c r="L55" s="21">
        <f t="shared" ref="L55" si="475">IF(K55&gt;0,(K52*L52+K53*L53+K54*L54)/K55,0)</f>
        <v>7.0333254483678123E-2</v>
      </c>
      <c r="M55" s="52">
        <f t="shared" ref="M55" si="476">M52+M53+M54</f>
        <v>43232</v>
      </c>
      <c r="N55" s="53">
        <f t="shared" ref="N55" si="477">IF(M55&gt;0,O55/M55,0)</f>
        <v>0.43488758327165056</v>
      </c>
      <c r="O55" s="54">
        <f t="shared" ref="O55" si="478">O52+O53+O54</f>
        <v>18801.059999999998</v>
      </c>
      <c r="P55" s="21">
        <f t="shared" ref="P55" si="479">IF(M55&gt;0,Q55/M55,0)</f>
        <v>0.30033225388601037</v>
      </c>
      <c r="Q55" s="54">
        <f t="shared" ref="Q55" si="480">Q52+Q53+Q54</f>
        <v>12983.964</v>
      </c>
      <c r="R55" s="21">
        <f t="shared" ref="R55" si="481">IF(M55&gt;0,T55/M55,0)</f>
        <v>0.26478016284233902</v>
      </c>
      <c r="S55" s="141"/>
      <c r="T55" s="54">
        <f t="shared" ref="T55" si="482">T52+T53+T54</f>
        <v>11446.976000000001</v>
      </c>
      <c r="U55" s="21">
        <f t="shared" ref="U55" si="483">IF(M55&gt;0,V55/M55,0)</f>
        <v>0.24198589008142116</v>
      </c>
      <c r="V55" s="54">
        <f t="shared" ref="V55" si="484">V52+V53+V54</f>
        <v>10461.534</v>
      </c>
      <c r="W55" s="21">
        <f t="shared" ref="W55" si="485">IF(M55&gt;0,X55/M55,0)</f>
        <v>0.49600208179126576</v>
      </c>
      <c r="X55" s="54">
        <f t="shared" ref="X55" si="486">X52+X53+X54</f>
        <v>21443.162</v>
      </c>
      <c r="Y55" s="21">
        <f t="shared" ref="Y55" si="487">IF(M55&gt;0,Z55/M55,0)</f>
        <v>0.41335677276091781</v>
      </c>
      <c r="Z55" s="54">
        <f t="shared" ref="Z55" si="488">Z52+Z53+Z54</f>
        <v>17870.239999999998</v>
      </c>
      <c r="AA55" s="55">
        <f t="shared" ref="AA55" si="489">IF(M55&gt;0,AB55/M55,0)</f>
        <v>3.083819393042191E-3</v>
      </c>
      <c r="AB55" s="56">
        <f t="shared" ref="AB55" si="490">SUM(AB52:AB54)</f>
        <v>133.31968000000001</v>
      </c>
      <c r="AC55" s="55">
        <f t="shared" ref="AC55" si="491">IF(M55&gt;0,(AC52*M52+AC53*M53+AC54*M54)/M55,0)</f>
        <v>3.0701202072538863E-3</v>
      </c>
      <c r="AD55" s="55">
        <f t="shared" ref="AD55" si="492">IF(K55&gt;0,(K52*AD52+K53*AD53+K54*AD54)/K55,0)</f>
        <v>4.4667713216635846E-4</v>
      </c>
      <c r="AE55" s="52">
        <f t="shared" ref="AE55" si="493">SUM(AE52:AE54)</f>
        <v>19.315799999999999</v>
      </c>
      <c r="AF55" s="53">
        <f t="shared" ref="AF55" si="494">IF(K55&gt;0,(K52*AF52+K53*AF53+K54*AF54)/K55,0)</f>
        <v>0.21537148079652485</v>
      </c>
      <c r="AG55" s="58">
        <f t="shared" ref="AG55" si="495">SUM(AG52:AG54)</f>
        <v>110.5731352</v>
      </c>
      <c r="AH55" s="53">
        <f t="shared" ref="AH55" si="496">IF(AND(AB55&gt;0),((AB52*AH52+AB53*AH53+AB54*AH54)/AB55),0)</f>
        <v>0.8568954981905238</v>
      </c>
      <c r="AI55" s="57">
        <f t="shared" si="6"/>
        <v>0.85623851960598396</v>
      </c>
      <c r="AJ55" s="51">
        <f t="shared" ref="AJ55" si="497">SUM(AJ52:AJ54)</f>
        <v>560</v>
      </c>
      <c r="AK55" s="21">
        <f t="shared" ref="AK55" si="498">IF(AJ55&gt;0,(AK52*AJ52+AK53*AJ53+AK54*AJ54)/AJ55,0)</f>
        <v>8.3642857142857144E-2</v>
      </c>
      <c r="AL55" s="53">
        <f>IF(K55&gt;0,(AL52*K52+AL53*K53+AL54*K54)/K55,0)</f>
        <v>0.22104317663756398</v>
      </c>
      <c r="AM55" s="141">
        <f>IF(L55&gt;0,(AM52*K52+AM53*K53+AM54*K54)/K55,0)</f>
        <v>0.21377779665390736</v>
      </c>
      <c r="AN55" s="58">
        <f t="shared" ref="AN55" si="499">SUM(AN52:AN54)</f>
        <v>113.4116368</v>
      </c>
      <c r="AO55" s="142">
        <f t="shared" si="48"/>
        <v>109.6162716</v>
      </c>
      <c r="AP55" s="56"/>
      <c r="AQ55" s="56">
        <f t="shared" ref="AQ55" si="500">SUM(AQ52:AQ54)</f>
        <v>871.2</v>
      </c>
      <c r="AR55" s="105"/>
      <c r="AS55" s="106">
        <f>AR54</f>
        <v>780.36000000000263</v>
      </c>
      <c r="AT55" s="51">
        <f t="shared" ref="AT55" si="501">SUM(AT52:AT54)</f>
        <v>0</v>
      </c>
      <c r="AU55" s="59"/>
      <c r="AV55" s="58"/>
      <c r="AW55" s="58"/>
      <c r="AX55" s="58"/>
      <c r="AY55" s="58"/>
    </row>
    <row r="56" spans="1:51" x14ac:dyDescent="0.2">
      <c r="A56" s="168">
        <v>14</v>
      </c>
      <c r="B56" s="23">
        <v>1</v>
      </c>
      <c r="C56" s="11" t="s">
        <v>53</v>
      </c>
      <c r="D56" s="12">
        <v>5623</v>
      </c>
      <c r="E56" s="12">
        <v>0</v>
      </c>
      <c r="F56" s="12">
        <v>11214</v>
      </c>
      <c r="G56" s="13">
        <v>2.2999999999999998</v>
      </c>
      <c r="H56" s="13">
        <v>4.8</v>
      </c>
      <c r="I56" s="12">
        <v>12051</v>
      </c>
      <c r="J56" s="13">
        <v>9.9</v>
      </c>
      <c r="K56" s="12">
        <v>15462</v>
      </c>
      <c r="L56" s="14">
        <v>6.8000000000000005E-2</v>
      </c>
      <c r="M56" s="24">
        <f>ROUND(K56*(1-L56),0)</f>
        <v>14411</v>
      </c>
      <c r="N56" s="15">
        <v>0.49199999999999999</v>
      </c>
      <c r="O56" s="25">
        <f t="shared" ref="O56:O58" si="502">M56*N56</f>
        <v>7090.2119999999995</v>
      </c>
      <c r="P56" s="14">
        <v>0.32500000000000001</v>
      </c>
      <c r="Q56" s="25">
        <f t="shared" ref="Q56:Q58" si="503">M56*P56</f>
        <v>4683.5749999999998</v>
      </c>
      <c r="R56" s="16">
        <v>0.183</v>
      </c>
      <c r="S56" s="150">
        <v>0.24490000000000001</v>
      </c>
      <c r="T56" s="25">
        <f t="shared" ref="T56:T58" si="504">M56*R56</f>
        <v>2637.2129999999997</v>
      </c>
      <c r="U56" s="26">
        <v>0.22600000000000001</v>
      </c>
      <c r="V56" s="25">
        <f t="shared" ref="V56:V58" si="505">M56*U56</f>
        <v>3256.886</v>
      </c>
      <c r="W56" s="16">
        <v>0.50600000000000001</v>
      </c>
      <c r="X56" s="25">
        <f t="shared" ref="X56:X58" si="506">M56*W56</f>
        <v>7291.9660000000003</v>
      </c>
      <c r="Y56" s="16">
        <v>0.41</v>
      </c>
      <c r="Z56" s="25">
        <f t="shared" ref="Z56:Z58" si="507">Y56*M56</f>
        <v>5908.5099999999993</v>
      </c>
      <c r="AA56" s="17">
        <v>3.3400000000000001E-3</v>
      </c>
      <c r="AB56" s="18">
        <f t="shared" ref="AB56:AB58" si="508">M56*AA56</f>
        <v>48.132739999999998</v>
      </c>
      <c r="AC56" s="27">
        <f>IF(M56&gt;0,(AE56+AN56)/M56,0)</f>
        <v>3.4245774616612312E-3</v>
      </c>
      <c r="AD56" s="17">
        <v>4.6999999999999999E-4</v>
      </c>
      <c r="AE56" s="24">
        <f t="shared" ref="AE56:AE58" si="509">AD56*M56</f>
        <v>6.7731699999999995</v>
      </c>
      <c r="AF56" s="117">
        <v>0.20860000000000001</v>
      </c>
      <c r="AG56" s="30">
        <f t="shared" ref="AG56:AG58" si="510">AJ56*(1-AK56)*AF56</f>
        <v>42.517269200000001</v>
      </c>
      <c r="AH56" s="28">
        <f t="shared" ref="AH56:AH58" si="511">IF(AND(AF56&gt;0,AD56&gt;0,AA56&gt;0),((AA56-AD56)*AF56)/((AF56-AD56)*AA56),0)</f>
        <v>0.86122186991030181</v>
      </c>
      <c r="AI56" s="60">
        <f t="shared" si="6"/>
        <v>0.86470226770932801</v>
      </c>
      <c r="AJ56" s="12">
        <v>223</v>
      </c>
      <c r="AK56" s="14">
        <v>8.5999999999999993E-2</v>
      </c>
      <c r="AL56" s="15">
        <v>0.2089</v>
      </c>
      <c r="AM56" s="135">
        <v>0.19819999999999999</v>
      </c>
      <c r="AN56" s="30">
        <f>AJ56*(1-AK56)*AL56</f>
        <v>42.578415800000002</v>
      </c>
      <c r="AO56" s="136">
        <f t="shared" ref="AO56" si="512">AJ56*(1-AK56)*AM56</f>
        <v>40.397520399999998</v>
      </c>
      <c r="AP56" s="19">
        <v>1.6</v>
      </c>
      <c r="AQ56" s="19">
        <v>966.12</v>
      </c>
      <c r="AR56" s="101">
        <f>AR54+AJ56-AQ56+AS56</f>
        <v>2.6219026949547697E-12</v>
      </c>
      <c r="AS56" s="151">
        <v>-37.24</v>
      </c>
      <c r="AT56" s="12"/>
      <c r="AU56" s="31"/>
      <c r="AV56" s="20"/>
      <c r="AW56" s="20"/>
      <c r="AX56" s="20"/>
      <c r="AY56" s="20"/>
    </row>
    <row r="57" spans="1:51" x14ac:dyDescent="0.2">
      <c r="A57" s="169"/>
      <c r="B57" s="33">
        <v>2</v>
      </c>
      <c r="C57" s="11" t="s">
        <v>57</v>
      </c>
      <c r="D57" s="34">
        <v>19400</v>
      </c>
      <c r="E57" s="34">
        <v>3</v>
      </c>
      <c r="F57" s="34">
        <v>13338</v>
      </c>
      <c r="G57" s="35">
        <v>1.4</v>
      </c>
      <c r="H57" s="35">
        <v>4.5</v>
      </c>
      <c r="I57" s="34">
        <v>15403</v>
      </c>
      <c r="J57" s="35">
        <v>10.3</v>
      </c>
      <c r="K57" s="34">
        <v>15761</v>
      </c>
      <c r="L57" s="36">
        <v>5.8999999999999997E-2</v>
      </c>
      <c r="M57" s="37">
        <f>ROUND(K57*(1-L57),0)</f>
        <v>14831</v>
      </c>
      <c r="N57" s="38">
        <v>0.59699999999999998</v>
      </c>
      <c r="O57" s="25">
        <f t="shared" si="502"/>
        <v>8854.107</v>
      </c>
      <c r="P57" s="36">
        <v>0.251</v>
      </c>
      <c r="Q57" s="25">
        <f t="shared" si="503"/>
        <v>3722.5810000000001</v>
      </c>
      <c r="R57" s="39">
        <v>0.152</v>
      </c>
      <c r="S57" s="139">
        <v>0.2661</v>
      </c>
      <c r="T57" s="25">
        <f t="shared" si="504"/>
        <v>2254.3119999999999</v>
      </c>
      <c r="U57" s="28">
        <v>0.23499999999999999</v>
      </c>
      <c r="V57" s="25">
        <f t="shared" si="505"/>
        <v>3485.2849999999999</v>
      </c>
      <c r="W57" s="39">
        <v>0.49199999999999999</v>
      </c>
      <c r="X57" s="25">
        <f t="shared" si="506"/>
        <v>7296.8519999999999</v>
      </c>
      <c r="Y57" s="39">
        <v>0.42</v>
      </c>
      <c r="Z57" s="25">
        <f t="shared" si="507"/>
        <v>6229.0199999999995</v>
      </c>
      <c r="AA57" s="40">
        <v>3.0200000000000001E-3</v>
      </c>
      <c r="AB57" s="18">
        <f t="shared" si="508"/>
        <v>44.789619999999999</v>
      </c>
      <c r="AC57" s="27">
        <f>IF(M57&gt;0,(AE57+AN57)/M57,0)</f>
        <v>2.972085395455465E-3</v>
      </c>
      <c r="AD57" s="40">
        <v>4.6999999999999999E-4</v>
      </c>
      <c r="AE57" s="37">
        <f t="shared" si="509"/>
        <v>6.9705699999999995</v>
      </c>
      <c r="AF57" s="28">
        <v>0.2195</v>
      </c>
      <c r="AG57" s="41">
        <f t="shared" si="510"/>
        <v>37.074647499999998</v>
      </c>
      <c r="AH57" s="28">
        <f t="shared" si="511"/>
        <v>0.84618273283801282</v>
      </c>
      <c r="AI57" s="29">
        <f t="shared" si="6"/>
        <v>0.8436667190078232</v>
      </c>
      <c r="AJ57" s="34">
        <v>185</v>
      </c>
      <c r="AK57" s="36">
        <v>8.6999999999999994E-2</v>
      </c>
      <c r="AL57" s="38">
        <v>0.21970000000000001</v>
      </c>
      <c r="AM57" s="137">
        <v>0.22109999999999999</v>
      </c>
      <c r="AN57" s="41">
        <f>AJ57*(1-AK57)*AL57</f>
        <v>37.108428500000002</v>
      </c>
      <c r="AO57" s="138">
        <f t="shared" si="19"/>
        <v>37.3448955</v>
      </c>
      <c r="AP57" s="42">
        <v>1.6</v>
      </c>
      <c r="AQ57" s="42"/>
      <c r="AR57" s="121">
        <f>AR56+AJ57-AQ57</f>
        <v>185.00000000000261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9"/>
      <c r="B58" s="33">
        <v>3</v>
      </c>
      <c r="C58" s="46" t="s">
        <v>55</v>
      </c>
      <c r="D58" s="43">
        <v>17553</v>
      </c>
      <c r="E58" s="43">
        <v>1</v>
      </c>
      <c r="F58" s="43">
        <v>15122</v>
      </c>
      <c r="G58" s="37">
        <v>2.2000000000000002</v>
      </c>
      <c r="H58" s="37">
        <v>4.2</v>
      </c>
      <c r="I58" s="43">
        <v>17219</v>
      </c>
      <c r="J58" s="37">
        <v>10</v>
      </c>
      <c r="K58" s="43">
        <v>16009</v>
      </c>
      <c r="L58" s="39">
        <v>7.0999999999999994E-2</v>
      </c>
      <c r="M58" s="37">
        <f>ROUND(K58*(1-L58),0)</f>
        <v>14872</v>
      </c>
      <c r="N58" s="28">
        <v>0.51700000000000002</v>
      </c>
      <c r="O58" s="25">
        <f t="shared" si="502"/>
        <v>7688.8240000000005</v>
      </c>
      <c r="P58" s="39">
        <v>0.33</v>
      </c>
      <c r="Q58" s="25">
        <f t="shared" si="503"/>
        <v>4907.76</v>
      </c>
      <c r="R58" s="39">
        <v>0.153</v>
      </c>
      <c r="S58" s="139">
        <v>0.27310000000000001</v>
      </c>
      <c r="T58" s="25">
        <f t="shared" si="504"/>
        <v>2275.4160000000002</v>
      </c>
      <c r="U58" s="28">
        <v>0.26600000000000001</v>
      </c>
      <c r="V58" s="25">
        <f t="shared" si="505"/>
        <v>3955.9520000000002</v>
      </c>
      <c r="W58" s="39">
        <v>0.46700000000000003</v>
      </c>
      <c r="X58" s="25">
        <f t="shared" si="506"/>
        <v>6945.2240000000002</v>
      </c>
      <c r="Y58" s="39">
        <v>0.41</v>
      </c>
      <c r="Z58" s="25">
        <f t="shared" si="507"/>
        <v>6097.5199999999995</v>
      </c>
      <c r="AA58" s="47">
        <v>2.8400000000000001E-3</v>
      </c>
      <c r="AB58" s="18">
        <f t="shared" si="508"/>
        <v>42.23648</v>
      </c>
      <c r="AC58" s="27">
        <f>IF(M58&gt;0,(AE58+AN58)/M58,0)</f>
        <v>2.9605804195804199E-3</v>
      </c>
      <c r="AD58" s="47">
        <v>4.0000000000000002E-4</v>
      </c>
      <c r="AE58" s="37">
        <f t="shared" si="509"/>
        <v>5.9488000000000003</v>
      </c>
      <c r="AF58" s="28">
        <v>0.21729999999999999</v>
      </c>
      <c r="AG58" s="41">
        <f t="shared" si="510"/>
        <v>35.791482999999999</v>
      </c>
      <c r="AH58" s="28">
        <f t="shared" si="511"/>
        <v>0.86073935545036007</v>
      </c>
      <c r="AI58" s="29">
        <f t="shared" si="6"/>
        <v>0.86639030316838583</v>
      </c>
      <c r="AJ58" s="43">
        <v>181</v>
      </c>
      <c r="AK58" s="39">
        <v>0.09</v>
      </c>
      <c r="AL58" s="28">
        <v>0.23119999999999999</v>
      </c>
      <c r="AM58" s="139">
        <v>0.23069999999999999</v>
      </c>
      <c r="AN58" s="41">
        <f>AJ58*(1-AK58)*AL58</f>
        <v>38.080952000000003</v>
      </c>
      <c r="AO58" s="140">
        <f t="shared" si="19"/>
        <v>37.998596999999997</v>
      </c>
      <c r="AP58" s="18">
        <v>1.6</v>
      </c>
      <c r="AQ58" s="18"/>
      <c r="AR58" s="121">
        <f>AR57+AJ58-AQ58</f>
        <v>366.00000000000261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70"/>
      <c r="B59" s="49" t="s">
        <v>38</v>
      </c>
      <c r="C59" s="50"/>
      <c r="D59" s="51">
        <f t="shared" ref="D59" si="513">SUM(D56:D58)</f>
        <v>42576</v>
      </c>
      <c r="E59" s="51"/>
      <c r="F59" s="51">
        <f t="shared" ref="F59" si="514">SUM(F56:F58)</f>
        <v>39674</v>
      </c>
      <c r="G59" s="52"/>
      <c r="H59" s="52"/>
      <c r="I59" s="51">
        <f t="shared" ref="I59:K59" si="515">SUM(I56:I58)</f>
        <v>44673</v>
      </c>
      <c r="J59" s="52"/>
      <c r="K59" s="51">
        <f t="shared" si="515"/>
        <v>47232</v>
      </c>
      <c r="L59" s="21">
        <f t="shared" ref="L59" si="516">IF(K59&gt;0,(K56*L56+K57*L57+K58*L58)/K59,0)</f>
        <v>6.6013592479674796E-2</v>
      </c>
      <c r="M59" s="52">
        <f t="shared" ref="M59" si="517">M56+M57+M58</f>
        <v>44114</v>
      </c>
      <c r="N59" s="53">
        <f t="shared" ref="N59" si="518">IF(M59&gt;0,O59/M59,0)</f>
        <v>0.53572886158589106</v>
      </c>
      <c r="O59" s="54">
        <f t="shared" ref="O59" si="519">O56+O57+O58</f>
        <v>23633.143</v>
      </c>
      <c r="P59" s="21">
        <f t="shared" ref="P59" si="520">IF(M59&gt;0,Q59/M59,0)</f>
        <v>0.30180704538241826</v>
      </c>
      <c r="Q59" s="54">
        <f t="shared" ref="Q59" si="521">Q56+Q57+Q58</f>
        <v>13313.915999999999</v>
      </c>
      <c r="R59" s="21">
        <f t="shared" ref="R59" si="522">IF(M59&gt;0,T59/M59,0)</f>
        <v>0.16246409303169063</v>
      </c>
      <c r="S59" s="141"/>
      <c r="T59" s="54">
        <f t="shared" ref="T59" si="523">T56+T57+T58</f>
        <v>7166.9409999999998</v>
      </c>
      <c r="U59" s="21">
        <f t="shared" ref="U59" si="524">IF(M59&gt;0,V59/M59,0)</f>
        <v>0.24251083556240649</v>
      </c>
      <c r="V59" s="54">
        <f t="shared" ref="V59" si="525">V56+V57+V58</f>
        <v>10698.123</v>
      </c>
      <c r="W59" s="21">
        <f t="shared" ref="W59" si="526">IF(M59&gt;0,X59/M59,0)</f>
        <v>0.48814530534524192</v>
      </c>
      <c r="X59" s="54">
        <f t="shared" ref="X59" si="527">X56+X57+X58</f>
        <v>21534.042000000001</v>
      </c>
      <c r="Y59" s="21">
        <f t="shared" ref="Y59" si="528">IF(M59&gt;0,Z59/M59,0)</f>
        <v>0.41336197125629048</v>
      </c>
      <c r="Z59" s="54">
        <f t="shared" ref="Z59" si="529">Z56+Z57+Z58</f>
        <v>18235.05</v>
      </c>
      <c r="AA59" s="55">
        <f t="shared" ref="AA59" si="530">IF(M59&gt;0,AB59/M59,0)</f>
        <v>3.0638536519018906E-3</v>
      </c>
      <c r="AB59" s="56">
        <f t="shared" ref="AB59" si="531">SUM(AB56:AB58)</f>
        <v>135.15884</v>
      </c>
      <c r="AC59" s="55">
        <f t="shared" ref="AC59" si="532">IF(M59&gt;0,(AC56*M56+AC57*M57+AC58*M58)/M59,0)</f>
        <v>3.1160252142177084E-3</v>
      </c>
      <c r="AD59" s="55">
        <f t="shared" ref="AD59" si="533">IF(K59&gt;0,(K56*AD56+K57*AD57+K58*AD58)/K59,0)</f>
        <v>4.4627392445799455E-4</v>
      </c>
      <c r="AE59" s="52">
        <f t="shared" ref="AE59" si="534">SUM(AE56:AE58)</f>
        <v>19.692540000000001</v>
      </c>
      <c r="AF59" s="53">
        <f t="shared" ref="AF59" si="535">IF(K59&gt;0,(K56*AF56+K57*AF57+K58*AF58)/K59,0)</f>
        <v>0.21518606876693763</v>
      </c>
      <c r="AG59" s="58">
        <f t="shared" ref="AG59" si="536">SUM(AG56:AG58)</f>
        <v>115.3833997</v>
      </c>
      <c r="AH59" s="53">
        <f t="shared" ref="AH59" si="537">IF(AND(AB59&gt;0),((AB56*AH56+AB57*AH57+AB58*AH58)/AB59),0)</f>
        <v>0.85608734118149066</v>
      </c>
      <c r="AI59" s="57">
        <f t="shared" si="6"/>
        <v>0.85852206310457047</v>
      </c>
      <c r="AJ59" s="51">
        <f t="shared" ref="AJ59" si="538">SUM(AJ56:AJ58)</f>
        <v>589</v>
      </c>
      <c r="AK59" s="21">
        <f t="shared" ref="AK59" si="539">IF(AJ59&gt;0,(AK56*AJ56+AK57*AJ57+AK58*AJ58)/AJ59,0)</f>
        <v>8.7543293718166382E-2</v>
      </c>
      <c r="AL59" s="53">
        <f>IF(K59&gt;0,(AL56*K56+AL57*K57+AL58*K58)/K59,0)</f>
        <v>0.22006233697493224</v>
      </c>
      <c r="AM59" s="141">
        <f>IF(L59&gt;0,(AM56*K56+AM57*K57+AM58*K58)/K59,0)</f>
        <v>0.21685725355691055</v>
      </c>
      <c r="AN59" s="58">
        <f t="shared" ref="AN59" si="540">SUM(AN56:AN58)</f>
        <v>117.76779630000001</v>
      </c>
      <c r="AO59" s="142">
        <f t="shared" si="48"/>
        <v>115.74101289999999</v>
      </c>
      <c r="AP59" s="56"/>
      <c r="AQ59" s="56">
        <f t="shared" ref="AQ59" si="541">SUM(AQ56:AQ58)</f>
        <v>966.12</v>
      </c>
      <c r="AR59" s="105"/>
      <c r="AS59" s="106">
        <f>AR58</f>
        <v>366.00000000000261</v>
      </c>
      <c r="AT59" s="51">
        <f t="shared" ref="AT59" si="542">SUM(AT56:AT58)</f>
        <v>0</v>
      </c>
      <c r="AU59" s="59"/>
      <c r="AV59" s="58"/>
      <c r="AW59" s="58"/>
      <c r="AX59" s="58"/>
      <c r="AY59" s="58"/>
    </row>
    <row r="60" spans="1:51" x14ac:dyDescent="0.2">
      <c r="A60" s="168">
        <v>15</v>
      </c>
      <c r="B60" s="23">
        <v>1</v>
      </c>
      <c r="C60" s="11" t="s">
        <v>53</v>
      </c>
      <c r="D60" s="12">
        <v>13279</v>
      </c>
      <c r="E60" s="12">
        <v>0</v>
      </c>
      <c r="F60" s="12">
        <v>14065</v>
      </c>
      <c r="G60" s="13">
        <v>1.5</v>
      </c>
      <c r="H60" s="13">
        <v>5.2</v>
      </c>
      <c r="I60" s="12">
        <v>17260</v>
      </c>
      <c r="J60" s="13">
        <v>9.3000000000000007</v>
      </c>
      <c r="K60" s="12">
        <v>16267</v>
      </c>
      <c r="L60" s="14">
        <v>7.9000000000000001E-2</v>
      </c>
      <c r="M60" s="24">
        <f>ROUND(K60*(1-L60),0)</f>
        <v>14982</v>
      </c>
      <c r="N60" s="15">
        <v>0.57899999999999996</v>
      </c>
      <c r="O60" s="25">
        <f t="shared" ref="O60:O62" si="543">M60*N60</f>
        <v>8674.5779999999995</v>
      </c>
      <c r="P60" s="14">
        <v>0.22</v>
      </c>
      <c r="Q60" s="25">
        <f t="shared" ref="Q60:Q62" si="544">M60*P60</f>
        <v>3296.04</v>
      </c>
      <c r="R60" s="16">
        <v>0.20100000000000001</v>
      </c>
      <c r="S60" s="150">
        <v>0.28960000000000002</v>
      </c>
      <c r="T60" s="25">
        <f t="shared" ref="T60:T62" si="545">M60*R60</f>
        <v>3011.3820000000001</v>
      </c>
      <c r="U60" s="26">
        <v>0.27100000000000002</v>
      </c>
      <c r="V60" s="25">
        <f t="shared" ref="V60:V62" si="546">M60*U60</f>
        <v>4060.1220000000003</v>
      </c>
      <c r="W60" s="16">
        <v>0.47</v>
      </c>
      <c r="X60" s="25">
        <f t="shared" ref="X60:X62" si="547">M60*W60</f>
        <v>7041.54</v>
      </c>
      <c r="Y60" s="16">
        <v>0.41</v>
      </c>
      <c r="Z60" s="25">
        <f t="shared" ref="Z60:Z62" si="548">Y60*M60</f>
        <v>6142.62</v>
      </c>
      <c r="AA60" s="17">
        <v>2.8500000000000001E-3</v>
      </c>
      <c r="AB60" s="18">
        <f t="shared" ref="AB60:AB62" si="549">M60*AA60</f>
        <v>42.698700000000002</v>
      </c>
      <c r="AC60" s="27">
        <f>IF(M60&gt;0,(AE60+AN60)/M60,0)</f>
        <v>3.0553570951808839E-3</v>
      </c>
      <c r="AD60" s="17">
        <v>4.0999999999999999E-4</v>
      </c>
      <c r="AE60" s="24">
        <f t="shared" ref="AE60:AE62" si="550">AD60*M60</f>
        <v>6.14262</v>
      </c>
      <c r="AF60" s="117">
        <v>0.2157</v>
      </c>
      <c r="AG60" s="30">
        <f t="shared" ref="AG60:AG62" si="551">AJ60*(1-AK60)*AF60</f>
        <v>39.559380000000004</v>
      </c>
      <c r="AH60" s="28">
        <f t="shared" ref="AH60:AH62" si="552">IF(AND(AF60&gt;0,AD60&gt;0,AA60&gt;0),((AA60-AD60)*AF60)/((AF60-AD60)*AA60),0)</f>
        <v>0.85777079141720713</v>
      </c>
      <c r="AI60" s="60">
        <f t="shared" si="6"/>
        <v>0.86745526271097195</v>
      </c>
      <c r="AJ60" s="12">
        <v>200</v>
      </c>
      <c r="AK60" s="14">
        <v>8.3000000000000004E-2</v>
      </c>
      <c r="AL60" s="15">
        <v>0.21609999999999999</v>
      </c>
      <c r="AM60" s="135">
        <v>0.20749999999999999</v>
      </c>
      <c r="AN60" s="30">
        <f>AJ60*(1-AK60)*AL60</f>
        <v>39.632739999999998</v>
      </c>
      <c r="AO60" s="136">
        <f t="shared" ref="AO60" si="553">AJ60*(1-AK60)*AM60</f>
        <v>38.055500000000002</v>
      </c>
      <c r="AP60" s="19">
        <v>1.6</v>
      </c>
      <c r="AQ60" s="19"/>
      <c r="AR60" s="101">
        <f>AR58+AJ60-AQ60</f>
        <v>566.00000000000261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9"/>
      <c r="B61" s="33">
        <v>2</v>
      </c>
      <c r="C61" s="46" t="s">
        <v>56</v>
      </c>
      <c r="D61" s="34">
        <v>20500</v>
      </c>
      <c r="E61" s="34">
        <v>1</v>
      </c>
      <c r="F61" s="34">
        <v>13166</v>
      </c>
      <c r="G61" s="35">
        <v>2.2999999999999998</v>
      </c>
      <c r="H61" s="35">
        <v>4.9000000000000004</v>
      </c>
      <c r="I61" s="34">
        <v>16608</v>
      </c>
      <c r="J61" s="35">
        <v>9.8000000000000007</v>
      </c>
      <c r="K61" s="34">
        <v>16119</v>
      </c>
      <c r="L61" s="36">
        <v>7.4999999999999997E-2</v>
      </c>
      <c r="M61" s="37">
        <f>ROUND(K61*(1-L61),0)</f>
        <v>14910</v>
      </c>
      <c r="N61" s="38">
        <v>0.41599999999999998</v>
      </c>
      <c r="O61" s="25">
        <f t="shared" si="543"/>
        <v>6202.5599999999995</v>
      </c>
      <c r="P61" s="36">
        <v>0.34799999999999998</v>
      </c>
      <c r="Q61" s="25">
        <f t="shared" si="544"/>
        <v>5188.6799999999994</v>
      </c>
      <c r="R61" s="39">
        <v>0.23599999999999999</v>
      </c>
      <c r="S61" s="139">
        <v>0.29449999999999998</v>
      </c>
      <c r="T61" s="25">
        <f t="shared" si="545"/>
        <v>3518.7599999999998</v>
      </c>
      <c r="U61" s="28">
        <v>0.27400000000000002</v>
      </c>
      <c r="V61" s="25">
        <f t="shared" si="546"/>
        <v>4085.34</v>
      </c>
      <c r="W61" s="39">
        <v>0.46500000000000002</v>
      </c>
      <c r="X61" s="25">
        <f t="shared" si="547"/>
        <v>6933.1500000000005</v>
      </c>
      <c r="Y61" s="39">
        <v>0.41</v>
      </c>
      <c r="Z61" s="25">
        <f t="shared" si="548"/>
        <v>6113.0999999999995</v>
      </c>
      <c r="AA61" s="40">
        <v>2.7299999999999998E-3</v>
      </c>
      <c r="AB61" s="18">
        <f t="shared" si="549"/>
        <v>40.704299999999996</v>
      </c>
      <c r="AC61" s="27">
        <f>IF(M61&gt;0,(AE61+AN61)/M61,0)</f>
        <v>3.1398133333333336E-3</v>
      </c>
      <c r="AD61" s="40">
        <v>4.0999999999999999E-4</v>
      </c>
      <c r="AE61" s="37">
        <f t="shared" si="550"/>
        <v>6.1131000000000002</v>
      </c>
      <c r="AF61" s="28">
        <v>0.2213</v>
      </c>
      <c r="AG61" s="41">
        <f t="shared" si="551"/>
        <v>39.644567199999997</v>
      </c>
      <c r="AH61" s="28">
        <f t="shared" si="552"/>
        <v>0.85139421822838923</v>
      </c>
      <c r="AI61" s="29">
        <f t="shared" si="6"/>
        <v>0.87099075911055179</v>
      </c>
      <c r="AJ61" s="34">
        <v>196</v>
      </c>
      <c r="AK61" s="36">
        <v>8.5999999999999993E-2</v>
      </c>
      <c r="AL61" s="38">
        <v>0.22720000000000001</v>
      </c>
      <c r="AM61" s="137">
        <v>0.2225</v>
      </c>
      <c r="AN61" s="41">
        <f>AJ61*(1-AK61)*AL61</f>
        <v>40.7015168</v>
      </c>
      <c r="AO61" s="138">
        <f t="shared" si="19"/>
        <v>39.859540000000003</v>
      </c>
      <c r="AP61" s="42">
        <v>1.6</v>
      </c>
      <c r="AQ61" s="42"/>
      <c r="AR61" s="121">
        <f>AR60+AJ61-AQ61</f>
        <v>762.00000000000261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9"/>
      <c r="B62" s="33">
        <v>3</v>
      </c>
      <c r="C62" s="46" t="s">
        <v>55</v>
      </c>
      <c r="D62" s="43">
        <v>13325</v>
      </c>
      <c r="E62" s="43">
        <v>0</v>
      </c>
      <c r="F62" s="43">
        <v>13544</v>
      </c>
      <c r="G62" s="37">
        <v>1.3</v>
      </c>
      <c r="H62" s="37">
        <v>3.6</v>
      </c>
      <c r="I62" s="43">
        <v>16908</v>
      </c>
      <c r="J62" s="37">
        <v>9.4</v>
      </c>
      <c r="K62" s="43">
        <v>15971</v>
      </c>
      <c r="L62" s="39">
        <v>7.5999999999999998E-2</v>
      </c>
      <c r="M62" s="37">
        <f>ROUND(K62*(1-L62),0)</f>
        <v>14757</v>
      </c>
      <c r="N62" s="28">
        <v>0.45500000000000002</v>
      </c>
      <c r="O62" s="25">
        <f t="shared" si="543"/>
        <v>6714.4350000000004</v>
      </c>
      <c r="P62" s="39">
        <v>0.27200000000000002</v>
      </c>
      <c r="Q62" s="25">
        <f t="shared" si="544"/>
        <v>4013.9040000000005</v>
      </c>
      <c r="R62" s="39">
        <v>0.27300000000000002</v>
      </c>
      <c r="S62" s="139">
        <v>0.2596</v>
      </c>
      <c r="T62" s="25">
        <f t="shared" si="545"/>
        <v>4028.6610000000005</v>
      </c>
      <c r="U62" s="28">
        <v>0.26100000000000001</v>
      </c>
      <c r="V62" s="25">
        <f t="shared" si="546"/>
        <v>3851.5770000000002</v>
      </c>
      <c r="W62" s="39">
        <v>0.47699999999999998</v>
      </c>
      <c r="X62" s="25">
        <f t="shared" si="547"/>
        <v>7039.0889999999999</v>
      </c>
      <c r="Y62" s="39">
        <v>0.41</v>
      </c>
      <c r="Z62" s="25">
        <f t="shared" si="548"/>
        <v>6050.37</v>
      </c>
      <c r="AA62" s="47">
        <v>2.7699999999999999E-3</v>
      </c>
      <c r="AB62" s="18">
        <f t="shared" si="549"/>
        <v>40.876889999999996</v>
      </c>
      <c r="AC62" s="27">
        <f>IF(M62&gt;0,(AE62+AN62)/M62,0)</f>
        <v>3.0800993426848278E-3</v>
      </c>
      <c r="AD62" s="47">
        <v>4.0999999999999999E-4</v>
      </c>
      <c r="AE62" s="37">
        <f t="shared" si="550"/>
        <v>6.05037</v>
      </c>
      <c r="AF62" s="28">
        <v>0.21290000000000001</v>
      </c>
      <c r="AG62" s="41">
        <f t="shared" si="551"/>
        <v>37.053116000000003</v>
      </c>
      <c r="AH62" s="28">
        <f t="shared" si="552"/>
        <v>0.85362946788916627</v>
      </c>
      <c r="AI62" s="29">
        <f t="shared" si="6"/>
        <v>0.86846015175324787</v>
      </c>
      <c r="AJ62" s="43">
        <v>190</v>
      </c>
      <c r="AK62" s="39">
        <v>8.4000000000000005E-2</v>
      </c>
      <c r="AL62" s="28">
        <v>0.22639999999999999</v>
      </c>
      <c r="AM62" s="139">
        <v>0.2205</v>
      </c>
      <c r="AN62" s="41">
        <f>AJ62*(1-AK62)*AL62</f>
        <v>39.402656</v>
      </c>
      <c r="AO62" s="140">
        <f t="shared" si="19"/>
        <v>38.375820000000004</v>
      </c>
      <c r="AP62" s="18">
        <v>1.55</v>
      </c>
      <c r="AQ62" s="18"/>
      <c r="AR62" s="121">
        <f>AR61+AJ62-AQ62</f>
        <v>952.00000000000261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70"/>
      <c r="B63" s="49" t="s">
        <v>38</v>
      </c>
      <c r="C63" s="50"/>
      <c r="D63" s="51">
        <f t="shared" ref="D63" si="554">SUM(D60:D62)</f>
        <v>47104</v>
      </c>
      <c r="E63" s="51"/>
      <c r="F63" s="51">
        <f t="shared" ref="F63" si="555">SUM(F60:F62)</f>
        <v>40775</v>
      </c>
      <c r="G63" s="52"/>
      <c r="H63" s="52"/>
      <c r="I63" s="51">
        <f t="shared" ref="I63:K63" si="556">SUM(I60:I62)</f>
        <v>50776</v>
      </c>
      <c r="J63" s="52"/>
      <c r="K63" s="51">
        <f t="shared" si="556"/>
        <v>48357</v>
      </c>
      <c r="L63" s="21">
        <f t="shared" ref="L63" si="557">IF(K63&gt;0,(K60*L60+K61*L61+K62*L62)/K63,0)</f>
        <v>7.6675848377690925E-2</v>
      </c>
      <c r="M63" s="52">
        <f t="shared" ref="M63" si="558">M60+M61+M62</f>
        <v>44649</v>
      </c>
      <c r="N63" s="53">
        <f t="shared" ref="N63" si="559">IF(M63&gt;0,O63/M63,0)</f>
        <v>0.48358469394611303</v>
      </c>
      <c r="O63" s="54">
        <f t="shared" ref="O63" si="560">O60+O61+O62</f>
        <v>21591.573</v>
      </c>
      <c r="P63" s="21">
        <f t="shared" ref="P63" si="561">IF(M63&gt;0,Q63/M63,0)</f>
        <v>0.27993065914130216</v>
      </c>
      <c r="Q63" s="54">
        <f t="shared" ref="Q63" si="562">Q60+Q61+Q62</f>
        <v>12498.624</v>
      </c>
      <c r="R63" s="21">
        <f t="shared" ref="R63" si="563">IF(M63&gt;0,T63/M63,0)</f>
        <v>0.23648464691258483</v>
      </c>
      <c r="S63" s="141"/>
      <c r="T63" s="54">
        <f t="shared" ref="T63" si="564">T60+T61+T62</f>
        <v>10558.803</v>
      </c>
      <c r="U63" s="21">
        <f t="shared" ref="U63" si="565">IF(M63&gt;0,V63/M63,0)</f>
        <v>0.26869670093395148</v>
      </c>
      <c r="V63" s="54">
        <f t="shared" ref="V63" si="566">V60+V61+V62</f>
        <v>11997.039000000001</v>
      </c>
      <c r="W63" s="21">
        <f t="shared" ref="W63" si="567">IF(M63&gt;0,X63/M63,0)</f>
        <v>0.47064388900087351</v>
      </c>
      <c r="X63" s="54">
        <f t="shared" ref="X63" si="568">X60+X61+X62</f>
        <v>21013.779000000002</v>
      </c>
      <c r="Y63" s="21">
        <f t="shared" ref="Y63" si="569">IF(M63&gt;0,Z63/M63,0)</f>
        <v>0.41</v>
      </c>
      <c r="Z63" s="54">
        <f t="shared" ref="Z63" si="570">Z60+Z61+Z62</f>
        <v>18306.09</v>
      </c>
      <c r="AA63" s="55">
        <f t="shared" ref="AA63" si="571">IF(M63&gt;0,AB63/M63,0)</f>
        <v>2.783486528253712E-3</v>
      </c>
      <c r="AB63" s="56">
        <f t="shared" ref="AB63" si="572">SUM(AB60:AB62)</f>
        <v>124.27988999999999</v>
      </c>
      <c r="AC63" s="55">
        <f t="shared" ref="AC63" si="573">IF(M63&gt;0,(AC60*M60+AC61*M61+AC62*M62)/M63,0)</f>
        <v>3.0917378395932723E-3</v>
      </c>
      <c r="AD63" s="55">
        <f t="shared" ref="AD63" si="574">IF(K63&gt;0,(K60*AD60+K61*AD61+K62*AD62)/K63,0)</f>
        <v>4.0999999999999994E-4</v>
      </c>
      <c r="AE63" s="52">
        <f t="shared" ref="AE63" si="575">SUM(AE60:AE62)</f>
        <v>18.306090000000001</v>
      </c>
      <c r="AF63" s="53">
        <f t="shared" ref="AF63" si="576">IF(K63&gt;0,(K60*AF60+K61*AF61+K62*AF62)/K63,0)</f>
        <v>0.21664190293028932</v>
      </c>
      <c r="AG63" s="58">
        <f t="shared" ref="AG63" si="577">SUM(AG60:AG62)</f>
        <v>116.2570632</v>
      </c>
      <c r="AH63" s="53">
        <f t="shared" ref="AH63" si="578">IF(AND(AB63&gt;0),((AB60*AH60+AB61*AH61+AB62*AH62)/AB63),0)</f>
        <v>0.85432020601389091</v>
      </c>
      <c r="AI63" s="57">
        <f t="shared" si="6"/>
        <v>0.8689847379654595</v>
      </c>
      <c r="AJ63" s="51">
        <f t="shared" ref="AJ63" si="579">SUM(AJ60:AJ62)</f>
        <v>586</v>
      </c>
      <c r="AK63" s="21">
        <f t="shared" ref="AK63" si="580">IF(AJ63&gt;0,(AK60*AJ60+AK61*AJ61+AK62*AJ62)/AJ63,0)</f>
        <v>8.4327645051194541E-2</v>
      </c>
      <c r="AL63" s="53">
        <f>IF(K63&gt;0,(AL60*K60+AL61*K61+AL62*K62)/K63,0)</f>
        <v>0.22320180945881671</v>
      </c>
      <c r="AM63" s="141">
        <f>IF(L63&gt;0,(AM60*K60+AM61*K61+AM62*K62)/K63,0)</f>
        <v>0.21679354591889485</v>
      </c>
      <c r="AN63" s="58">
        <f t="shared" ref="AN63" si="581">SUM(AN60:AN62)</f>
        <v>119.7369128</v>
      </c>
      <c r="AO63" s="142">
        <f t="shared" si="48"/>
        <v>116.29086000000001</v>
      </c>
      <c r="AP63" s="56"/>
      <c r="AQ63" s="56">
        <f t="shared" ref="AQ63" si="582">SUM(AQ60:AQ62)</f>
        <v>0</v>
      </c>
      <c r="AR63" s="105"/>
      <c r="AS63" s="106">
        <f>AR62</f>
        <v>952.00000000000261</v>
      </c>
      <c r="AT63" s="51">
        <f t="shared" ref="AT63" si="583">SUM(AT60:AT62)</f>
        <v>0</v>
      </c>
      <c r="AU63" s="59"/>
      <c r="AV63" s="58"/>
      <c r="AW63" s="58"/>
      <c r="AX63" s="58"/>
      <c r="AY63" s="58"/>
    </row>
    <row r="64" spans="1:51" x14ac:dyDescent="0.2">
      <c r="A64" s="168">
        <v>16</v>
      </c>
      <c r="B64" s="23">
        <v>1</v>
      </c>
      <c r="C64" s="11" t="s">
        <v>53</v>
      </c>
      <c r="D64" s="12">
        <v>14133</v>
      </c>
      <c r="E64" s="12">
        <v>0</v>
      </c>
      <c r="F64" s="12">
        <v>14264</v>
      </c>
      <c r="G64" s="13">
        <v>2.2000000000000002</v>
      </c>
      <c r="H64" s="13">
        <v>4.8</v>
      </c>
      <c r="I64" s="12">
        <v>16943</v>
      </c>
      <c r="J64" s="13">
        <v>9.3000000000000007</v>
      </c>
      <c r="K64" s="12">
        <v>16202</v>
      </c>
      <c r="L64" s="14">
        <v>7.0000000000000007E-2</v>
      </c>
      <c r="M64" s="24">
        <f>ROUND(K64*(1-L64),0)</f>
        <v>15068</v>
      </c>
      <c r="N64" s="15">
        <v>0.4</v>
      </c>
      <c r="O64" s="25">
        <f t="shared" ref="O64:O66" si="584">M64*N64</f>
        <v>6027.2000000000007</v>
      </c>
      <c r="P64" s="14">
        <v>0.39400000000000002</v>
      </c>
      <c r="Q64" s="25">
        <f t="shared" ref="Q64:Q66" si="585">M64*P64</f>
        <v>5936.7920000000004</v>
      </c>
      <c r="R64" s="16">
        <v>0.20599999999999999</v>
      </c>
      <c r="S64" s="150">
        <v>0.29699999999999999</v>
      </c>
      <c r="T64" s="25">
        <f t="shared" ref="T64:T66" si="586">M64*R64</f>
        <v>3104.0079999999998</v>
      </c>
      <c r="U64" s="26">
        <v>0.26400000000000001</v>
      </c>
      <c r="V64" s="25">
        <f t="shared" ref="V64:V66" si="587">M64*U64</f>
        <v>3977.9520000000002</v>
      </c>
      <c r="W64" s="16">
        <v>0.48299999999999998</v>
      </c>
      <c r="X64" s="25">
        <f t="shared" ref="X64:X66" si="588">M64*W64</f>
        <v>7277.8440000000001</v>
      </c>
      <c r="Y64" s="16">
        <v>0.41</v>
      </c>
      <c r="Z64" s="25">
        <f t="shared" ref="Z64:Z66" si="589">Y64*M64</f>
        <v>6177.8799999999992</v>
      </c>
      <c r="AA64" s="17">
        <v>2.9199999999999999E-3</v>
      </c>
      <c r="AB64" s="18">
        <f t="shared" ref="AB64:AB66" si="590">M64*AA64</f>
        <v>43.998559999999998</v>
      </c>
      <c r="AC64" s="27">
        <f>IF(M64&gt;0,(AE64+AN64)/M64,0)</f>
        <v>3.003588717812583E-3</v>
      </c>
      <c r="AD64" s="17">
        <v>4.4000000000000002E-4</v>
      </c>
      <c r="AE64" s="24">
        <f t="shared" ref="AE64:AE66" si="591">AD64*M64</f>
        <v>6.6299200000000003</v>
      </c>
      <c r="AF64" s="117">
        <v>0.21329999999999999</v>
      </c>
      <c r="AG64" s="30">
        <f t="shared" ref="AG64:AG66" si="592">AJ64*(1-AK64)*AF64</f>
        <v>37.987023600000001</v>
      </c>
      <c r="AH64" s="28">
        <f t="shared" ref="AH64:AH66" si="593">IF(AND(AF64&gt;0,AD64&gt;0,AA64&gt;0),((AA64-AD64)*AF64)/((AF64-AD64)*AA64),0)</f>
        <v>0.85107067607624265</v>
      </c>
      <c r="AI64" s="60">
        <f t="shared" si="6"/>
        <v>0.85524350593861553</v>
      </c>
      <c r="AJ64" s="12">
        <v>194</v>
      </c>
      <c r="AK64" s="14">
        <v>8.2000000000000003E-2</v>
      </c>
      <c r="AL64" s="15">
        <v>0.21690000000000001</v>
      </c>
      <c r="AM64" s="135">
        <v>0.2084</v>
      </c>
      <c r="AN64" s="30">
        <f>AJ64*(1-AK64)*AL64</f>
        <v>38.628154800000004</v>
      </c>
      <c r="AO64" s="136">
        <f t="shared" ref="AO64" si="594">AJ64*(1-AK64)*AM64</f>
        <v>37.114372800000005</v>
      </c>
      <c r="AP64" s="19">
        <v>1.55</v>
      </c>
      <c r="AQ64" s="19"/>
      <c r="AR64" s="101">
        <f>AR62+AJ64-AQ64</f>
        <v>1146.0000000000027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9"/>
      <c r="B65" s="33">
        <v>2</v>
      </c>
      <c r="C65" s="46" t="s">
        <v>56</v>
      </c>
      <c r="D65" s="34">
        <v>20300</v>
      </c>
      <c r="E65" s="34">
        <v>2</v>
      </c>
      <c r="F65" s="34">
        <v>14284</v>
      </c>
      <c r="G65" s="35">
        <v>1.9</v>
      </c>
      <c r="H65" s="35">
        <v>5</v>
      </c>
      <c r="I65" s="34">
        <v>18132</v>
      </c>
      <c r="J65" s="35">
        <v>9.1999999999999993</v>
      </c>
      <c r="K65" s="34">
        <v>16158</v>
      </c>
      <c r="L65" s="36">
        <v>7.0000000000000007E-2</v>
      </c>
      <c r="M65" s="37">
        <f>ROUND(K65*(1-L65),0)</f>
        <v>15027</v>
      </c>
      <c r="N65" s="38">
        <v>0.42199999999999999</v>
      </c>
      <c r="O65" s="25">
        <f t="shared" si="584"/>
        <v>6341.3940000000002</v>
      </c>
      <c r="P65" s="36">
        <v>0.36299999999999999</v>
      </c>
      <c r="Q65" s="25">
        <f t="shared" si="585"/>
        <v>5454.8009999999995</v>
      </c>
      <c r="R65" s="39">
        <v>0.215</v>
      </c>
      <c r="S65" s="139">
        <v>0.31859999999999999</v>
      </c>
      <c r="T65" s="25">
        <f t="shared" si="586"/>
        <v>3230.8049999999998</v>
      </c>
      <c r="U65" s="28">
        <v>0.26700000000000002</v>
      </c>
      <c r="V65" s="25">
        <f t="shared" si="587"/>
        <v>4012.2090000000003</v>
      </c>
      <c r="W65" s="39">
        <v>0.48</v>
      </c>
      <c r="X65" s="25">
        <f t="shared" si="588"/>
        <v>7212.96</v>
      </c>
      <c r="Y65" s="39">
        <v>0.41</v>
      </c>
      <c r="Z65" s="25">
        <f t="shared" si="589"/>
        <v>6161.07</v>
      </c>
      <c r="AA65" s="40">
        <v>2.8900000000000002E-3</v>
      </c>
      <c r="AB65" s="18">
        <f t="shared" si="590"/>
        <v>43.42803</v>
      </c>
      <c r="AC65" s="27">
        <f>IF(M65&gt;0,(AE65+AN65)/M65,0)</f>
        <v>3.0784979037732085E-3</v>
      </c>
      <c r="AD65" s="40">
        <v>4.2000000000000002E-4</v>
      </c>
      <c r="AE65" s="37">
        <f t="shared" si="591"/>
        <v>6.3113400000000004</v>
      </c>
      <c r="AF65" s="28">
        <v>0.22239999999999999</v>
      </c>
      <c r="AG65" s="41">
        <f t="shared" si="592"/>
        <v>38.131814400000003</v>
      </c>
      <c r="AH65" s="28">
        <f t="shared" si="593"/>
        <v>0.85628837162611049</v>
      </c>
      <c r="AI65" s="29">
        <f t="shared" si="6"/>
        <v>0.86512928803631517</v>
      </c>
      <c r="AJ65" s="34">
        <v>188</v>
      </c>
      <c r="AK65" s="36">
        <v>8.7999999999999995E-2</v>
      </c>
      <c r="AL65" s="38">
        <v>0.23300000000000001</v>
      </c>
      <c r="AM65" s="137">
        <v>0.2271</v>
      </c>
      <c r="AN65" s="41">
        <f>AJ65*(1-AK65)*AL65</f>
        <v>39.949248000000004</v>
      </c>
      <c r="AO65" s="138">
        <f t="shared" si="19"/>
        <v>38.937657600000001</v>
      </c>
      <c r="AP65" s="42">
        <v>1.6</v>
      </c>
      <c r="AQ65" s="42"/>
      <c r="AR65" s="121">
        <f>AR64+AJ65-AQ65</f>
        <v>1334.0000000000027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9"/>
      <c r="B66" s="33">
        <v>3</v>
      </c>
      <c r="C66" s="11" t="s">
        <v>58</v>
      </c>
      <c r="D66" s="43">
        <v>15900</v>
      </c>
      <c r="E66" s="43">
        <v>0</v>
      </c>
      <c r="F66" s="43">
        <v>14226</v>
      </c>
      <c r="G66" s="37">
        <v>2.1</v>
      </c>
      <c r="H66" s="37">
        <v>4.7</v>
      </c>
      <c r="I66" s="43">
        <v>17868</v>
      </c>
      <c r="J66" s="37">
        <v>8</v>
      </c>
      <c r="K66" s="43">
        <v>16188</v>
      </c>
      <c r="L66" s="39">
        <v>6.8000000000000005E-2</v>
      </c>
      <c r="M66" s="37">
        <f>ROUND(K66*(1-L66),0)</f>
        <v>15087</v>
      </c>
      <c r="N66" s="28">
        <v>0.45400000000000001</v>
      </c>
      <c r="O66" s="25">
        <f t="shared" si="584"/>
        <v>6849.4980000000005</v>
      </c>
      <c r="P66" s="39">
        <v>0.32700000000000001</v>
      </c>
      <c r="Q66" s="25">
        <f t="shared" si="585"/>
        <v>4933.4490000000005</v>
      </c>
      <c r="R66" s="39">
        <v>0.219</v>
      </c>
      <c r="S66" s="139">
        <v>0.30380000000000001</v>
      </c>
      <c r="T66" s="25">
        <f t="shared" si="586"/>
        <v>3304.0529999999999</v>
      </c>
      <c r="U66" s="28">
        <v>0.26700000000000002</v>
      </c>
      <c r="V66" s="25">
        <f t="shared" si="587"/>
        <v>4028.2290000000003</v>
      </c>
      <c r="W66" s="39">
        <v>0.47799999999999998</v>
      </c>
      <c r="X66" s="25">
        <f t="shared" si="588"/>
        <v>7211.5859999999993</v>
      </c>
      <c r="Y66" s="39">
        <v>0.41</v>
      </c>
      <c r="Z66" s="25">
        <f t="shared" si="589"/>
        <v>6185.67</v>
      </c>
      <c r="AA66" s="47">
        <v>2.7299999999999998E-3</v>
      </c>
      <c r="AB66" s="18">
        <f t="shared" si="590"/>
        <v>41.187509999999996</v>
      </c>
      <c r="AC66" s="27">
        <f>IF(M66&gt;0,(AE66+AN66)/M66,0)</f>
        <v>3.1585672101809509E-3</v>
      </c>
      <c r="AD66" s="47">
        <v>4.0000000000000002E-4</v>
      </c>
      <c r="AE66" s="37">
        <f t="shared" si="591"/>
        <v>6.0348000000000006</v>
      </c>
      <c r="AF66" s="28">
        <v>0.18010000000000001</v>
      </c>
      <c r="AG66" s="41">
        <f t="shared" si="592"/>
        <v>39.140952900000002</v>
      </c>
      <c r="AH66" s="28">
        <f t="shared" si="593"/>
        <v>0.85537964169015923</v>
      </c>
      <c r="AI66" s="29">
        <f t="shared" si="6"/>
        <v>0.87518837094766289</v>
      </c>
      <c r="AJ66" s="43">
        <v>237</v>
      </c>
      <c r="AK66" s="39">
        <v>8.3000000000000004E-2</v>
      </c>
      <c r="AL66" s="28">
        <v>0.1915</v>
      </c>
      <c r="AM66" s="139">
        <v>0.1784</v>
      </c>
      <c r="AN66" s="41">
        <f>AJ66*(1-AK66)*AL66</f>
        <v>41.618503500000003</v>
      </c>
      <c r="AO66" s="140">
        <f t="shared" si="19"/>
        <v>38.771493599999999</v>
      </c>
      <c r="AP66" s="18">
        <v>1.65</v>
      </c>
      <c r="AQ66" s="18"/>
      <c r="AR66" s="121">
        <f>AR65+AJ66-AQ66</f>
        <v>1571.0000000000027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70"/>
      <c r="B67" s="49" t="s">
        <v>38</v>
      </c>
      <c r="C67" s="50"/>
      <c r="D67" s="51">
        <f t="shared" ref="D67" si="595">SUM(D64:D66)</f>
        <v>50333</v>
      </c>
      <c r="E67" s="51"/>
      <c r="F67" s="51">
        <f t="shared" ref="F67" si="596">SUM(F64:F66)</f>
        <v>42774</v>
      </c>
      <c r="G67" s="52"/>
      <c r="H67" s="52"/>
      <c r="I67" s="51">
        <f t="shared" ref="I67:K67" si="597">SUM(I64:I66)</f>
        <v>52943</v>
      </c>
      <c r="J67" s="52"/>
      <c r="K67" s="51">
        <f t="shared" si="597"/>
        <v>48548</v>
      </c>
      <c r="L67" s="21">
        <f t="shared" ref="L67" si="598">IF(K67&gt;0,(K64*L64+K65*L65+K66*L66)/K67,0)</f>
        <v>6.9333113619510597E-2</v>
      </c>
      <c r="M67" s="52">
        <f t="shared" ref="M67" si="599">M64+M65+M66</f>
        <v>45182</v>
      </c>
      <c r="N67" s="53">
        <f t="shared" ref="N67" si="600">IF(M67&gt;0,O67/M67,0)</f>
        <v>0.42534841308485682</v>
      </c>
      <c r="O67" s="54">
        <f t="shared" ref="O67" si="601">O64+O65+O66</f>
        <v>19218.092000000001</v>
      </c>
      <c r="P67" s="21">
        <f t="shared" ref="P67" si="602">IF(M67&gt;0,Q67/M67,0)</f>
        <v>0.36131738302863975</v>
      </c>
      <c r="Q67" s="54">
        <f t="shared" ref="Q67" si="603">Q64+Q65+Q66</f>
        <v>16325.042000000001</v>
      </c>
      <c r="R67" s="21">
        <f t="shared" ref="R67" si="604">IF(M67&gt;0,T67/M67,0)</f>
        <v>0.21333420388650348</v>
      </c>
      <c r="S67" s="141"/>
      <c r="T67" s="54">
        <f t="shared" ref="T67" si="605">T64+T65+T66</f>
        <v>9638.866</v>
      </c>
      <c r="U67" s="21">
        <f t="shared" ref="U67" si="606">IF(M67&gt;0,V67/M67,0)</f>
        <v>0.26599951308043024</v>
      </c>
      <c r="V67" s="54">
        <f t="shared" ref="V67" si="607">V64+V65+V66</f>
        <v>12018.39</v>
      </c>
      <c r="W67" s="21">
        <f t="shared" ref="W67" si="608">IF(M67&gt;0,X67/M67,0)</f>
        <v>0.48033265459696339</v>
      </c>
      <c r="X67" s="54">
        <f t="shared" ref="X67" si="609">X64+X65+X66</f>
        <v>21702.39</v>
      </c>
      <c r="Y67" s="21">
        <f t="shared" ref="Y67" si="610">IF(M67&gt;0,Z67/M67,0)</f>
        <v>0.41</v>
      </c>
      <c r="Z67" s="54">
        <f t="shared" ref="Z67" si="611">Z64+Z65+Z66</f>
        <v>18524.62</v>
      </c>
      <c r="AA67" s="55">
        <f t="shared" ref="AA67" si="612">IF(M67&gt;0,AB67/M67,0)</f>
        <v>2.8465782833871898E-3</v>
      </c>
      <c r="AB67" s="56">
        <f t="shared" ref="AB67" si="613">SUM(AB64:AB66)</f>
        <v>128.61410000000001</v>
      </c>
      <c r="AC67" s="55">
        <f t="shared" ref="AC67" si="614">IF(M67&gt;0,(AC64*M64+AC65*M65+AC66*M66)/M67,0)</f>
        <v>3.0802524523040149E-3</v>
      </c>
      <c r="AD67" s="55">
        <f t="shared" ref="AD67" si="615">IF(K67&gt;0,(K64*AD64+K65*AD65+K66*AD66)/K67,0)</f>
        <v>4.2000576748784713E-4</v>
      </c>
      <c r="AE67" s="52">
        <f t="shared" ref="AE67" si="616">SUM(AE64:AE66)</f>
        <v>18.97606</v>
      </c>
      <c r="AF67" s="53">
        <f t="shared" ref="AF67" si="617">IF(K67&gt;0,(K64*AF64+K65*AF65+K66*AF66)/K67,0)</f>
        <v>0.20525839581445166</v>
      </c>
      <c r="AG67" s="58">
        <f t="shared" ref="AG67" si="618">SUM(AG64:AG66)</f>
        <v>115.25979090000001</v>
      </c>
      <c r="AH67" s="53">
        <f t="shared" ref="AH67" si="619">IF(AND(AB67&gt;0),((AB64*AH64+AB65*AH65+AB66*AH66)/AB67),0)</f>
        <v>0.85421239850934561</v>
      </c>
      <c r="AI67" s="57">
        <f t="shared" si="6"/>
        <v>0.86534570870511973</v>
      </c>
      <c r="AJ67" s="51">
        <f t="shared" ref="AJ67" si="620">SUM(AJ64:AJ66)</f>
        <v>619</v>
      </c>
      <c r="AK67" s="21">
        <f t="shared" ref="AK67" si="621">IF(AJ67&gt;0,(AK64*AJ64+AK65*AJ65+AK66*AJ66)/AJ67,0)</f>
        <v>8.4205169628432955E-2</v>
      </c>
      <c r="AL67" s="53">
        <f>IF(K67&gt;0,(AL64*K64+AL65*K65+AL66*K66)/K67,0)</f>
        <v>0.21378902941418804</v>
      </c>
      <c r="AM67" s="141">
        <f>IF(L67&gt;0,(AM64*K64+AM65*K65+AM66*K66)/K67,0)</f>
        <v>0.20462053637636979</v>
      </c>
      <c r="AN67" s="58">
        <f t="shared" ref="AN67" si="622">SUM(AN64:AN66)</f>
        <v>120.19590630000002</v>
      </c>
      <c r="AO67" s="142">
        <f t="shared" si="48"/>
        <v>114.82352400000001</v>
      </c>
      <c r="AP67" s="56"/>
      <c r="AQ67" s="56">
        <f t="shared" ref="AQ67" si="623">SUM(AQ64:AQ66)</f>
        <v>0</v>
      </c>
      <c r="AR67" s="105"/>
      <c r="AS67" s="106">
        <f>AR66</f>
        <v>1571.0000000000027</v>
      </c>
      <c r="AT67" s="51">
        <f t="shared" ref="AT67" si="624">SUM(AT64:AT66)</f>
        <v>0</v>
      </c>
      <c r="AU67" s="59"/>
      <c r="AV67" s="58"/>
      <c r="AW67" s="58"/>
      <c r="AX67" s="58"/>
      <c r="AY67" s="58"/>
    </row>
    <row r="68" spans="1:51" x14ac:dyDescent="0.2">
      <c r="A68" s="168">
        <v>17</v>
      </c>
      <c r="B68" s="23">
        <v>1</v>
      </c>
      <c r="C68" s="11" t="s">
        <v>54</v>
      </c>
      <c r="D68" s="12">
        <v>4078</v>
      </c>
      <c r="E68" s="12">
        <v>0</v>
      </c>
      <c r="F68" s="12">
        <v>10971</v>
      </c>
      <c r="G68" s="13">
        <v>3.7</v>
      </c>
      <c r="H68" s="13">
        <v>7.4</v>
      </c>
      <c r="I68" s="12">
        <v>12372</v>
      </c>
      <c r="J68" s="13">
        <v>10.1</v>
      </c>
      <c r="K68" s="12">
        <v>16065</v>
      </c>
      <c r="L68" s="14">
        <v>7.4999999999999997E-2</v>
      </c>
      <c r="M68" s="24">
        <f>ROUND(K68*(1-L68),0)</f>
        <v>14860</v>
      </c>
      <c r="N68" s="15">
        <v>0.51200000000000001</v>
      </c>
      <c r="O68" s="25">
        <f t="shared" ref="O68:O70" si="625">M68*N68</f>
        <v>7608.32</v>
      </c>
      <c r="P68" s="14">
        <v>0.20699999999999999</v>
      </c>
      <c r="Q68" s="25">
        <f t="shared" ref="Q68:Q70" si="626">M68*P68</f>
        <v>3076.02</v>
      </c>
      <c r="R68" s="16">
        <v>0.28100000000000003</v>
      </c>
      <c r="S68" s="150">
        <v>0.28270000000000001</v>
      </c>
      <c r="T68" s="25">
        <f t="shared" ref="T68:T70" si="627">M68*R68</f>
        <v>4175.6600000000008</v>
      </c>
      <c r="U68" s="26">
        <v>0.248</v>
      </c>
      <c r="V68" s="25">
        <f t="shared" ref="V68:V70" si="628">M68*U68</f>
        <v>3685.28</v>
      </c>
      <c r="W68" s="16">
        <v>0.47699999999999998</v>
      </c>
      <c r="X68" s="25">
        <f t="shared" ref="X68:X70" si="629">M68*W68</f>
        <v>7088.2199999999993</v>
      </c>
      <c r="Y68" s="16">
        <v>0.41</v>
      </c>
      <c r="Z68" s="25">
        <f t="shared" ref="Z68:Z70" si="630">Y68*M68</f>
        <v>6092.5999999999995</v>
      </c>
      <c r="AA68" s="17">
        <v>2.5999999999999999E-3</v>
      </c>
      <c r="AB68" s="18">
        <f t="shared" ref="AB68:AB70" si="631">M68*AA68</f>
        <v>38.635999999999996</v>
      </c>
      <c r="AC68" s="27">
        <f>IF(M68&gt;0,(AE68+AN68)/M68,0)</f>
        <v>2.5859753970390309E-3</v>
      </c>
      <c r="AD68" s="17">
        <v>3.6999999999999999E-4</v>
      </c>
      <c r="AE68" s="24">
        <f t="shared" ref="AE68:AE70" si="632">AD68*M68</f>
        <v>5.4981999999999998</v>
      </c>
      <c r="AF68" s="117">
        <v>0.219</v>
      </c>
      <c r="AG68" s="30">
        <f t="shared" ref="AG68:AG70" si="633">AJ68*(1-AK68)*AF68</f>
        <v>32.367761999999999</v>
      </c>
      <c r="AH68" s="28">
        <f t="shared" ref="AH68:AH70" si="634">IF(AND(AF68&gt;0,AD68&gt;0,AA68&gt;0),((AA68-AD68)*AF68)/((AF68-AD68)*AA68),0)</f>
        <v>0.85914382923027655</v>
      </c>
      <c r="AI68" s="60">
        <f t="shared" ref="AI68:AI127" si="635">IF(AND(AC68&gt;0,AL68&gt;0,AD68&gt;0),((AL68*(AC68-AD68))/(AC68*(AL68-AD68))),0)</f>
        <v>0.85834596572885613</v>
      </c>
      <c r="AJ68" s="12">
        <v>161</v>
      </c>
      <c r="AK68" s="14">
        <v>8.2000000000000003E-2</v>
      </c>
      <c r="AL68" s="15">
        <v>0.2228</v>
      </c>
      <c r="AM68" s="135">
        <v>0.218</v>
      </c>
      <c r="AN68" s="30">
        <f>AJ68*(1-AK68)*AL68</f>
        <v>32.9293944</v>
      </c>
      <c r="AO68" s="136">
        <f t="shared" ref="AO68" si="636">AJ68*(1-AK68)*AM68</f>
        <v>32.219963999999997</v>
      </c>
      <c r="AP68" s="19">
        <v>1.6</v>
      </c>
      <c r="AQ68" s="19">
        <v>813.18</v>
      </c>
      <c r="AR68" s="101">
        <f>AR66+AJ68-AQ68</f>
        <v>918.82000000000278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9"/>
      <c r="B69" s="33">
        <v>2</v>
      </c>
      <c r="C69" s="46" t="s">
        <v>56</v>
      </c>
      <c r="D69" s="34">
        <v>18589</v>
      </c>
      <c r="E69" s="34">
        <v>4</v>
      </c>
      <c r="F69" s="34">
        <v>13778</v>
      </c>
      <c r="G69" s="35">
        <v>1.6</v>
      </c>
      <c r="H69" s="35">
        <v>4.5999999999999996</v>
      </c>
      <c r="I69" s="34">
        <v>16619</v>
      </c>
      <c r="J69" s="35">
        <v>10.1</v>
      </c>
      <c r="K69" s="34">
        <v>16073</v>
      </c>
      <c r="L69" s="36">
        <v>6.7000000000000004E-2</v>
      </c>
      <c r="M69" s="37">
        <f>ROUND(K69*(1-L69),0)</f>
        <v>14996</v>
      </c>
      <c r="N69" s="38">
        <v>0.495</v>
      </c>
      <c r="O69" s="25">
        <f t="shared" si="625"/>
        <v>7423.0199999999995</v>
      </c>
      <c r="P69" s="36">
        <v>0.372</v>
      </c>
      <c r="Q69" s="25">
        <f t="shared" si="626"/>
        <v>5578.5119999999997</v>
      </c>
      <c r="R69" s="39">
        <v>0.13300000000000001</v>
      </c>
      <c r="S69" s="139">
        <v>0.28399999999999997</v>
      </c>
      <c r="T69" s="25">
        <f t="shared" si="627"/>
        <v>1994.4680000000001</v>
      </c>
      <c r="U69" s="28">
        <v>0.247</v>
      </c>
      <c r="V69" s="25">
        <f t="shared" si="628"/>
        <v>3704.0120000000002</v>
      </c>
      <c r="W69" s="39">
        <v>0.499</v>
      </c>
      <c r="X69" s="25">
        <f t="shared" si="629"/>
        <v>7483.0039999999999</v>
      </c>
      <c r="Y69" s="39">
        <v>0.41</v>
      </c>
      <c r="Z69" s="25">
        <f t="shared" si="630"/>
        <v>6148.36</v>
      </c>
      <c r="AA69" s="40">
        <v>2.63E-3</v>
      </c>
      <c r="AB69" s="18">
        <f t="shared" si="631"/>
        <v>39.439479999999996</v>
      </c>
      <c r="AC69" s="27">
        <f>IF(M69&gt;0,(AE69+AN69)/M69,0)</f>
        <v>3.0071625233395569E-3</v>
      </c>
      <c r="AD69" s="40">
        <v>3.6999999999999999E-4</v>
      </c>
      <c r="AE69" s="37">
        <f t="shared" si="632"/>
        <v>5.5485199999999999</v>
      </c>
      <c r="AF69" s="28">
        <v>0.21829999999999999</v>
      </c>
      <c r="AG69" s="41">
        <f t="shared" si="633"/>
        <v>36.472690799999995</v>
      </c>
      <c r="AH69" s="28">
        <f t="shared" si="634"/>
        <v>0.86077452923366915</v>
      </c>
      <c r="AI69" s="29">
        <f t="shared" si="635"/>
        <v>0.87833340035213514</v>
      </c>
      <c r="AJ69" s="34">
        <v>182</v>
      </c>
      <c r="AK69" s="36">
        <v>8.2000000000000003E-2</v>
      </c>
      <c r="AL69" s="38">
        <v>0.23669999999999999</v>
      </c>
      <c r="AM69" s="137">
        <v>0.23019999999999999</v>
      </c>
      <c r="AN69" s="41">
        <f>AJ69*(1-AK69)*AL69</f>
        <v>39.546889199999995</v>
      </c>
      <c r="AO69" s="138">
        <f t="shared" si="19"/>
        <v>38.460895199999996</v>
      </c>
      <c r="AP69" s="42">
        <v>1.6</v>
      </c>
      <c r="AQ69" s="42"/>
      <c r="AR69" s="121">
        <f>AR68+AJ69-AQ69</f>
        <v>1100.8200000000029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9"/>
      <c r="B70" s="33">
        <v>3</v>
      </c>
      <c r="C70" s="11" t="s">
        <v>58</v>
      </c>
      <c r="D70" s="43">
        <v>22200</v>
      </c>
      <c r="E70" s="43">
        <v>1</v>
      </c>
      <c r="F70" s="43">
        <v>13896</v>
      </c>
      <c r="G70" s="37">
        <v>1.3</v>
      </c>
      <c r="H70" s="37">
        <v>3.3</v>
      </c>
      <c r="I70" s="43">
        <v>17517</v>
      </c>
      <c r="J70" s="37">
        <v>9.4</v>
      </c>
      <c r="K70" s="43">
        <v>15971</v>
      </c>
      <c r="L70" s="39">
        <v>7.1999999999999995E-2</v>
      </c>
      <c r="M70" s="37">
        <f>ROUND(K70*(1-L70),0)</f>
        <v>14821</v>
      </c>
      <c r="N70" s="28">
        <v>0.45400000000000001</v>
      </c>
      <c r="O70" s="25">
        <f t="shared" si="625"/>
        <v>6728.7340000000004</v>
      </c>
      <c r="P70" s="39">
        <v>0.377</v>
      </c>
      <c r="Q70" s="25">
        <f t="shared" si="626"/>
        <v>5587.5169999999998</v>
      </c>
      <c r="R70" s="39">
        <v>0.16900000000000001</v>
      </c>
      <c r="S70" s="139">
        <v>0.25629999999999997</v>
      </c>
      <c r="T70" s="25">
        <f t="shared" si="627"/>
        <v>2504.7490000000003</v>
      </c>
      <c r="U70" s="28">
        <v>0.25900000000000001</v>
      </c>
      <c r="V70" s="25">
        <f t="shared" si="628"/>
        <v>3838.6390000000001</v>
      </c>
      <c r="W70" s="39">
        <v>0.48599999999999999</v>
      </c>
      <c r="X70" s="25">
        <f t="shared" si="629"/>
        <v>7203.0059999999994</v>
      </c>
      <c r="Y70" s="39">
        <v>0.42</v>
      </c>
      <c r="Z70" s="25">
        <f t="shared" si="630"/>
        <v>6224.82</v>
      </c>
      <c r="AA70" s="47">
        <v>2.6700000000000001E-3</v>
      </c>
      <c r="AB70" s="18">
        <f t="shared" si="631"/>
        <v>39.572070000000004</v>
      </c>
      <c r="AC70" s="27">
        <f>IF(M70&gt;0,(AE70+AN70)/M70,0)</f>
        <v>3.0147285608258553E-3</v>
      </c>
      <c r="AD70" s="47">
        <v>3.6000000000000002E-4</v>
      </c>
      <c r="AE70" s="37">
        <f t="shared" si="632"/>
        <v>5.3355600000000001</v>
      </c>
      <c r="AF70" s="28">
        <v>0.22500000000000001</v>
      </c>
      <c r="AG70" s="41">
        <f t="shared" si="633"/>
        <v>37.881000000000007</v>
      </c>
      <c r="AH70" s="28">
        <f t="shared" si="634"/>
        <v>0.86655502736963408</v>
      </c>
      <c r="AI70" s="29">
        <f t="shared" si="635"/>
        <v>0.88194484414825314</v>
      </c>
      <c r="AJ70" s="43">
        <v>183</v>
      </c>
      <c r="AK70" s="39">
        <v>0.08</v>
      </c>
      <c r="AL70" s="28">
        <v>0.23369999999999999</v>
      </c>
      <c r="AM70" s="139">
        <v>0.2223</v>
      </c>
      <c r="AN70" s="41">
        <f>AJ70*(1-AK70)*AL70</f>
        <v>39.345731999999998</v>
      </c>
      <c r="AO70" s="140">
        <f t="shared" si="19"/>
        <v>37.426428000000001</v>
      </c>
      <c r="AP70" s="18">
        <v>1.6</v>
      </c>
      <c r="AQ70" s="18"/>
      <c r="AR70" s="121">
        <f>AR69+AJ70-AQ70</f>
        <v>1283.8200000000029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70"/>
      <c r="B71" s="49" t="s">
        <v>38</v>
      </c>
      <c r="C71" s="50"/>
      <c r="D71" s="51">
        <f t="shared" ref="D71" si="637">SUM(D68:D70)</f>
        <v>44867</v>
      </c>
      <c r="E71" s="51"/>
      <c r="F71" s="51">
        <f t="shared" ref="F71" si="638">SUM(F68:F70)</f>
        <v>38645</v>
      </c>
      <c r="G71" s="52"/>
      <c r="H71" s="52"/>
      <c r="I71" s="51">
        <f t="shared" ref="I71:K71" si="639">SUM(I68:I70)</f>
        <v>46508</v>
      </c>
      <c r="J71" s="52"/>
      <c r="K71" s="51">
        <f t="shared" si="639"/>
        <v>48109</v>
      </c>
      <c r="L71" s="21">
        <f t="shared" ref="L71" si="640">IF(K71&gt;0,(K68*L68+K69*L69+K70*L70)/K71,0)</f>
        <v>7.1331310149868002E-2</v>
      </c>
      <c r="M71" s="52">
        <f t="shared" ref="M71" si="641">M68+M69+M70</f>
        <v>44677</v>
      </c>
      <c r="N71" s="53">
        <f t="shared" ref="N71" si="642">IF(M71&gt;0,O71/M71,0)</f>
        <v>0.48705315934373394</v>
      </c>
      <c r="O71" s="54">
        <f t="shared" ref="O71" si="643">O68+O69+O70</f>
        <v>21760.074000000001</v>
      </c>
      <c r="P71" s="21">
        <f t="shared" ref="P71" si="644">IF(M71&gt;0,Q71/M71,0)</f>
        <v>0.31877809611209346</v>
      </c>
      <c r="Q71" s="54">
        <f t="shared" ref="Q71" si="645">Q68+Q69+Q70</f>
        <v>14242.048999999999</v>
      </c>
      <c r="R71" s="21">
        <f t="shared" ref="R71" si="646">IF(M71&gt;0,T71/M71,0)</f>
        <v>0.19416874454417263</v>
      </c>
      <c r="S71" s="141"/>
      <c r="T71" s="54">
        <f t="shared" ref="T71" si="647">T68+T69+T70</f>
        <v>8674.8770000000004</v>
      </c>
      <c r="U71" s="21">
        <f t="shared" ref="U71" si="648">IF(M71&gt;0,V71/M71,0)</f>
        <v>0.25131344987353671</v>
      </c>
      <c r="V71" s="54">
        <f t="shared" ref="V71" si="649">V68+V69+V70</f>
        <v>11227.931</v>
      </c>
      <c r="W71" s="21">
        <f t="shared" ref="W71" si="650">IF(M71&gt;0,X71/M71,0)</f>
        <v>0.48737001141526953</v>
      </c>
      <c r="X71" s="54">
        <f t="shared" ref="X71" si="651">X68+X69+X70</f>
        <v>21774.229999999996</v>
      </c>
      <c r="Y71" s="21">
        <f t="shared" ref="Y71" si="652">IF(M71&gt;0,Z71/M71,0)</f>
        <v>0.41331736687781184</v>
      </c>
      <c r="Z71" s="54">
        <f t="shared" ref="Z71" si="653">Z68+Z69+Z70</f>
        <v>18465.78</v>
      </c>
      <c r="AA71" s="55">
        <f t="shared" ref="AA71" si="654">IF(M71&gt;0,AB71/M71,0)</f>
        <v>2.6332911789063722E-3</v>
      </c>
      <c r="AB71" s="56">
        <f t="shared" ref="AB71" si="655">SUM(AB68:AB70)</f>
        <v>117.64755</v>
      </c>
      <c r="AC71" s="55">
        <f t="shared" ref="AC71" si="656">IF(M71&gt;0,(AC68*M68+AC69*M69+AC70*M70)/M71,0)</f>
        <v>2.8695815654587362E-3</v>
      </c>
      <c r="AD71" s="55">
        <f t="shared" ref="AD71" si="657">IF(K71&gt;0,(K68*AD68+K69*AD69+K70*AD70)/K71,0)</f>
        <v>3.6668024693924209E-4</v>
      </c>
      <c r="AE71" s="52">
        <f t="shared" ref="AE71" si="658">SUM(AE68:AE70)</f>
        <v>16.382280000000002</v>
      </c>
      <c r="AF71" s="53">
        <f t="shared" ref="AF71" si="659">IF(K71&gt;0,(K68*AF68+K69*AF69+K70*AF70)/K71,0)</f>
        <v>0.22075798499241309</v>
      </c>
      <c r="AG71" s="58">
        <f t="shared" ref="AG71" si="660">SUM(AG68:AG70)</f>
        <v>106.72145280000001</v>
      </c>
      <c r="AH71" s="53">
        <f t="shared" ref="AH71" si="661">IF(AND(AB71&gt;0),((AB68*AH68+AB69*AH69+AB70*AH70)/AB71),0)</f>
        <v>0.86218333503999667</v>
      </c>
      <c r="AI71" s="57">
        <f t="shared" si="635"/>
        <v>0.87360456811495546</v>
      </c>
      <c r="AJ71" s="51">
        <f t="shared" ref="AJ71" si="662">SUM(AJ68:AJ70)</f>
        <v>526</v>
      </c>
      <c r="AK71" s="21">
        <f t="shared" ref="AK71" si="663">IF(AJ71&gt;0,(AK68*AJ68+AK69*AJ69+AK70*AJ70)/AJ71,0)</f>
        <v>8.1304182509505718E-2</v>
      </c>
      <c r="AL71" s="53">
        <f>IF(K71&gt;0,(AL68*K68+AL69*K69+AL70*K70)/K71,0)</f>
        <v>0.23106245816791035</v>
      </c>
      <c r="AM71" s="141">
        <f>IF(L71&gt;0,(AM68*K68+AM69*K69+AM70*K70)/K71,0)</f>
        <v>0.22350345881228045</v>
      </c>
      <c r="AN71" s="58">
        <f t="shared" ref="AN71" si="664">SUM(AN68:AN70)</f>
        <v>111.82201559999999</v>
      </c>
      <c r="AO71" s="142">
        <f t="shared" si="48"/>
        <v>108.10728719999999</v>
      </c>
      <c r="AP71" s="56"/>
      <c r="AQ71" s="56">
        <f t="shared" ref="AQ71" si="665">SUM(AQ68:AQ70)</f>
        <v>813.18</v>
      </c>
      <c r="AR71" s="105"/>
      <c r="AS71" s="106">
        <f>AR70</f>
        <v>1283.8200000000029</v>
      </c>
      <c r="AT71" s="51">
        <f t="shared" ref="AT71" si="666">SUM(AT68:AT70)</f>
        <v>0</v>
      </c>
      <c r="AU71" s="59"/>
      <c r="AV71" s="58"/>
      <c r="AW71" s="58"/>
      <c r="AX71" s="58"/>
      <c r="AY71" s="58"/>
    </row>
    <row r="72" spans="1:51" x14ac:dyDescent="0.2">
      <c r="A72" s="168">
        <v>18</v>
      </c>
      <c r="B72" s="23">
        <v>1</v>
      </c>
      <c r="C72" s="11" t="s">
        <v>54</v>
      </c>
      <c r="D72" s="12">
        <v>5100</v>
      </c>
      <c r="E72" s="12">
        <v>0</v>
      </c>
      <c r="F72" s="12">
        <v>13631</v>
      </c>
      <c r="G72" s="13">
        <v>2.2999999999999998</v>
      </c>
      <c r="H72" s="13">
        <v>5.9</v>
      </c>
      <c r="I72" s="12">
        <v>17295</v>
      </c>
      <c r="J72" s="125">
        <v>9.1</v>
      </c>
      <c r="K72" s="12">
        <v>15845</v>
      </c>
      <c r="L72" s="14">
        <v>7.6999999999999999E-2</v>
      </c>
      <c r="M72" s="24">
        <f>ROUND(K72*(1-L72),0)</f>
        <v>14625</v>
      </c>
      <c r="N72" s="15">
        <v>0.51400000000000001</v>
      </c>
      <c r="O72" s="25">
        <f t="shared" ref="O72:O74" si="667">M72*N72</f>
        <v>7517.25</v>
      </c>
      <c r="P72" s="14">
        <v>0.25900000000000001</v>
      </c>
      <c r="Q72" s="25">
        <f t="shared" ref="Q72:Q74" si="668">M72*P72</f>
        <v>3787.875</v>
      </c>
      <c r="R72" s="16">
        <v>0.22700000000000001</v>
      </c>
      <c r="S72" s="150">
        <v>0.28100000000000003</v>
      </c>
      <c r="T72" s="25">
        <f t="shared" ref="T72:T74" si="669">M72*R72</f>
        <v>3319.875</v>
      </c>
      <c r="U72" s="26">
        <v>0.25800000000000001</v>
      </c>
      <c r="V72" s="25">
        <f t="shared" ref="V72:V74" si="670">M72*U72</f>
        <v>3773.25</v>
      </c>
      <c r="W72" s="16">
        <v>0.47799999999999998</v>
      </c>
      <c r="X72" s="25">
        <f t="shared" ref="X72:X74" si="671">M72*W72</f>
        <v>6990.75</v>
      </c>
      <c r="Y72" s="16">
        <v>0.41</v>
      </c>
      <c r="Z72" s="25">
        <f t="shared" ref="Z72:Z74" si="672">Y72*M72</f>
        <v>5996.25</v>
      </c>
      <c r="AA72" s="17">
        <v>2.7499999999999998E-3</v>
      </c>
      <c r="AB72" s="18">
        <f t="shared" ref="AB72:AB74" si="673">M72*AA72</f>
        <v>40.21875</v>
      </c>
      <c r="AC72" s="27">
        <f>IF(M72&gt;0,(AE72+AN72)/M72,0)</f>
        <v>3.1264506666666674E-3</v>
      </c>
      <c r="AD72" s="17">
        <v>3.6999999999999999E-4</v>
      </c>
      <c r="AE72" s="24">
        <f t="shared" ref="AE72:AE74" si="674">AD72*M72</f>
        <v>5.4112499999999999</v>
      </c>
      <c r="AF72" s="117">
        <v>0.2195</v>
      </c>
      <c r="AG72" s="30">
        <f t="shared" ref="AG72:AG74" si="675">AJ72*(1-AK72)*AF72</f>
        <v>37.399507500000006</v>
      </c>
      <c r="AH72" s="28">
        <f t="shared" ref="AH72:AH74" si="676">IF(AND(AF72&gt;0,AD72&gt;0,AA72&gt;0),((AA72-AD72)*AF72)/((AF72-AD72)*AA72),0)</f>
        <v>0.86691586148529509</v>
      </c>
      <c r="AI72" s="60">
        <f t="shared" si="635"/>
        <v>0.88303584717619599</v>
      </c>
      <c r="AJ72" s="12">
        <v>185</v>
      </c>
      <c r="AK72" s="14">
        <v>7.9000000000000001E-2</v>
      </c>
      <c r="AL72" s="15">
        <v>0.2366</v>
      </c>
      <c r="AM72" s="135">
        <v>0.22500000000000001</v>
      </c>
      <c r="AN72" s="30">
        <f>AJ72*(1-AK72)*AL72</f>
        <v>40.313091000000007</v>
      </c>
      <c r="AO72" s="136">
        <f t="shared" ref="AO72:AO126" si="677">AJ72*(1-AK72)*AM72</f>
        <v>38.336625000000005</v>
      </c>
      <c r="AP72" s="19">
        <v>1.58</v>
      </c>
      <c r="AQ72" s="19">
        <v>820.86</v>
      </c>
      <c r="AR72" s="101">
        <f>AR70+AJ72-AQ72</f>
        <v>647.96000000000288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9"/>
      <c r="B73" s="33">
        <v>2</v>
      </c>
      <c r="C73" s="46" t="s">
        <v>55</v>
      </c>
      <c r="D73" s="34">
        <v>18502</v>
      </c>
      <c r="E73" s="34">
        <v>5</v>
      </c>
      <c r="F73" s="34">
        <v>15082</v>
      </c>
      <c r="G73" s="35">
        <v>3.6</v>
      </c>
      <c r="H73" s="35">
        <v>6.8</v>
      </c>
      <c r="I73" s="34">
        <v>17032</v>
      </c>
      <c r="J73" s="126">
        <v>9</v>
      </c>
      <c r="K73" s="34">
        <v>15828</v>
      </c>
      <c r="L73" s="36">
        <v>7.0000000000000007E-2</v>
      </c>
      <c r="M73" s="37">
        <f>ROUND(K73*(1-L73),0)</f>
        <v>14720</v>
      </c>
      <c r="N73" s="38">
        <v>0.54500000000000004</v>
      </c>
      <c r="O73" s="25">
        <f t="shared" si="667"/>
        <v>8022.4000000000005</v>
      </c>
      <c r="P73" s="36">
        <v>0.22700000000000001</v>
      </c>
      <c r="Q73" s="25">
        <f t="shared" si="668"/>
        <v>3341.44</v>
      </c>
      <c r="R73" s="39">
        <v>0.22800000000000001</v>
      </c>
      <c r="S73" s="139">
        <v>0.26719999999999999</v>
      </c>
      <c r="T73" s="25">
        <f t="shared" si="669"/>
        <v>3356.1600000000003</v>
      </c>
      <c r="U73" s="28">
        <v>0.245</v>
      </c>
      <c r="V73" s="25">
        <f t="shared" si="670"/>
        <v>3606.4</v>
      </c>
      <c r="W73" s="39">
        <v>0.495</v>
      </c>
      <c r="X73" s="25">
        <f t="shared" si="671"/>
        <v>7286.4</v>
      </c>
      <c r="Y73" s="39">
        <v>0.41</v>
      </c>
      <c r="Z73" s="25">
        <f t="shared" si="672"/>
        <v>6035.2</v>
      </c>
      <c r="AA73" s="40">
        <v>2.8600000000000001E-3</v>
      </c>
      <c r="AB73" s="18">
        <f t="shared" si="673"/>
        <v>42.099200000000003</v>
      </c>
      <c r="AC73" s="27">
        <f>IF(M73&gt;0,(AE73+AN73)/M73,0)</f>
        <v>3.17173125E-3</v>
      </c>
      <c r="AD73" s="40">
        <v>3.6999999999999999E-4</v>
      </c>
      <c r="AE73" s="37">
        <f t="shared" si="674"/>
        <v>5.4463999999999997</v>
      </c>
      <c r="AF73" s="28">
        <v>0.21859999999999999</v>
      </c>
      <c r="AG73" s="41">
        <f t="shared" si="675"/>
        <v>38.412391999999997</v>
      </c>
      <c r="AH73" s="28">
        <f t="shared" si="676"/>
        <v>0.87210548696137302</v>
      </c>
      <c r="AI73" s="29">
        <f t="shared" si="635"/>
        <v>0.88473924110447966</v>
      </c>
      <c r="AJ73" s="34">
        <v>191</v>
      </c>
      <c r="AK73" s="36">
        <v>0.08</v>
      </c>
      <c r="AL73" s="38">
        <v>0.23469999999999999</v>
      </c>
      <c r="AM73" s="137">
        <v>0.22070000000000001</v>
      </c>
      <c r="AN73" s="41">
        <f>AJ73*(1-AK73)*AL73</f>
        <v>41.241484</v>
      </c>
      <c r="AO73" s="138">
        <f t="shared" si="677"/>
        <v>38.781404000000002</v>
      </c>
      <c r="AP73" s="42">
        <v>1.6</v>
      </c>
      <c r="AQ73" s="42"/>
      <c r="AR73" s="121">
        <f>AR72+AJ73-AQ73</f>
        <v>838.96000000000288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9"/>
      <c r="B74" s="33">
        <v>3</v>
      </c>
      <c r="C74" s="11" t="s">
        <v>58</v>
      </c>
      <c r="D74" s="43">
        <v>21000</v>
      </c>
      <c r="E74" s="43">
        <v>2</v>
      </c>
      <c r="F74" s="43">
        <v>15584</v>
      </c>
      <c r="G74" s="37">
        <v>4</v>
      </c>
      <c r="H74" s="37">
        <v>6.2</v>
      </c>
      <c r="I74" s="43">
        <v>19100</v>
      </c>
      <c r="J74" s="37">
        <v>7.7</v>
      </c>
      <c r="K74" s="43">
        <v>15663</v>
      </c>
      <c r="L74" s="39">
        <v>7.0999999999999994E-2</v>
      </c>
      <c r="M74" s="37">
        <f>ROUND(K74*(1-L74),0)</f>
        <v>14551</v>
      </c>
      <c r="N74" s="28">
        <v>0.52500000000000002</v>
      </c>
      <c r="O74" s="25">
        <f t="shared" si="667"/>
        <v>7639.2750000000005</v>
      </c>
      <c r="P74" s="39">
        <v>0.26600000000000001</v>
      </c>
      <c r="Q74" s="25">
        <f t="shared" si="668"/>
        <v>3870.5660000000003</v>
      </c>
      <c r="R74" s="39">
        <v>0.20899999999999999</v>
      </c>
      <c r="S74" s="139">
        <v>0.27729999999999999</v>
      </c>
      <c r="T74" s="25">
        <f t="shared" si="669"/>
        <v>3041.1589999999997</v>
      </c>
      <c r="U74" s="28">
        <v>0.251</v>
      </c>
      <c r="V74" s="25">
        <f t="shared" si="670"/>
        <v>3652.3009999999999</v>
      </c>
      <c r="W74" s="39">
        <v>0.49</v>
      </c>
      <c r="X74" s="25">
        <f t="shared" si="671"/>
        <v>7129.99</v>
      </c>
      <c r="Y74" s="39">
        <v>0.42</v>
      </c>
      <c r="Z74" s="25">
        <f t="shared" si="672"/>
        <v>6111.42</v>
      </c>
      <c r="AA74" s="47">
        <v>2.8900000000000002E-3</v>
      </c>
      <c r="AB74" s="18">
        <f t="shared" si="673"/>
        <v>42.052390000000003</v>
      </c>
      <c r="AC74" s="27">
        <f>IF(M74&gt;0,(AE74+AN74)/M74,0)</f>
        <v>3.3445161157308776E-3</v>
      </c>
      <c r="AD74" s="47">
        <v>4.0999999999999999E-4</v>
      </c>
      <c r="AE74" s="37">
        <f t="shared" si="674"/>
        <v>5.96591</v>
      </c>
      <c r="AF74" s="28">
        <v>0.2228</v>
      </c>
      <c r="AG74" s="41">
        <f t="shared" si="675"/>
        <v>40.380272000000005</v>
      </c>
      <c r="AH74" s="28">
        <f t="shared" si="676"/>
        <v>0.85971354603053241</v>
      </c>
      <c r="AI74" s="29">
        <f t="shared" si="635"/>
        <v>0.87894083090665875</v>
      </c>
      <c r="AJ74" s="43">
        <v>197</v>
      </c>
      <c r="AK74" s="39">
        <v>0.08</v>
      </c>
      <c r="AL74" s="28">
        <v>0.2356</v>
      </c>
      <c r="AM74" s="139">
        <v>0.21890000000000001</v>
      </c>
      <c r="AN74" s="41">
        <f>AJ74*(1-AK74)*AL74</f>
        <v>42.700144000000002</v>
      </c>
      <c r="AO74" s="140">
        <f t="shared" si="677"/>
        <v>39.673436000000002</v>
      </c>
      <c r="AP74" s="18">
        <v>1.6</v>
      </c>
      <c r="AQ74" s="18"/>
      <c r="AR74" s="121">
        <f>AR73+AJ74-AQ74</f>
        <v>1035.9600000000028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70"/>
      <c r="B75" s="49" t="s">
        <v>38</v>
      </c>
      <c r="C75" s="50"/>
      <c r="D75" s="51">
        <f t="shared" ref="D75" si="678">SUM(D72:D74)</f>
        <v>44602</v>
      </c>
      <c r="E75" s="51"/>
      <c r="F75" s="51">
        <f t="shared" ref="F75" si="679">SUM(F72:F74)</f>
        <v>44297</v>
      </c>
      <c r="G75" s="52"/>
      <c r="H75" s="52"/>
      <c r="I75" s="51">
        <f t="shared" ref="I75:K75" si="680">SUM(I72:I74)</f>
        <v>53427</v>
      </c>
      <c r="J75" s="52"/>
      <c r="K75" s="51">
        <f t="shared" si="680"/>
        <v>47336</v>
      </c>
      <c r="L75" s="21">
        <f t="shared" ref="L75" si="681">IF(K75&gt;0,(K72*L72+K73*L73+K74*L74)/K75,0)</f>
        <v>7.2674032448876116E-2</v>
      </c>
      <c r="M75" s="52">
        <f t="shared" ref="M75" si="682">M72+M73+M74</f>
        <v>43896</v>
      </c>
      <c r="N75" s="53">
        <f t="shared" ref="N75" si="683">IF(M75&gt;0,O75/M75,0)</f>
        <v>0.52804184891561878</v>
      </c>
      <c r="O75" s="54">
        <f t="shared" ref="O75" si="684">O72+O73+O74</f>
        <v>23178.925000000003</v>
      </c>
      <c r="P75" s="21">
        <f t="shared" ref="P75" si="685">IF(M75&gt;0,Q75/M75,0)</f>
        <v>0.25058959814106074</v>
      </c>
      <c r="Q75" s="54">
        <f t="shared" ref="Q75" si="686">Q72+Q73+Q74</f>
        <v>10999.881000000001</v>
      </c>
      <c r="R75" s="21">
        <f t="shared" ref="R75" si="687">IF(M75&gt;0,T75/M75,0)</f>
        <v>0.22136855294332056</v>
      </c>
      <c r="S75" s="141"/>
      <c r="T75" s="54">
        <f t="shared" ref="T75" si="688">T72+T73+T74</f>
        <v>9717.1939999999995</v>
      </c>
      <c r="U75" s="21">
        <f t="shared" ref="U75" si="689">IF(M75&gt;0,V75/M75,0)</f>
        <v>0.25132018862766536</v>
      </c>
      <c r="V75" s="54">
        <f t="shared" ref="V75" si="690">V72+V73+V74</f>
        <v>11031.950999999999</v>
      </c>
      <c r="W75" s="21">
        <f t="shared" ref="W75" si="691">IF(M75&gt;0,X75/M75,0)</f>
        <v>0.48767860397302715</v>
      </c>
      <c r="X75" s="54">
        <f t="shared" ref="X75" si="692">X72+X73+X74</f>
        <v>21407.14</v>
      </c>
      <c r="Y75" s="21">
        <f t="shared" ref="Y75" si="693">IF(M75&gt;0,Z75/M75,0)</f>
        <v>0.41331488062693644</v>
      </c>
      <c r="Z75" s="54">
        <f t="shared" ref="Z75" si="694">Z72+Z73+Z74</f>
        <v>18142.870000000003</v>
      </c>
      <c r="AA75" s="55">
        <f t="shared" ref="AA75" si="695">IF(M75&gt;0,AB75/M75,0)</f>
        <v>2.833295516675779E-3</v>
      </c>
      <c r="AB75" s="56">
        <f t="shared" ref="AB75" si="696">SUM(AB72:AB74)</f>
        <v>124.37034</v>
      </c>
      <c r="AC75" s="55">
        <f t="shared" ref="AC75" si="697">IF(M75&gt;0,(AC72*M72+AC73*M73+AC74*M74)/M75,0)</f>
        <v>3.2139210634226354E-3</v>
      </c>
      <c r="AD75" s="55">
        <f t="shared" ref="AD75" si="698">IF(K75&gt;0,(K72*AD72+K73*AD73+K74*AD74)/K75,0)</f>
        <v>3.832355923609937E-4</v>
      </c>
      <c r="AE75" s="52">
        <f t="shared" ref="AE75" si="699">SUM(AE72:AE74)</f>
        <v>16.823560000000001</v>
      </c>
      <c r="AF75" s="53">
        <f t="shared" ref="AF75" si="700">IF(K75&gt;0,(K72*AF72+K73*AF73+K74*AF74)/K75,0)</f>
        <v>0.22029099839445665</v>
      </c>
      <c r="AG75" s="58">
        <f t="shared" ref="AG75" si="701">SUM(AG72:AG74)</f>
        <v>116.19217150000001</v>
      </c>
      <c r="AH75" s="53">
        <f t="shared" ref="AH75" si="702">IF(AND(AB75&gt;0),((AB72*AH72+AB73*AH73+AB74*AH74)/AB75),0)</f>
        <v>0.86623727929629246</v>
      </c>
      <c r="AI75" s="57">
        <f t="shared" si="635"/>
        <v>0.88219242205665482</v>
      </c>
      <c r="AJ75" s="51">
        <f t="shared" ref="AJ75" si="703">SUM(AJ72:AJ74)</f>
        <v>573</v>
      </c>
      <c r="AK75" s="21">
        <f t="shared" ref="AK75" si="704">IF(AJ75&gt;0,(AK72*AJ72+AK73*AJ73+AK74*AJ74)/AJ75,0)</f>
        <v>7.9677137870855147E-2</v>
      </c>
      <c r="AL75" s="53">
        <f>IF(K75&gt;0,(AL72*K72+AL73*K73+AL74*K74)/K75,0)</f>
        <v>0.23563379668751055</v>
      </c>
      <c r="AM75" s="141">
        <f>IF(L75&gt;0,(AM72*K72+AM73*K73+AM74*K74)/K75,0)</f>
        <v>0.22154375739394966</v>
      </c>
      <c r="AN75" s="58">
        <f t="shared" ref="AN75" si="705">SUM(AN72:AN74)</f>
        <v>124.25471899999999</v>
      </c>
      <c r="AO75" s="142">
        <f t="shared" ref="AO75:AO123" si="706">SUM(AO72:AO74)</f>
        <v>116.79146500000002</v>
      </c>
      <c r="AP75" s="56"/>
      <c r="AQ75" s="56">
        <f t="shared" ref="AQ75" si="707">SUM(AQ72:AQ74)</f>
        <v>820.86</v>
      </c>
      <c r="AR75" s="105"/>
      <c r="AS75" s="106">
        <f>AR74</f>
        <v>1035.9600000000028</v>
      </c>
      <c r="AT75" s="51">
        <f t="shared" ref="AT75" si="708">SUM(AT72:AT74)</f>
        <v>0</v>
      </c>
      <c r="AU75" s="59"/>
      <c r="AV75" s="58"/>
      <c r="AW75" s="58"/>
      <c r="AX75" s="58"/>
      <c r="AY75" s="58"/>
    </row>
    <row r="76" spans="1:51" x14ac:dyDescent="0.2">
      <c r="A76" s="168">
        <v>19</v>
      </c>
      <c r="B76" s="23">
        <v>1</v>
      </c>
      <c r="C76" s="11" t="s">
        <v>54</v>
      </c>
      <c r="D76" s="12">
        <v>5100</v>
      </c>
      <c r="E76" s="12">
        <v>1</v>
      </c>
      <c r="F76" s="12">
        <v>11965</v>
      </c>
      <c r="G76" s="13">
        <v>4.4000000000000004</v>
      </c>
      <c r="H76" s="13">
        <v>9.1</v>
      </c>
      <c r="I76" s="12">
        <v>13837</v>
      </c>
      <c r="J76" s="13">
        <v>8.6999999999999993</v>
      </c>
      <c r="K76" s="12">
        <v>15330</v>
      </c>
      <c r="L76" s="14">
        <v>7.0000000000000007E-2</v>
      </c>
      <c r="M76" s="24">
        <f>ROUND(K76*(1-L76),0)</f>
        <v>14257</v>
      </c>
      <c r="N76" s="15">
        <v>0.46200000000000002</v>
      </c>
      <c r="O76" s="25">
        <f t="shared" ref="O76:O78" si="709">M76*N76</f>
        <v>6586.7340000000004</v>
      </c>
      <c r="P76" s="14">
        <v>0.20499999999999999</v>
      </c>
      <c r="Q76" s="25">
        <f t="shared" ref="Q76:Q78" si="710">M76*P76</f>
        <v>2922.6849999999999</v>
      </c>
      <c r="R76" s="16">
        <v>0.33300000000000002</v>
      </c>
      <c r="S76" s="150">
        <v>0.2482</v>
      </c>
      <c r="T76" s="25">
        <f t="shared" ref="T76:T78" si="711">M76*R76</f>
        <v>4747.5810000000001</v>
      </c>
      <c r="U76" s="26">
        <v>0.26200000000000001</v>
      </c>
      <c r="V76" s="25">
        <f t="shared" ref="V76:V78" si="712">M76*U76</f>
        <v>3735.3340000000003</v>
      </c>
      <c r="W76" s="16">
        <v>0.47799999999999998</v>
      </c>
      <c r="X76" s="25">
        <f t="shared" ref="X76:X78" si="713">M76*W76</f>
        <v>6814.8459999999995</v>
      </c>
      <c r="Y76" s="16">
        <v>0.41</v>
      </c>
      <c r="Z76" s="25">
        <f t="shared" ref="Z76:Z78" si="714">Y76*M76</f>
        <v>5845.37</v>
      </c>
      <c r="AA76" s="17">
        <v>2.8600000000000001E-3</v>
      </c>
      <c r="AB76" s="18">
        <f t="shared" ref="AB76:AB78" si="715">M76*AA76</f>
        <v>40.775020000000005</v>
      </c>
      <c r="AC76" s="27">
        <f>IF(M76&gt;0,(AE76+AN76)/M76,0)</f>
        <v>3.260227817914007E-3</v>
      </c>
      <c r="AD76" s="17">
        <v>4.6000000000000001E-4</v>
      </c>
      <c r="AE76" s="24">
        <f t="shared" ref="AE76:AE78" si="716">AD76*M76</f>
        <v>6.5582200000000004</v>
      </c>
      <c r="AF76" s="117">
        <v>0.2195</v>
      </c>
      <c r="AG76" s="30">
        <f t="shared" ref="AG76:AG78" si="717">AJ76*(1-AK76)*AF76</f>
        <v>38.16666</v>
      </c>
      <c r="AH76" s="28">
        <f t="shared" ref="AH76:AH78" si="718">IF(AND(AF76&gt;0,AD76&gt;0,AA76&gt;0),((AA76-AD76)*AF76)/((AF76-AD76)*AA76),0)</f>
        <v>0.84092313822043541</v>
      </c>
      <c r="AI76" s="60">
        <f t="shared" si="635"/>
        <v>0.86062982395310161</v>
      </c>
      <c r="AJ76" s="12">
        <v>189</v>
      </c>
      <c r="AK76" s="14">
        <v>0.08</v>
      </c>
      <c r="AL76" s="15">
        <v>0.2296</v>
      </c>
      <c r="AM76" s="135">
        <v>0.2107</v>
      </c>
      <c r="AN76" s="30">
        <f>AJ76*(1-AK76)*AL76</f>
        <v>39.922848000000002</v>
      </c>
      <c r="AO76" s="136">
        <f t="shared" ref="AO76" si="719">AJ76*(1-AK76)*AM76</f>
        <v>36.636516</v>
      </c>
      <c r="AP76" s="19">
        <v>1.58</v>
      </c>
      <c r="AQ76" s="19">
        <v>873.24</v>
      </c>
      <c r="AR76" s="101">
        <f>AR74+AJ76-AQ76</f>
        <v>351.72000000000276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9"/>
      <c r="B77" s="33">
        <v>2</v>
      </c>
      <c r="C77" s="46" t="s">
        <v>55</v>
      </c>
      <c r="D77" s="34">
        <v>22200</v>
      </c>
      <c r="E77" s="34">
        <v>4</v>
      </c>
      <c r="F77" s="34">
        <v>14254</v>
      </c>
      <c r="G77" s="35">
        <v>2.7</v>
      </c>
      <c r="H77" s="35">
        <v>6</v>
      </c>
      <c r="I77" s="34">
        <v>17216</v>
      </c>
      <c r="J77" s="35">
        <v>8.1</v>
      </c>
      <c r="K77" s="34">
        <v>14768</v>
      </c>
      <c r="L77" s="36">
        <v>7.0999999999999994E-2</v>
      </c>
      <c r="M77" s="37">
        <f>ROUND(K77*(1-L77),0)</f>
        <v>13719</v>
      </c>
      <c r="N77" s="38">
        <v>0.46200000000000002</v>
      </c>
      <c r="O77" s="25">
        <f t="shared" si="709"/>
        <v>6338.1779999999999</v>
      </c>
      <c r="P77" s="36">
        <v>0.34100000000000003</v>
      </c>
      <c r="Q77" s="25">
        <f t="shared" si="710"/>
        <v>4678.1790000000001</v>
      </c>
      <c r="R77" s="39">
        <v>0.19700000000000001</v>
      </c>
      <c r="S77" s="139">
        <v>0.27500000000000002</v>
      </c>
      <c r="T77" s="25">
        <f t="shared" si="711"/>
        <v>2702.643</v>
      </c>
      <c r="U77" s="28">
        <v>0.26500000000000001</v>
      </c>
      <c r="V77" s="25">
        <f t="shared" si="712"/>
        <v>3635.5350000000003</v>
      </c>
      <c r="W77" s="39">
        <v>0.47199999999999998</v>
      </c>
      <c r="X77" s="25">
        <f t="shared" si="713"/>
        <v>6475.3679999999995</v>
      </c>
      <c r="Y77" s="39">
        <v>0.41</v>
      </c>
      <c r="Z77" s="25">
        <f t="shared" si="714"/>
        <v>5624.79</v>
      </c>
      <c r="AA77" s="40">
        <v>3.0999999999999999E-3</v>
      </c>
      <c r="AB77" s="18">
        <f t="shared" si="715"/>
        <v>42.5289</v>
      </c>
      <c r="AC77" s="27">
        <f>IF(M77&gt;0,(AE77+AN77)/M77,0)</f>
        <v>3.4131994751804067E-3</v>
      </c>
      <c r="AD77" s="40">
        <v>4.2999999999999999E-4</v>
      </c>
      <c r="AE77" s="37">
        <f t="shared" si="716"/>
        <v>5.8991699999999998</v>
      </c>
      <c r="AF77" s="28">
        <v>0.22020000000000001</v>
      </c>
      <c r="AG77" s="41">
        <f t="shared" si="717"/>
        <v>38.121904800000003</v>
      </c>
      <c r="AH77" s="28">
        <f t="shared" si="718"/>
        <v>0.86297551545824314</v>
      </c>
      <c r="AI77" s="29">
        <f t="shared" si="635"/>
        <v>0.87561119076747207</v>
      </c>
      <c r="AJ77" s="34">
        <v>189</v>
      </c>
      <c r="AK77" s="36">
        <v>8.4000000000000005E-2</v>
      </c>
      <c r="AL77" s="38">
        <v>0.2364</v>
      </c>
      <c r="AM77" s="137">
        <v>0.2243</v>
      </c>
      <c r="AN77" s="41">
        <f>AJ77*(1-AK77)*AL77</f>
        <v>40.9265136</v>
      </c>
      <c r="AO77" s="138">
        <f t="shared" si="677"/>
        <v>38.831713199999996</v>
      </c>
      <c r="AP77" s="42">
        <v>1.55</v>
      </c>
      <c r="AQ77" s="42"/>
      <c r="AR77" s="121">
        <f>AR76+AJ77-AQ77</f>
        <v>540.72000000000276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9"/>
      <c r="B78" s="33">
        <v>3</v>
      </c>
      <c r="C78" s="11" t="s">
        <v>53</v>
      </c>
      <c r="D78" s="43">
        <v>21100</v>
      </c>
      <c r="E78" s="43">
        <v>1</v>
      </c>
      <c r="F78" s="43">
        <v>13811</v>
      </c>
      <c r="G78" s="37">
        <v>1.6</v>
      </c>
      <c r="H78" s="37">
        <v>4.5999999999999996</v>
      </c>
      <c r="I78" s="43">
        <v>18707</v>
      </c>
      <c r="J78" s="127">
        <v>7.4</v>
      </c>
      <c r="K78" s="43">
        <v>15056</v>
      </c>
      <c r="L78" s="39">
        <v>6.6000000000000003E-2</v>
      </c>
      <c r="M78" s="37">
        <f>ROUND(K78*(1-L78),0)</f>
        <v>14062</v>
      </c>
      <c r="N78" s="28">
        <v>0.47</v>
      </c>
      <c r="O78" s="25">
        <f t="shared" si="709"/>
        <v>6609.1399999999994</v>
      </c>
      <c r="P78" s="39">
        <v>0.34100000000000003</v>
      </c>
      <c r="Q78" s="25">
        <f t="shared" si="710"/>
        <v>4795.1420000000007</v>
      </c>
      <c r="R78" s="39">
        <v>0.189</v>
      </c>
      <c r="S78" s="139">
        <v>0.29920000000000002</v>
      </c>
      <c r="T78" s="25">
        <f t="shared" si="711"/>
        <v>2657.7179999999998</v>
      </c>
      <c r="U78" s="28">
        <v>0.27300000000000002</v>
      </c>
      <c r="V78" s="25">
        <f t="shared" si="712"/>
        <v>3838.9260000000004</v>
      </c>
      <c r="W78" s="39">
        <v>0.47299999999999998</v>
      </c>
      <c r="X78" s="25">
        <f t="shared" si="713"/>
        <v>6651.326</v>
      </c>
      <c r="Y78" s="39">
        <v>0.41</v>
      </c>
      <c r="Z78" s="25">
        <f t="shared" si="714"/>
        <v>5765.42</v>
      </c>
      <c r="AA78" s="47">
        <v>3.0799999999999998E-3</v>
      </c>
      <c r="AB78" s="18">
        <f t="shared" si="715"/>
        <v>43.310959999999994</v>
      </c>
      <c r="AC78" s="27">
        <f>IF(M78&gt;0,(AE78+AN78)/M78,0)</f>
        <v>3.2020027023183049E-3</v>
      </c>
      <c r="AD78" s="47">
        <v>3.8999999999999999E-4</v>
      </c>
      <c r="AE78" s="37">
        <f t="shared" si="716"/>
        <v>5.4841800000000003</v>
      </c>
      <c r="AF78" s="28">
        <v>0.22020000000000001</v>
      </c>
      <c r="AG78" s="41">
        <f t="shared" si="717"/>
        <v>38.239932000000003</v>
      </c>
      <c r="AH78" s="28">
        <f t="shared" si="718"/>
        <v>0.87492622022443234</v>
      </c>
      <c r="AI78" s="29">
        <f t="shared" si="635"/>
        <v>0.87970797328833172</v>
      </c>
      <c r="AJ78" s="43">
        <v>190</v>
      </c>
      <c r="AK78" s="39">
        <v>8.5999999999999993E-2</v>
      </c>
      <c r="AL78" s="28">
        <v>0.22770000000000001</v>
      </c>
      <c r="AM78" s="139">
        <v>0.21060000000000001</v>
      </c>
      <c r="AN78" s="41">
        <f>AJ78*(1-AK78)*AL78</f>
        <v>39.542382000000003</v>
      </c>
      <c r="AO78" s="140">
        <f t="shared" si="677"/>
        <v>36.572796000000004</v>
      </c>
      <c r="AP78" s="18">
        <v>1.6</v>
      </c>
      <c r="AQ78" s="18"/>
      <c r="AR78" s="121">
        <f>AR77+AJ78-AQ78</f>
        <v>730.72000000000276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70"/>
      <c r="B79" s="49" t="s">
        <v>38</v>
      </c>
      <c r="C79" s="50"/>
      <c r="D79" s="51">
        <f t="shared" ref="D79" si="720">SUM(D76:D78)</f>
        <v>48400</v>
      </c>
      <c r="E79" s="51"/>
      <c r="F79" s="51">
        <f t="shared" ref="F79" si="721">SUM(F76:F78)</f>
        <v>40030</v>
      </c>
      <c r="G79" s="52"/>
      <c r="H79" s="52"/>
      <c r="I79" s="51">
        <f t="shared" ref="I79:K79" si="722">SUM(I76:I78)</f>
        <v>49760</v>
      </c>
      <c r="J79" s="52"/>
      <c r="K79" s="51">
        <f t="shared" si="722"/>
        <v>45154</v>
      </c>
      <c r="L79" s="21">
        <f t="shared" ref="L79" si="723">IF(K79&gt;0,(K76*L76+K77*L77+K78*L78)/K79,0)</f>
        <v>6.8993311777472657E-2</v>
      </c>
      <c r="M79" s="52">
        <f t="shared" ref="M79" si="724">M76+M77+M78</f>
        <v>42038</v>
      </c>
      <c r="N79" s="53">
        <f t="shared" ref="N79" si="725">IF(M79&gt;0,O79/M79,0)</f>
        <v>0.46467605499785908</v>
      </c>
      <c r="O79" s="54">
        <f t="shared" ref="O79" si="726">O76+O77+O78</f>
        <v>19534.052</v>
      </c>
      <c r="P79" s="21">
        <f t="shared" ref="P79" si="727">IF(M79&gt;0,Q79/M79,0)</f>
        <v>0.29487620724106761</v>
      </c>
      <c r="Q79" s="54">
        <f t="shared" ref="Q79" si="728">Q76+Q77+Q78</f>
        <v>12396.006000000001</v>
      </c>
      <c r="R79" s="21">
        <f t="shared" ref="R79" si="729">IF(M79&gt;0,T79/M79,0)</f>
        <v>0.24044773776107328</v>
      </c>
      <c r="S79" s="141"/>
      <c r="T79" s="54">
        <f t="shared" ref="T79" si="730">T76+T77+T78</f>
        <v>10107.941999999999</v>
      </c>
      <c r="U79" s="21">
        <f t="shared" ref="U79" si="731">IF(M79&gt;0,V79/M79,0)</f>
        <v>0.26665861839288268</v>
      </c>
      <c r="V79" s="54">
        <f t="shared" ref="V79" si="732">V76+V77+V78</f>
        <v>11209.795000000002</v>
      </c>
      <c r="W79" s="21">
        <f t="shared" ref="W79" si="733">IF(M79&gt;0,X79/M79,0)</f>
        <v>0.47436938008468532</v>
      </c>
      <c r="X79" s="54">
        <f t="shared" ref="X79" si="734">X76+X77+X78</f>
        <v>19941.54</v>
      </c>
      <c r="Y79" s="21">
        <f t="shared" ref="Y79" si="735">IF(M79&gt;0,Z79/M79,0)</f>
        <v>0.41000000000000003</v>
      </c>
      <c r="Z79" s="54">
        <f t="shared" ref="Z79" si="736">Z76+Z77+Z78</f>
        <v>17235.580000000002</v>
      </c>
      <c r="AA79" s="55">
        <f t="shared" ref="AA79" si="737">IF(M79&gt;0,AB79/M79,0)</f>
        <v>3.0119149341072361E-3</v>
      </c>
      <c r="AB79" s="56">
        <f t="shared" ref="AB79" si="738">SUM(AB76:AB78)</f>
        <v>126.61488</v>
      </c>
      <c r="AC79" s="55">
        <f t="shared" ref="AC79" si="739">IF(M79&gt;0,(AC76*M76+AC77*M77+AC78*M78)/M79,0)</f>
        <v>3.2906730481944905E-3</v>
      </c>
      <c r="AD79" s="55">
        <f t="shared" ref="AD79" si="740">IF(K79&gt;0,(K76*AD76+K77*AD77+K78*AD78)/K79,0)</f>
        <v>4.2684767683926118E-4</v>
      </c>
      <c r="AE79" s="52">
        <f t="shared" ref="AE79" si="741">SUM(AE76:AE78)</f>
        <v>17.941569999999999</v>
      </c>
      <c r="AF79" s="53">
        <f t="shared" ref="AF79" si="742">IF(K79&gt;0,(K76*AF76+K77*AF77+K78*AF78)/K79,0)</f>
        <v>0.21996234663595696</v>
      </c>
      <c r="AG79" s="58">
        <f t="shared" ref="AG79" si="743">SUM(AG76:AG78)</f>
        <v>114.5284968</v>
      </c>
      <c r="AH79" s="53">
        <f t="shared" ref="AH79" si="744">IF(AND(AB79&gt;0),((AB76*AH76+AB77*AH77+AB78*AH78)/AB79),0)</f>
        <v>0.85996173361191575</v>
      </c>
      <c r="AI79" s="57">
        <f t="shared" si="635"/>
        <v>0.87189538411938117</v>
      </c>
      <c r="AJ79" s="51">
        <f t="shared" ref="AJ79" si="745">SUM(AJ76:AJ78)</f>
        <v>568</v>
      </c>
      <c r="AK79" s="21">
        <f t="shared" ref="AK79" si="746">IF(AJ79&gt;0,(AK76*AJ76+AK77*AJ77+AK78*AJ78)/AJ79,0)</f>
        <v>8.3338028169014075E-2</v>
      </c>
      <c r="AL79" s="53">
        <f>IF(K79&gt;0,(AL76*K76+AL77*K77+AL78*K78)/K79,0)</f>
        <v>0.23119046817557692</v>
      </c>
      <c r="AM79" s="141">
        <f>IF(L79&gt;0,(AM76*K76+AM77*K77+AM78*K78)/K79,0)</f>
        <v>0.21511465207955</v>
      </c>
      <c r="AN79" s="58">
        <f t="shared" ref="AN79" si="747">SUM(AN76:AN78)</f>
        <v>120.39174360000001</v>
      </c>
      <c r="AO79" s="142">
        <f t="shared" si="706"/>
        <v>112.04102520000001</v>
      </c>
      <c r="AP79" s="56"/>
      <c r="AQ79" s="56">
        <f t="shared" ref="AQ79" si="748">SUM(AQ76:AQ78)</f>
        <v>873.24</v>
      </c>
      <c r="AR79" s="105"/>
      <c r="AS79" s="106">
        <f>AR78</f>
        <v>730.72000000000276</v>
      </c>
      <c r="AT79" s="51">
        <f t="shared" ref="AT79" si="749">SUM(AT76:AT78)</f>
        <v>0</v>
      </c>
      <c r="AU79" s="59"/>
      <c r="AV79" s="58"/>
      <c r="AW79" s="58"/>
      <c r="AX79" s="58"/>
      <c r="AY79" s="58"/>
    </row>
    <row r="80" spans="1:51" x14ac:dyDescent="0.2">
      <c r="A80" s="168">
        <v>20</v>
      </c>
      <c r="B80" s="23">
        <v>1</v>
      </c>
      <c r="C80" s="46" t="s">
        <v>56</v>
      </c>
      <c r="D80" s="12">
        <v>5900</v>
      </c>
      <c r="E80" s="12">
        <v>0</v>
      </c>
      <c r="F80" s="12">
        <v>14646</v>
      </c>
      <c r="G80" s="13">
        <v>1.9</v>
      </c>
      <c r="H80" s="13">
        <v>4.3</v>
      </c>
      <c r="I80" s="12">
        <v>18590</v>
      </c>
      <c r="J80" s="125">
        <v>7</v>
      </c>
      <c r="K80" s="12">
        <v>16047</v>
      </c>
      <c r="L80" s="14">
        <v>6.8000000000000005E-2</v>
      </c>
      <c r="M80" s="24">
        <f>ROUND(K80*(1-L80),0)</f>
        <v>14956</v>
      </c>
      <c r="N80" s="15">
        <v>0.54800000000000004</v>
      </c>
      <c r="O80" s="25">
        <f t="shared" ref="O80:O82" si="750">M80*N80</f>
        <v>8195.8880000000008</v>
      </c>
      <c r="P80" s="14">
        <v>0.25900000000000001</v>
      </c>
      <c r="Q80" s="25">
        <f t="shared" ref="Q80:Q82" si="751">M80*P80</f>
        <v>3873.6040000000003</v>
      </c>
      <c r="R80" s="16">
        <v>0.193</v>
      </c>
      <c r="S80" s="150">
        <v>0.2858</v>
      </c>
      <c r="T80" s="25">
        <f t="shared" ref="T80:T82" si="752">M80*R80</f>
        <v>2886.5080000000003</v>
      </c>
      <c r="U80" s="26">
        <v>0.27400000000000002</v>
      </c>
      <c r="V80" s="25">
        <f t="shared" ref="V80:V82" si="753">M80*U80</f>
        <v>4097.9440000000004</v>
      </c>
      <c r="W80" s="16">
        <v>0.46700000000000003</v>
      </c>
      <c r="X80" s="25">
        <f t="shared" ref="X80:X82" si="754">M80*W80</f>
        <v>6984.4520000000002</v>
      </c>
      <c r="Y80" s="16">
        <v>0.41</v>
      </c>
      <c r="Z80" s="25">
        <f t="shared" ref="Z80:Z82" si="755">Y80*M80</f>
        <v>6131.96</v>
      </c>
      <c r="AA80" s="17">
        <v>3.13E-3</v>
      </c>
      <c r="AB80" s="18">
        <f t="shared" ref="AB80:AB82" si="756">M80*AA80</f>
        <v>46.812280000000001</v>
      </c>
      <c r="AC80" s="27">
        <f>IF(M80&gt;0,(AE80+AN80)/M80,0)</f>
        <v>3.1067183070339665E-3</v>
      </c>
      <c r="AD80" s="17">
        <v>3.8999999999999999E-4</v>
      </c>
      <c r="AE80" s="24">
        <f t="shared" ref="AE80:AE82" si="757">AD80*M80</f>
        <v>5.83284</v>
      </c>
      <c r="AF80" s="117">
        <v>0.22459999999999999</v>
      </c>
      <c r="AG80" s="30">
        <f t="shared" ref="AG80:AG82" si="758">AJ80*(1-AK80)*AF80</f>
        <v>39.166421800000002</v>
      </c>
      <c r="AH80" s="28">
        <f t="shared" ref="AH80:AH82" si="759">IF(AND(AF80&gt;0,AD80&gt;0,AA80&gt;0),((AA80-AD80)*AF80)/((AF80-AD80)*AA80),0)</f>
        <v>0.87692206630223002</v>
      </c>
      <c r="AI80" s="60">
        <f t="shared" si="635"/>
        <v>0.87593175787010924</v>
      </c>
      <c r="AJ80" s="12">
        <v>191</v>
      </c>
      <c r="AK80" s="14">
        <v>8.6999999999999994E-2</v>
      </c>
      <c r="AL80" s="15">
        <v>0.23300000000000001</v>
      </c>
      <c r="AM80" s="135">
        <v>0.21199999999999999</v>
      </c>
      <c r="AN80" s="30">
        <f>AJ80*(1-AK80)*AL80</f>
        <v>40.631239000000008</v>
      </c>
      <c r="AO80" s="136">
        <f t="shared" ref="AO80" si="760">AJ80*(1-AK80)*AM80</f>
        <v>36.969196000000004</v>
      </c>
      <c r="AP80" s="19">
        <v>1.6</v>
      </c>
      <c r="AQ80" s="19">
        <v>900.56</v>
      </c>
      <c r="AR80" s="101">
        <f>AR78+AJ80-AQ80+AS80</f>
        <v>24.16000000000281</v>
      </c>
      <c r="AS80" s="102">
        <v>3</v>
      </c>
      <c r="AT80" s="12"/>
      <c r="AU80" s="31"/>
      <c r="AV80" s="20"/>
      <c r="AW80" s="20"/>
      <c r="AX80" s="20"/>
      <c r="AY80" s="20"/>
    </row>
    <row r="81" spans="1:51" x14ac:dyDescent="0.2">
      <c r="A81" s="169"/>
      <c r="B81" s="33">
        <v>2</v>
      </c>
      <c r="C81" s="46" t="s">
        <v>55</v>
      </c>
      <c r="D81" s="34">
        <v>18498</v>
      </c>
      <c r="E81" s="34">
        <v>5</v>
      </c>
      <c r="F81" s="34">
        <v>12211</v>
      </c>
      <c r="G81" s="35">
        <v>3.3</v>
      </c>
      <c r="H81" s="35">
        <v>3.8</v>
      </c>
      <c r="I81" s="34">
        <v>16626</v>
      </c>
      <c r="J81" s="35">
        <v>7.3</v>
      </c>
      <c r="K81" s="34">
        <v>16257</v>
      </c>
      <c r="L81" s="36">
        <v>6.7000000000000004E-2</v>
      </c>
      <c r="M81" s="37">
        <f>ROUND(K81*(1-L81),0)</f>
        <v>15168</v>
      </c>
      <c r="N81" s="38">
        <v>0.56599999999999995</v>
      </c>
      <c r="O81" s="25">
        <f t="shared" si="750"/>
        <v>8585.0879999999997</v>
      </c>
      <c r="P81" s="36">
        <v>0.26300000000000001</v>
      </c>
      <c r="Q81" s="25">
        <f t="shared" si="751"/>
        <v>3989.1840000000002</v>
      </c>
      <c r="R81" s="39">
        <v>0.17100000000000001</v>
      </c>
      <c r="S81" s="139">
        <v>0.24279999999999999</v>
      </c>
      <c r="T81" s="25">
        <f t="shared" si="752"/>
        <v>2593.7280000000001</v>
      </c>
      <c r="U81" s="28">
        <v>0.27200000000000002</v>
      </c>
      <c r="V81" s="25">
        <f t="shared" si="753"/>
        <v>4125.6959999999999</v>
      </c>
      <c r="W81" s="39">
        <v>0.46200000000000002</v>
      </c>
      <c r="X81" s="25">
        <f t="shared" si="754"/>
        <v>7007.616</v>
      </c>
      <c r="Y81" s="39">
        <v>0.41</v>
      </c>
      <c r="Z81" s="25">
        <f t="shared" si="755"/>
        <v>6218.8799999999992</v>
      </c>
      <c r="AA81" s="40">
        <v>3.0000000000000001E-3</v>
      </c>
      <c r="AB81" s="18">
        <f t="shared" si="756"/>
        <v>45.503999999999998</v>
      </c>
      <c r="AC81" s="27">
        <f>IF(M81&gt;0,(AE81+AN81)/M81,0)</f>
        <v>3.5129232594936712E-3</v>
      </c>
      <c r="AD81" s="40">
        <v>3.8000000000000002E-4</v>
      </c>
      <c r="AE81" s="37">
        <f t="shared" si="757"/>
        <v>5.7638400000000001</v>
      </c>
      <c r="AF81" s="28">
        <v>0.22170000000000001</v>
      </c>
      <c r="AG81" s="41">
        <f t="shared" si="758"/>
        <v>45.293310000000005</v>
      </c>
      <c r="AH81" s="28">
        <f t="shared" si="759"/>
        <v>0.87483282125429229</v>
      </c>
      <c r="AI81" s="29">
        <f t="shared" si="635"/>
        <v>0.89328735029132977</v>
      </c>
      <c r="AJ81" s="34">
        <v>225</v>
      </c>
      <c r="AK81" s="36">
        <v>9.1999999999999998E-2</v>
      </c>
      <c r="AL81" s="38">
        <v>0.2326</v>
      </c>
      <c r="AM81" s="137">
        <v>0.21340000000000001</v>
      </c>
      <c r="AN81" s="41">
        <f>AJ81*(1-AK81)*AL81</f>
        <v>47.520180000000003</v>
      </c>
      <c r="AO81" s="138">
        <f t="shared" si="677"/>
        <v>43.597620000000006</v>
      </c>
      <c r="AP81" s="42">
        <v>1.6</v>
      </c>
      <c r="AQ81" s="42"/>
      <c r="AR81" s="121">
        <f>AR80+AJ81-AQ81</f>
        <v>249.16000000000281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9"/>
      <c r="B82" s="33">
        <v>3</v>
      </c>
      <c r="C82" s="11" t="s">
        <v>53</v>
      </c>
      <c r="D82" s="43">
        <v>19490</v>
      </c>
      <c r="E82" s="43">
        <v>1</v>
      </c>
      <c r="F82" s="43">
        <v>13404</v>
      </c>
      <c r="G82" s="37">
        <v>2.6</v>
      </c>
      <c r="H82" s="37">
        <v>5.3</v>
      </c>
      <c r="I82" s="43">
        <v>16944</v>
      </c>
      <c r="J82" s="37">
        <v>7.4</v>
      </c>
      <c r="K82" s="43">
        <v>16344</v>
      </c>
      <c r="L82" s="39">
        <v>6.5000000000000002E-2</v>
      </c>
      <c r="M82" s="37">
        <f>ROUND(K82*(1-L82),0)</f>
        <v>15282</v>
      </c>
      <c r="N82" s="28">
        <v>0.54900000000000004</v>
      </c>
      <c r="O82" s="25">
        <f t="shared" si="750"/>
        <v>8389.8180000000011</v>
      </c>
      <c r="P82" s="39">
        <v>0.33900000000000002</v>
      </c>
      <c r="Q82" s="25">
        <f t="shared" si="751"/>
        <v>5180.598</v>
      </c>
      <c r="R82" s="39">
        <v>0.112</v>
      </c>
      <c r="S82" s="139">
        <v>0.2379</v>
      </c>
      <c r="T82" s="25">
        <f t="shared" si="752"/>
        <v>1711.5840000000001</v>
      </c>
      <c r="U82" s="28">
        <v>0.26900000000000002</v>
      </c>
      <c r="V82" s="25">
        <f t="shared" si="753"/>
        <v>4110.8580000000002</v>
      </c>
      <c r="W82" s="39">
        <v>0.47499999999999998</v>
      </c>
      <c r="X82" s="25">
        <f t="shared" si="754"/>
        <v>7258.95</v>
      </c>
      <c r="Y82" s="39">
        <v>0.41</v>
      </c>
      <c r="Z82" s="25">
        <f t="shared" si="755"/>
        <v>6265.62</v>
      </c>
      <c r="AA82" s="47">
        <v>2.9099999999999998E-3</v>
      </c>
      <c r="AB82" s="18">
        <f t="shared" si="756"/>
        <v>44.470619999999997</v>
      </c>
      <c r="AC82" s="27">
        <f>IF(M82&gt;0,(AE82+AN82)/M82,0)</f>
        <v>2.9345939013218168E-3</v>
      </c>
      <c r="AD82" s="47">
        <v>3.8999999999999999E-4</v>
      </c>
      <c r="AE82" s="37">
        <f t="shared" si="757"/>
        <v>5.9599799999999998</v>
      </c>
      <c r="AF82" s="28">
        <v>0.21970000000000001</v>
      </c>
      <c r="AG82" s="41">
        <f t="shared" si="758"/>
        <v>37.586276000000005</v>
      </c>
      <c r="AH82" s="28">
        <f t="shared" si="759"/>
        <v>0.8675193566325875</v>
      </c>
      <c r="AI82" s="29">
        <f t="shared" si="635"/>
        <v>0.86859289233155723</v>
      </c>
      <c r="AJ82" s="43">
        <v>188</v>
      </c>
      <c r="AK82" s="39">
        <v>0.09</v>
      </c>
      <c r="AL82" s="28">
        <v>0.2273</v>
      </c>
      <c r="AM82" s="139">
        <v>0.2064</v>
      </c>
      <c r="AN82" s="41">
        <f>AJ82*(1-AK82)*AL82</f>
        <v>38.886484000000003</v>
      </c>
      <c r="AO82" s="140">
        <f t="shared" si="677"/>
        <v>35.310912000000002</v>
      </c>
      <c r="AP82" s="18">
        <v>1.55</v>
      </c>
      <c r="AQ82" s="18"/>
      <c r="AR82" s="121">
        <f>AR81+AJ82-AQ82</f>
        <v>437.16000000000281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70"/>
      <c r="B83" s="49" t="s">
        <v>38</v>
      </c>
      <c r="C83" s="50"/>
      <c r="D83" s="51">
        <f t="shared" ref="D83" si="761">SUM(D80:D82)</f>
        <v>43888</v>
      </c>
      <c r="E83" s="51"/>
      <c r="F83" s="51">
        <f t="shared" ref="F83" si="762">SUM(F80:F82)</f>
        <v>40261</v>
      </c>
      <c r="G83" s="52"/>
      <c r="H83" s="52"/>
      <c r="I83" s="51">
        <f t="shared" ref="I83:K83" si="763">SUM(I80:I82)</f>
        <v>52160</v>
      </c>
      <c r="J83" s="52"/>
      <c r="K83" s="51">
        <f t="shared" si="763"/>
        <v>48648</v>
      </c>
      <c r="L83" s="21">
        <f t="shared" ref="L83" si="764">IF(K83&gt;0,(K80*L80+K81*L81+K82*L82)/K83,0)</f>
        <v>6.6657930439072519E-2</v>
      </c>
      <c r="M83" s="52">
        <f t="shared" ref="M83" si="765">M80+M81+M82</f>
        <v>45406</v>
      </c>
      <c r="N83" s="53">
        <f t="shared" ref="N83" si="766">IF(M83&gt;0,O83/M83,0)</f>
        <v>0.55434951328018323</v>
      </c>
      <c r="O83" s="54">
        <f t="shared" ref="O83" si="767">O80+O81+O82</f>
        <v>25170.794000000002</v>
      </c>
      <c r="P83" s="21">
        <f t="shared" ref="P83" si="768">IF(M83&gt;0,Q83/M83,0)</f>
        <v>0.28726128705457432</v>
      </c>
      <c r="Q83" s="54">
        <f t="shared" ref="Q83" si="769">Q80+Q81+Q82</f>
        <v>13043.386</v>
      </c>
      <c r="R83" s="21">
        <f t="shared" ref="R83" si="770">IF(M83&gt;0,T83/M83,0)</f>
        <v>0.15838919966524248</v>
      </c>
      <c r="S83" s="141"/>
      <c r="T83" s="54">
        <f t="shared" ref="T83" si="771">T80+T81+T82</f>
        <v>7191.8200000000006</v>
      </c>
      <c r="U83" s="21">
        <f t="shared" ref="U83" si="772">IF(M83&gt;0,V83/M83,0)</f>
        <v>0.27164907721446502</v>
      </c>
      <c r="V83" s="54">
        <f t="shared" ref="V83" si="773">V80+V81+V82</f>
        <v>12334.498</v>
      </c>
      <c r="W83" s="21">
        <f t="shared" ref="W83" si="774">IF(M83&gt;0,X83/M83,0)</f>
        <v>0.46802224375633178</v>
      </c>
      <c r="X83" s="54">
        <f t="shared" ref="X83" si="775">X80+X81+X82</f>
        <v>21251.018</v>
      </c>
      <c r="Y83" s="21">
        <f t="shared" ref="Y83" si="776">IF(M83&gt;0,Z83/M83,0)</f>
        <v>0.41</v>
      </c>
      <c r="Z83" s="54">
        <f t="shared" ref="Z83" si="777">Z80+Z81+Z82</f>
        <v>18616.46</v>
      </c>
      <c r="AA83" s="55">
        <f t="shared" ref="AA83" si="778">IF(M83&gt;0,AB83/M83,0)</f>
        <v>3.0125291811654849E-3</v>
      </c>
      <c r="AB83" s="56">
        <f t="shared" ref="AB83" si="779">SUM(AB80:AB82)</f>
        <v>136.7869</v>
      </c>
      <c r="AC83" s="55">
        <f t="shared" ref="AC83" si="780">IF(M83&gt;0,(AC80*M80+AC81*M81+AC82*M82)/M83,0)</f>
        <v>3.1844814121481748E-3</v>
      </c>
      <c r="AD83" s="55">
        <f t="shared" ref="AD83" si="781">IF(K83&gt;0,(K80*AD80+K81*AD81+K82*AD82)/K83,0)</f>
        <v>3.8665823877651702E-4</v>
      </c>
      <c r="AE83" s="52">
        <f t="shared" ref="AE83" si="782">SUM(AE80:AE82)</f>
        <v>17.556660000000001</v>
      </c>
      <c r="AF83" s="53">
        <f t="shared" ref="AF83" si="783">IF(K83&gt;0,(K80*AF80+K81*AF81+K82*AF82)/K83,0)</f>
        <v>0.22198466329551059</v>
      </c>
      <c r="AG83" s="58">
        <f t="shared" ref="AG83" si="784">SUM(AG80:AG82)</f>
        <v>122.04600780000001</v>
      </c>
      <c r="AH83" s="53">
        <f t="shared" ref="AH83" si="785">IF(AND(AB83&gt;0),((AB80*AH80+AB81*AH81+AB82*AH82)/AB83),0)</f>
        <v>0.87317014754867706</v>
      </c>
      <c r="AI83" s="57">
        <f t="shared" si="635"/>
        <v>0.88005385356781141</v>
      </c>
      <c r="AJ83" s="51">
        <f t="shared" ref="AJ83" si="786">SUM(AJ80:AJ82)</f>
        <v>604</v>
      </c>
      <c r="AK83" s="21">
        <f t="shared" ref="AK83" si="787">IF(AJ83&gt;0,(AK80*AJ80+AK81*AJ81+AK82*AJ82)/AJ83,0)</f>
        <v>8.9796357615894037E-2</v>
      </c>
      <c r="AL83" s="53">
        <f>IF(K83&gt;0,(AL80*K80+AL81*K81+AL82*K82)/K83,0)</f>
        <v>0.23095133201776025</v>
      </c>
      <c r="AM83" s="141">
        <f>IF(L83&gt;0,(AM80*K80+AM81*K81+AM82*K82)/K83,0)</f>
        <v>0.21058644548593983</v>
      </c>
      <c r="AN83" s="58">
        <f t="shared" ref="AN83" si="788">SUM(AN80:AN82)</f>
        <v>127.037903</v>
      </c>
      <c r="AO83" s="142">
        <f t="shared" si="706"/>
        <v>115.87772800000002</v>
      </c>
      <c r="AP83" s="56"/>
      <c r="AQ83" s="56">
        <f t="shared" ref="AQ83" si="789">SUM(AQ80:AQ82)</f>
        <v>900.56</v>
      </c>
      <c r="AR83" s="105"/>
      <c r="AS83" s="106">
        <f>AR82</f>
        <v>437.16000000000281</v>
      </c>
      <c r="AT83" s="51">
        <f t="shared" ref="AT83" si="790">SUM(AT80:AT82)</f>
        <v>0</v>
      </c>
      <c r="AU83" s="59"/>
      <c r="AV83" s="58"/>
      <c r="AW83" s="58"/>
      <c r="AX83" s="58"/>
      <c r="AY83" s="58"/>
    </row>
    <row r="84" spans="1:51" x14ac:dyDescent="0.2">
      <c r="A84" s="168">
        <v>21</v>
      </c>
      <c r="B84" s="23">
        <v>1</v>
      </c>
      <c r="C84" s="46" t="s">
        <v>56</v>
      </c>
      <c r="D84" s="12">
        <v>6187</v>
      </c>
      <c r="E84" s="12">
        <v>1</v>
      </c>
      <c r="F84" s="12">
        <v>8610</v>
      </c>
      <c r="G84" s="13">
        <v>1.1000000000000001</v>
      </c>
      <c r="H84" s="13">
        <v>4.5999999999999996</v>
      </c>
      <c r="I84" s="12">
        <v>10824</v>
      </c>
      <c r="J84" s="13">
        <v>10</v>
      </c>
      <c r="K84" s="12">
        <v>16219</v>
      </c>
      <c r="L84" s="14">
        <v>7.9000000000000001E-2</v>
      </c>
      <c r="M84" s="24">
        <f>ROUND(K84*(1-L84),0)</f>
        <v>14938</v>
      </c>
      <c r="N84" s="15">
        <v>0.51900000000000002</v>
      </c>
      <c r="O84" s="25">
        <f t="shared" ref="O84:O86" si="791">M84*N84</f>
        <v>7752.8220000000001</v>
      </c>
      <c r="P84" s="14">
        <v>0.32500000000000001</v>
      </c>
      <c r="Q84" s="25">
        <f t="shared" ref="Q84:Q86" si="792">M84*P84</f>
        <v>4854.8500000000004</v>
      </c>
      <c r="R84" s="16">
        <v>0.155</v>
      </c>
      <c r="S84" s="150">
        <v>0.2366</v>
      </c>
      <c r="T84" s="25">
        <f t="shared" ref="T84:T86" si="793">M84*R84</f>
        <v>2315.39</v>
      </c>
      <c r="U84" s="26">
        <v>0.255</v>
      </c>
      <c r="V84" s="25">
        <f t="shared" ref="V84:V86" si="794">M84*U84</f>
        <v>3809.19</v>
      </c>
      <c r="W84" s="16">
        <v>0.48499999999999999</v>
      </c>
      <c r="X84" s="25">
        <f t="shared" ref="X84:X86" si="795">M84*W84</f>
        <v>7244.9299999999994</v>
      </c>
      <c r="Y84" s="16">
        <v>0.41</v>
      </c>
      <c r="Z84" s="25">
        <f t="shared" ref="Z84:Z86" si="796">Y84*M84</f>
        <v>6124.58</v>
      </c>
      <c r="AA84" s="17">
        <v>2.9099999999999998E-3</v>
      </c>
      <c r="AB84" s="18">
        <f t="shared" ref="AB84:AB86" si="797">M84*AA84</f>
        <v>43.469580000000001</v>
      </c>
      <c r="AC84" s="27">
        <f>IF(M84&gt;0,(AE84+AN84)/M84,0)</f>
        <v>2.8558102490293213E-3</v>
      </c>
      <c r="AD84" s="17">
        <v>3.6999999999999999E-4</v>
      </c>
      <c r="AE84" s="24">
        <f t="shared" ref="AE84:AE86" si="798">AD84*M84</f>
        <v>5.5270599999999996</v>
      </c>
      <c r="AF84" s="117">
        <v>0.21229999999999999</v>
      </c>
      <c r="AG84" s="30">
        <f t="shared" ref="AG84:AG86" si="799">AJ84*(1-AK84)*AF84</f>
        <v>35.622878499999999</v>
      </c>
      <c r="AH84" s="28">
        <f t="shared" ref="AH84:AH86" si="800">IF(AND(AF84&gt;0,AD84&gt;0,AA84&gt;0),((AA84-AD84)*AF84)/((AF84-AD84)*AA84),0)</f>
        <v>0.87437611102544233</v>
      </c>
      <c r="AI84" s="60">
        <f t="shared" si="635"/>
        <v>0.87189733010601034</v>
      </c>
      <c r="AJ84" s="12">
        <v>185</v>
      </c>
      <c r="AK84" s="14">
        <v>9.2999999999999999E-2</v>
      </c>
      <c r="AL84" s="15">
        <v>0.2213</v>
      </c>
      <c r="AM84" s="135">
        <v>0.2009</v>
      </c>
      <c r="AN84" s="30">
        <f>AJ84*(1-AK84)*AL84</f>
        <v>37.133033500000003</v>
      </c>
      <c r="AO84" s="136">
        <f t="shared" ref="AO84" si="801">AJ84*(1-AK84)*AM84</f>
        <v>33.710015500000004</v>
      </c>
      <c r="AP84" s="19">
        <v>1.6</v>
      </c>
      <c r="AQ84" s="19">
        <v>532.1</v>
      </c>
      <c r="AR84" s="101">
        <f>AR82+AJ84-AQ84+AS84</f>
        <v>98.060000000002788</v>
      </c>
      <c r="AS84" s="102">
        <v>8</v>
      </c>
      <c r="AT84" s="12"/>
      <c r="AU84" s="31"/>
      <c r="AV84" s="20"/>
      <c r="AW84" s="20"/>
      <c r="AX84" s="20"/>
      <c r="AY84" s="20"/>
    </row>
    <row r="85" spans="1:51" x14ac:dyDescent="0.2">
      <c r="A85" s="169"/>
      <c r="B85" s="33">
        <v>2</v>
      </c>
      <c r="C85" s="11" t="s">
        <v>58</v>
      </c>
      <c r="D85" s="34">
        <v>24400</v>
      </c>
      <c r="E85" s="34">
        <v>2</v>
      </c>
      <c r="F85" s="34">
        <v>12103</v>
      </c>
      <c r="G85" s="35">
        <v>1.9</v>
      </c>
      <c r="H85" s="35">
        <v>4.4000000000000004</v>
      </c>
      <c r="I85" s="34">
        <v>16367</v>
      </c>
      <c r="J85" s="35">
        <v>9.8000000000000007</v>
      </c>
      <c r="K85" s="34">
        <v>16129</v>
      </c>
      <c r="L85" s="36">
        <v>7.4999999999999997E-2</v>
      </c>
      <c r="M85" s="37">
        <f>ROUND(K85*(1-L85),0)</f>
        <v>14919</v>
      </c>
      <c r="N85" s="38">
        <v>0.52500000000000002</v>
      </c>
      <c r="O85" s="25">
        <f t="shared" si="791"/>
        <v>7832.4750000000004</v>
      </c>
      <c r="P85" s="36">
        <v>0.314</v>
      </c>
      <c r="Q85" s="25">
        <f t="shared" si="792"/>
        <v>4684.5659999999998</v>
      </c>
      <c r="R85" s="39">
        <v>0.161</v>
      </c>
      <c r="S85" s="139">
        <v>0.24249999999999999</v>
      </c>
      <c r="T85" s="25">
        <f t="shared" si="793"/>
        <v>2401.9590000000003</v>
      </c>
      <c r="U85" s="28">
        <v>0.27400000000000002</v>
      </c>
      <c r="V85" s="25">
        <f t="shared" si="794"/>
        <v>4087.8060000000005</v>
      </c>
      <c r="W85" s="39">
        <v>0.46300000000000002</v>
      </c>
      <c r="X85" s="25">
        <f t="shared" si="795"/>
        <v>6907.4970000000003</v>
      </c>
      <c r="Y85" s="39">
        <v>0.42</v>
      </c>
      <c r="Z85" s="25">
        <f t="shared" si="796"/>
        <v>6265.98</v>
      </c>
      <c r="AA85" s="40">
        <v>2.82E-3</v>
      </c>
      <c r="AB85" s="18">
        <f t="shared" si="797"/>
        <v>42.071579999999997</v>
      </c>
      <c r="AC85" s="27">
        <f>IF(M85&gt;0,(AE85+AN85)/M85,0)</f>
        <v>3.3564144781821834E-3</v>
      </c>
      <c r="AD85" s="40">
        <v>3.8999999999999999E-4</v>
      </c>
      <c r="AE85" s="37">
        <f t="shared" si="798"/>
        <v>5.8184100000000001</v>
      </c>
      <c r="AF85" s="28">
        <v>0.2218</v>
      </c>
      <c r="AG85" s="41">
        <f t="shared" si="799"/>
        <v>43.549099200000001</v>
      </c>
      <c r="AH85" s="28">
        <f t="shared" si="800"/>
        <v>0.86321996258025213</v>
      </c>
      <c r="AI85" s="29">
        <f t="shared" si="635"/>
        <v>0.88533643686743135</v>
      </c>
      <c r="AJ85" s="34">
        <v>216</v>
      </c>
      <c r="AK85" s="36">
        <v>9.0999999999999998E-2</v>
      </c>
      <c r="AL85" s="38">
        <v>0.22539999999999999</v>
      </c>
      <c r="AM85" s="137">
        <v>0.21179999999999999</v>
      </c>
      <c r="AN85" s="41">
        <f>AJ85*(1-AK85)*AL85</f>
        <v>44.255937599999996</v>
      </c>
      <c r="AO85" s="138">
        <f t="shared" si="677"/>
        <v>41.585659199999995</v>
      </c>
      <c r="AP85" s="42">
        <v>1.65</v>
      </c>
      <c r="AQ85" s="42"/>
      <c r="AR85" s="121">
        <f>AR84+AJ85-AQ85</f>
        <v>314.06000000000279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9"/>
      <c r="B86" s="33">
        <v>3</v>
      </c>
      <c r="C86" s="11" t="s">
        <v>53</v>
      </c>
      <c r="D86" s="43">
        <v>10801</v>
      </c>
      <c r="E86" s="43">
        <v>0</v>
      </c>
      <c r="F86" s="43">
        <v>7765</v>
      </c>
      <c r="G86" s="37">
        <v>2.4</v>
      </c>
      <c r="H86" s="37">
        <v>4.4000000000000004</v>
      </c>
      <c r="I86" s="43">
        <v>10010</v>
      </c>
      <c r="J86" s="127">
        <v>12.5</v>
      </c>
      <c r="K86" s="43">
        <v>15105</v>
      </c>
      <c r="L86" s="39">
        <v>6.7000000000000004E-2</v>
      </c>
      <c r="M86" s="37">
        <f>ROUND(K86*(1-L86),0)</f>
        <v>14093</v>
      </c>
      <c r="N86" s="28">
        <v>0.54500000000000004</v>
      </c>
      <c r="O86" s="25">
        <f t="shared" si="791"/>
        <v>7680.6850000000004</v>
      </c>
      <c r="P86" s="39">
        <v>0.33400000000000002</v>
      </c>
      <c r="Q86" s="25">
        <f t="shared" si="792"/>
        <v>4707.0619999999999</v>
      </c>
      <c r="R86" s="39">
        <v>0.121</v>
      </c>
      <c r="S86" s="139">
        <v>0.23810000000000001</v>
      </c>
      <c r="T86" s="25">
        <f t="shared" si="793"/>
        <v>1705.2529999999999</v>
      </c>
      <c r="U86" s="28">
        <v>0.26200000000000001</v>
      </c>
      <c r="V86" s="25">
        <f t="shared" si="794"/>
        <v>3692.366</v>
      </c>
      <c r="W86" s="39">
        <v>0.46800000000000003</v>
      </c>
      <c r="X86" s="25">
        <f t="shared" si="795"/>
        <v>6595.5240000000003</v>
      </c>
      <c r="Y86" s="39">
        <v>0.42</v>
      </c>
      <c r="Z86" s="25">
        <f t="shared" si="796"/>
        <v>5919.0599999999995</v>
      </c>
      <c r="AA86" s="47">
        <v>2.6800000000000001E-3</v>
      </c>
      <c r="AB86" s="18">
        <f t="shared" si="797"/>
        <v>37.769240000000003</v>
      </c>
      <c r="AC86" s="27">
        <f>IF(M86&gt;0,(AE86+AN86)/M86,0)</f>
        <v>3.1908685162846807E-3</v>
      </c>
      <c r="AD86" s="47">
        <v>4.0000000000000002E-4</v>
      </c>
      <c r="AE86" s="37">
        <f t="shared" si="798"/>
        <v>5.6372</v>
      </c>
      <c r="AF86" s="28">
        <v>0.21279999999999999</v>
      </c>
      <c r="AG86" s="41">
        <f t="shared" si="799"/>
        <v>37.116576000000002</v>
      </c>
      <c r="AH86" s="28">
        <f t="shared" si="800"/>
        <v>0.85234842735475169</v>
      </c>
      <c r="AI86" s="29">
        <f t="shared" si="635"/>
        <v>0.87619650947508299</v>
      </c>
      <c r="AJ86" s="43">
        <v>190</v>
      </c>
      <c r="AK86" s="39">
        <v>8.2000000000000003E-2</v>
      </c>
      <c r="AL86" s="28">
        <v>0.22550000000000001</v>
      </c>
      <c r="AM86" s="139">
        <v>0.2107</v>
      </c>
      <c r="AN86" s="41">
        <f>AJ86*(1-AK86)*AL86</f>
        <v>39.331710000000008</v>
      </c>
      <c r="AO86" s="140">
        <f t="shared" si="677"/>
        <v>36.750294000000004</v>
      </c>
      <c r="AP86" s="18">
        <v>1.6</v>
      </c>
      <c r="AQ86" s="18"/>
      <c r="AR86" s="121">
        <f>AR85+AJ86-AQ86</f>
        <v>504.06000000000279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70"/>
      <c r="B87" s="49" t="s">
        <v>38</v>
      </c>
      <c r="C87" s="50"/>
      <c r="D87" s="51">
        <f t="shared" ref="D87" si="802">SUM(D84:D86)</f>
        <v>41388</v>
      </c>
      <c r="E87" s="51"/>
      <c r="F87" s="51">
        <f t="shared" ref="F87" si="803">SUM(F84:F86)</f>
        <v>28478</v>
      </c>
      <c r="G87" s="52"/>
      <c r="H87" s="52"/>
      <c r="I87" s="51">
        <f t="shared" ref="I87:K87" si="804">SUM(I84:I86)</f>
        <v>37201</v>
      </c>
      <c r="J87" s="52"/>
      <c r="K87" s="51">
        <f t="shared" si="804"/>
        <v>47453</v>
      </c>
      <c r="L87" s="21">
        <f t="shared" ref="L87" si="805">IF(K87&gt;0,(K84*L84+K85*L85+K86*L86)/K87,0)</f>
        <v>7.3820643584178017E-2</v>
      </c>
      <c r="M87" s="52">
        <f t="shared" ref="M87" si="806">M84+M85+M86</f>
        <v>43950</v>
      </c>
      <c r="N87" s="53">
        <f t="shared" ref="N87" si="807">IF(M87&gt;0,O87/M87,0)</f>
        <v>0.52937387940841862</v>
      </c>
      <c r="O87" s="54">
        <f t="shared" ref="O87" si="808">O84+O85+O86</f>
        <v>23265.982</v>
      </c>
      <c r="P87" s="21">
        <f t="shared" ref="P87" si="809">IF(M87&gt;0,Q87/M87,0)</f>
        <v>0.32415194539249148</v>
      </c>
      <c r="Q87" s="54">
        <f t="shared" ref="Q87" si="810">Q84+Q85+Q86</f>
        <v>14246.478000000001</v>
      </c>
      <c r="R87" s="21">
        <f t="shared" ref="R87" si="811">IF(M87&gt;0,T87/M87,0)</f>
        <v>0.14613428896473266</v>
      </c>
      <c r="S87" s="141"/>
      <c r="T87" s="54">
        <f t="shared" ref="T87" si="812">T84+T85+T86</f>
        <v>6422.6019999999999</v>
      </c>
      <c r="U87" s="21">
        <f t="shared" ref="U87" si="813">IF(M87&gt;0,V87/M87,0)</f>
        <v>0.26369424345847559</v>
      </c>
      <c r="V87" s="54">
        <f t="shared" ref="V87" si="814">V84+V85+V86</f>
        <v>11589.362000000001</v>
      </c>
      <c r="W87" s="21">
        <f t="shared" ref="W87" si="815">IF(M87&gt;0,X87/M87,0)</f>
        <v>0.47208079635949945</v>
      </c>
      <c r="X87" s="54">
        <f t="shared" ref="X87" si="816">X84+X85+X86</f>
        <v>20747.951000000001</v>
      </c>
      <c r="Y87" s="21">
        <f t="shared" ref="Y87" si="817">IF(M87&gt;0,Z87/M87,0)</f>
        <v>0.41660113765642776</v>
      </c>
      <c r="Z87" s="54">
        <f t="shared" ref="Z87" si="818">Z84+Z85+Z86</f>
        <v>18309.62</v>
      </c>
      <c r="AA87" s="55">
        <f t="shared" ref="AA87" si="819">IF(M87&gt;0,AB87/M87,0)</f>
        <v>2.8056973833902161E-3</v>
      </c>
      <c r="AB87" s="56">
        <f t="shared" ref="AB87" si="820">SUM(AB84:AB86)</f>
        <v>123.31039999999999</v>
      </c>
      <c r="AC87" s="55">
        <f t="shared" ref="AC87" si="821">IF(M87&gt;0,(AC84*M84+AC85*M85+AC86*M86)/M87,0)</f>
        <v>3.1331820500568831E-3</v>
      </c>
      <c r="AD87" s="55">
        <f t="shared" ref="AD87" si="822">IF(K87&gt;0,(K84*AD84+K85*AD85+K86*AD86)/K87,0)</f>
        <v>3.8634733315069648E-4</v>
      </c>
      <c r="AE87" s="52">
        <f t="shared" ref="AE87" si="823">SUM(AE84:AE86)</f>
        <v>16.982669999999999</v>
      </c>
      <c r="AF87" s="53">
        <f t="shared" ref="AF87" si="824">IF(K87&gt;0,(K84*AF84+K85*AF85+K86*AF86)/K87,0)</f>
        <v>0.21568815248772466</v>
      </c>
      <c r="AG87" s="58">
        <f t="shared" ref="AG87" si="825">SUM(AG84:AG86)</f>
        <v>116.28855369999999</v>
      </c>
      <c r="AH87" s="53">
        <f t="shared" ref="AH87" si="826">IF(AND(AB87&gt;0),((AB84*AH84+AB85*AH85+AB86*AH86)/AB87),0)</f>
        <v>0.86382285953160176</v>
      </c>
      <c r="AI87" s="57">
        <f t="shared" si="635"/>
        <v>0.87820619914337616</v>
      </c>
      <c r="AJ87" s="51">
        <f t="shared" ref="AJ87" si="827">SUM(AJ84:AJ86)</f>
        <v>591</v>
      </c>
      <c r="AK87" s="21">
        <f t="shared" ref="AK87" si="828">IF(AJ87&gt;0,(AK84*AJ84+AK85*AJ85+AK86*AJ86)/AJ87,0)</f>
        <v>8.8732656514382391E-2</v>
      </c>
      <c r="AL87" s="53">
        <f>IF(K87&gt;0,(AL84*K84+AL85*K85+AL86*K86)/K87,0)</f>
        <v>0.22403048911554591</v>
      </c>
      <c r="AM87" s="141">
        <f>IF(L87&gt;0,(AM84*K84+AM85*K85+AM86*K86)/K87,0)</f>
        <v>0.20772433355109265</v>
      </c>
      <c r="AN87" s="58">
        <f t="shared" ref="AN87" si="829">SUM(AN84:AN86)</f>
        <v>120.72068110000001</v>
      </c>
      <c r="AO87" s="142">
        <f t="shared" si="706"/>
        <v>112.0459687</v>
      </c>
      <c r="AP87" s="56"/>
      <c r="AQ87" s="56">
        <f t="shared" ref="AQ87" si="830">SUM(AQ84:AQ86)</f>
        <v>532.1</v>
      </c>
      <c r="AR87" s="105"/>
      <c r="AS87" s="106">
        <f>AR86</f>
        <v>504.06000000000279</v>
      </c>
      <c r="AT87" s="51">
        <f t="shared" ref="AT87" si="831">SUM(AT84:AT86)</f>
        <v>0</v>
      </c>
      <c r="AU87" s="59"/>
      <c r="AV87" s="58"/>
      <c r="AW87" s="58"/>
      <c r="AX87" s="58"/>
      <c r="AY87" s="58"/>
    </row>
    <row r="88" spans="1:51" x14ac:dyDescent="0.2">
      <c r="A88" s="168">
        <v>22</v>
      </c>
      <c r="B88" s="23">
        <v>1</v>
      </c>
      <c r="C88" s="46" t="s">
        <v>56</v>
      </c>
      <c r="D88" s="12">
        <v>9896</v>
      </c>
      <c r="E88" s="12">
        <v>1</v>
      </c>
      <c r="F88" s="12">
        <v>12837</v>
      </c>
      <c r="G88" s="13">
        <v>1.1000000000000001</v>
      </c>
      <c r="H88" s="13">
        <v>4.9000000000000004</v>
      </c>
      <c r="I88" s="12">
        <v>16979</v>
      </c>
      <c r="J88" s="125">
        <v>10</v>
      </c>
      <c r="K88" s="12">
        <v>13174</v>
      </c>
      <c r="L88" s="14">
        <v>6.7000000000000004E-2</v>
      </c>
      <c r="M88" s="24">
        <f>ROUND(K88*(1-L88),0)</f>
        <v>12291</v>
      </c>
      <c r="N88" s="15">
        <v>0.58099999999999996</v>
      </c>
      <c r="O88" s="25">
        <f t="shared" ref="O88:O90" si="832">M88*N88</f>
        <v>7141.0709999999999</v>
      </c>
      <c r="P88" s="14">
        <v>0.27400000000000002</v>
      </c>
      <c r="Q88" s="25">
        <f t="shared" ref="Q88:Q90" si="833">M88*P88</f>
        <v>3367.7340000000004</v>
      </c>
      <c r="R88" s="16">
        <v>0.14499999999999999</v>
      </c>
      <c r="S88" s="150">
        <v>0.23499999999999999</v>
      </c>
      <c r="T88" s="25">
        <f t="shared" ref="T88:T90" si="834">M88*R88</f>
        <v>1782.1949999999999</v>
      </c>
      <c r="U88" s="26">
        <v>0.223</v>
      </c>
      <c r="V88" s="25">
        <f t="shared" ref="V88:V90" si="835">M88*U88</f>
        <v>2740.893</v>
      </c>
      <c r="W88" s="16">
        <v>0.50900000000000001</v>
      </c>
      <c r="X88" s="25">
        <f t="shared" ref="X88:X90" si="836">M88*W88</f>
        <v>6256.1189999999997</v>
      </c>
      <c r="Y88" s="16">
        <v>0.4</v>
      </c>
      <c r="Z88" s="25">
        <f t="shared" ref="Z88:Z90" si="837">Y88*M88</f>
        <v>4916.4000000000005</v>
      </c>
      <c r="AA88" s="17">
        <v>2.65E-3</v>
      </c>
      <c r="AB88" s="18">
        <f t="shared" ref="AB88:AB90" si="838">M88*AA88</f>
        <v>32.571150000000003</v>
      </c>
      <c r="AC88" s="27">
        <f>IF(M88&gt;0,(AE88+AN88)/M88,0)</f>
        <v>3.0894555528435444E-3</v>
      </c>
      <c r="AD88" s="17">
        <v>4.0999999999999999E-4</v>
      </c>
      <c r="AE88" s="24">
        <f t="shared" ref="AE88:AE90" si="839">AD88*M88</f>
        <v>5.0393099999999995</v>
      </c>
      <c r="AF88" s="117">
        <v>0.2099</v>
      </c>
      <c r="AG88" s="30">
        <f t="shared" ref="AG88:AG90" si="840">AJ88*(1-AK88)*AF88</f>
        <v>30.278914600000004</v>
      </c>
      <c r="AH88" s="28">
        <f t="shared" ref="AH88:AH90" si="841">IF(AND(AF88&gt;0,AD88&gt;0,AA88&gt;0),((AA88-AD88)*AF88)/((AF88-AD88)*AA88),0)</f>
        <v>0.84693735099707546</v>
      </c>
      <c r="AI88" s="60">
        <f t="shared" si="635"/>
        <v>0.86885088711458736</v>
      </c>
      <c r="AJ88" s="12">
        <v>158</v>
      </c>
      <c r="AK88" s="14">
        <v>8.6999999999999994E-2</v>
      </c>
      <c r="AL88" s="15">
        <v>0.2283</v>
      </c>
      <c r="AM88" s="135">
        <v>0.21590000000000001</v>
      </c>
      <c r="AN88" s="30">
        <f>AJ88*(1-AK88)*AL88</f>
        <v>32.933188200000004</v>
      </c>
      <c r="AO88" s="136">
        <f t="shared" ref="AO88" si="842">AJ88*(1-AK88)*AM88</f>
        <v>31.144438600000004</v>
      </c>
      <c r="AP88" s="19">
        <v>1.6</v>
      </c>
      <c r="AQ88" s="19"/>
      <c r="AR88" s="101">
        <f>AR86+AJ88-AQ88</f>
        <v>662.06000000000279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9"/>
      <c r="B89" s="33">
        <v>2</v>
      </c>
      <c r="C89" s="11" t="s">
        <v>58</v>
      </c>
      <c r="D89" s="34">
        <v>19800</v>
      </c>
      <c r="E89" s="34">
        <v>1</v>
      </c>
      <c r="F89" s="34">
        <v>12897</v>
      </c>
      <c r="G89" s="35">
        <v>2</v>
      </c>
      <c r="H89" s="35">
        <v>4.3</v>
      </c>
      <c r="I89" s="34">
        <v>16889</v>
      </c>
      <c r="J89" s="35">
        <v>9.3000000000000007</v>
      </c>
      <c r="K89" s="34">
        <v>15271</v>
      </c>
      <c r="L89" s="36">
        <v>7.4999999999999997E-2</v>
      </c>
      <c r="M89" s="37">
        <f>ROUND(K89*(1-L89),0)</f>
        <v>14126</v>
      </c>
      <c r="N89" s="38">
        <v>0.53900000000000003</v>
      </c>
      <c r="O89" s="25">
        <f t="shared" si="832"/>
        <v>7613.9140000000007</v>
      </c>
      <c r="P89" s="36">
        <v>0.29799999999999999</v>
      </c>
      <c r="Q89" s="25">
        <f t="shared" si="833"/>
        <v>4209.5479999999998</v>
      </c>
      <c r="R89" s="39">
        <v>0.16300000000000001</v>
      </c>
      <c r="S89" s="139">
        <v>0.2452</v>
      </c>
      <c r="T89" s="25">
        <f t="shared" si="834"/>
        <v>2302.538</v>
      </c>
      <c r="U89" s="28">
        <v>0.26600000000000001</v>
      </c>
      <c r="V89" s="25">
        <f t="shared" si="835"/>
        <v>3757.5160000000001</v>
      </c>
      <c r="W89" s="39">
        <v>0.47699999999999998</v>
      </c>
      <c r="X89" s="25">
        <f t="shared" si="836"/>
        <v>6738.1019999999999</v>
      </c>
      <c r="Y89" s="39">
        <v>0.42</v>
      </c>
      <c r="Z89" s="25">
        <f t="shared" si="837"/>
        <v>5932.92</v>
      </c>
      <c r="AA89" s="40">
        <v>2.7599999999999999E-3</v>
      </c>
      <c r="AB89" s="18">
        <f t="shared" si="838"/>
        <v>38.987760000000002</v>
      </c>
      <c r="AC89" s="27">
        <f>IF(M89&gt;0,(AE89+AN89)/M89,0)</f>
        <v>2.7871117443012887E-3</v>
      </c>
      <c r="AD89" s="40">
        <v>3.8999999999999999E-4</v>
      </c>
      <c r="AE89" s="37">
        <f t="shared" si="839"/>
        <v>5.5091399999999995</v>
      </c>
      <c r="AF89" s="28">
        <v>0.21079999999999999</v>
      </c>
      <c r="AG89" s="41">
        <f t="shared" si="840"/>
        <v>32.668308400000001</v>
      </c>
      <c r="AH89" s="28">
        <f t="shared" si="841"/>
        <v>0.86028726523578192</v>
      </c>
      <c r="AI89" s="29">
        <f t="shared" si="635"/>
        <v>0.86160807773290526</v>
      </c>
      <c r="AJ89" s="34">
        <v>169</v>
      </c>
      <c r="AK89" s="36">
        <v>8.3000000000000004E-2</v>
      </c>
      <c r="AL89" s="38">
        <v>0.2185</v>
      </c>
      <c r="AM89" s="137">
        <v>0.20380000000000001</v>
      </c>
      <c r="AN89" s="41">
        <f>AJ89*(1-AK89)*AL89</f>
        <v>33.861600500000002</v>
      </c>
      <c r="AO89" s="138">
        <f t="shared" si="677"/>
        <v>31.583497400000002</v>
      </c>
      <c r="AP89" s="42">
        <v>1.6</v>
      </c>
      <c r="AQ89" s="42"/>
      <c r="AR89" s="121">
        <f>AR88+AJ89-AQ89</f>
        <v>831.06000000000279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9"/>
      <c r="B90" s="33">
        <v>3</v>
      </c>
      <c r="C90" s="11" t="s">
        <v>54</v>
      </c>
      <c r="D90" s="43">
        <v>6000</v>
      </c>
      <c r="E90" s="43">
        <v>0</v>
      </c>
      <c r="F90" s="43">
        <v>5828</v>
      </c>
      <c r="G90" s="37">
        <v>2.9</v>
      </c>
      <c r="H90" s="37">
        <v>5.4</v>
      </c>
      <c r="I90" s="43">
        <v>8339</v>
      </c>
      <c r="J90" s="127">
        <v>12.8</v>
      </c>
      <c r="K90" s="43">
        <v>15192</v>
      </c>
      <c r="L90" s="39">
        <v>7.3999999999999996E-2</v>
      </c>
      <c r="M90" s="37">
        <f>ROUND(K90*(1-L90),0)</f>
        <v>14068</v>
      </c>
      <c r="N90" s="28">
        <v>0.51800000000000002</v>
      </c>
      <c r="O90" s="25">
        <f t="shared" si="832"/>
        <v>7287.2240000000002</v>
      </c>
      <c r="P90" s="39">
        <v>0.18099999999999999</v>
      </c>
      <c r="Q90" s="25">
        <f t="shared" si="833"/>
        <v>2546.308</v>
      </c>
      <c r="R90" s="39">
        <v>0.30099999999999999</v>
      </c>
      <c r="S90" s="139">
        <v>0.21299999999999999</v>
      </c>
      <c r="T90" s="25">
        <f t="shared" si="834"/>
        <v>4234.4679999999998</v>
      </c>
      <c r="U90" s="28">
        <v>0.25</v>
      </c>
      <c r="V90" s="25">
        <f t="shared" si="835"/>
        <v>3517</v>
      </c>
      <c r="W90" s="39">
        <v>0.48</v>
      </c>
      <c r="X90" s="25">
        <f t="shared" si="836"/>
        <v>6752.6399999999994</v>
      </c>
      <c r="Y90" s="39">
        <v>0.42</v>
      </c>
      <c r="Z90" s="25">
        <f t="shared" si="837"/>
        <v>5908.5599999999995</v>
      </c>
      <c r="AA90" s="47">
        <v>2.7200000000000002E-3</v>
      </c>
      <c r="AB90" s="18">
        <f t="shared" si="838"/>
        <v>38.264960000000002</v>
      </c>
      <c r="AC90" s="27">
        <f>IF(M90&gt;0,(AE90+AN90)/M90,0)</f>
        <v>3.0152590986636343E-3</v>
      </c>
      <c r="AD90" s="47">
        <v>3.8999999999999999E-4</v>
      </c>
      <c r="AE90" s="37">
        <f t="shared" si="839"/>
        <v>5.4865199999999996</v>
      </c>
      <c r="AF90" s="28">
        <v>0.21</v>
      </c>
      <c r="AG90" s="41">
        <f t="shared" si="840"/>
        <v>34.779150000000001</v>
      </c>
      <c r="AH90" s="28">
        <f t="shared" si="841"/>
        <v>0.85821146835720108</v>
      </c>
      <c r="AI90" s="29">
        <f t="shared" si="635"/>
        <v>0.87218322424165196</v>
      </c>
      <c r="AJ90" s="43">
        <v>181</v>
      </c>
      <c r="AK90" s="39">
        <v>8.5000000000000006E-2</v>
      </c>
      <c r="AL90" s="28">
        <v>0.223</v>
      </c>
      <c r="AM90" s="139">
        <v>0.20660000000000001</v>
      </c>
      <c r="AN90" s="41">
        <f>AJ90*(1-AK90)*AL90</f>
        <v>36.932145000000006</v>
      </c>
      <c r="AO90" s="140">
        <f t="shared" si="677"/>
        <v>34.216059000000001</v>
      </c>
      <c r="AP90" s="18">
        <v>1.6</v>
      </c>
      <c r="AQ90" s="18"/>
      <c r="AR90" s="121">
        <f>AR89+AJ90-AQ90</f>
        <v>1012.0600000000028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70"/>
      <c r="B91" s="49" t="s">
        <v>38</v>
      </c>
      <c r="C91" s="50"/>
      <c r="D91" s="51">
        <f t="shared" ref="D91" si="843">SUM(D88:D90)</f>
        <v>35696</v>
      </c>
      <c r="E91" s="51"/>
      <c r="F91" s="51">
        <f t="shared" ref="F91" si="844">SUM(F88:F90)</f>
        <v>31562</v>
      </c>
      <c r="G91" s="52"/>
      <c r="H91" s="52"/>
      <c r="I91" s="51">
        <f t="shared" ref="I91:K91" si="845">SUM(I88:I90)</f>
        <v>42207</v>
      </c>
      <c r="J91" s="52"/>
      <c r="K91" s="51">
        <f t="shared" si="845"/>
        <v>43637</v>
      </c>
      <c r="L91" s="21">
        <f t="shared" ref="L91" si="846">IF(K91&gt;0,(K88*L88+K89*L89+K90*L90)/K91,0)</f>
        <v>7.2236656965419255E-2</v>
      </c>
      <c r="M91" s="52">
        <f t="shared" ref="M91" si="847">M88+M89+M90</f>
        <v>40485</v>
      </c>
      <c r="N91" s="53">
        <f t="shared" ref="N91" si="848">IF(M91&gt;0,O91/M91,0)</f>
        <v>0.54445372360133393</v>
      </c>
      <c r="O91" s="54">
        <f t="shared" ref="O91" si="849">O88+O89+O90</f>
        <v>22042.209000000003</v>
      </c>
      <c r="P91" s="21">
        <f t="shared" ref="P91" si="850">IF(M91&gt;0,Q91/M91,0)</f>
        <v>0.2500577991848833</v>
      </c>
      <c r="Q91" s="54">
        <f t="shared" ref="Q91" si="851">Q88+Q89+Q90</f>
        <v>10123.59</v>
      </c>
      <c r="R91" s="21">
        <f t="shared" ref="R91" si="852">IF(M91&gt;0,T91/M91,0)</f>
        <v>0.20548847721378291</v>
      </c>
      <c r="S91" s="141"/>
      <c r="T91" s="54">
        <f t="shared" ref="T91" si="853">T88+T89+T90</f>
        <v>8319.2010000000009</v>
      </c>
      <c r="U91" s="21">
        <f t="shared" ref="U91" si="854">IF(M91&gt;0,V91/M91,0)</f>
        <v>0.24738567370631098</v>
      </c>
      <c r="V91" s="54">
        <f t="shared" ref="V91" si="855">V88+V89+V90</f>
        <v>10015.409</v>
      </c>
      <c r="W91" s="21">
        <f t="shared" ref="W91" si="856">IF(M91&gt;0,X91/M91,0)</f>
        <v>0.48775746572804735</v>
      </c>
      <c r="X91" s="54">
        <f t="shared" ref="X91" si="857">X88+X89+X90</f>
        <v>19746.860999999997</v>
      </c>
      <c r="Y91" s="21">
        <f t="shared" ref="Y91" si="858">IF(M91&gt;0,Z91/M91,0)</f>
        <v>0.41392812152649122</v>
      </c>
      <c r="Z91" s="54">
        <f t="shared" ref="Z91" si="859">Z88+Z89+Z90</f>
        <v>16757.879999999997</v>
      </c>
      <c r="AA91" s="55">
        <f t="shared" ref="AA91" si="860">IF(M91&gt;0,AB91/M91,0)</f>
        <v>2.712705199456589E-3</v>
      </c>
      <c r="AB91" s="56">
        <f t="shared" ref="AB91" si="861">SUM(AB88:AB90)</f>
        <v>109.82387</v>
      </c>
      <c r="AC91" s="55">
        <f t="shared" ref="AC91" si="862">IF(M91&gt;0,(AC88*M88+AC89*M89+AC90*M90)/M91,0)</f>
        <v>2.9581796640731138E-3</v>
      </c>
      <c r="AD91" s="55">
        <f t="shared" ref="AD91" si="863">IF(K91&gt;0,(K88*AD88+K89*AD89+K90*AD90)/K91,0)</f>
        <v>3.9603799527923551E-4</v>
      </c>
      <c r="AE91" s="52">
        <f t="shared" ref="AE91" si="864">SUM(AE88:AE90)</f>
        <v>16.034969999999998</v>
      </c>
      <c r="AF91" s="53">
        <f t="shared" ref="AF91" si="865">IF(K91&gt;0,(K88*AF88+K89*AF89+K90*AF90)/K91,0)</f>
        <v>0.21024977427412514</v>
      </c>
      <c r="AG91" s="58">
        <f t="shared" ref="AG91" si="866">SUM(AG88:AG90)</f>
        <v>97.726373000000009</v>
      </c>
      <c r="AH91" s="53">
        <f t="shared" ref="AH91" si="867">IF(AND(AB91&gt;0),((AB88*AH88+AB89*AH89+AB90*AH90)/AB91),0)</f>
        <v>0.85560474636549388</v>
      </c>
      <c r="AI91" s="57">
        <f t="shared" si="635"/>
        <v>0.86766180115256453</v>
      </c>
      <c r="AJ91" s="51">
        <f t="shared" ref="AJ91" si="868">SUM(AJ88:AJ90)</f>
        <v>508</v>
      </c>
      <c r="AK91" s="21">
        <f t="shared" ref="AK91" si="869">IF(AJ91&gt;0,(AK88*AJ88+AK89*AJ89+AK90*AJ90)/AJ91,0)</f>
        <v>8.4956692913385826E-2</v>
      </c>
      <c r="AL91" s="53">
        <f>IF(K91&gt;0,(AL88*K88+AL89*K89+AL90*K90)/K91,0)</f>
        <v>0.22302526983981485</v>
      </c>
      <c r="AM91" s="141">
        <f>IF(L91&gt;0,(AM88*K88+AM89*K89+AM90*K90)/K91,0)</f>
        <v>0.2084277929280198</v>
      </c>
      <c r="AN91" s="58">
        <f t="shared" ref="AN91" si="870">SUM(AN88:AN90)</f>
        <v>103.7269337</v>
      </c>
      <c r="AO91" s="142">
        <f t="shared" si="706"/>
        <v>96.943995000000001</v>
      </c>
      <c r="AP91" s="56"/>
      <c r="AQ91" s="56">
        <f t="shared" ref="AQ91" si="871">SUM(AQ88:AQ90)</f>
        <v>0</v>
      </c>
      <c r="AR91" s="105"/>
      <c r="AS91" s="106">
        <f>AR90</f>
        <v>1012.0600000000028</v>
      </c>
      <c r="AT91" s="51">
        <f t="shared" ref="AT91" si="872">SUM(AT88:AT90)</f>
        <v>0</v>
      </c>
      <c r="AU91" s="59"/>
      <c r="AV91" s="58"/>
      <c r="AW91" s="58"/>
      <c r="AX91" s="58"/>
      <c r="AY91" s="58"/>
    </row>
    <row r="92" spans="1:51" x14ac:dyDescent="0.2">
      <c r="A92" s="168">
        <v>23</v>
      </c>
      <c r="B92" s="23">
        <v>1</v>
      </c>
      <c r="C92" s="46" t="s">
        <v>55</v>
      </c>
      <c r="D92" s="12">
        <v>3810</v>
      </c>
      <c r="E92" s="12">
        <v>3</v>
      </c>
      <c r="F92" s="12">
        <v>8323</v>
      </c>
      <c r="G92" s="13">
        <v>4.5</v>
      </c>
      <c r="H92" s="13">
        <v>4.5999999999999996</v>
      </c>
      <c r="I92" s="12">
        <v>9734</v>
      </c>
      <c r="J92" s="13">
        <v>11.5</v>
      </c>
      <c r="K92" s="12">
        <v>11146</v>
      </c>
      <c r="L92" s="14">
        <v>6.7000000000000004E-2</v>
      </c>
      <c r="M92" s="24">
        <f>ROUND(K92*(1-L92),0)</f>
        <v>10399</v>
      </c>
      <c r="N92" s="15">
        <v>0.51600000000000001</v>
      </c>
      <c r="O92" s="25">
        <f t="shared" ref="O92:O94" si="873">M92*N92</f>
        <v>5365.884</v>
      </c>
      <c r="P92" s="14">
        <v>0.24</v>
      </c>
      <c r="Q92" s="25">
        <f t="shared" ref="Q92:Q94" si="874">M92*P92</f>
        <v>2495.7599999999998</v>
      </c>
      <c r="R92" s="16">
        <v>0.24399999999999999</v>
      </c>
      <c r="S92" s="150">
        <v>0.19320000000000001</v>
      </c>
      <c r="T92" s="25">
        <f t="shared" ref="T92:T94" si="875">M92*R92</f>
        <v>2537.3559999999998</v>
      </c>
      <c r="U92" s="26">
        <v>0.24</v>
      </c>
      <c r="V92" s="25">
        <f t="shared" ref="V92:V94" si="876">M92*U92</f>
        <v>2495.7599999999998</v>
      </c>
      <c r="W92" s="16">
        <v>0.48899999999999999</v>
      </c>
      <c r="X92" s="25">
        <f t="shared" ref="X92:X94" si="877">M92*W92</f>
        <v>5085.1109999999999</v>
      </c>
      <c r="Y92" s="16">
        <v>0.42</v>
      </c>
      <c r="Z92" s="25">
        <f t="shared" ref="Z92:Z94" si="878">Y92*M92</f>
        <v>4367.58</v>
      </c>
      <c r="AA92" s="17">
        <v>2.5799999999999998E-3</v>
      </c>
      <c r="AB92" s="18">
        <f t="shared" ref="AB92:AB94" si="879">M92*AA92</f>
        <v>26.829419999999999</v>
      </c>
      <c r="AC92" s="27">
        <f>IF(M92&gt;0,(AE92+AN92)/M92,0)</f>
        <v>3.0854505721704009E-3</v>
      </c>
      <c r="AD92" s="17">
        <v>4.6000000000000001E-4</v>
      </c>
      <c r="AE92" s="24">
        <f t="shared" ref="AE92:AE94" si="880">AD92*M92</f>
        <v>4.7835400000000003</v>
      </c>
      <c r="AF92" s="117">
        <v>0.1951</v>
      </c>
      <c r="AG92" s="30">
        <f t="shared" ref="AG92:AG94" si="881">AJ92*(1-AK92)*AF92</f>
        <v>25.304665099999998</v>
      </c>
      <c r="AH92" s="28">
        <f t="shared" ref="AH92:AH94" si="882">IF(AND(AF92&gt;0,AD92&gt;0,AA92&gt;0),((AA92-AD92)*AF92)/((AF92-AD92)*AA92),0)</f>
        <v>0.82364739355821281</v>
      </c>
      <c r="AI92" s="60">
        <f t="shared" si="635"/>
        <v>0.85277673466979842</v>
      </c>
      <c r="AJ92" s="12">
        <v>143</v>
      </c>
      <c r="AK92" s="14">
        <v>9.2999999999999999E-2</v>
      </c>
      <c r="AL92" s="15">
        <v>0.21049999999999999</v>
      </c>
      <c r="AM92" s="135">
        <v>0.19839999999999999</v>
      </c>
      <c r="AN92" s="30">
        <f>AJ92*(1-AK92)*AL92</f>
        <v>27.302060499999996</v>
      </c>
      <c r="AO92" s="136">
        <f t="shared" ref="AO92" si="883">AJ92*(1-AK92)*AM92</f>
        <v>25.732678399999998</v>
      </c>
      <c r="AP92" s="19">
        <v>1.55</v>
      </c>
      <c r="AQ92" s="19"/>
      <c r="AR92" s="101">
        <f>AR90+AJ92-AQ92</f>
        <v>1155.0600000000027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9"/>
      <c r="B93" s="33">
        <v>2</v>
      </c>
      <c r="C93" s="11" t="s">
        <v>58</v>
      </c>
      <c r="D93" s="34">
        <v>22600</v>
      </c>
      <c r="E93" s="34">
        <v>1</v>
      </c>
      <c r="F93" s="34">
        <v>10643</v>
      </c>
      <c r="G93" s="35">
        <v>2.8</v>
      </c>
      <c r="H93" s="35">
        <v>5.6</v>
      </c>
      <c r="I93" s="34">
        <v>16777</v>
      </c>
      <c r="J93" s="35">
        <v>11.4</v>
      </c>
      <c r="K93" s="34">
        <v>12992</v>
      </c>
      <c r="L93" s="36">
        <v>6.5000000000000002E-2</v>
      </c>
      <c r="M93" s="37">
        <f>ROUND(K93*(1-L93),0)</f>
        <v>12148</v>
      </c>
      <c r="N93" s="38">
        <v>0.51700000000000002</v>
      </c>
      <c r="O93" s="25">
        <f t="shared" si="873"/>
        <v>6280.5160000000005</v>
      </c>
      <c r="P93" s="36">
        <v>0.311</v>
      </c>
      <c r="Q93" s="25">
        <f t="shared" si="874"/>
        <v>3778.0279999999998</v>
      </c>
      <c r="R93" s="39">
        <v>0.17249999999999999</v>
      </c>
      <c r="S93" s="139">
        <v>0.20699999999999999</v>
      </c>
      <c r="T93" s="25">
        <f t="shared" si="875"/>
        <v>2095.5299999999997</v>
      </c>
      <c r="U93" s="28">
        <v>0.222</v>
      </c>
      <c r="V93" s="25">
        <f t="shared" si="876"/>
        <v>2696.8560000000002</v>
      </c>
      <c r="W93" s="39">
        <v>0.51200000000000001</v>
      </c>
      <c r="X93" s="25">
        <f t="shared" si="877"/>
        <v>6219.7759999999998</v>
      </c>
      <c r="Y93" s="39">
        <v>0.41</v>
      </c>
      <c r="Z93" s="25">
        <f t="shared" si="878"/>
        <v>4980.6799999999994</v>
      </c>
      <c r="AA93" s="40">
        <v>2.6800000000000001E-3</v>
      </c>
      <c r="AB93" s="18">
        <f t="shared" si="879"/>
        <v>32.556640000000002</v>
      </c>
      <c r="AC93" s="27">
        <f>IF(M93&gt;0,(AE93+AN93)/M93,0)</f>
        <v>2.8235513994073098E-3</v>
      </c>
      <c r="AD93" s="40">
        <v>3.8000000000000002E-4</v>
      </c>
      <c r="AE93" s="37">
        <f t="shared" si="880"/>
        <v>4.6162400000000003</v>
      </c>
      <c r="AF93" s="28">
        <v>0.2082</v>
      </c>
      <c r="AG93" s="41">
        <f t="shared" si="881"/>
        <v>28.988102399999999</v>
      </c>
      <c r="AH93" s="28">
        <f t="shared" si="882"/>
        <v>0.8597781949649308</v>
      </c>
      <c r="AI93" s="29">
        <f t="shared" si="635"/>
        <v>0.86696295824455283</v>
      </c>
      <c r="AJ93" s="34">
        <v>152</v>
      </c>
      <c r="AK93" s="36">
        <v>8.4000000000000005E-2</v>
      </c>
      <c r="AL93" s="38">
        <v>0.2132</v>
      </c>
      <c r="AM93" s="137">
        <v>0.20069999999999999</v>
      </c>
      <c r="AN93" s="41">
        <f>AJ93*(1-AK93)*AL93</f>
        <v>29.684262400000001</v>
      </c>
      <c r="AO93" s="138">
        <f t="shared" si="677"/>
        <v>27.943862399999997</v>
      </c>
      <c r="AP93" s="42">
        <v>1.6</v>
      </c>
      <c r="AQ93" s="42"/>
      <c r="AR93" s="121">
        <f>AR92+AJ93-AQ93</f>
        <v>1307.0600000000027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9"/>
      <c r="B94" s="33">
        <v>3</v>
      </c>
      <c r="C94" s="11" t="s">
        <v>54</v>
      </c>
      <c r="D94" s="43">
        <v>13921</v>
      </c>
      <c r="E94" s="43">
        <v>0</v>
      </c>
      <c r="F94" s="43">
        <v>13304</v>
      </c>
      <c r="G94" s="37">
        <v>3.2</v>
      </c>
      <c r="H94" s="37">
        <v>7.8</v>
      </c>
      <c r="I94" s="43">
        <v>17612</v>
      </c>
      <c r="J94" s="37">
        <v>10.4</v>
      </c>
      <c r="K94" s="43">
        <v>15239</v>
      </c>
      <c r="L94" s="39">
        <v>6.4000000000000001E-2</v>
      </c>
      <c r="M94" s="37">
        <f>ROUND(K94*(1-L94),0)</f>
        <v>14264</v>
      </c>
      <c r="N94" s="28">
        <v>0.44800000000000001</v>
      </c>
      <c r="O94" s="25">
        <f t="shared" si="873"/>
        <v>6390.2719999999999</v>
      </c>
      <c r="P94" s="39">
        <v>0.186</v>
      </c>
      <c r="Q94" s="25">
        <f t="shared" si="874"/>
        <v>2653.1039999999998</v>
      </c>
      <c r="R94" s="39">
        <v>0.36599999999999999</v>
      </c>
      <c r="S94" s="139">
        <v>0.22289999999999999</v>
      </c>
      <c r="T94" s="25">
        <f t="shared" si="875"/>
        <v>5220.6239999999998</v>
      </c>
      <c r="U94" s="28">
        <v>0.24099999999999999</v>
      </c>
      <c r="V94" s="25">
        <f t="shared" si="876"/>
        <v>3437.6239999999998</v>
      </c>
      <c r="W94" s="39">
        <v>0.48699999999999999</v>
      </c>
      <c r="X94" s="25">
        <f t="shared" si="877"/>
        <v>6946.5680000000002</v>
      </c>
      <c r="Y94" s="39">
        <v>0.41</v>
      </c>
      <c r="Z94" s="25">
        <f t="shared" si="878"/>
        <v>5848.24</v>
      </c>
      <c r="AA94" s="47">
        <v>2.6700000000000001E-3</v>
      </c>
      <c r="AB94" s="18">
        <f t="shared" si="879"/>
        <v>38.084879999999998</v>
      </c>
      <c r="AC94" s="27">
        <f>IF(M94&gt;0,(AE94+AN94)/M94,0)</f>
        <v>2.870391341839596E-3</v>
      </c>
      <c r="AD94" s="47">
        <v>3.8999999999999999E-4</v>
      </c>
      <c r="AE94" s="37">
        <f t="shared" si="880"/>
        <v>5.5629599999999995</v>
      </c>
      <c r="AF94" s="28">
        <v>0.2107</v>
      </c>
      <c r="AG94" s="41">
        <f t="shared" si="881"/>
        <v>32.510377900000002</v>
      </c>
      <c r="AH94" s="28">
        <f t="shared" si="882"/>
        <v>0.85551612146649203</v>
      </c>
      <c r="AI94" s="29">
        <f t="shared" si="635"/>
        <v>0.8656022660477638</v>
      </c>
      <c r="AJ94" s="43">
        <v>169</v>
      </c>
      <c r="AK94" s="39">
        <v>8.6999999999999994E-2</v>
      </c>
      <c r="AL94" s="28">
        <v>0.2293</v>
      </c>
      <c r="AM94" s="139">
        <v>0.21110000000000001</v>
      </c>
      <c r="AN94" s="41">
        <f>AJ94*(1-AK94)*AL94</f>
        <v>35.380302100000002</v>
      </c>
      <c r="AO94" s="140">
        <f t="shared" si="677"/>
        <v>32.572096700000003</v>
      </c>
      <c r="AP94" s="18">
        <v>1.52</v>
      </c>
      <c r="AQ94" s="18"/>
      <c r="AR94" s="121">
        <f>AR93+AJ94-AQ94</f>
        <v>1476.0600000000027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70"/>
      <c r="B95" s="49" t="s">
        <v>38</v>
      </c>
      <c r="C95" s="50"/>
      <c r="D95" s="51">
        <f t="shared" ref="D95" si="884">SUM(D92:D94)</f>
        <v>40331</v>
      </c>
      <c r="E95" s="51"/>
      <c r="F95" s="51">
        <f t="shared" ref="F95" si="885">SUM(F92:F94)</f>
        <v>32270</v>
      </c>
      <c r="G95" s="52"/>
      <c r="H95" s="52"/>
      <c r="I95" s="51">
        <f t="shared" ref="I95:K95" si="886">SUM(I92:I94)</f>
        <v>44123</v>
      </c>
      <c r="J95" s="52"/>
      <c r="K95" s="51">
        <f t="shared" si="886"/>
        <v>39377</v>
      </c>
      <c r="L95" s="21">
        <f t="shared" ref="L95" si="887">IF(K95&gt;0,(K92*L92+K93*L93+K94*L94)/K95,0)</f>
        <v>6.5179114711633693E-2</v>
      </c>
      <c r="M95" s="52">
        <f t="shared" ref="M95" si="888">M92+M93+M94</f>
        <v>36811</v>
      </c>
      <c r="N95" s="53">
        <f t="shared" ref="N95" si="889">IF(M95&gt;0,O95/M95,0)</f>
        <v>0.48998049496074547</v>
      </c>
      <c r="O95" s="54">
        <f t="shared" ref="O95" si="890">O92+O93+O94</f>
        <v>18036.672000000002</v>
      </c>
      <c r="P95" s="21">
        <f t="shared" ref="P95" si="891">IF(M95&gt;0,Q95/M95,0)</f>
        <v>0.24250609872049114</v>
      </c>
      <c r="Q95" s="54">
        <f t="shared" ref="Q95" si="892">Q92+Q93+Q94</f>
        <v>8926.8919999999998</v>
      </c>
      <c r="R95" s="21">
        <f t="shared" ref="R95" si="893">IF(M95&gt;0,T95/M95,0)</f>
        <v>0.26767841134443504</v>
      </c>
      <c r="S95" s="141"/>
      <c r="T95" s="54">
        <f t="shared" ref="T95" si="894">T92+T93+T94</f>
        <v>9853.5099999999984</v>
      </c>
      <c r="U95" s="21">
        <f t="shared" ref="U95" si="895">IF(M95&gt;0,V95/M95,0)</f>
        <v>0.23444731194479909</v>
      </c>
      <c r="V95" s="54">
        <f t="shared" ref="V95" si="896">V92+V93+V94</f>
        <v>8630.24</v>
      </c>
      <c r="W95" s="21">
        <f t="shared" ref="W95" si="897">IF(M95&gt;0,X95/M95,0)</f>
        <v>0.4958152454429382</v>
      </c>
      <c r="X95" s="54">
        <f t="shared" ref="X95" si="898">X92+X93+X94</f>
        <v>18251.454999999998</v>
      </c>
      <c r="Y95" s="21">
        <f t="shared" ref="Y95" si="899">IF(M95&gt;0,Z95/M95,0)</f>
        <v>0.41282497079677266</v>
      </c>
      <c r="Z95" s="54">
        <f t="shared" ref="Z95" si="900">Z92+Z93+Z94</f>
        <v>15196.499999999998</v>
      </c>
      <c r="AA95" s="55">
        <f t="shared" ref="AA95" si="901">IF(M95&gt;0,AB95/M95,0)</f>
        <v>2.647875363342479E-3</v>
      </c>
      <c r="AB95" s="56">
        <f t="shared" ref="AB95" si="902">SUM(AB92:AB94)</f>
        <v>97.470939999999999</v>
      </c>
      <c r="AC95" s="55">
        <f t="shared" ref="AC95" si="903">IF(M95&gt;0,(AC92*M92+AC93*M93+AC94*M94)/M95,0)</f>
        <v>2.9156872945586914E-3</v>
      </c>
      <c r="AD95" s="55">
        <f t="shared" ref="AD95" si="904">IF(K95&gt;0,(K92*AD92+K93*AD93+K94*AD94)/K95,0)</f>
        <v>4.0651471671280186E-4</v>
      </c>
      <c r="AE95" s="52">
        <f t="shared" ref="AE95" si="905">SUM(AE92:AE94)</f>
        <v>14.96274</v>
      </c>
      <c r="AF95" s="53">
        <f t="shared" ref="AF95" si="906">IF(K95&gt;0,(K92*AF92+K93*AF93+K94*AF94)/K95,0)</f>
        <v>0.20545943825075552</v>
      </c>
      <c r="AG95" s="58">
        <f t="shared" ref="AG95" si="907">SUM(AG92:AG94)</f>
        <v>86.803145400000005</v>
      </c>
      <c r="AH95" s="53">
        <f t="shared" ref="AH95" si="908">IF(AND(AB95&gt;0),((AB92*AH92+AB93*AH93+AB94*AH94)/AB95),0)</f>
        <v>0.84816766772864216</v>
      </c>
      <c r="AI95" s="57">
        <f t="shared" si="635"/>
        <v>0.86217955539674973</v>
      </c>
      <c r="AJ95" s="51">
        <f t="shared" ref="AJ95" si="909">SUM(AJ92:AJ94)</f>
        <v>464</v>
      </c>
      <c r="AK95" s="21">
        <f t="shared" ref="AK95" si="910">IF(AJ95&gt;0,(AK92*AJ92+AK93*AJ93+AK94*AJ94)/AJ95,0)</f>
        <v>8.7866379310344814E-2</v>
      </c>
      <c r="AL95" s="53">
        <f>IF(K95&gt;0,(AL92*K92+AL93*K93+AL94*K94)/K95,0)</f>
        <v>0.21866648297229346</v>
      </c>
      <c r="AM95" s="141">
        <f>IF(L95&gt;0,(AM92*K92+AM93*K93+AM94*K94)/K95,0)</f>
        <v>0.20407379180740026</v>
      </c>
      <c r="AN95" s="58">
        <f t="shared" ref="AN95" si="911">SUM(AN92:AN94)</f>
        <v>92.366624999999999</v>
      </c>
      <c r="AO95" s="142">
        <f t="shared" si="706"/>
        <v>86.248637500000001</v>
      </c>
      <c r="AP95" s="56"/>
      <c r="AQ95" s="56">
        <f t="shared" ref="AQ95" si="912">SUM(AQ92:AQ94)</f>
        <v>0</v>
      </c>
      <c r="AR95" s="105"/>
      <c r="AS95" s="106">
        <f>AR94</f>
        <v>1476.0600000000027</v>
      </c>
      <c r="AT95" s="51">
        <f t="shared" ref="AT95" si="913">SUM(AT92:AT94)</f>
        <v>0</v>
      </c>
      <c r="AU95" s="59"/>
      <c r="AV95" s="58"/>
      <c r="AW95" s="58"/>
      <c r="AX95" s="58"/>
      <c r="AY95" s="58"/>
    </row>
    <row r="96" spans="1:51" x14ac:dyDescent="0.2">
      <c r="A96" s="168">
        <v>24</v>
      </c>
      <c r="B96" s="23">
        <v>1</v>
      </c>
      <c r="C96" s="46" t="s">
        <v>55</v>
      </c>
      <c r="D96" s="12">
        <v>5133</v>
      </c>
      <c r="E96" s="12">
        <v>1</v>
      </c>
      <c r="F96" s="12">
        <v>12259</v>
      </c>
      <c r="G96" s="13">
        <v>2.6</v>
      </c>
      <c r="H96" s="13">
        <v>6.5</v>
      </c>
      <c r="I96" s="12">
        <v>16034</v>
      </c>
      <c r="J96" s="13">
        <v>10.7</v>
      </c>
      <c r="K96" s="12">
        <v>15253</v>
      </c>
      <c r="L96" s="14">
        <v>7.0999999999999994E-2</v>
      </c>
      <c r="M96" s="24">
        <f>ROUND(K96*(1-L96),0)</f>
        <v>14170</v>
      </c>
      <c r="N96" s="15">
        <v>0.47</v>
      </c>
      <c r="O96" s="25">
        <f t="shared" ref="O96:O98" si="914">M96*N96</f>
        <v>6659.9</v>
      </c>
      <c r="P96" s="14">
        <v>0.23400000000000001</v>
      </c>
      <c r="Q96" s="25">
        <f t="shared" ref="Q96:Q98" si="915">M96*P96</f>
        <v>3315.78</v>
      </c>
      <c r="R96" s="16">
        <v>0.29599999999999999</v>
      </c>
      <c r="S96" s="150">
        <v>0.24579999999999999</v>
      </c>
      <c r="T96" s="25">
        <f t="shared" ref="T96:T98" si="916">M96*R96</f>
        <v>4194.32</v>
      </c>
      <c r="U96" s="26">
        <v>0.24399999999999999</v>
      </c>
      <c r="V96" s="25">
        <f t="shared" ref="V96:V98" si="917">M96*U96</f>
        <v>3457.48</v>
      </c>
      <c r="W96" s="16">
        <v>0.48499999999999999</v>
      </c>
      <c r="X96" s="25">
        <f t="shared" ref="X96:X98" si="918">M96*W96</f>
        <v>6872.45</v>
      </c>
      <c r="Y96" s="16">
        <v>0.42</v>
      </c>
      <c r="Z96" s="25">
        <f t="shared" ref="Z96:Z98" si="919">Y96*M96</f>
        <v>5951.4</v>
      </c>
      <c r="AA96" s="17">
        <v>2.7299999999999998E-3</v>
      </c>
      <c r="AB96" s="18">
        <f t="shared" ref="AB96:AB98" si="920">M96*AA96</f>
        <v>38.684099999999994</v>
      </c>
      <c r="AC96" s="27">
        <f>IF(M96&gt;0,(AE96+AN96)/M96,0)</f>
        <v>2.9574760127028935E-3</v>
      </c>
      <c r="AD96" s="17">
        <v>4.0000000000000002E-4</v>
      </c>
      <c r="AE96" s="24">
        <f t="shared" ref="AE96:AE98" si="921">AD96*M96</f>
        <v>5.6680000000000001</v>
      </c>
      <c r="AF96" s="117">
        <v>0.2172</v>
      </c>
      <c r="AG96" s="30">
        <f t="shared" ref="AG96:AG98" si="922">AJ96*(1-AK96)*AF96</f>
        <v>36.289558800000002</v>
      </c>
      <c r="AH96" s="28">
        <f t="shared" ref="AH96:AH98" si="923">IF(AND(AF96&gt;0,AD96&gt;0,AA96&gt;0),((AA96-AD96)*AF96)/((AF96-AD96)*AA96),0)</f>
        <v>0.85505453955638466</v>
      </c>
      <c r="AI96" s="60">
        <f t="shared" si="635"/>
        <v>0.86634722668573028</v>
      </c>
      <c r="AJ96" s="12">
        <v>183</v>
      </c>
      <c r="AK96" s="14">
        <v>8.6999999999999994E-2</v>
      </c>
      <c r="AL96" s="15">
        <v>0.21690000000000001</v>
      </c>
      <c r="AM96" s="135">
        <v>0.20230000000000001</v>
      </c>
      <c r="AN96" s="30">
        <f>AJ96*(1-AK96)*AL96</f>
        <v>36.239435100000001</v>
      </c>
      <c r="AO96" s="136">
        <f t="shared" ref="AO96" si="924">AJ96*(1-AK96)*AM96</f>
        <v>33.8000817</v>
      </c>
      <c r="AP96" s="19">
        <v>1.65</v>
      </c>
      <c r="AQ96" s="19">
        <v>1046.6400000000001</v>
      </c>
      <c r="AR96" s="101">
        <f>AR94+AJ96-AQ96+AS96</f>
        <v>589.42000000000257</v>
      </c>
      <c r="AS96" s="151">
        <v>-23</v>
      </c>
      <c r="AT96" s="12"/>
      <c r="AU96" s="31"/>
      <c r="AV96" s="20"/>
      <c r="AW96" s="20"/>
      <c r="AX96" s="20"/>
      <c r="AY96" s="20"/>
    </row>
    <row r="97" spans="1:51" x14ac:dyDescent="0.2">
      <c r="A97" s="169"/>
      <c r="B97" s="33">
        <v>2</v>
      </c>
      <c r="C97" s="11" t="s">
        <v>53</v>
      </c>
      <c r="D97" s="34">
        <v>22300</v>
      </c>
      <c r="E97" s="34">
        <v>1</v>
      </c>
      <c r="F97" s="34">
        <v>12358</v>
      </c>
      <c r="G97" s="35">
        <v>4.5999999999999996</v>
      </c>
      <c r="H97" s="35">
        <v>9.1</v>
      </c>
      <c r="I97" s="34">
        <v>17346</v>
      </c>
      <c r="J97" s="35">
        <v>10.199999999999999</v>
      </c>
      <c r="K97" s="34">
        <v>15385</v>
      </c>
      <c r="L97" s="36">
        <v>6.6000000000000003E-2</v>
      </c>
      <c r="M97" s="37">
        <f>ROUND(K97*(1-L97),0)</f>
        <v>14370</v>
      </c>
      <c r="N97" s="38">
        <v>0.42099999999999999</v>
      </c>
      <c r="O97" s="25">
        <f t="shared" si="914"/>
        <v>6049.7699999999995</v>
      </c>
      <c r="P97" s="36">
        <v>0.34799999999999998</v>
      </c>
      <c r="Q97" s="25">
        <f t="shared" si="915"/>
        <v>5000.7599999999993</v>
      </c>
      <c r="R97" s="39">
        <v>0.23100000000000001</v>
      </c>
      <c r="S97" s="139">
        <v>0.2366</v>
      </c>
      <c r="T97" s="25">
        <f t="shared" si="916"/>
        <v>3319.4700000000003</v>
      </c>
      <c r="U97" s="28">
        <v>0.24299999999999999</v>
      </c>
      <c r="V97" s="25">
        <f t="shared" si="917"/>
        <v>3491.91</v>
      </c>
      <c r="W97" s="39">
        <v>0.48799999999999999</v>
      </c>
      <c r="X97" s="25">
        <f t="shared" si="918"/>
        <v>7012.5599999999995</v>
      </c>
      <c r="Y97" s="39">
        <v>0.42</v>
      </c>
      <c r="Z97" s="25">
        <f t="shared" si="919"/>
        <v>6035.4</v>
      </c>
      <c r="AA97" s="40">
        <v>2.7699999999999999E-3</v>
      </c>
      <c r="AB97" s="18">
        <f t="shared" si="920"/>
        <v>39.804899999999996</v>
      </c>
      <c r="AC97" s="27">
        <f>IF(M97&gt;0,(AE97+AN97)/M97,0)</f>
        <v>2.9707216840640224E-3</v>
      </c>
      <c r="AD97" s="40">
        <v>3.8000000000000002E-4</v>
      </c>
      <c r="AE97" s="37">
        <f t="shared" si="921"/>
        <v>5.4606000000000003</v>
      </c>
      <c r="AF97" s="28">
        <v>0.21690000000000001</v>
      </c>
      <c r="AG97" s="41">
        <f t="shared" si="922"/>
        <v>35.447316299999997</v>
      </c>
      <c r="AH97" s="28">
        <f t="shared" si="923"/>
        <v>0.86433015584223305</v>
      </c>
      <c r="AI97" s="29">
        <f t="shared" si="635"/>
        <v>0.87354213608271924</v>
      </c>
      <c r="AJ97" s="34">
        <v>179</v>
      </c>
      <c r="AK97" s="36">
        <v>8.6999999999999994E-2</v>
      </c>
      <c r="AL97" s="38">
        <v>0.2278</v>
      </c>
      <c r="AM97" s="137">
        <v>0.21199999999999999</v>
      </c>
      <c r="AN97" s="41">
        <f>AJ97*(1-AK97)*AL97</f>
        <v>37.228670600000001</v>
      </c>
      <c r="AO97" s="138">
        <f t="shared" si="677"/>
        <v>34.646523999999999</v>
      </c>
      <c r="AP97" s="42">
        <v>1.6</v>
      </c>
      <c r="AQ97" s="42"/>
      <c r="AR97" s="121">
        <f>AR96+AJ97-AQ97</f>
        <v>768.42000000000257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9"/>
      <c r="B98" s="33">
        <v>3</v>
      </c>
      <c r="C98" s="11" t="s">
        <v>54</v>
      </c>
      <c r="D98" s="43">
        <v>17348</v>
      </c>
      <c r="E98" s="43">
        <v>2</v>
      </c>
      <c r="F98" s="43">
        <v>14550</v>
      </c>
      <c r="G98" s="37">
        <v>4.9000000000000004</v>
      </c>
      <c r="H98" s="37">
        <v>8</v>
      </c>
      <c r="I98" s="43">
        <v>18476</v>
      </c>
      <c r="J98" s="37">
        <v>9.6</v>
      </c>
      <c r="K98" s="43">
        <v>14982</v>
      </c>
      <c r="L98" s="39">
        <v>7.8E-2</v>
      </c>
      <c r="M98" s="37">
        <f>ROUND(K98*(1-L98),0)</f>
        <v>13813</v>
      </c>
      <c r="N98" s="28">
        <v>0.502</v>
      </c>
      <c r="O98" s="25">
        <f t="shared" si="914"/>
        <v>6934.1260000000002</v>
      </c>
      <c r="P98" s="39">
        <v>0.20300000000000001</v>
      </c>
      <c r="Q98" s="25">
        <f t="shared" si="915"/>
        <v>2804.0390000000002</v>
      </c>
      <c r="R98" s="39">
        <v>0.29499999999999998</v>
      </c>
      <c r="S98" s="139">
        <v>0.25750000000000001</v>
      </c>
      <c r="T98" s="25">
        <f t="shared" si="916"/>
        <v>4074.8349999999996</v>
      </c>
      <c r="U98" s="28">
        <v>0.251</v>
      </c>
      <c r="V98" s="25">
        <f t="shared" si="917"/>
        <v>3467.0630000000001</v>
      </c>
      <c r="W98" s="39">
        <v>0.48199999999999998</v>
      </c>
      <c r="X98" s="25">
        <f t="shared" si="918"/>
        <v>6657.866</v>
      </c>
      <c r="Y98" s="39">
        <v>0.42</v>
      </c>
      <c r="Z98" s="25">
        <f t="shared" si="919"/>
        <v>5801.46</v>
      </c>
      <c r="AA98" s="47">
        <v>2.8400000000000001E-3</v>
      </c>
      <c r="AB98" s="18">
        <f t="shared" si="920"/>
        <v>39.228920000000002</v>
      </c>
      <c r="AC98" s="27">
        <f>IF(M98&gt;0,(AE98+AN98)/M98,0)</f>
        <v>3.2413434083834072E-3</v>
      </c>
      <c r="AD98" s="47">
        <v>3.8999999999999999E-4</v>
      </c>
      <c r="AE98" s="37">
        <f t="shared" si="921"/>
        <v>5.3870699999999996</v>
      </c>
      <c r="AF98" s="28">
        <v>0.20979999999999999</v>
      </c>
      <c r="AG98" s="41">
        <f t="shared" si="922"/>
        <v>36.806682600000002</v>
      </c>
      <c r="AH98" s="28">
        <f t="shared" si="923"/>
        <v>0.86428268286957788</v>
      </c>
      <c r="AI98" s="29">
        <f t="shared" si="635"/>
        <v>0.88121035150502347</v>
      </c>
      <c r="AJ98" s="43">
        <v>193</v>
      </c>
      <c r="AK98" s="39">
        <v>9.0999999999999998E-2</v>
      </c>
      <c r="AL98" s="28">
        <v>0.22450000000000001</v>
      </c>
      <c r="AM98" s="139">
        <v>0.20399999999999999</v>
      </c>
      <c r="AN98" s="41">
        <f>AJ98*(1-AK98)*AL98</f>
        <v>39.385606500000002</v>
      </c>
      <c r="AO98" s="140">
        <f t="shared" si="677"/>
        <v>35.789147999999997</v>
      </c>
      <c r="AP98" s="18">
        <v>1.6</v>
      </c>
      <c r="AQ98" s="18"/>
      <c r="AR98" s="121">
        <f>AR97+AJ98-AQ98</f>
        <v>961.42000000000257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70"/>
      <c r="B99" s="49" t="s">
        <v>38</v>
      </c>
      <c r="C99" s="50"/>
      <c r="D99" s="51">
        <f t="shared" ref="D99" si="925">SUM(D96:D98)</f>
        <v>44781</v>
      </c>
      <c r="E99" s="51"/>
      <c r="F99" s="51">
        <f t="shared" ref="F99" si="926">SUM(F96:F98)</f>
        <v>39167</v>
      </c>
      <c r="G99" s="52"/>
      <c r="H99" s="52"/>
      <c r="I99" s="51">
        <f t="shared" ref="I99:K99" si="927">SUM(I96:I98)</f>
        <v>51856</v>
      </c>
      <c r="J99" s="52"/>
      <c r="K99" s="51">
        <f t="shared" si="927"/>
        <v>45620</v>
      </c>
      <c r="L99" s="21">
        <f t="shared" ref="L99" si="928">IF(K99&gt;0,(K96*L96+K97*L97+K98*L98)/K99,0)</f>
        <v>7.1612647961420431E-2</v>
      </c>
      <c r="M99" s="52">
        <f t="shared" ref="M99" si="929">M96+M97+M98</f>
        <v>42353</v>
      </c>
      <c r="N99" s="53">
        <f t="shared" ref="N99" si="930">IF(M99&gt;0,O99/M99,0)</f>
        <v>0.46381120581776963</v>
      </c>
      <c r="O99" s="54">
        <f t="shared" ref="O99" si="931">O96+O97+O98</f>
        <v>19643.795999999998</v>
      </c>
      <c r="P99" s="21">
        <f t="shared" ref="P99" si="932">IF(M99&gt;0,Q99/M99,0)</f>
        <v>0.26256886170991428</v>
      </c>
      <c r="Q99" s="54">
        <f t="shared" ref="Q99" si="933">Q96+Q97+Q98</f>
        <v>11120.579</v>
      </c>
      <c r="R99" s="21">
        <f t="shared" ref="R99" si="934">IF(M99&gt;0,T99/M99,0)</f>
        <v>0.27361993247231603</v>
      </c>
      <c r="S99" s="141"/>
      <c r="T99" s="54">
        <f t="shared" ref="T99" si="935">T96+T97+T98</f>
        <v>11588.625</v>
      </c>
      <c r="U99" s="21">
        <f t="shared" ref="U99" si="936">IF(M99&gt;0,V99/M99,0)</f>
        <v>0.24594368757821169</v>
      </c>
      <c r="V99" s="54">
        <f t="shared" ref="V99" si="937">V96+V97+V98</f>
        <v>10416.453</v>
      </c>
      <c r="W99" s="21">
        <f t="shared" ref="W99" si="938">IF(M99&gt;0,X99/M99,0)</f>
        <v>0.48503945411186922</v>
      </c>
      <c r="X99" s="54">
        <f t="shared" ref="X99" si="939">X96+X97+X98</f>
        <v>20542.875999999997</v>
      </c>
      <c r="Y99" s="21">
        <f t="shared" ref="Y99" si="940">IF(M99&gt;0,Z99/M99,0)</f>
        <v>0.42</v>
      </c>
      <c r="Z99" s="54">
        <f t="shared" ref="Z99" si="941">Z96+Z97+Z98</f>
        <v>17788.259999999998</v>
      </c>
      <c r="AA99" s="55">
        <f t="shared" ref="AA99" si="942">IF(M99&gt;0,AB99/M99,0)</f>
        <v>2.7794470285457933E-3</v>
      </c>
      <c r="AB99" s="56">
        <f t="shared" ref="AB99" si="943">SUM(AB96:AB98)</f>
        <v>117.71791999999999</v>
      </c>
      <c r="AC99" s="55">
        <f t="shared" ref="AC99" si="944">IF(M99&gt;0,(AC96*M96+AC97*M97+AC98*M98)/M99,0)</f>
        <v>3.0545506150685907E-3</v>
      </c>
      <c r="AD99" s="55">
        <f t="shared" ref="AD99" si="945">IF(K99&gt;0,(K96*AD96+K97*AD97+K98*AD98)/K99,0)</f>
        <v>3.8997106532222714E-4</v>
      </c>
      <c r="AE99" s="52">
        <f t="shared" ref="AE99" si="946">SUM(AE96:AE98)</f>
        <v>16.51567</v>
      </c>
      <c r="AF99" s="53">
        <f t="shared" ref="AF99" si="947">IF(K99&gt;0,(K96*AF96+K97*AF97+K98*AF98)/K99,0)</f>
        <v>0.21466860368259533</v>
      </c>
      <c r="AG99" s="58">
        <f t="shared" ref="AG99" si="948">SUM(AG96:AG98)</f>
        <v>108.54355769999999</v>
      </c>
      <c r="AH99" s="53">
        <f t="shared" ref="AH99" si="949">IF(AND(AB99&gt;0),((AB96*AH96+AB97*AH97+AB98*AH98)/AB99),0)</f>
        <v>0.86126621127534098</v>
      </c>
      <c r="AI99" s="57">
        <f t="shared" si="635"/>
        <v>0.873858784554849</v>
      </c>
      <c r="AJ99" s="51">
        <f t="shared" ref="AJ99" si="950">SUM(AJ96:AJ98)</f>
        <v>555</v>
      </c>
      <c r="AK99" s="21">
        <f t="shared" ref="AK99" si="951">IF(AJ99&gt;0,(AK96*AJ96+AK97*AJ97+AK98*AJ98)/AJ99,0)</f>
        <v>8.8390990990991E-2</v>
      </c>
      <c r="AL99" s="53">
        <f>IF(K99&gt;0,(AL96*K96+AL97*K97+AL98*K98)/K99,0)</f>
        <v>0.2230718478737396</v>
      </c>
      <c r="AM99" s="141">
        <f>IF(L99&gt;0,(AM96*K96+AM97*K97+AM98*K98)/K99,0)</f>
        <v>0.20612954625164401</v>
      </c>
      <c r="AN99" s="58">
        <f t="shared" ref="AN99" si="952">SUM(AN96:AN98)</f>
        <v>112.85371219999999</v>
      </c>
      <c r="AO99" s="142">
        <f t="shared" si="706"/>
        <v>104.23575369999999</v>
      </c>
      <c r="AP99" s="56"/>
      <c r="AQ99" s="56">
        <f t="shared" ref="AQ99" si="953">SUM(AQ96:AQ98)</f>
        <v>1046.6400000000001</v>
      </c>
      <c r="AR99" s="105"/>
      <c r="AS99" s="106">
        <f>AR98</f>
        <v>961.42000000000257</v>
      </c>
      <c r="AT99" s="51">
        <f t="shared" ref="AT99" si="954">SUM(AT96:AT98)</f>
        <v>0</v>
      </c>
      <c r="AU99" s="59"/>
      <c r="AV99" s="58"/>
      <c r="AW99" s="58"/>
      <c r="AX99" s="58"/>
      <c r="AY99" s="58"/>
    </row>
    <row r="100" spans="1:51" x14ac:dyDescent="0.2">
      <c r="A100" s="171">
        <v>25</v>
      </c>
      <c r="B100" s="33">
        <v>1</v>
      </c>
      <c r="C100" s="46" t="s">
        <v>55</v>
      </c>
      <c r="D100" s="12">
        <v>8355</v>
      </c>
      <c r="E100" s="12">
        <v>1</v>
      </c>
      <c r="F100" s="12">
        <v>12618</v>
      </c>
      <c r="G100" s="13">
        <v>4</v>
      </c>
      <c r="H100" s="13">
        <v>5.9</v>
      </c>
      <c r="I100" s="12">
        <v>17060</v>
      </c>
      <c r="J100" s="13">
        <v>8.8000000000000007</v>
      </c>
      <c r="K100" s="12">
        <v>13930</v>
      </c>
      <c r="L100" s="14">
        <v>7.0000000000000007E-2</v>
      </c>
      <c r="M100" s="24">
        <f>ROUND(K100*(1-L100),0)</f>
        <v>12955</v>
      </c>
      <c r="N100" s="15">
        <v>0.48899999999999999</v>
      </c>
      <c r="O100" s="25">
        <f t="shared" ref="O100:O102" si="955">M100*N100</f>
        <v>6334.9949999999999</v>
      </c>
      <c r="P100" s="14">
        <v>0.247</v>
      </c>
      <c r="Q100" s="25">
        <f t="shared" ref="Q100:Q102" si="956">M100*P100</f>
        <v>3199.8849999999998</v>
      </c>
      <c r="R100" s="16">
        <v>0.26400000000000001</v>
      </c>
      <c r="S100" s="150">
        <v>0.23680000000000001</v>
      </c>
      <c r="T100" s="25">
        <f t="shared" ref="T100:T102" si="957">M100*R100</f>
        <v>3420.1200000000003</v>
      </c>
      <c r="U100" s="26">
        <v>0.252</v>
      </c>
      <c r="V100" s="25">
        <f t="shared" ref="V100:V102" si="958">M100*U100</f>
        <v>3264.66</v>
      </c>
      <c r="W100" s="16">
        <v>0.48499999999999999</v>
      </c>
      <c r="X100" s="25">
        <f t="shared" ref="X100:X102" si="959">M100*W100</f>
        <v>6283.1750000000002</v>
      </c>
      <c r="Y100" s="16">
        <v>0.41</v>
      </c>
      <c r="Z100" s="25">
        <f t="shared" ref="Z100:Z102" si="960">Y100*M100</f>
        <v>5311.5499999999993</v>
      </c>
      <c r="AA100" s="17">
        <v>2.7599999999999999E-3</v>
      </c>
      <c r="AB100" s="18">
        <f t="shared" ref="AB100:AB102" si="961">M100*AA100</f>
        <v>35.755800000000001</v>
      </c>
      <c r="AC100" s="27">
        <f>IF(M100&gt;0,(AE100+AN100)/M100,0)</f>
        <v>2.3731621922037822E-3</v>
      </c>
      <c r="AD100" s="17">
        <v>3.8999999999999999E-4</v>
      </c>
      <c r="AE100" s="24">
        <f t="shared" ref="AE100:AE102" si="962">AD100*M100</f>
        <v>5.0524500000000003</v>
      </c>
      <c r="AF100" s="117">
        <v>0.2175</v>
      </c>
      <c r="AG100" s="30">
        <f t="shared" ref="AG100:AG102" si="963">AJ100*(1-AK100)*AF100</f>
        <v>27.432404999999999</v>
      </c>
      <c r="AH100" s="28">
        <f t="shared" ref="AH100:AH102" si="964">IF(AND(AF100&gt;0,AD100&gt;0,AA100&gt;0),((AA100-AD100)*AF100)/((AF100-AD100)*AA100),0)</f>
        <v>0.86023814816372379</v>
      </c>
      <c r="AI100" s="60">
        <f t="shared" si="635"/>
        <v>0.83726531856353847</v>
      </c>
      <c r="AJ100" s="12">
        <v>143</v>
      </c>
      <c r="AK100" s="14">
        <v>0.11799999999999999</v>
      </c>
      <c r="AL100" s="15">
        <v>0.20369999999999999</v>
      </c>
      <c r="AM100" s="135">
        <v>0.1769</v>
      </c>
      <c r="AN100" s="30">
        <f>AJ100*(1-AK100)*AL100</f>
        <v>25.6918662</v>
      </c>
      <c r="AO100" s="136">
        <f t="shared" ref="AO100" si="965">AJ100*(1-AK100)*AM100</f>
        <v>22.311689400000002</v>
      </c>
      <c r="AP100" s="19">
        <v>1.55</v>
      </c>
      <c r="AQ100" s="19">
        <v>1064.94</v>
      </c>
      <c r="AR100" s="101">
        <f>AR98+AJ100-AQ100+AS100</f>
        <v>34.480000000002519</v>
      </c>
      <c r="AS100" s="159">
        <v>-5</v>
      </c>
      <c r="AT100" s="12"/>
      <c r="AU100" s="31"/>
      <c r="AV100" s="20"/>
      <c r="AW100" s="20"/>
      <c r="AX100" s="20"/>
      <c r="AY100" s="20"/>
    </row>
    <row r="101" spans="1:51" x14ac:dyDescent="0.2">
      <c r="A101" s="171"/>
      <c r="B101" s="33">
        <v>2</v>
      </c>
      <c r="C101" s="11" t="s">
        <v>53</v>
      </c>
      <c r="D101" s="34">
        <v>18180</v>
      </c>
      <c r="E101" s="34">
        <v>6</v>
      </c>
      <c r="F101" s="34">
        <v>14124</v>
      </c>
      <c r="G101" s="35">
        <v>3.2</v>
      </c>
      <c r="H101" s="35">
        <v>5.2</v>
      </c>
      <c r="I101" s="34">
        <v>17743</v>
      </c>
      <c r="J101" s="35">
        <v>8.4</v>
      </c>
      <c r="K101" s="34">
        <v>15551</v>
      </c>
      <c r="L101" s="36">
        <v>6.9000000000000006E-2</v>
      </c>
      <c r="M101" s="37">
        <f>ROUND(K101*(1-L101),0)</f>
        <v>14478</v>
      </c>
      <c r="N101" s="38">
        <v>0.51200000000000001</v>
      </c>
      <c r="O101" s="25">
        <f t="shared" si="955"/>
        <v>7412.7359999999999</v>
      </c>
      <c r="P101" s="36">
        <v>0.35199999999999998</v>
      </c>
      <c r="Q101" s="25">
        <f t="shared" si="956"/>
        <v>5096.2559999999994</v>
      </c>
      <c r="R101" s="39">
        <v>0.13600000000000001</v>
      </c>
      <c r="S101" s="139">
        <v>0.25309999999999999</v>
      </c>
      <c r="T101" s="25">
        <f t="shared" si="957"/>
        <v>1969.008</v>
      </c>
      <c r="U101" s="28">
        <v>0.255</v>
      </c>
      <c r="V101" s="25">
        <f t="shared" si="958"/>
        <v>3691.89</v>
      </c>
      <c r="W101" s="39">
        <v>0.48399999999999999</v>
      </c>
      <c r="X101" s="25">
        <f t="shared" si="959"/>
        <v>7007.3519999999999</v>
      </c>
      <c r="Y101" s="39">
        <v>0.41</v>
      </c>
      <c r="Z101" s="25">
        <f t="shared" si="960"/>
        <v>5935.98</v>
      </c>
      <c r="AA101" s="40">
        <v>2.8400000000000001E-3</v>
      </c>
      <c r="AB101" s="18">
        <f t="shared" si="961"/>
        <v>41.117519999999999</v>
      </c>
      <c r="AC101" s="27">
        <f>IF(M101&gt;0,(AE101+AN101)/M101,0)</f>
        <v>3.4309954413593038E-3</v>
      </c>
      <c r="AD101" s="40">
        <v>3.6000000000000002E-4</v>
      </c>
      <c r="AE101" s="37">
        <f t="shared" si="962"/>
        <v>5.2120800000000003</v>
      </c>
      <c r="AF101" s="28">
        <v>0.2208</v>
      </c>
      <c r="AG101" s="41">
        <f t="shared" si="963"/>
        <v>43.400447999999997</v>
      </c>
      <c r="AH101" s="28">
        <f t="shared" si="964"/>
        <v>0.87466552170946188</v>
      </c>
      <c r="AI101" s="29">
        <f t="shared" si="635"/>
        <v>0.89650097494657799</v>
      </c>
      <c r="AJ101" s="34">
        <v>216</v>
      </c>
      <c r="AK101" s="36">
        <v>0.09</v>
      </c>
      <c r="AL101" s="38">
        <v>0.22620000000000001</v>
      </c>
      <c r="AM101" s="137">
        <v>0.20380000000000001</v>
      </c>
      <c r="AN101" s="41">
        <f>AJ101*(1-AK101)*AL101</f>
        <v>44.461872</v>
      </c>
      <c r="AO101" s="138">
        <f t="shared" si="677"/>
        <v>40.058928000000002</v>
      </c>
      <c r="AP101" s="42">
        <v>1.65</v>
      </c>
      <c r="AQ101" s="42"/>
      <c r="AR101" s="121">
        <f>AR100+AJ101-AQ101</f>
        <v>250.48000000000252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1"/>
      <c r="B102" s="33">
        <v>3</v>
      </c>
      <c r="C102" s="46" t="s">
        <v>56</v>
      </c>
      <c r="D102" s="43">
        <v>22300</v>
      </c>
      <c r="E102" s="43">
        <v>2</v>
      </c>
      <c r="F102" s="43">
        <v>15349</v>
      </c>
      <c r="G102" s="37">
        <v>1.6</v>
      </c>
      <c r="H102" s="37">
        <v>5.0999999999999996</v>
      </c>
      <c r="I102" s="43">
        <v>19678</v>
      </c>
      <c r="J102" s="37">
        <v>8</v>
      </c>
      <c r="K102" s="43">
        <v>16228</v>
      </c>
      <c r="L102" s="39">
        <v>7.0000000000000007E-2</v>
      </c>
      <c r="M102" s="37">
        <f>ROUND(K102*(1-L102),0)</f>
        <v>15092</v>
      </c>
      <c r="N102" s="28">
        <v>0.46700000000000003</v>
      </c>
      <c r="O102" s="25">
        <f t="shared" si="955"/>
        <v>7047.9639999999999</v>
      </c>
      <c r="P102" s="39">
        <v>0.33400000000000002</v>
      </c>
      <c r="Q102" s="25">
        <f t="shared" si="956"/>
        <v>5040.7280000000001</v>
      </c>
      <c r="R102" s="39">
        <v>0.19900000000000001</v>
      </c>
      <c r="S102" s="139">
        <v>0.2442</v>
      </c>
      <c r="T102" s="25">
        <f t="shared" si="957"/>
        <v>3003.308</v>
      </c>
      <c r="U102" s="28">
        <v>0.255</v>
      </c>
      <c r="V102" s="25">
        <f t="shared" si="958"/>
        <v>3848.46</v>
      </c>
      <c r="W102" s="39">
        <v>0.48499999999999999</v>
      </c>
      <c r="X102" s="25">
        <f t="shared" si="959"/>
        <v>7319.62</v>
      </c>
      <c r="Y102" s="39">
        <v>0.41</v>
      </c>
      <c r="Z102" s="25">
        <f t="shared" si="960"/>
        <v>6187.7199999999993</v>
      </c>
      <c r="AA102" s="47">
        <v>3.0000000000000001E-3</v>
      </c>
      <c r="AB102" s="18">
        <f t="shared" si="961"/>
        <v>45.276000000000003</v>
      </c>
      <c r="AC102" s="27">
        <f>IF(M102&gt;0,(AE102+AN102)/M102,0)</f>
        <v>2.7300510204081633E-3</v>
      </c>
      <c r="AD102" s="47">
        <v>3.6999999999999999E-4</v>
      </c>
      <c r="AE102" s="37">
        <f t="shared" si="962"/>
        <v>5.5840399999999999</v>
      </c>
      <c r="AF102" s="28">
        <v>0.21970000000000001</v>
      </c>
      <c r="AG102" s="41">
        <f t="shared" si="963"/>
        <v>32.879203500000003</v>
      </c>
      <c r="AH102" s="28">
        <f t="shared" si="964"/>
        <v>0.87814556452225723</v>
      </c>
      <c r="AI102" s="29">
        <f t="shared" si="635"/>
        <v>0.86581741600697137</v>
      </c>
      <c r="AJ102" s="43">
        <v>165</v>
      </c>
      <c r="AK102" s="39">
        <v>9.2999999999999999E-2</v>
      </c>
      <c r="AL102" s="28">
        <v>0.23799999999999999</v>
      </c>
      <c r="AM102" s="139">
        <v>0.2175</v>
      </c>
      <c r="AN102" s="41">
        <f>AJ102*(1-AK102)*AL102</f>
        <v>35.617889999999996</v>
      </c>
      <c r="AO102" s="140">
        <f t="shared" si="677"/>
        <v>32.549962499999999</v>
      </c>
      <c r="AP102" s="18">
        <v>1.6</v>
      </c>
      <c r="AQ102" s="18"/>
      <c r="AR102" s="121">
        <f>AR101+AJ102-AQ102</f>
        <v>415.48000000000252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1"/>
      <c r="B103" s="66" t="s">
        <v>38</v>
      </c>
      <c r="C103" s="50"/>
      <c r="D103" s="51">
        <f t="shared" ref="D103" si="966">SUM(D100:D102)</f>
        <v>48835</v>
      </c>
      <c r="E103" s="51"/>
      <c r="F103" s="51">
        <f t="shared" ref="F103" si="967">SUM(F100:F102)</f>
        <v>42091</v>
      </c>
      <c r="G103" s="52"/>
      <c r="H103" s="52"/>
      <c r="I103" s="51">
        <f t="shared" ref="I103:K103" si="968">SUM(I100:I102)</f>
        <v>54481</v>
      </c>
      <c r="J103" s="52"/>
      <c r="K103" s="51">
        <f t="shared" si="968"/>
        <v>45709</v>
      </c>
      <c r="L103" s="21">
        <f t="shared" ref="L103" si="969">IF(K103&gt;0,(K100*L100+K101*L101+K102*L102)/K103,0)</f>
        <v>6.9659782537355885E-2</v>
      </c>
      <c r="M103" s="52">
        <f t="shared" ref="M103" si="970">M100+M101+M102</f>
        <v>42525</v>
      </c>
      <c r="N103" s="53">
        <f t="shared" ref="N103" si="971">IF(M103&gt;0,O103/M103,0)</f>
        <v>0.48902281011169901</v>
      </c>
      <c r="O103" s="54">
        <f t="shared" ref="O103" si="972">O100+O101+O102</f>
        <v>20795.695</v>
      </c>
      <c r="P103" s="21">
        <f t="shared" ref="P103" si="973">IF(M103&gt;0,Q103/M103,0)</f>
        <v>0.31362419753086418</v>
      </c>
      <c r="Q103" s="54">
        <f t="shared" ref="Q103" si="974">Q100+Q101+Q102</f>
        <v>13336.868999999999</v>
      </c>
      <c r="R103" s="21">
        <f t="shared" ref="R103" si="975">IF(M103&gt;0,T103/M103,0)</f>
        <v>0.19735299235743683</v>
      </c>
      <c r="S103" s="141"/>
      <c r="T103" s="54">
        <f t="shared" ref="T103" si="976">T100+T101+T102</f>
        <v>8392.4360000000015</v>
      </c>
      <c r="U103" s="21">
        <f t="shared" ref="U103" si="977">IF(M103&gt;0,V103/M103,0)</f>
        <v>0.25408606701940034</v>
      </c>
      <c r="V103" s="54">
        <f t="shared" ref="V103" si="978">V100+V101+V102</f>
        <v>10805.009999999998</v>
      </c>
      <c r="W103" s="21">
        <f t="shared" ref="W103" si="979">IF(M103&gt;0,X103/M103,0)</f>
        <v>0.48465954144620815</v>
      </c>
      <c r="X103" s="54">
        <f t="shared" ref="X103" si="980">X100+X101+X102</f>
        <v>20610.147000000001</v>
      </c>
      <c r="Y103" s="21">
        <f t="shared" ref="Y103" si="981">IF(M103&gt;0,Z103/M103,0)</f>
        <v>0.41</v>
      </c>
      <c r="Z103" s="54">
        <f t="shared" ref="Z103" si="982">Z100+Z101+Z102</f>
        <v>17435.25</v>
      </c>
      <c r="AA103" s="55">
        <f t="shared" ref="AA103" si="983">IF(M103&gt;0,AB103/M103,0)</f>
        <v>2.8724119929453267E-3</v>
      </c>
      <c r="AB103" s="56">
        <f t="shared" ref="AB103" si="984">SUM(AB100:AB102)</f>
        <v>122.14932000000002</v>
      </c>
      <c r="AC103" s="55">
        <f t="shared" ref="AC103" si="985">IF(M103&gt;0,(AC100*M100+AC101*M101+AC102*M102)/M103,0)</f>
        <v>2.8599693874191653E-3</v>
      </c>
      <c r="AD103" s="55">
        <f t="shared" ref="AD103" si="986">IF(K103&gt;0,(K100*AD100+K101*AD101+K102*AD102)/K103,0)</f>
        <v>3.7269290511715423E-4</v>
      </c>
      <c r="AE103" s="52">
        <f t="shared" ref="AE103" si="987">SUM(AE100:AE102)</f>
        <v>15.84857</v>
      </c>
      <c r="AF103" s="53">
        <f t="shared" ref="AF103" si="988">IF(K103&gt;0,(K100*AF100+K101*AF101+K102*AF102)/K103,0)</f>
        <v>0.21940378043711303</v>
      </c>
      <c r="AG103" s="58">
        <f t="shared" ref="AG103" si="989">SUM(AG100:AG102)</f>
        <v>103.7120565</v>
      </c>
      <c r="AH103" s="53">
        <f t="shared" ref="AH103" si="990">IF(AND(AB103&gt;0),((AB100*AH100+AB101*AH101+AB102*AH102)/AB103),0)</f>
        <v>0.87173222773259329</v>
      </c>
      <c r="AI103" s="57">
        <f t="shared" si="635"/>
        <v>0.87113884015744825</v>
      </c>
      <c r="AJ103" s="51">
        <f t="shared" ref="AJ103" si="991">SUM(AJ100:AJ102)</f>
        <v>524</v>
      </c>
      <c r="AK103" s="21">
        <f t="shared" ref="AK103" si="992">IF(AJ103&gt;0,(AK100*AJ100+AK101*AJ101+AK102*AJ102)/AJ103,0)</f>
        <v>9.85858778625954E-2</v>
      </c>
      <c r="AL103" s="53">
        <f>IF(K103&gt;0,(AL100*K100+AL101*K101+AL102*K102)/K103,0)</f>
        <v>0.22353237218053335</v>
      </c>
      <c r="AM103" s="141">
        <f>IF(L103&gt;0,(AM100*K100+AM101*K101+AM102*K102)/K103,0)</f>
        <v>0.20046600888227703</v>
      </c>
      <c r="AN103" s="58">
        <f t="shared" ref="AN103" si="993">SUM(AN100:AN102)</f>
        <v>105.77162819999998</v>
      </c>
      <c r="AO103" s="142">
        <f t="shared" si="706"/>
        <v>94.920579900000007</v>
      </c>
      <c r="AP103" s="56"/>
      <c r="AQ103" s="56">
        <f t="shared" ref="AQ103" si="994">SUM(AQ100:AQ102)</f>
        <v>1064.94</v>
      </c>
      <c r="AR103" s="122"/>
      <c r="AS103" s="106">
        <f>AR102</f>
        <v>415.48000000000252</v>
      </c>
      <c r="AT103" s="51">
        <f t="shared" ref="AT103" si="995">SUM(AT100:AT102)</f>
        <v>0</v>
      </c>
      <c r="AU103" s="59"/>
      <c r="AV103" s="58"/>
      <c r="AW103" s="58"/>
      <c r="AX103" s="58"/>
      <c r="AY103" s="58"/>
    </row>
    <row r="104" spans="1:51" x14ac:dyDescent="0.2">
      <c r="A104" s="168">
        <v>26</v>
      </c>
      <c r="B104" s="23">
        <v>1</v>
      </c>
      <c r="C104" s="46" t="s">
        <v>55</v>
      </c>
      <c r="D104" s="12">
        <v>6452</v>
      </c>
      <c r="E104" s="12">
        <v>1</v>
      </c>
      <c r="F104" s="12">
        <v>8643</v>
      </c>
      <c r="G104" s="13">
        <v>1.7</v>
      </c>
      <c r="H104" s="13">
        <v>4.5999999999999996</v>
      </c>
      <c r="I104" s="12">
        <v>11758</v>
      </c>
      <c r="J104" s="13">
        <v>10.8</v>
      </c>
      <c r="K104" s="12">
        <v>16793</v>
      </c>
      <c r="L104" s="14">
        <v>7.1999999999999995E-2</v>
      </c>
      <c r="M104" s="24">
        <f>ROUND(K104*(1-L104),0)</f>
        <v>15584</v>
      </c>
      <c r="N104" s="15">
        <v>0.57499999999999996</v>
      </c>
      <c r="O104" s="25">
        <f t="shared" ref="O104:O106" si="996">M104*N104</f>
        <v>8960.7999999999993</v>
      </c>
      <c r="P104" s="14">
        <v>0.316</v>
      </c>
      <c r="Q104" s="25">
        <f t="shared" ref="Q104:Q106" si="997">M104*P104</f>
        <v>4924.5439999999999</v>
      </c>
      <c r="R104" s="16">
        <v>0.109</v>
      </c>
      <c r="S104" s="150">
        <v>0.26219999999999999</v>
      </c>
      <c r="T104" s="25">
        <f t="shared" ref="T104:T106" si="998">M104*R104</f>
        <v>1698.6559999999999</v>
      </c>
      <c r="U104" s="26">
        <v>0.27400000000000002</v>
      </c>
      <c r="V104" s="25">
        <f t="shared" ref="V104:V106" si="999">M104*U104</f>
        <v>4270.0160000000005</v>
      </c>
      <c r="W104" s="16">
        <v>0.46400000000000002</v>
      </c>
      <c r="X104" s="25">
        <f t="shared" ref="X104:X106" si="1000">M104*W104</f>
        <v>7230.9760000000006</v>
      </c>
      <c r="Y104" s="16">
        <v>0.44</v>
      </c>
      <c r="Z104" s="25">
        <f t="shared" ref="Z104:Z106" si="1001">Y104*M104</f>
        <v>6856.96</v>
      </c>
      <c r="AA104" s="17">
        <v>2.98E-3</v>
      </c>
      <c r="AB104" s="18">
        <f t="shared" ref="AB104:AB106" si="1002">M104*AA104</f>
        <v>46.44032</v>
      </c>
      <c r="AC104" s="27">
        <f>IF(M104&gt;0,(AE104+AN104)/M104,0)</f>
        <v>3.1690216504106773E-3</v>
      </c>
      <c r="AD104" s="17">
        <v>3.5E-4</v>
      </c>
      <c r="AE104" s="24">
        <f t="shared" ref="AE104:AE106" si="1003">AD104*M104</f>
        <v>5.4543999999999997</v>
      </c>
      <c r="AF104" s="117">
        <v>0.21149999999999999</v>
      </c>
      <c r="AG104" s="30">
        <f t="shared" ref="AG104:AG106" si="1004">AJ104*(1-AK104)*AF104</f>
        <v>40.859896499999998</v>
      </c>
      <c r="AH104" s="28">
        <f t="shared" ref="AH104:AH106" si="1005">IF(AND(AF104&gt;0,AD104&gt;0,AA104&gt;0),((AA104-AD104)*AF104)/((AF104-AD104)*AA104),0)</f>
        <v>0.88401324164411255</v>
      </c>
      <c r="AI104" s="60">
        <f t="shared" si="635"/>
        <v>0.89092707903316759</v>
      </c>
      <c r="AJ104" s="12">
        <v>213</v>
      </c>
      <c r="AK104" s="14">
        <v>9.2999999999999999E-2</v>
      </c>
      <c r="AL104" s="15">
        <v>0.22739999999999999</v>
      </c>
      <c r="AM104" s="135">
        <v>0.2051</v>
      </c>
      <c r="AN104" s="30">
        <f>AJ104*(1-AK104)*AL104</f>
        <v>43.931633399999996</v>
      </c>
      <c r="AO104" s="136">
        <f t="shared" ref="AO104" si="1006">AJ104*(1-AK104)*AM104</f>
        <v>39.623474100000003</v>
      </c>
      <c r="AP104" s="19">
        <v>1.65</v>
      </c>
      <c r="AQ104" s="19">
        <v>532.29999999999995</v>
      </c>
      <c r="AR104" s="101">
        <f>AR102+AJ104-AQ104+AS104</f>
        <v>106.18000000000256</v>
      </c>
      <c r="AS104" s="102">
        <v>10</v>
      </c>
      <c r="AT104" s="12"/>
      <c r="AU104" s="31"/>
      <c r="AV104" s="20"/>
      <c r="AW104" s="20"/>
      <c r="AX104" s="20"/>
      <c r="AY104" s="20"/>
    </row>
    <row r="105" spans="1:51" x14ac:dyDescent="0.2">
      <c r="A105" s="169"/>
      <c r="B105" s="33">
        <v>2</v>
      </c>
      <c r="C105" s="11" t="s">
        <v>53</v>
      </c>
      <c r="D105" s="34">
        <v>17213</v>
      </c>
      <c r="E105" s="34">
        <v>0</v>
      </c>
      <c r="F105" s="34">
        <v>8264</v>
      </c>
      <c r="G105" s="35">
        <v>3.3</v>
      </c>
      <c r="H105" s="35">
        <v>6.6</v>
      </c>
      <c r="I105" s="34">
        <v>11153</v>
      </c>
      <c r="J105" s="35">
        <v>10.3</v>
      </c>
      <c r="K105" s="34">
        <v>14903</v>
      </c>
      <c r="L105" s="36">
        <v>6.6000000000000003E-2</v>
      </c>
      <c r="M105" s="37">
        <f>ROUND(K105*(1-L105),0)</f>
        <v>13919</v>
      </c>
      <c r="N105" s="38">
        <v>0.51700000000000002</v>
      </c>
      <c r="O105" s="25">
        <f t="shared" si="996"/>
        <v>7196.1230000000005</v>
      </c>
      <c r="P105" s="36">
        <v>0.32300000000000001</v>
      </c>
      <c r="Q105" s="25">
        <f t="shared" si="997"/>
        <v>4495.8370000000004</v>
      </c>
      <c r="R105" s="39">
        <v>0.16</v>
      </c>
      <c r="S105" s="139">
        <v>0.24429999999999999</v>
      </c>
      <c r="T105" s="25">
        <f t="shared" si="998"/>
        <v>2227.04</v>
      </c>
      <c r="U105" s="28">
        <v>0.24</v>
      </c>
      <c r="V105" s="25">
        <f t="shared" si="999"/>
        <v>3340.56</v>
      </c>
      <c r="W105" s="39">
        <v>0.48799999999999999</v>
      </c>
      <c r="X105" s="25">
        <f t="shared" si="1000"/>
        <v>6792.4719999999998</v>
      </c>
      <c r="Y105" s="39">
        <v>0.42</v>
      </c>
      <c r="Z105" s="25">
        <f t="shared" si="1001"/>
        <v>5845.98</v>
      </c>
      <c r="AA105" s="40">
        <v>2.8E-3</v>
      </c>
      <c r="AB105" s="18">
        <f t="shared" si="1002"/>
        <v>38.973199999999999</v>
      </c>
      <c r="AC105" s="27">
        <f>IF(M105&gt;0,(AE105+AN105)/M105,0)</f>
        <v>3.6670719879301674E-3</v>
      </c>
      <c r="AD105" s="40">
        <v>3.6999999999999999E-4</v>
      </c>
      <c r="AE105" s="37">
        <f t="shared" si="1003"/>
        <v>5.1500300000000001</v>
      </c>
      <c r="AF105" s="28">
        <v>0.21709999999999999</v>
      </c>
      <c r="AG105" s="41">
        <f t="shared" si="1004"/>
        <v>44.597767500000003</v>
      </c>
      <c r="AH105" s="28">
        <f t="shared" si="1005"/>
        <v>0.86933874274113276</v>
      </c>
      <c r="AI105" s="29">
        <f t="shared" si="635"/>
        <v>0.90059364559699306</v>
      </c>
      <c r="AJ105" s="34">
        <v>225</v>
      </c>
      <c r="AK105" s="36">
        <v>8.6999999999999994E-2</v>
      </c>
      <c r="AL105" s="38">
        <v>0.22339999999999999</v>
      </c>
      <c r="AM105" s="137">
        <v>0.20930000000000001</v>
      </c>
      <c r="AN105" s="41">
        <f>AJ105*(1-AK105)*AL105</f>
        <v>45.891945</v>
      </c>
      <c r="AO105" s="138">
        <f t="shared" si="677"/>
        <v>42.995452500000006</v>
      </c>
      <c r="AP105" s="42">
        <v>1.6</v>
      </c>
      <c r="AQ105" s="42"/>
      <c r="AR105" s="121">
        <f>AR104+AJ105-AQ105</f>
        <v>331.18000000000256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9"/>
      <c r="B106" s="33">
        <v>3</v>
      </c>
      <c r="C106" s="46" t="s">
        <v>56</v>
      </c>
      <c r="D106" s="43">
        <v>15900</v>
      </c>
      <c r="E106" s="43">
        <v>1</v>
      </c>
      <c r="F106" s="43">
        <v>14101</v>
      </c>
      <c r="G106" s="37">
        <v>2.7</v>
      </c>
      <c r="H106" s="37">
        <v>3.8</v>
      </c>
      <c r="I106" s="43">
        <v>17840</v>
      </c>
      <c r="J106" s="37">
        <v>10</v>
      </c>
      <c r="K106" s="43">
        <v>15414</v>
      </c>
      <c r="L106" s="39">
        <v>7.0000000000000007E-2</v>
      </c>
      <c r="M106" s="37">
        <f>ROUND(K106*(1-L106),0)</f>
        <v>14335</v>
      </c>
      <c r="N106" s="28">
        <v>0.504</v>
      </c>
      <c r="O106" s="25">
        <f t="shared" si="996"/>
        <v>7224.84</v>
      </c>
      <c r="P106" s="39">
        <v>0.35</v>
      </c>
      <c r="Q106" s="25">
        <f t="shared" si="997"/>
        <v>5017.25</v>
      </c>
      <c r="R106" s="39">
        <v>0.14599999999999999</v>
      </c>
      <c r="S106" s="139">
        <v>0.25419999999999998</v>
      </c>
      <c r="T106" s="25">
        <f t="shared" si="998"/>
        <v>2092.91</v>
      </c>
      <c r="U106" s="28">
        <v>0.25800000000000001</v>
      </c>
      <c r="V106" s="25">
        <f t="shared" si="999"/>
        <v>3698.4300000000003</v>
      </c>
      <c r="W106" s="39">
        <v>0.48299999999999998</v>
      </c>
      <c r="X106" s="25">
        <f t="shared" si="1000"/>
        <v>6923.8049999999994</v>
      </c>
      <c r="Y106" s="39">
        <v>0.41</v>
      </c>
      <c r="Z106" s="25">
        <f t="shared" si="1001"/>
        <v>5877.3499999999995</v>
      </c>
      <c r="AA106" s="47">
        <v>2.98E-3</v>
      </c>
      <c r="AB106" s="18">
        <f t="shared" si="1002"/>
        <v>42.718299999999999</v>
      </c>
      <c r="AC106" s="27">
        <f>IF(M106&gt;0,(AE106+AN106)/M106,0)</f>
        <v>3.1035187861876527E-3</v>
      </c>
      <c r="AD106" s="47">
        <v>3.8000000000000002E-4</v>
      </c>
      <c r="AE106" s="37">
        <f t="shared" si="1003"/>
        <v>5.4473000000000003</v>
      </c>
      <c r="AF106" s="28">
        <v>0.21729999999999999</v>
      </c>
      <c r="AG106" s="41">
        <f t="shared" si="1004"/>
        <v>37.0631226</v>
      </c>
      <c r="AH106" s="28">
        <f t="shared" si="1005"/>
        <v>0.87401163574979546</v>
      </c>
      <c r="AI106" s="29">
        <f t="shared" si="635"/>
        <v>0.87901760650088734</v>
      </c>
      <c r="AJ106" s="43">
        <v>186</v>
      </c>
      <c r="AK106" s="39">
        <v>8.3000000000000004E-2</v>
      </c>
      <c r="AL106" s="28">
        <v>0.22889999999999999</v>
      </c>
      <c r="AM106" s="139">
        <v>0.21479999999999999</v>
      </c>
      <c r="AN106" s="41">
        <f>AJ106*(1-AK106)*AL106</f>
        <v>39.041641800000001</v>
      </c>
      <c r="AO106" s="140">
        <f t="shared" si="677"/>
        <v>36.636717600000004</v>
      </c>
      <c r="AP106" s="18">
        <v>1.6</v>
      </c>
      <c r="AQ106" s="18"/>
      <c r="AR106" s="121">
        <f>AR105+AJ106-AQ106</f>
        <v>517.18000000000256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70"/>
      <c r="B107" s="49" t="s">
        <v>38</v>
      </c>
      <c r="C107" s="50"/>
      <c r="D107" s="51">
        <f t="shared" ref="D107" si="1007">SUM(D104:D106)</f>
        <v>39565</v>
      </c>
      <c r="E107" s="51"/>
      <c r="F107" s="51">
        <f t="shared" ref="F107" si="1008">SUM(F104:F106)</f>
        <v>31008</v>
      </c>
      <c r="G107" s="52"/>
      <c r="H107" s="52"/>
      <c r="I107" s="51">
        <f t="shared" ref="I107:K107" si="1009">SUM(I104:I106)</f>
        <v>40751</v>
      </c>
      <c r="J107" s="52"/>
      <c r="K107" s="51">
        <f t="shared" si="1009"/>
        <v>47110</v>
      </c>
      <c r="L107" s="21">
        <f t="shared" ref="L107" si="1010">IF(K107&gt;0,(K104*L104+K105*L105+K106*L106)/K107,0)</f>
        <v>6.9447548291233285E-2</v>
      </c>
      <c r="M107" s="52">
        <f t="shared" ref="M107" si="1011">M104+M105+M106</f>
        <v>43838</v>
      </c>
      <c r="N107" s="53">
        <f t="shared" ref="N107" si="1012">IF(M107&gt;0,O107/M107,0)</f>
        <v>0.53336746658150458</v>
      </c>
      <c r="O107" s="54">
        <f t="shared" ref="O107" si="1013">O104+O105+O106</f>
        <v>23381.762999999999</v>
      </c>
      <c r="P107" s="21">
        <f t="shared" ref="P107" si="1014">IF(M107&gt;0,Q107/M107,0)</f>
        <v>0.32934054929513212</v>
      </c>
      <c r="Q107" s="54">
        <f t="shared" ref="Q107" si="1015">Q104+Q105+Q106</f>
        <v>14437.631000000001</v>
      </c>
      <c r="R107" s="21">
        <f t="shared" ref="R107" si="1016">IF(M107&gt;0,T107/M107,0)</f>
        <v>0.1372919841233633</v>
      </c>
      <c r="S107" s="141"/>
      <c r="T107" s="54">
        <f t="shared" ref="T107" si="1017">T104+T105+T106</f>
        <v>6018.6059999999998</v>
      </c>
      <c r="U107" s="21">
        <f t="shared" ref="U107" si="1018">IF(M107&gt;0,V107/M107,0)</f>
        <v>0.25797267211095398</v>
      </c>
      <c r="V107" s="54">
        <f t="shared" ref="V107" si="1019">V104+V105+V106</f>
        <v>11309.006000000001</v>
      </c>
      <c r="W107" s="21">
        <f t="shared" ref="W107" si="1020">IF(M107&gt;0,X107/M107,0)</f>
        <v>0.47783322688078839</v>
      </c>
      <c r="X107" s="54">
        <f t="shared" ref="X107" si="1021">X104+X105+X106</f>
        <v>20947.253000000001</v>
      </c>
      <c r="Y107" s="21">
        <f t="shared" ref="Y107" si="1022">IF(M107&gt;0,Z107/M107,0)</f>
        <v>0.42383981933482362</v>
      </c>
      <c r="Z107" s="54">
        <f t="shared" ref="Z107" si="1023">Z104+Z105+Z106</f>
        <v>18580.289999999997</v>
      </c>
      <c r="AA107" s="55">
        <f t="shared" ref="AA107" si="1024">IF(M107&gt;0,AB107/M107,0)</f>
        <v>2.9228482138783703E-3</v>
      </c>
      <c r="AB107" s="56">
        <f t="shared" ref="AB107" si="1025">SUM(AB104:AB106)</f>
        <v>128.13182</v>
      </c>
      <c r="AC107" s="55">
        <f t="shared" ref="AC107" si="1026">IF(M107&gt;0,(AC104*M104+AC105*M105+AC106*M106)/M107,0)</f>
        <v>3.3057381769241298E-3</v>
      </c>
      <c r="AD107" s="55">
        <f t="shared" ref="AD107" si="1027">IF(K107&gt;0,(K104*AD104+K105*AD105+K106*AD106)/K107,0)</f>
        <v>3.6614264487369981E-4</v>
      </c>
      <c r="AE107" s="52">
        <f t="shared" ref="AE107" si="1028">SUM(AE104:AE106)</f>
        <v>16.051729999999999</v>
      </c>
      <c r="AF107" s="53">
        <f t="shared" ref="AF107" si="1029">IF(K107&gt;0,(K104*AF104+K105*AF105+K106*AF106)/K107,0)</f>
        <v>0.21516924219910846</v>
      </c>
      <c r="AG107" s="58">
        <f t="shared" ref="AG107" si="1030">SUM(AG104:AG106)</f>
        <v>122.52078659999999</v>
      </c>
      <c r="AH107" s="53">
        <f t="shared" ref="AH107" si="1031">IF(AND(AB107&gt;0),((AB104*AH104+AB105*AH105+AB106*AH106)/AB107),0)</f>
        <v>0.87621530525547131</v>
      </c>
      <c r="AI107" s="57">
        <f t="shared" si="635"/>
        <v>0.89067928450132894</v>
      </c>
      <c r="AJ107" s="51">
        <f t="shared" ref="AJ107" si="1032">SUM(AJ104:AJ106)</f>
        <v>624</v>
      </c>
      <c r="AK107" s="21">
        <f t="shared" ref="AK107" si="1033">IF(AJ107&gt;0,(AK104*AJ104+AK105*AJ105+AK106*AJ106)/AJ107,0)</f>
        <v>8.7855769230769237E-2</v>
      </c>
      <c r="AL107" s="53">
        <f>IF(K107&gt;0,(AL104*K104+AL105*K105+AL106*K106)/K107,0)</f>
        <v>0.2266254086181278</v>
      </c>
      <c r="AM107" s="141">
        <f>IF(L107&gt;0,(AM104*K104+AM105*K105+AM106*K106)/K107,0)</f>
        <v>0.20960240713224368</v>
      </c>
      <c r="AN107" s="58">
        <f t="shared" ref="AN107" si="1034">SUM(AN104:AN106)</f>
        <v>128.86522020000001</v>
      </c>
      <c r="AO107" s="142">
        <f t="shared" si="706"/>
        <v>119.25564420000001</v>
      </c>
      <c r="AP107" s="56"/>
      <c r="AQ107" s="56">
        <f t="shared" ref="AQ107" si="1035">SUM(AQ104:AQ106)</f>
        <v>532.29999999999995</v>
      </c>
      <c r="AR107" s="105"/>
      <c r="AS107" s="106">
        <f>AR106</f>
        <v>517.18000000000256</v>
      </c>
      <c r="AT107" s="51">
        <f t="shared" ref="AT107" si="1036">SUM(AT104:AT106)</f>
        <v>0</v>
      </c>
      <c r="AU107" s="59"/>
      <c r="AV107" s="58"/>
      <c r="AW107" s="58"/>
      <c r="AX107" s="58"/>
      <c r="AY107" s="58"/>
    </row>
    <row r="108" spans="1:51" x14ac:dyDescent="0.2">
      <c r="A108" s="168">
        <v>27</v>
      </c>
      <c r="B108" s="23">
        <v>1</v>
      </c>
      <c r="C108" s="11" t="s">
        <v>54</v>
      </c>
      <c r="D108" s="12">
        <v>2900</v>
      </c>
      <c r="E108" s="12">
        <v>1</v>
      </c>
      <c r="F108" s="12">
        <v>13642</v>
      </c>
      <c r="G108" s="13">
        <v>1.9</v>
      </c>
      <c r="H108" s="13">
        <v>5.6</v>
      </c>
      <c r="I108" s="12">
        <v>18041</v>
      </c>
      <c r="J108" s="13">
        <v>10.199999999999999</v>
      </c>
      <c r="K108" s="12">
        <v>15790</v>
      </c>
      <c r="L108" s="14">
        <v>7.2999999999999995E-2</v>
      </c>
      <c r="M108" s="24">
        <f>ROUND(K108*(1-L108),0)</f>
        <v>14637</v>
      </c>
      <c r="N108" s="15">
        <v>0.45</v>
      </c>
      <c r="O108" s="25">
        <f t="shared" ref="O108:O110" si="1037">M108*N108</f>
        <v>6586.6500000000005</v>
      </c>
      <c r="P108" s="14">
        <v>0.42099999999999999</v>
      </c>
      <c r="Q108" s="25">
        <f t="shared" ref="Q108:Q110" si="1038">M108*P108</f>
        <v>6162.1769999999997</v>
      </c>
      <c r="R108" s="16">
        <v>0.129</v>
      </c>
      <c r="S108" s="150">
        <v>0.23519999999999999</v>
      </c>
      <c r="T108" s="25">
        <f t="shared" ref="T108:T110" si="1039">M108*R108</f>
        <v>1888.173</v>
      </c>
      <c r="U108" s="26">
        <v>0.255</v>
      </c>
      <c r="V108" s="25">
        <f t="shared" ref="V108:V110" si="1040">M108*U108</f>
        <v>3732.4349999999999</v>
      </c>
      <c r="W108" s="16">
        <v>0.48299999999999998</v>
      </c>
      <c r="X108" s="25">
        <f t="shared" ref="X108:X110" si="1041">M108*W108</f>
        <v>7069.6709999999994</v>
      </c>
      <c r="Y108" s="16">
        <v>0.42</v>
      </c>
      <c r="Z108" s="25">
        <f t="shared" ref="Z108:Z110" si="1042">Y108*M108</f>
        <v>6147.54</v>
      </c>
      <c r="AA108" s="17">
        <v>3.0100000000000001E-3</v>
      </c>
      <c r="AB108" s="18">
        <f t="shared" ref="AB108:AB110" si="1043">M108*AA108</f>
        <v>44.057369999999999</v>
      </c>
      <c r="AC108" s="27">
        <f>IF(M108&gt;0,(AE108+AN108)/M108,0)</f>
        <v>3.0589346724055476E-3</v>
      </c>
      <c r="AD108" s="17">
        <v>3.6999999999999999E-4</v>
      </c>
      <c r="AE108" s="24">
        <f t="shared" ref="AE108:AE110" si="1044">AD108*M108</f>
        <v>5.4156899999999997</v>
      </c>
      <c r="AF108" s="117">
        <v>0.2082</v>
      </c>
      <c r="AG108" s="30">
        <f t="shared" ref="AG108:AG110" si="1045">AJ108*(1-AK108)*AF108</f>
        <v>37.297780799999998</v>
      </c>
      <c r="AH108" s="28">
        <f t="shared" ref="AH108:AH110" si="1046">IF(AND(AF108&gt;0,AD108&gt;0,AA108&gt;0),((AA108-AD108)*AF108)/((AF108-AD108)*AA108),0)</f>
        <v>0.8786378721556064</v>
      </c>
      <c r="AI108" s="60">
        <f t="shared" si="635"/>
        <v>0.88052576292432305</v>
      </c>
      <c r="AJ108" s="12">
        <v>196</v>
      </c>
      <c r="AK108" s="14">
        <v>8.5999999999999993E-2</v>
      </c>
      <c r="AL108" s="15">
        <v>0.21970000000000001</v>
      </c>
      <c r="AM108" s="135">
        <v>0.20430000000000001</v>
      </c>
      <c r="AN108" s="30">
        <f>AJ108*(1-AK108)*AL108</f>
        <v>39.357936800000004</v>
      </c>
      <c r="AO108" s="136">
        <f t="shared" ref="AO108" si="1047">AJ108*(1-AK108)*AM108</f>
        <v>36.599119200000004</v>
      </c>
      <c r="AP108" s="19">
        <v>1.6</v>
      </c>
      <c r="AQ108" s="19">
        <v>534.4</v>
      </c>
      <c r="AR108" s="101">
        <f>AR106+AJ108-AQ108+AS108</f>
        <v>170.78000000000259</v>
      </c>
      <c r="AS108" s="151">
        <v>-8</v>
      </c>
      <c r="AT108" s="12"/>
      <c r="AU108" s="31"/>
      <c r="AV108" s="20"/>
      <c r="AW108" s="20"/>
      <c r="AX108" s="20"/>
      <c r="AY108" s="20"/>
    </row>
    <row r="109" spans="1:51" x14ac:dyDescent="0.2">
      <c r="A109" s="169"/>
      <c r="B109" s="33">
        <v>2</v>
      </c>
      <c r="C109" s="11" t="s">
        <v>59</v>
      </c>
      <c r="D109" s="34">
        <v>22545</v>
      </c>
      <c r="E109" s="34">
        <v>6</v>
      </c>
      <c r="F109" s="34">
        <v>12941</v>
      </c>
      <c r="G109" s="35">
        <v>1.5</v>
      </c>
      <c r="H109" s="35">
        <v>5</v>
      </c>
      <c r="I109" s="34">
        <v>17588</v>
      </c>
      <c r="J109" s="35">
        <v>10.8</v>
      </c>
      <c r="K109" s="34">
        <v>16417</v>
      </c>
      <c r="L109" s="36">
        <v>7.1999999999999995E-2</v>
      </c>
      <c r="M109" s="37">
        <f>ROUND(K109*(1-L109),0)</f>
        <v>15235</v>
      </c>
      <c r="N109" s="38">
        <v>0.48599999999999999</v>
      </c>
      <c r="O109" s="25">
        <f t="shared" si="1037"/>
        <v>7404.21</v>
      </c>
      <c r="P109" s="36">
        <v>0.28799999999999998</v>
      </c>
      <c r="Q109" s="25">
        <f t="shared" si="1038"/>
        <v>4387.6799999999994</v>
      </c>
      <c r="R109" s="39">
        <v>0.22600000000000001</v>
      </c>
      <c r="S109" s="139">
        <v>0.25979999999999998</v>
      </c>
      <c r="T109" s="25">
        <f t="shared" si="1039"/>
        <v>3443.11</v>
      </c>
      <c r="U109" s="28">
        <v>0.28999999999999998</v>
      </c>
      <c r="V109" s="25">
        <f t="shared" si="1040"/>
        <v>4418.1499999999996</v>
      </c>
      <c r="W109" s="39">
        <v>0.45500000000000002</v>
      </c>
      <c r="X109" s="25">
        <f t="shared" si="1041"/>
        <v>6931.9250000000002</v>
      </c>
      <c r="Y109" s="39">
        <v>0.44</v>
      </c>
      <c r="Z109" s="25">
        <f t="shared" si="1042"/>
        <v>6703.4</v>
      </c>
      <c r="AA109" s="40">
        <v>2.99E-3</v>
      </c>
      <c r="AB109" s="18">
        <f t="shared" si="1043"/>
        <v>45.55265</v>
      </c>
      <c r="AC109" s="27">
        <f>IF(M109&gt;0,(AE109+AN109)/M109,0)</f>
        <v>3.0393446406301291E-3</v>
      </c>
      <c r="AD109" s="40">
        <v>3.4000000000000002E-4</v>
      </c>
      <c r="AE109" s="37">
        <f t="shared" si="1044"/>
        <v>5.1798999999999999</v>
      </c>
      <c r="AF109" s="28">
        <v>0.22040000000000001</v>
      </c>
      <c r="AG109" s="41">
        <f t="shared" si="1045"/>
        <v>38.602398800000003</v>
      </c>
      <c r="AH109" s="28">
        <f t="shared" si="1046"/>
        <v>0.88765696919994763</v>
      </c>
      <c r="AI109" s="29">
        <f t="shared" si="635"/>
        <v>0.8894216977409084</v>
      </c>
      <c r="AJ109" s="34">
        <v>191</v>
      </c>
      <c r="AK109" s="36">
        <v>8.3000000000000004E-2</v>
      </c>
      <c r="AL109" s="38">
        <v>0.23480000000000001</v>
      </c>
      <c r="AM109" s="137">
        <v>0.2238</v>
      </c>
      <c r="AN109" s="41">
        <f>AJ109*(1-AK109)*AL109</f>
        <v>41.124515600000009</v>
      </c>
      <c r="AO109" s="138">
        <f t="shared" si="677"/>
        <v>39.197898600000002</v>
      </c>
      <c r="AP109" s="42">
        <v>1.6</v>
      </c>
      <c r="AQ109" s="42"/>
      <c r="AR109" s="121">
        <f>AR108+AJ109-AQ109</f>
        <v>361.78000000000259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9"/>
      <c r="B110" s="33">
        <v>3</v>
      </c>
      <c r="C110" s="46" t="s">
        <v>56</v>
      </c>
      <c r="D110" s="43">
        <v>21300</v>
      </c>
      <c r="E110" s="43">
        <v>1</v>
      </c>
      <c r="F110" s="43">
        <v>14837</v>
      </c>
      <c r="G110" s="37">
        <v>3.8</v>
      </c>
      <c r="H110" s="37">
        <v>6.3</v>
      </c>
      <c r="I110" s="43">
        <v>18869</v>
      </c>
      <c r="J110" s="37">
        <v>10</v>
      </c>
      <c r="K110" s="43">
        <v>16566</v>
      </c>
      <c r="L110" s="39">
        <v>7.1999999999999995E-2</v>
      </c>
      <c r="M110" s="37">
        <f>ROUND(K110*(1-L110),0)</f>
        <v>15373</v>
      </c>
      <c r="N110" s="28">
        <v>0.56699999999999995</v>
      </c>
      <c r="O110" s="25">
        <f t="shared" si="1037"/>
        <v>8716.491</v>
      </c>
      <c r="P110" s="39">
        <v>0.215</v>
      </c>
      <c r="Q110" s="25">
        <f t="shared" si="1038"/>
        <v>3305.1950000000002</v>
      </c>
      <c r="R110" s="39">
        <v>0.218</v>
      </c>
      <c r="S110" s="139">
        <v>0.27110000000000001</v>
      </c>
      <c r="T110" s="25">
        <f t="shared" si="1039"/>
        <v>3351.3139999999999</v>
      </c>
      <c r="U110" s="28">
        <v>0.28000000000000003</v>
      </c>
      <c r="V110" s="25">
        <f t="shared" si="1040"/>
        <v>4304.4400000000005</v>
      </c>
      <c r="W110" s="39">
        <v>0.47399999999999998</v>
      </c>
      <c r="X110" s="25">
        <f t="shared" si="1041"/>
        <v>7286.8019999999997</v>
      </c>
      <c r="Y110" s="39">
        <v>0.42</v>
      </c>
      <c r="Z110" s="25">
        <f t="shared" si="1042"/>
        <v>6456.66</v>
      </c>
      <c r="AA110" s="47">
        <v>3.0300000000000001E-3</v>
      </c>
      <c r="AB110" s="18">
        <f t="shared" si="1043"/>
        <v>46.580190000000002</v>
      </c>
      <c r="AC110" s="27">
        <f>IF(M110&gt;0,(AE110+AN110)/M110,0)</f>
        <v>2.8579997788330189E-3</v>
      </c>
      <c r="AD110" s="47">
        <v>3.3E-4</v>
      </c>
      <c r="AE110" s="37">
        <f t="shared" si="1044"/>
        <v>5.0730899999999997</v>
      </c>
      <c r="AF110" s="28">
        <v>0.2157</v>
      </c>
      <c r="AG110" s="41">
        <f t="shared" si="1045"/>
        <v>35.2512039</v>
      </c>
      <c r="AH110" s="28">
        <f t="shared" si="1046"/>
        <v>0.89245447737418948</v>
      </c>
      <c r="AI110" s="29">
        <f t="shared" si="635"/>
        <v>0.88576382353136263</v>
      </c>
      <c r="AJ110" s="43">
        <v>179</v>
      </c>
      <c r="AK110" s="39">
        <v>8.6999999999999994E-2</v>
      </c>
      <c r="AL110" s="28">
        <v>0.23780000000000001</v>
      </c>
      <c r="AM110" s="139">
        <v>0.22489999999999999</v>
      </c>
      <c r="AN110" s="41">
        <f>AJ110*(1-AK110)*AL110</f>
        <v>38.862940600000002</v>
      </c>
      <c r="AO110" s="140">
        <f t="shared" si="677"/>
        <v>36.754732299999993</v>
      </c>
      <c r="AP110" s="18">
        <v>1.6</v>
      </c>
      <c r="AQ110" s="18"/>
      <c r="AR110" s="121">
        <f>AR109+AJ110-AQ110</f>
        <v>540.78000000000259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70"/>
      <c r="B111" s="49" t="s">
        <v>38</v>
      </c>
      <c r="C111" s="50"/>
      <c r="D111" s="51">
        <f t="shared" ref="D111" si="1048">SUM(D108:D110)</f>
        <v>46745</v>
      </c>
      <c r="E111" s="51"/>
      <c r="F111" s="51">
        <f t="shared" ref="F111" si="1049">SUM(F108:F110)</f>
        <v>41420</v>
      </c>
      <c r="G111" s="52"/>
      <c r="H111" s="52"/>
      <c r="I111" s="51">
        <f t="shared" ref="I111:K111" si="1050">SUM(I108:I110)</f>
        <v>54498</v>
      </c>
      <c r="J111" s="52"/>
      <c r="K111" s="51">
        <f t="shared" si="1050"/>
        <v>48773</v>
      </c>
      <c r="L111" s="21">
        <f t="shared" ref="L111" si="1051">IF(K111&gt;0,(K108*L108+K109*L109+K110*L110)/K111,0)</f>
        <v>7.2323744694810649E-2</v>
      </c>
      <c r="M111" s="52">
        <f t="shared" ref="M111" si="1052">M108+M109+M110</f>
        <v>45245</v>
      </c>
      <c r="N111" s="53">
        <f t="shared" ref="N111" si="1053">IF(M111&gt;0,O111/M111,0)</f>
        <v>0.50187536744391648</v>
      </c>
      <c r="O111" s="54">
        <f t="shared" ref="O111" si="1054">O108+O109+O110</f>
        <v>22707.351000000002</v>
      </c>
      <c r="P111" s="21">
        <f t="shared" ref="P111" si="1055">IF(M111&gt;0,Q111/M111,0)</f>
        <v>0.30622283125207206</v>
      </c>
      <c r="Q111" s="54">
        <f t="shared" ref="Q111" si="1056">Q108+Q109+Q110</f>
        <v>13855.052</v>
      </c>
      <c r="R111" s="21">
        <f t="shared" ref="R111" si="1057">IF(M111&gt;0,T111/M111,0)</f>
        <v>0.19190180130401149</v>
      </c>
      <c r="S111" s="141"/>
      <c r="T111" s="54">
        <f t="shared" ref="T111" si="1058">T108+T109+T110</f>
        <v>8682.5969999999998</v>
      </c>
      <c r="U111" s="21">
        <f t="shared" ref="U111" si="1059">IF(M111&gt;0,V111/M111,0)</f>
        <v>0.27527958890485138</v>
      </c>
      <c r="V111" s="54">
        <f t="shared" ref="V111" si="1060">V108+V109+V110</f>
        <v>12455.025</v>
      </c>
      <c r="W111" s="21">
        <f t="shared" ref="W111" si="1061">IF(M111&gt;0,X111/M111,0)</f>
        <v>0.47051382473201459</v>
      </c>
      <c r="X111" s="54">
        <f t="shared" ref="X111" si="1062">X108+X109+X110</f>
        <v>21288.398000000001</v>
      </c>
      <c r="Y111" s="21">
        <f t="shared" ref="Y111" si="1063">IF(M111&gt;0,Z111/M111,0)</f>
        <v>0.42673444579511544</v>
      </c>
      <c r="Z111" s="54">
        <f t="shared" ref="Z111" si="1064">Z108+Z109+Z110</f>
        <v>19307.599999999999</v>
      </c>
      <c r="AA111" s="55">
        <f t="shared" ref="AA111" si="1065">IF(M111&gt;0,AB111/M111,0)</f>
        <v>3.0100610012156036E-3</v>
      </c>
      <c r="AB111" s="56">
        <f t="shared" ref="AB111" si="1066">SUM(AB108:AB110)</f>
        <v>136.19020999999998</v>
      </c>
      <c r="AC111" s="55">
        <f t="shared" ref="AC111" si="1067">IF(M111&gt;0,(AC108*M108+AC109*M109+AC110*M110)/M111,0)</f>
        <v>2.9840661509559071E-3</v>
      </c>
      <c r="AD111" s="55">
        <f t="shared" ref="AD111" si="1068">IF(K111&gt;0,(K108*AD108+K109*AD109+K110*AD110)/K111,0)</f>
        <v>3.4631578947368421E-4</v>
      </c>
      <c r="AE111" s="52">
        <f t="shared" ref="AE111" si="1069">SUM(AE108:AE110)</f>
        <v>15.668679999999998</v>
      </c>
      <c r="AF111" s="53">
        <f t="shared" ref="AF111" si="1070">IF(K111&gt;0,(K108*AF108+K109*AF109+K110*AF110)/K111,0)</f>
        <v>0.21485393557911139</v>
      </c>
      <c r="AG111" s="58">
        <f t="shared" ref="AG111" si="1071">SUM(AG108:AG110)</f>
        <v>111.15138350000001</v>
      </c>
      <c r="AH111" s="53">
        <f t="shared" ref="AH111" si="1072">IF(AND(AB111&gt;0),((AB108*AH108+AB109*AH109+AB110*AH110)/AB111),0)</f>
        <v>0.88638016043912937</v>
      </c>
      <c r="AI111" s="57">
        <f t="shared" si="635"/>
        <v>0.88527260540834019</v>
      </c>
      <c r="AJ111" s="51">
        <f t="shared" ref="AJ111" si="1073">SUM(AJ108:AJ110)</f>
        <v>566</v>
      </c>
      <c r="AK111" s="21">
        <f t="shared" ref="AK111" si="1074">IF(AJ111&gt;0,(AK108*AJ108+AK109*AJ109+AK110*AJ110)/AJ111,0)</f>
        <v>8.5303886925795061E-2</v>
      </c>
      <c r="AL111" s="53">
        <f>IF(K111&gt;0,(AL108*K108+AL109*K109+AL110*K110)/K111,0)</f>
        <v>0.23093042051954976</v>
      </c>
      <c r="AM111" s="141">
        <f>IF(L111&gt;0,(AM108*K108+AM109*K109+AM110*K110)/K111,0)</f>
        <v>0.21786059910196215</v>
      </c>
      <c r="AN111" s="58">
        <f t="shared" ref="AN111" si="1075">SUM(AN108:AN110)</f>
        <v>119.34539300000002</v>
      </c>
      <c r="AO111" s="142">
        <f t="shared" si="706"/>
        <v>112.55175009999999</v>
      </c>
      <c r="AP111" s="56"/>
      <c r="AQ111" s="56">
        <f t="shared" ref="AQ111" si="1076">SUM(AQ108:AQ110)</f>
        <v>534.4</v>
      </c>
      <c r="AR111" s="105"/>
      <c r="AS111" s="106">
        <f>AR110</f>
        <v>540.78000000000259</v>
      </c>
      <c r="AT111" s="51">
        <f t="shared" ref="AT111" si="1077">SUM(AT108:AT110)</f>
        <v>0</v>
      </c>
      <c r="AU111" s="59"/>
      <c r="AV111" s="58"/>
      <c r="AW111" s="58"/>
      <c r="AX111" s="58"/>
      <c r="AY111" s="58"/>
    </row>
    <row r="112" spans="1:51" x14ac:dyDescent="0.2">
      <c r="A112" s="168">
        <v>28</v>
      </c>
      <c r="B112" s="23">
        <v>1</v>
      </c>
      <c r="C112" s="11" t="s">
        <v>59</v>
      </c>
      <c r="D112" s="12">
        <v>5800</v>
      </c>
      <c r="E112" s="12">
        <v>1</v>
      </c>
      <c r="F112" s="12">
        <v>13585</v>
      </c>
      <c r="G112" s="13">
        <v>2.6</v>
      </c>
      <c r="H112" s="13">
        <v>5.9</v>
      </c>
      <c r="I112" s="12">
        <v>17181</v>
      </c>
      <c r="J112" s="13">
        <v>9.6999999999999993</v>
      </c>
      <c r="K112" s="12">
        <v>16747</v>
      </c>
      <c r="L112" s="14">
        <v>7.0000000000000007E-2</v>
      </c>
      <c r="M112" s="24">
        <f>ROUND(K112*(1-L112),0)</f>
        <v>15575</v>
      </c>
      <c r="N112" s="15">
        <v>0.57499999999999996</v>
      </c>
      <c r="O112" s="25">
        <f t="shared" ref="O112:O114" si="1078">M112*N112</f>
        <v>8955.625</v>
      </c>
      <c r="P112" s="14">
        <v>0.24</v>
      </c>
      <c r="Q112" s="25">
        <f t="shared" ref="Q112:Q114" si="1079">M112*P112</f>
        <v>3738</v>
      </c>
      <c r="R112" s="16">
        <v>0.185</v>
      </c>
      <c r="S112" s="150">
        <v>0.27439999999999998</v>
      </c>
      <c r="T112" s="25">
        <f t="shared" ref="T112:T114" si="1080">M112*R112</f>
        <v>2881.375</v>
      </c>
      <c r="U112" s="26">
        <v>0.27800000000000002</v>
      </c>
      <c r="V112" s="25">
        <f t="shared" ref="V112:V114" si="1081">M112*U112</f>
        <v>4329.8500000000004</v>
      </c>
      <c r="W112" s="16">
        <v>0.46</v>
      </c>
      <c r="X112" s="25">
        <f t="shared" ref="X112:X114" si="1082">M112*W112</f>
        <v>7164.5</v>
      </c>
      <c r="Y112" s="16">
        <v>0.45</v>
      </c>
      <c r="Z112" s="25">
        <f t="shared" ref="Z112:Z114" si="1083">Y112*M112</f>
        <v>7008.75</v>
      </c>
      <c r="AA112" s="17">
        <v>3.0300000000000001E-3</v>
      </c>
      <c r="AB112" s="18">
        <f t="shared" ref="AB112:AB114" si="1084">M112*AA112</f>
        <v>47.192250000000001</v>
      </c>
      <c r="AC112" s="27">
        <f>IF(M112&gt;0,(AE112+AN112)/M112,0)</f>
        <v>3.260675865168539E-3</v>
      </c>
      <c r="AD112" s="17">
        <v>3.3E-4</v>
      </c>
      <c r="AE112" s="24">
        <f t="shared" ref="AE112:AE114" si="1085">AD112*M112</f>
        <v>5.1397500000000003</v>
      </c>
      <c r="AF112" s="117">
        <v>0.2114</v>
      </c>
      <c r="AG112" s="30">
        <f t="shared" ref="AG112:AG114" si="1086">AJ112*(1-AK112)*AF112</f>
        <v>44.243060400000005</v>
      </c>
      <c r="AH112" s="28">
        <f t="shared" ref="AH112:AH114" si="1087">IF(AND(AF112&gt;0,AD112&gt;0,AA112&gt;0),((AA112-AD112)*AF112)/((AF112-AD112)*AA112),0)</f>
        <v>0.89248229319070627</v>
      </c>
      <c r="AI112" s="60">
        <f t="shared" si="635"/>
        <v>0.90015598490236137</v>
      </c>
      <c r="AJ112" s="12">
        <v>231</v>
      </c>
      <c r="AK112" s="14">
        <v>9.4E-2</v>
      </c>
      <c r="AL112" s="15">
        <v>0.21809999999999999</v>
      </c>
      <c r="AM112" s="135">
        <v>0.20230000000000001</v>
      </c>
      <c r="AN112" s="30">
        <f>AJ112*(1-AK112)*AL112</f>
        <v>45.645276599999995</v>
      </c>
      <c r="AO112" s="136">
        <f t="shared" ref="AO112" si="1088">AJ112*(1-AK112)*AM112</f>
        <v>42.338557800000004</v>
      </c>
      <c r="AP112" s="19">
        <v>1.65</v>
      </c>
      <c r="AQ112" s="19">
        <v>630.24</v>
      </c>
      <c r="AR112" s="101">
        <f>AR110+AJ112-AQ112</f>
        <v>141.54000000000258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9"/>
      <c r="B113" s="33">
        <v>2</v>
      </c>
      <c r="C113" s="11" t="s">
        <v>54</v>
      </c>
      <c r="D113" s="34">
        <v>24505</v>
      </c>
      <c r="E113" s="34">
        <v>4</v>
      </c>
      <c r="F113" s="34">
        <v>12601</v>
      </c>
      <c r="G113" s="35">
        <v>4</v>
      </c>
      <c r="H113" s="35">
        <v>5.2</v>
      </c>
      <c r="I113" s="34">
        <v>17919</v>
      </c>
      <c r="J113" s="35">
        <v>10</v>
      </c>
      <c r="K113" s="34">
        <v>16895</v>
      </c>
      <c r="L113" s="36">
        <v>7.4999999999999997E-2</v>
      </c>
      <c r="M113" s="37">
        <f>ROUND(K113*(1-L113),0)</f>
        <v>15628</v>
      </c>
      <c r="N113" s="38">
        <v>0.65</v>
      </c>
      <c r="O113" s="25">
        <f t="shared" si="1078"/>
        <v>10158.200000000001</v>
      </c>
      <c r="P113" s="36">
        <v>0.14499999999999999</v>
      </c>
      <c r="Q113" s="25">
        <f t="shared" si="1079"/>
        <v>2266.06</v>
      </c>
      <c r="R113" s="39">
        <v>0.20499999999999999</v>
      </c>
      <c r="S113" s="139">
        <v>0.27300000000000002</v>
      </c>
      <c r="T113" s="25">
        <f t="shared" si="1080"/>
        <v>3203.74</v>
      </c>
      <c r="U113" s="28">
        <v>0.27800000000000002</v>
      </c>
      <c r="V113" s="25">
        <f t="shared" si="1081"/>
        <v>4344.5840000000007</v>
      </c>
      <c r="W113" s="39">
        <v>0.45700000000000002</v>
      </c>
      <c r="X113" s="25">
        <f t="shared" si="1082"/>
        <v>7141.9960000000001</v>
      </c>
      <c r="Y113" s="39">
        <v>0.46</v>
      </c>
      <c r="Z113" s="25">
        <f t="shared" si="1083"/>
        <v>7188.88</v>
      </c>
      <c r="AA113" s="40">
        <v>2.96E-3</v>
      </c>
      <c r="AB113" s="18">
        <f t="shared" si="1084"/>
        <v>46.258879999999998</v>
      </c>
      <c r="AC113" s="27">
        <f>IF(M113&gt;0,(AE113+AN113)/M113,0)</f>
        <v>3.0535653954440753E-3</v>
      </c>
      <c r="AD113" s="40">
        <v>3.3E-4</v>
      </c>
      <c r="AE113" s="37">
        <f t="shared" si="1085"/>
        <v>5.1572399999999998</v>
      </c>
      <c r="AF113" s="28">
        <v>0.22040000000000001</v>
      </c>
      <c r="AG113" s="41">
        <f t="shared" si="1086"/>
        <v>39.936480000000003</v>
      </c>
      <c r="AH113" s="28">
        <f t="shared" si="1087"/>
        <v>0.88984585985540221</v>
      </c>
      <c r="AI113" s="29">
        <f t="shared" si="635"/>
        <v>0.89318440394479104</v>
      </c>
      <c r="AJ113" s="34">
        <v>200</v>
      </c>
      <c r="AK113" s="36">
        <v>9.4E-2</v>
      </c>
      <c r="AL113" s="38">
        <v>0.2349</v>
      </c>
      <c r="AM113" s="137">
        <v>0.22239999999999999</v>
      </c>
      <c r="AN113" s="41">
        <f>AJ113*(1-AK113)*AL113</f>
        <v>42.563880000000005</v>
      </c>
      <c r="AO113" s="138">
        <f t="shared" si="677"/>
        <v>40.298880000000004</v>
      </c>
      <c r="AP113" s="42">
        <v>1.58</v>
      </c>
      <c r="AQ113" s="42"/>
      <c r="AR113" s="121">
        <f>AR112+AJ113-AQ113</f>
        <v>341.54000000000258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9"/>
      <c r="B114" s="33">
        <v>3</v>
      </c>
      <c r="C114" s="46" t="s">
        <v>55</v>
      </c>
      <c r="D114" s="43">
        <v>18066</v>
      </c>
      <c r="E114" s="43">
        <v>2</v>
      </c>
      <c r="F114" s="43">
        <v>13245</v>
      </c>
      <c r="G114" s="37">
        <v>8</v>
      </c>
      <c r="H114" s="37">
        <v>7.3</v>
      </c>
      <c r="I114" s="43">
        <v>18421</v>
      </c>
      <c r="J114" s="37">
        <v>9.6</v>
      </c>
      <c r="K114" s="43">
        <v>16879</v>
      </c>
      <c r="L114" s="39">
        <v>6.6000000000000003E-2</v>
      </c>
      <c r="M114" s="37">
        <f>ROUND(K114*(1-L114),0)</f>
        <v>15765</v>
      </c>
      <c r="N114" s="28">
        <v>0.66100000000000003</v>
      </c>
      <c r="O114" s="25">
        <f t="shared" si="1078"/>
        <v>10420.665000000001</v>
      </c>
      <c r="P114" s="39">
        <v>0.17</v>
      </c>
      <c r="Q114" s="25">
        <f t="shared" si="1079"/>
        <v>2680.05</v>
      </c>
      <c r="R114" s="39">
        <v>0.16900000000000001</v>
      </c>
      <c r="S114" s="139">
        <v>0.26579999999999998</v>
      </c>
      <c r="T114" s="25">
        <f t="shared" si="1080"/>
        <v>2664.2850000000003</v>
      </c>
      <c r="U114" s="28">
        <v>0.27300000000000002</v>
      </c>
      <c r="V114" s="25">
        <f t="shared" si="1081"/>
        <v>4303.8450000000003</v>
      </c>
      <c r="W114" s="39">
        <v>0.45600000000000002</v>
      </c>
      <c r="X114" s="25">
        <f t="shared" si="1082"/>
        <v>7188.84</v>
      </c>
      <c r="Y114" s="39">
        <v>0.46</v>
      </c>
      <c r="Z114" s="25">
        <f t="shared" si="1083"/>
        <v>7251.9000000000005</v>
      </c>
      <c r="AA114" s="47">
        <v>2.98E-3</v>
      </c>
      <c r="AB114" s="18">
        <f t="shared" si="1084"/>
        <v>46.979700000000001</v>
      </c>
      <c r="AC114" s="27">
        <f>IF(M114&gt;0,(AE114+AN114)/M114,0)</f>
        <v>2.9261773549000953E-3</v>
      </c>
      <c r="AD114" s="47">
        <v>3.3E-4</v>
      </c>
      <c r="AE114" s="37">
        <f t="shared" si="1085"/>
        <v>5.2024499999999998</v>
      </c>
      <c r="AF114" s="28">
        <v>0.22170000000000001</v>
      </c>
      <c r="AG114" s="41">
        <f t="shared" si="1086"/>
        <v>38.416176</v>
      </c>
      <c r="AH114" s="28">
        <f t="shared" si="1087"/>
        <v>0.89058738247757319</v>
      </c>
      <c r="AI114" s="29">
        <f t="shared" si="635"/>
        <v>0.88846617562596053</v>
      </c>
      <c r="AJ114" s="43">
        <v>190</v>
      </c>
      <c r="AK114" s="39">
        <v>8.7999999999999995E-2</v>
      </c>
      <c r="AL114" s="28">
        <v>0.23619999999999999</v>
      </c>
      <c r="AM114" s="139">
        <v>0.22450000000000001</v>
      </c>
      <c r="AN114" s="41">
        <f>AJ114*(1-AK114)*AL114</f>
        <v>40.928736000000001</v>
      </c>
      <c r="AO114" s="140">
        <f t="shared" si="677"/>
        <v>38.901360000000004</v>
      </c>
      <c r="AP114" s="18">
        <v>1.58</v>
      </c>
      <c r="AQ114" s="18"/>
      <c r="AR114" s="121">
        <f>AR113+AJ114-AQ114</f>
        <v>531.54000000000258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70"/>
      <c r="B115" s="49" t="s">
        <v>38</v>
      </c>
      <c r="C115" s="50"/>
      <c r="D115" s="51">
        <f t="shared" ref="D115" si="1089">SUM(D112:D114)</f>
        <v>48371</v>
      </c>
      <c r="E115" s="51"/>
      <c r="F115" s="51">
        <f t="shared" ref="F115" si="1090">SUM(F112:F114)</f>
        <v>39431</v>
      </c>
      <c r="G115" s="52"/>
      <c r="H115" s="52"/>
      <c r="I115" s="51">
        <f t="shared" ref="I115:K115" si="1091">SUM(I112:I114)</f>
        <v>53521</v>
      </c>
      <c r="J115" s="52"/>
      <c r="K115" s="51">
        <f t="shared" si="1091"/>
        <v>50521</v>
      </c>
      <c r="L115" s="21">
        <f t="shared" ref="L115" si="1092">IF(K115&gt;0,(K112*L112+K113*L113+K114*L114)/K115,0)</f>
        <v>7.03356821915639E-2</v>
      </c>
      <c r="M115" s="52">
        <f t="shared" ref="M115" si="1093">M112+M113+M114</f>
        <v>46968</v>
      </c>
      <c r="N115" s="53">
        <f t="shared" ref="N115" si="1094">IF(M115&gt;0,O115/M115,0)</f>
        <v>0.62882153806847219</v>
      </c>
      <c r="O115" s="54">
        <f t="shared" ref="O115" si="1095">O112+O113+O114</f>
        <v>29534.49</v>
      </c>
      <c r="P115" s="21">
        <f t="shared" ref="P115" si="1096">IF(M115&gt;0,Q115/M115,0)</f>
        <v>0.18489418327371829</v>
      </c>
      <c r="Q115" s="54">
        <f t="shared" ref="Q115" si="1097">Q112+Q113+Q114</f>
        <v>8684.11</v>
      </c>
      <c r="R115" s="21">
        <f t="shared" ref="R115" si="1098">IF(M115&gt;0,T115/M115,0)</f>
        <v>0.18628427865780955</v>
      </c>
      <c r="S115" s="141"/>
      <c r="T115" s="54">
        <f t="shared" ref="T115" si="1099">T112+T113+T114</f>
        <v>8749.4</v>
      </c>
      <c r="U115" s="21">
        <f t="shared" ref="U115" si="1100">IF(M115&gt;0,V115/M115,0)</f>
        <v>0.27632172968829849</v>
      </c>
      <c r="V115" s="54">
        <f t="shared" ref="V115" si="1101">V112+V113+V114</f>
        <v>12978.279000000002</v>
      </c>
      <c r="W115" s="21">
        <f t="shared" ref="W115" si="1102">IF(M115&gt;0,X115/M115,0)</f>
        <v>0.45765917220235053</v>
      </c>
      <c r="X115" s="54">
        <f t="shared" ref="X115" si="1103">X112+X113+X114</f>
        <v>21495.335999999999</v>
      </c>
      <c r="Y115" s="21">
        <f t="shared" ref="Y115" si="1104">IF(M115&gt;0,Z115/M115,0)</f>
        <v>0.45668391245103052</v>
      </c>
      <c r="Z115" s="54">
        <f t="shared" ref="Z115" si="1105">Z112+Z113+Z114</f>
        <v>21449.530000000002</v>
      </c>
      <c r="AA115" s="55">
        <f t="shared" ref="AA115" si="1106">IF(M115&gt;0,AB115/M115,0)</f>
        <v>2.9899256940895931E-3</v>
      </c>
      <c r="AB115" s="56">
        <f t="shared" ref="AB115" si="1107">SUM(AB112:AB114)</f>
        <v>140.43083000000001</v>
      </c>
      <c r="AC115" s="55">
        <f t="shared" ref="AC115" si="1108">IF(M115&gt;0,(AC112*M112+AC113*M113+AC114*M114)/M115,0)</f>
        <v>3.0794867271333667E-3</v>
      </c>
      <c r="AD115" s="55">
        <f t="shared" ref="AD115" si="1109">IF(K115&gt;0,(K112*AD112+K113*AD113+K114*AD114)/K115,0)</f>
        <v>3.3E-4</v>
      </c>
      <c r="AE115" s="52">
        <f t="shared" ref="AE115" si="1110">SUM(AE112:AE114)</f>
        <v>15.49944</v>
      </c>
      <c r="AF115" s="53">
        <f t="shared" ref="AF115" si="1111">IF(K115&gt;0,(K112*AF112+K113*AF113+K114*AF114)/K115,0)</f>
        <v>0.21785095504839572</v>
      </c>
      <c r="AG115" s="58">
        <f t="shared" ref="AG115" si="1112">SUM(AG112:AG114)</f>
        <v>122.59571640000001</v>
      </c>
      <c r="AH115" s="53">
        <f t="shared" ref="AH115" si="1113">IF(AND(AB115&gt;0),((AB112*AH112+AB113*AH113+AB114*AH114)/AB115),0)</f>
        <v>0.8909799109138542</v>
      </c>
      <c r="AI115" s="57">
        <f t="shared" si="635"/>
        <v>0.89412346770573603</v>
      </c>
      <c r="AJ115" s="51">
        <f t="shared" ref="AJ115" si="1114">SUM(AJ112:AJ114)</f>
        <v>621</v>
      </c>
      <c r="AK115" s="21">
        <f t="shared" ref="AK115" si="1115">IF(AJ115&gt;0,(AK112*AJ112+AK113*AJ113+AK114*AJ114)/AJ115,0)</f>
        <v>9.2164251207729461E-2</v>
      </c>
      <c r="AL115" s="53">
        <f>IF(K115&gt;0,(AL112*K112+AL113*K113+AL114*K114)/K115,0)</f>
        <v>0.22976536489776525</v>
      </c>
      <c r="AM115" s="141">
        <f>IF(L115&gt;0,(AM112*K112+AM113*K113+AM114*K114)/K115,0)</f>
        <v>0.21643874032580512</v>
      </c>
      <c r="AN115" s="58">
        <f t="shared" ref="AN115" si="1116">SUM(AN112:AN114)</f>
        <v>129.13789259999999</v>
      </c>
      <c r="AO115" s="142">
        <f t="shared" si="706"/>
        <v>121.53879780000003</v>
      </c>
      <c r="AP115" s="56"/>
      <c r="AQ115" s="56">
        <f t="shared" ref="AQ115" si="1117">SUM(AQ112:AQ114)</f>
        <v>630.24</v>
      </c>
      <c r="AR115" s="105"/>
      <c r="AS115" s="106">
        <f>AR114</f>
        <v>531.54000000000258</v>
      </c>
      <c r="AT115" s="51">
        <f t="shared" ref="AT115" si="1118">SUM(AT112:AT114)</f>
        <v>0</v>
      </c>
      <c r="AU115" s="59"/>
      <c r="AV115" s="58"/>
      <c r="AW115" s="58"/>
      <c r="AX115" s="58"/>
      <c r="AY115" s="58"/>
    </row>
    <row r="116" spans="1:51" x14ac:dyDescent="0.2">
      <c r="A116" s="169">
        <v>29</v>
      </c>
      <c r="B116" s="33">
        <v>1</v>
      </c>
      <c r="C116" s="46" t="s">
        <v>56</v>
      </c>
      <c r="D116" s="12">
        <v>16700</v>
      </c>
      <c r="E116" s="12">
        <v>0</v>
      </c>
      <c r="F116" s="12">
        <v>14385</v>
      </c>
      <c r="G116" s="13">
        <v>3.4</v>
      </c>
      <c r="H116" s="13">
        <v>4.4000000000000004</v>
      </c>
      <c r="I116" s="12">
        <v>18258</v>
      </c>
      <c r="J116" s="13">
        <v>9.5</v>
      </c>
      <c r="K116" s="12">
        <v>16931</v>
      </c>
      <c r="L116" s="14">
        <v>7.0999999999999994E-2</v>
      </c>
      <c r="M116" s="24">
        <f>ROUND(K116*(1-L116),0)</f>
        <v>15729</v>
      </c>
      <c r="N116" s="15">
        <v>0.79300000000000004</v>
      </c>
      <c r="O116" s="25">
        <f t="shared" ref="O116:O118" si="1119">M116*N116</f>
        <v>12473.097</v>
      </c>
      <c r="P116" s="14">
        <v>0.11899999999999999</v>
      </c>
      <c r="Q116" s="25">
        <f t="shared" ref="Q116:Q118" si="1120">M116*P116</f>
        <v>1871.751</v>
      </c>
      <c r="R116" s="16">
        <v>8.7999999999999995E-2</v>
      </c>
      <c r="S116" s="150">
        <v>0.26550000000000001</v>
      </c>
      <c r="T116" s="25">
        <f t="shared" ref="T116:T118" si="1121">M116*R116</f>
        <v>1384.1519999999998</v>
      </c>
      <c r="U116" s="26">
        <v>0.28000000000000003</v>
      </c>
      <c r="V116" s="25">
        <f t="shared" ref="V116:V118" si="1122">M116*U116</f>
        <v>4404.1200000000008</v>
      </c>
      <c r="W116" s="16">
        <v>0.46300000000000002</v>
      </c>
      <c r="X116" s="25">
        <f t="shared" ref="X116:X118" si="1123">M116*W116</f>
        <v>7282.527</v>
      </c>
      <c r="Y116" s="16">
        <v>0.42</v>
      </c>
      <c r="Z116" s="25">
        <f t="shared" ref="Z116:Z118" si="1124">Y116*M116</f>
        <v>6606.1799999999994</v>
      </c>
      <c r="AA116" s="17">
        <v>3.0799999999999998E-3</v>
      </c>
      <c r="AB116" s="18">
        <f t="shared" ref="AB116:AB118" si="1125">M116*AA116</f>
        <v>48.445319999999995</v>
      </c>
      <c r="AC116" s="27">
        <f>IF(M116&gt;0,(AE116+AN116)/M116,0)</f>
        <v>3.1640369381397424E-3</v>
      </c>
      <c r="AD116" s="17">
        <v>3.6000000000000002E-4</v>
      </c>
      <c r="AE116" s="24">
        <f t="shared" ref="AE116:AE118" si="1126">AD116*M116</f>
        <v>5.6624400000000001</v>
      </c>
      <c r="AF116" s="117">
        <v>0.21110000000000001</v>
      </c>
      <c r="AG116" s="30">
        <f t="shared" ref="AG116:AG118" si="1127">AJ116*(1-AK116)*AF116</f>
        <v>40.533311000000005</v>
      </c>
      <c r="AH116" s="28">
        <f t="shared" ref="AH116:AH118" si="1128">IF(AND(AF116&gt;0,AD116&gt;0,AA116&gt;0),((AA116-AD116)*AF116)/((AF116-AD116)*AA116),0)</f>
        <v>0.88462548175939082</v>
      </c>
      <c r="AI116" s="60">
        <f t="shared" si="635"/>
        <v>0.88761242393394113</v>
      </c>
      <c r="AJ116" s="12">
        <v>211</v>
      </c>
      <c r="AK116" s="14">
        <v>0.09</v>
      </c>
      <c r="AL116" s="15">
        <v>0.22969999999999999</v>
      </c>
      <c r="AM116" s="135">
        <v>0.21240000000000001</v>
      </c>
      <c r="AN116" s="30">
        <f>AJ116*(1-AK116)*AL116</f>
        <v>44.104697000000002</v>
      </c>
      <c r="AO116" s="136">
        <f t="shared" ref="AO116" si="1129">AJ116*(1-AK116)*AM116</f>
        <v>40.782924000000008</v>
      </c>
      <c r="AP116" s="19">
        <v>1.65</v>
      </c>
      <c r="AQ116" s="19"/>
      <c r="AR116" s="101">
        <f>AR114+AJ116-AQ116</f>
        <v>742.54000000000258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9"/>
      <c r="B117" s="33">
        <v>2</v>
      </c>
      <c r="C117" s="11" t="s">
        <v>54</v>
      </c>
      <c r="D117" s="34">
        <v>20000</v>
      </c>
      <c r="E117" s="34">
        <v>3</v>
      </c>
      <c r="F117" s="34">
        <v>13054</v>
      </c>
      <c r="G117" s="35">
        <v>0.5</v>
      </c>
      <c r="H117" s="35">
        <v>2.4</v>
      </c>
      <c r="I117" s="34">
        <v>17513</v>
      </c>
      <c r="J117" s="35">
        <v>10.199999999999999</v>
      </c>
      <c r="K117" s="34">
        <v>17083</v>
      </c>
      <c r="L117" s="36">
        <v>7.0999999999999994E-2</v>
      </c>
      <c r="M117" s="37">
        <f>ROUND(K117*(1-L117),0)</f>
        <v>15870</v>
      </c>
      <c r="N117" s="38">
        <v>0.53200000000000003</v>
      </c>
      <c r="O117" s="25">
        <f t="shared" si="1119"/>
        <v>8442.84</v>
      </c>
      <c r="P117" s="36">
        <v>0.20499999999999999</v>
      </c>
      <c r="Q117" s="25">
        <f t="shared" si="1120"/>
        <v>3253.35</v>
      </c>
      <c r="R117" s="39">
        <v>0.26300000000000001</v>
      </c>
      <c r="S117" s="139">
        <v>0.27160000000000001</v>
      </c>
      <c r="T117" s="25">
        <f t="shared" si="1121"/>
        <v>4173.8100000000004</v>
      </c>
      <c r="U117" s="28">
        <v>0.28499999999999998</v>
      </c>
      <c r="V117" s="25">
        <f t="shared" si="1122"/>
        <v>4522.95</v>
      </c>
      <c r="W117" s="39">
        <v>0.45300000000000001</v>
      </c>
      <c r="X117" s="25">
        <f t="shared" si="1123"/>
        <v>7189.1100000000006</v>
      </c>
      <c r="Y117" s="39">
        <v>0.45</v>
      </c>
      <c r="Z117" s="25">
        <f t="shared" si="1124"/>
        <v>7141.5</v>
      </c>
      <c r="AA117" s="40">
        <v>3.0899999999999999E-3</v>
      </c>
      <c r="AB117" s="18">
        <f t="shared" si="1125"/>
        <v>49.0383</v>
      </c>
      <c r="AC117" s="27">
        <f>IF(M117&gt;0,(AE117+AN117)/M117,0)</f>
        <v>3.1924772274732199E-3</v>
      </c>
      <c r="AD117" s="40">
        <v>3.8000000000000002E-4</v>
      </c>
      <c r="AE117" s="37">
        <f t="shared" si="1126"/>
        <v>6.0306000000000006</v>
      </c>
      <c r="AF117" s="28">
        <v>0.218</v>
      </c>
      <c r="AG117" s="41">
        <f t="shared" si="1127"/>
        <v>42.195208000000001</v>
      </c>
      <c r="AH117" s="28">
        <f t="shared" si="1128"/>
        <v>0.87855407826177212</v>
      </c>
      <c r="AI117" s="29">
        <f t="shared" si="635"/>
        <v>0.88242430182831022</v>
      </c>
      <c r="AJ117" s="34">
        <v>212</v>
      </c>
      <c r="AK117" s="36">
        <v>8.6999999999999994E-2</v>
      </c>
      <c r="AL117" s="38">
        <v>0.2306</v>
      </c>
      <c r="AM117" s="137">
        <v>0.216</v>
      </c>
      <c r="AN117" s="41">
        <f>AJ117*(1-AK117)*AL117</f>
        <v>44.634013600000003</v>
      </c>
      <c r="AO117" s="138">
        <f t="shared" si="677"/>
        <v>41.808095999999999</v>
      </c>
      <c r="AP117" s="42">
        <v>1.6</v>
      </c>
      <c r="AQ117" s="42"/>
      <c r="AR117" s="121">
        <f>AR116+AJ117-AQ117</f>
        <v>954.54000000000258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9"/>
      <c r="B118" s="33">
        <v>3</v>
      </c>
      <c r="C118" s="46" t="s">
        <v>55</v>
      </c>
      <c r="D118" s="43">
        <v>13246</v>
      </c>
      <c r="E118" s="43">
        <v>0</v>
      </c>
      <c r="F118" s="43">
        <v>12722</v>
      </c>
      <c r="G118" s="37">
        <v>1.1000000000000001</v>
      </c>
      <c r="H118" s="37">
        <v>4.4000000000000004</v>
      </c>
      <c r="I118" s="43">
        <v>16933</v>
      </c>
      <c r="J118" s="37">
        <v>10.199999999999999</v>
      </c>
      <c r="K118" s="43">
        <v>16918</v>
      </c>
      <c r="L118" s="39">
        <v>6.9000000000000006E-2</v>
      </c>
      <c r="M118" s="37">
        <f>ROUND(K118*(1-L118),0)</f>
        <v>15751</v>
      </c>
      <c r="N118" s="28">
        <v>0.51500000000000001</v>
      </c>
      <c r="O118" s="25">
        <f t="shared" si="1119"/>
        <v>8111.7650000000003</v>
      </c>
      <c r="P118" s="39">
        <v>0.253</v>
      </c>
      <c r="Q118" s="25">
        <f t="shared" si="1120"/>
        <v>3985.0030000000002</v>
      </c>
      <c r="R118" s="39">
        <v>0.23200000000000001</v>
      </c>
      <c r="S118" s="139">
        <v>0.25609999999999999</v>
      </c>
      <c r="T118" s="25">
        <f t="shared" si="1121"/>
        <v>3654.232</v>
      </c>
      <c r="U118" s="28">
        <v>0.29099999999999998</v>
      </c>
      <c r="V118" s="25">
        <f t="shared" si="1122"/>
        <v>4583.5409999999993</v>
      </c>
      <c r="W118" s="39">
        <v>0.45500000000000002</v>
      </c>
      <c r="X118" s="25">
        <f t="shared" si="1123"/>
        <v>7166.7049999999999</v>
      </c>
      <c r="Y118" s="39">
        <v>0.43</v>
      </c>
      <c r="Z118" s="25">
        <f t="shared" si="1124"/>
        <v>6772.93</v>
      </c>
      <c r="AA118" s="47">
        <v>2.8E-3</v>
      </c>
      <c r="AB118" s="18">
        <f t="shared" si="1125"/>
        <v>44.102800000000002</v>
      </c>
      <c r="AC118" s="27">
        <f>IF(M118&gt;0,(AE118+AN118)/M118,0)</f>
        <v>2.8190546631959878E-3</v>
      </c>
      <c r="AD118" s="47">
        <v>3.8999999999999999E-4</v>
      </c>
      <c r="AE118" s="37">
        <f t="shared" si="1126"/>
        <v>6.1428899999999995</v>
      </c>
      <c r="AF118" s="28">
        <v>0.2218</v>
      </c>
      <c r="AG118" s="41">
        <f t="shared" si="1127"/>
        <v>37.301436800000005</v>
      </c>
      <c r="AH118" s="28">
        <f t="shared" si="1128"/>
        <v>0.86223038061256752</v>
      </c>
      <c r="AI118" s="29">
        <f t="shared" si="635"/>
        <v>0.86313541180165043</v>
      </c>
      <c r="AJ118" s="43">
        <v>184</v>
      </c>
      <c r="AK118" s="39">
        <v>8.5999999999999993E-2</v>
      </c>
      <c r="AL118" s="28">
        <v>0.22750000000000001</v>
      </c>
      <c r="AM118" s="139">
        <v>0.21240000000000001</v>
      </c>
      <c r="AN118" s="41">
        <f>AJ118*(1-AK118)*AL118</f>
        <v>38.260040000000004</v>
      </c>
      <c r="AO118" s="140">
        <f t="shared" si="677"/>
        <v>35.720582400000005</v>
      </c>
      <c r="AP118" s="18">
        <v>1.56</v>
      </c>
      <c r="AQ118" s="18"/>
      <c r="AR118" s="121">
        <f>AR117+AJ118-AQ118</f>
        <v>1138.5400000000027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70"/>
      <c r="B119" s="49" t="s">
        <v>38</v>
      </c>
      <c r="C119" s="50"/>
      <c r="D119" s="51">
        <f t="shared" ref="D119" si="1130">SUM(D116:D118)</f>
        <v>49946</v>
      </c>
      <c r="E119" s="51"/>
      <c r="F119" s="51">
        <f t="shared" ref="F119" si="1131">SUM(F116:F118)</f>
        <v>40161</v>
      </c>
      <c r="G119" s="52"/>
      <c r="H119" s="52"/>
      <c r="I119" s="51">
        <f t="shared" ref="I119:K119" si="1132">SUM(I116:I118)</f>
        <v>52704</v>
      </c>
      <c r="J119" s="52"/>
      <c r="K119" s="51">
        <f t="shared" si="1132"/>
        <v>50932</v>
      </c>
      <c r="L119" s="21">
        <f t="shared" ref="L119" si="1133">IF(K119&gt;0,(K116*L116+K117*L117+K118*L118)/K119,0)</f>
        <v>7.0335663237257512E-2</v>
      </c>
      <c r="M119" s="52">
        <f t="shared" ref="M119" si="1134">M116+M117+M118</f>
        <v>47350</v>
      </c>
      <c r="N119" s="53">
        <f t="shared" ref="N119" si="1135">IF(M119&gt;0,O119/M119,0)</f>
        <v>0.61304544878563882</v>
      </c>
      <c r="O119" s="54">
        <f t="shared" ref="O119" si="1136">O116+O117+O118</f>
        <v>29027.701999999997</v>
      </c>
      <c r="P119" s="21">
        <f t="shared" ref="P119" si="1137">IF(M119&gt;0,Q119/M119,0)</f>
        <v>0.19239923970432946</v>
      </c>
      <c r="Q119" s="54">
        <f t="shared" ref="Q119" si="1138">Q116+Q117+Q118</f>
        <v>9110.1039999999994</v>
      </c>
      <c r="R119" s="21">
        <f t="shared" ref="R119" si="1139">IF(M119&gt;0,T119/M119,0)</f>
        <v>0.19455531151003166</v>
      </c>
      <c r="S119" s="141"/>
      <c r="T119" s="54">
        <f t="shared" ref="T119" si="1140">T116+T117+T118</f>
        <v>9212.1939999999995</v>
      </c>
      <c r="U119" s="21">
        <f t="shared" ref="U119" si="1141">IF(M119&gt;0,V119/M119,0)</f>
        <v>0.28533497360084475</v>
      </c>
      <c r="V119" s="54">
        <f t="shared" ref="V119" si="1142">V116+V117+V118</f>
        <v>13510.610999999999</v>
      </c>
      <c r="W119" s="21">
        <f t="shared" ref="W119" si="1143">IF(M119&gt;0,X119/M119,0)</f>
        <v>0.45698715945089757</v>
      </c>
      <c r="X119" s="54">
        <f t="shared" ref="X119" si="1144">X116+X117+X118</f>
        <v>21638.342000000001</v>
      </c>
      <c r="Y119" s="21">
        <f t="shared" ref="Y119" si="1145">IF(M119&gt;0,Z119/M119,0)</f>
        <v>0.43338141499472016</v>
      </c>
      <c r="Z119" s="54">
        <f t="shared" ref="Z119" si="1146">Z116+Z117+Z118</f>
        <v>20520.61</v>
      </c>
      <c r="AA119" s="55">
        <f t="shared" ref="AA119" si="1147">IF(M119&gt;0,AB119/M119,0)</f>
        <v>2.9902095036958816E-3</v>
      </c>
      <c r="AB119" s="56">
        <f t="shared" ref="AB119" si="1148">SUM(AB116:AB118)</f>
        <v>141.58642</v>
      </c>
      <c r="AC119" s="55">
        <f t="shared" ref="AC119" si="1149">IF(M119&gt;0,(AC116*M116+AC117*M117+AC118*M118)/M119,0)</f>
        <v>3.0588105723336856E-3</v>
      </c>
      <c r="AD119" s="55">
        <f t="shared" ref="AD119" si="1150">IF(K119&gt;0,(K116*AD116+K117*AD117+K118*AD118)/K119,0)</f>
        <v>3.7667321134061098E-4</v>
      </c>
      <c r="AE119" s="52">
        <f t="shared" ref="AE119" si="1151">SUM(AE116:AE118)</f>
        <v>17.835929999999998</v>
      </c>
      <c r="AF119" s="53">
        <f t="shared" ref="AF119" si="1152">IF(K119&gt;0,(K116*AF116+K117*AF117+K118*AF118)/K119,0)</f>
        <v>0.21696851684599075</v>
      </c>
      <c r="AG119" s="58">
        <f t="shared" ref="AG119" si="1153">SUM(AG116:AG118)</f>
        <v>120.02995580000001</v>
      </c>
      <c r="AH119" s="53">
        <f t="shared" ref="AH119" si="1154">IF(AND(AB119&gt;0),((AB116*AH116+AB117*AH117+AB118*AH118)/AB119),0)</f>
        <v>0.87554680053420397</v>
      </c>
      <c r="AI119" s="57">
        <f t="shared" si="635"/>
        <v>0.87829928529266221</v>
      </c>
      <c r="AJ119" s="51">
        <f t="shared" ref="AJ119" si="1155">SUM(AJ116:AJ118)</f>
        <v>607</v>
      </c>
      <c r="AK119" s="21">
        <f t="shared" ref="AK119" si="1156">IF(AJ119&gt;0,(AK116*AJ116+AK117*AJ117+AK118*AJ118)/AJ119,0)</f>
        <v>8.7739703459637552E-2</v>
      </c>
      <c r="AL119" s="53">
        <f>IF(K119&gt;0,(AL116*K116+AL117*K117+AL118*K118)/K119,0)</f>
        <v>0.22927109675645957</v>
      </c>
      <c r="AM119" s="141">
        <f>IF(L119&gt;0,(AM116*K116+AM117*K117+AM118*K118)/K119,0)</f>
        <v>0.21360746878190531</v>
      </c>
      <c r="AN119" s="58">
        <f t="shared" ref="AN119" si="1157">SUM(AN116:AN118)</f>
        <v>126.99875060000001</v>
      </c>
      <c r="AO119" s="142">
        <f t="shared" si="706"/>
        <v>118.31160240000003</v>
      </c>
      <c r="AP119" s="56"/>
      <c r="AQ119" s="56">
        <f t="shared" ref="AQ119" si="1158">SUM(AQ116:AQ118)</f>
        <v>0</v>
      </c>
      <c r="AR119" s="105"/>
      <c r="AS119" s="106">
        <f>AR118</f>
        <v>1138.5400000000027</v>
      </c>
      <c r="AT119" s="51">
        <f t="shared" ref="AT119" si="1159">SUM(AT116:AT118)</f>
        <v>0</v>
      </c>
      <c r="AU119" s="59"/>
      <c r="AV119" s="58"/>
      <c r="AW119" s="58"/>
      <c r="AX119" s="58"/>
      <c r="AY119" s="58"/>
    </row>
    <row r="120" spans="1:51" x14ac:dyDescent="0.2">
      <c r="A120" s="168">
        <v>30</v>
      </c>
      <c r="B120" s="23">
        <v>1</v>
      </c>
      <c r="C120" s="11" t="s">
        <v>57</v>
      </c>
      <c r="D120" s="12">
        <v>15000</v>
      </c>
      <c r="E120" s="12">
        <v>0</v>
      </c>
      <c r="F120" s="12">
        <v>13436</v>
      </c>
      <c r="G120" s="13">
        <v>1.1000000000000001</v>
      </c>
      <c r="H120" s="13">
        <v>3.5</v>
      </c>
      <c r="I120" s="12">
        <v>16892</v>
      </c>
      <c r="J120" s="13">
        <v>10.5</v>
      </c>
      <c r="K120" s="12">
        <v>16591</v>
      </c>
      <c r="L120" s="14">
        <v>7.0000000000000007E-2</v>
      </c>
      <c r="M120" s="37">
        <f>ROUND(K120*(1-L120),0)</f>
        <v>15430</v>
      </c>
      <c r="N120" s="15">
        <v>0.62</v>
      </c>
      <c r="O120" s="25">
        <f t="shared" ref="O120:O122" si="1160">M120*N120</f>
        <v>9566.6</v>
      </c>
      <c r="P120" s="14">
        <v>0.20699999999999999</v>
      </c>
      <c r="Q120" s="25">
        <f t="shared" ref="Q120:Q122" si="1161">M120*P120</f>
        <v>3194.0099999999998</v>
      </c>
      <c r="R120" s="16">
        <v>0.17299999999999999</v>
      </c>
      <c r="S120" s="150">
        <v>0.2354</v>
      </c>
      <c r="T120" s="25">
        <f t="shared" ref="T120:T122" si="1162">M120*R120</f>
        <v>2669.39</v>
      </c>
      <c r="U120" s="26">
        <v>0.25700000000000001</v>
      </c>
      <c r="V120" s="25">
        <f t="shared" ref="V120:V122" si="1163">M120*U120</f>
        <v>3965.51</v>
      </c>
      <c r="W120" s="16">
        <v>0.48599999999999999</v>
      </c>
      <c r="X120" s="25">
        <f t="shared" ref="X120:X122" si="1164">M120*W120</f>
        <v>7498.98</v>
      </c>
      <c r="Y120" s="16">
        <v>0.43</v>
      </c>
      <c r="Z120" s="25">
        <f t="shared" ref="Z120:Z122" si="1165">Y120*M120</f>
        <v>6634.9</v>
      </c>
      <c r="AA120" s="17">
        <v>2.7799999999999999E-3</v>
      </c>
      <c r="AB120" s="18">
        <f t="shared" ref="AB120:AB122" si="1166">M120*AA120</f>
        <v>42.895400000000002</v>
      </c>
      <c r="AC120" s="27">
        <f>IF(M120&gt;0,(AE120+AN120)/M120,0)</f>
        <v>3.0874691121192482E-3</v>
      </c>
      <c r="AD120" s="17">
        <v>4.0999999999999999E-4</v>
      </c>
      <c r="AE120" s="24">
        <f t="shared" ref="AE120:AE122" si="1167">AD120*M120</f>
        <v>6.3262999999999998</v>
      </c>
      <c r="AF120" s="117">
        <v>0.22040000000000001</v>
      </c>
      <c r="AG120" s="30">
        <f t="shared" ref="AG120:AG122" si="1168">AJ120*(1-AK120)*AF120</f>
        <v>38.879000800000007</v>
      </c>
      <c r="AH120" s="28">
        <f t="shared" ref="AH120:AH122" si="1169">IF(AND(AF120&gt;0,AD120&gt;0,AA120&gt;0),((AA120-AD120)*AF120)/((AF120-AD120)*AA120),0)</f>
        <v>0.85410684135086568</v>
      </c>
      <c r="AI120" s="60">
        <f t="shared" si="635"/>
        <v>0.86872597608850355</v>
      </c>
      <c r="AJ120" s="12">
        <v>193</v>
      </c>
      <c r="AK120" s="14">
        <v>8.5999999999999993E-2</v>
      </c>
      <c r="AL120" s="15">
        <v>0.23419999999999999</v>
      </c>
      <c r="AM120" s="135">
        <v>0.2172</v>
      </c>
      <c r="AN120" s="30">
        <f>AJ120*(1-AK120)*AL120</f>
        <v>41.313348400000002</v>
      </c>
      <c r="AO120" s="136">
        <f t="shared" ref="AO120" si="1170">AJ120*(1-AK120)*AM120</f>
        <v>38.314514400000007</v>
      </c>
      <c r="AP120" s="19">
        <v>1.6</v>
      </c>
      <c r="AQ120" s="19"/>
      <c r="AR120" s="101">
        <f>AR118+AJ120-AQ120+AS120</f>
        <v>1326.5400000000027</v>
      </c>
      <c r="AS120" s="151">
        <v>-5</v>
      </c>
      <c r="AT120" s="12"/>
      <c r="AU120" s="31"/>
      <c r="AV120" s="20"/>
      <c r="AW120" s="20"/>
      <c r="AX120" s="20"/>
      <c r="AY120" s="20"/>
    </row>
    <row r="121" spans="1:51" x14ac:dyDescent="0.2">
      <c r="A121" s="169"/>
      <c r="B121" s="33">
        <v>2</v>
      </c>
      <c r="C121" s="46" t="s">
        <v>56</v>
      </c>
      <c r="D121" s="34">
        <v>19800</v>
      </c>
      <c r="E121" s="34">
        <v>1</v>
      </c>
      <c r="F121" s="34">
        <v>11519</v>
      </c>
      <c r="G121" s="35">
        <v>0.6</v>
      </c>
      <c r="H121" s="35">
        <v>3.8</v>
      </c>
      <c r="I121" s="34">
        <v>16122</v>
      </c>
      <c r="J121" s="35">
        <v>11.1</v>
      </c>
      <c r="K121" s="34">
        <v>16392</v>
      </c>
      <c r="L121" s="36">
        <v>7.8E-2</v>
      </c>
      <c r="M121" s="37">
        <f>ROUND(K121*(1-L121),0)</f>
        <v>15113</v>
      </c>
      <c r="N121" s="38">
        <v>0.33</v>
      </c>
      <c r="O121" s="25">
        <f t="shared" si="1160"/>
        <v>4987.29</v>
      </c>
      <c r="P121" s="36">
        <v>0.40300000000000002</v>
      </c>
      <c r="Q121" s="25">
        <f t="shared" si="1161"/>
        <v>6090.5390000000007</v>
      </c>
      <c r="R121" s="39">
        <v>0.26700000000000002</v>
      </c>
      <c r="S121" s="139">
        <v>0.23719999999999999</v>
      </c>
      <c r="T121" s="25">
        <f t="shared" si="1162"/>
        <v>4035.1710000000003</v>
      </c>
      <c r="U121" s="28">
        <v>0.25600000000000001</v>
      </c>
      <c r="V121" s="25">
        <f t="shared" si="1163"/>
        <v>3868.9279999999999</v>
      </c>
      <c r="W121" s="39">
        <v>0.48</v>
      </c>
      <c r="X121" s="25">
        <f t="shared" si="1164"/>
        <v>7254.24</v>
      </c>
      <c r="Y121" s="39">
        <v>0.41</v>
      </c>
      <c r="Z121" s="25">
        <f t="shared" si="1165"/>
        <v>6196.33</v>
      </c>
      <c r="AA121" s="40">
        <v>2.64E-3</v>
      </c>
      <c r="AB121" s="18">
        <f t="shared" si="1166"/>
        <v>39.898319999999998</v>
      </c>
      <c r="AC121" s="27">
        <f>IF(M121&gt;0,(AE121+AN121)/M121,0)</f>
        <v>3.0169899027327469E-3</v>
      </c>
      <c r="AD121" s="40">
        <v>3.8999999999999999E-4</v>
      </c>
      <c r="AE121" s="37">
        <f t="shared" si="1167"/>
        <v>5.8940700000000001</v>
      </c>
      <c r="AF121" s="28">
        <v>0.22289999999999999</v>
      </c>
      <c r="AG121" s="41">
        <f t="shared" si="1168"/>
        <v>37.609471200000002</v>
      </c>
      <c r="AH121" s="28">
        <f t="shared" si="1169"/>
        <v>0.85376653143270376</v>
      </c>
      <c r="AI121" s="29">
        <f t="shared" si="635"/>
        <v>0.87217768147855856</v>
      </c>
      <c r="AJ121" s="34">
        <v>184</v>
      </c>
      <c r="AK121" s="36">
        <v>8.3000000000000004E-2</v>
      </c>
      <c r="AL121" s="38">
        <v>0.23530000000000001</v>
      </c>
      <c r="AM121" s="137">
        <v>0.2165</v>
      </c>
      <c r="AN121" s="41">
        <f>AJ121*(1-AK121)*AL121</f>
        <v>39.701698400000005</v>
      </c>
      <c r="AO121" s="138">
        <f t="shared" si="677"/>
        <v>36.529612</v>
      </c>
      <c r="AP121" s="42">
        <v>1.6</v>
      </c>
      <c r="AQ121" s="42"/>
      <c r="AR121" s="121">
        <f>AR120+AJ121-AQ121</f>
        <v>1510.5400000000027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9"/>
      <c r="B122" s="33">
        <v>3</v>
      </c>
      <c r="C122" s="46" t="s">
        <v>55</v>
      </c>
      <c r="D122" s="43">
        <v>14209</v>
      </c>
      <c r="E122" s="43">
        <v>1</v>
      </c>
      <c r="F122" s="43">
        <v>12825</v>
      </c>
      <c r="G122" s="37">
        <v>5.8</v>
      </c>
      <c r="H122" s="37">
        <v>6.2</v>
      </c>
      <c r="I122" s="43">
        <v>17497</v>
      </c>
      <c r="J122" s="37">
        <v>10.5</v>
      </c>
      <c r="K122" s="43">
        <v>16169</v>
      </c>
      <c r="L122" s="39">
        <v>6.5000000000000002E-2</v>
      </c>
      <c r="M122" s="37">
        <f>ROUND(K122*(1-L122),0)</f>
        <v>15118</v>
      </c>
      <c r="N122" s="28">
        <v>0.41899999999999998</v>
      </c>
      <c r="O122" s="25">
        <f t="shared" si="1160"/>
        <v>6334.442</v>
      </c>
      <c r="P122" s="39">
        <v>0.221</v>
      </c>
      <c r="Q122" s="25">
        <f t="shared" si="1161"/>
        <v>3341.078</v>
      </c>
      <c r="R122" s="39">
        <v>0.36</v>
      </c>
      <c r="S122" s="139">
        <v>0.249</v>
      </c>
      <c r="T122" s="25">
        <f t="shared" si="1162"/>
        <v>5442.48</v>
      </c>
      <c r="U122" s="28">
        <v>0.248</v>
      </c>
      <c r="V122" s="25">
        <f t="shared" si="1163"/>
        <v>3749.2640000000001</v>
      </c>
      <c r="W122" s="39">
        <v>0.48399999999999999</v>
      </c>
      <c r="X122" s="25">
        <f t="shared" si="1164"/>
        <v>7317.1120000000001</v>
      </c>
      <c r="Y122" s="39">
        <v>0.43</v>
      </c>
      <c r="Z122" s="25">
        <f t="shared" si="1165"/>
        <v>6500.74</v>
      </c>
      <c r="AA122" s="47">
        <v>2.5699999999999998E-3</v>
      </c>
      <c r="AB122" s="18">
        <f t="shared" si="1166"/>
        <v>38.853259999999999</v>
      </c>
      <c r="AC122" s="27">
        <f>IF(M122&gt;0,(AE122+AN122)/M122,0)</f>
        <v>2.975209452308507E-3</v>
      </c>
      <c r="AD122" s="47">
        <v>3.8000000000000002E-4</v>
      </c>
      <c r="AE122" s="37">
        <f t="shared" si="1167"/>
        <v>5.7448399999999999</v>
      </c>
      <c r="AF122" s="28">
        <v>0.21809999999999999</v>
      </c>
      <c r="AG122" s="41">
        <f t="shared" si="1168"/>
        <v>37.318000500000004</v>
      </c>
      <c r="AH122" s="28">
        <f t="shared" si="1169"/>
        <v>0.85362736989143218</v>
      </c>
      <c r="AI122" s="29">
        <f t="shared" si="635"/>
        <v>0.87372585360594246</v>
      </c>
      <c r="AJ122" s="43">
        <v>187</v>
      </c>
      <c r="AK122" s="39">
        <v>8.5000000000000006E-2</v>
      </c>
      <c r="AL122" s="28">
        <v>0.2293</v>
      </c>
      <c r="AM122" s="139">
        <v>0.20660000000000001</v>
      </c>
      <c r="AN122" s="41">
        <f>AJ122*(1-AK122)*AL122</f>
        <v>39.234376500000003</v>
      </c>
      <c r="AO122" s="140">
        <f t="shared" si="677"/>
        <v>35.350293000000008</v>
      </c>
      <c r="AP122" s="18">
        <v>1.56</v>
      </c>
      <c r="AQ122" s="18"/>
      <c r="AR122" s="121">
        <f>AR121+AJ122-AQ122</f>
        <v>1697.5400000000027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70"/>
      <c r="B123" s="49" t="s">
        <v>38</v>
      </c>
      <c r="C123" s="50"/>
      <c r="D123" s="51">
        <f t="shared" ref="D123" si="1171">SUM(D120:D122)</f>
        <v>49009</v>
      </c>
      <c r="E123" s="51"/>
      <c r="F123" s="51">
        <f t="shared" ref="F123" si="1172">SUM(F120:F122)</f>
        <v>37780</v>
      </c>
      <c r="G123" s="52"/>
      <c r="H123" s="52"/>
      <c r="I123" s="51">
        <f t="shared" ref="I123:K123" si="1173">SUM(I120:I122)</f>
        <v>50511</v>
      </c>
      <c r="J123" s="52"/>
      <c r="K123" s="51">
        <f t="shared" si="1173"/>
        <v>49152</v>
      </c>
      <c r="L123" s="21">
        <f t="shared" ref="L123" si="1174">IF(K123&gt;0,(K120*L120+K121*L121+K122*L122)/K123,0)</f>
        <v>7.1023173014322913E-2</v>
      </c>
      <c r="M123" s="52">
        <f t="shared" ref="M123" si="1175">M120+M121+M122</f>
        <v>45661</v>
      </c>
      <c r="N123" s="53">
        <f t="shared" ref="N123" si="1176">IF(M123&gt;0,O123/M123,0)</f>
        <v>0.4574654957184468</v>
      </c>
      <c r="O123" s="54">
        <f t="shared" ref="O123" si="1177">O120+O121+O122</f>
        <v>20888.331999999999</v>
      </c>
      <c r="P123" s="21">
        <f t="shared" ref="P123" si="1178">IF(M123&gt;0,Q123/M123,0)</f>
        <v>0.27650789514027291</v>
      </c>
      <c r="Q123" s="54">
        <f t="shared" ref="Q123" si="1179">Q120+Q121+Q122</f>
        <v>12625.627</v>
      </c>
      <c r="R123" s="21">
        <f t="shared" ref="R123" si="1180">IF(M123&gt;0,T123/M123,0)</f>
        <v>0.26602660914128029</v>
      </c>
      <c r="S123" s="141"/>
      <c r="T123" s="54">
        <f t="shared" ref="T123" si="1181">T120+T121+T122</f>
        <v>12147.040999999999</v>
      </c>
      <c r="U123" s="21">
        <f t="shared" ref="U123" si="1182">IF(M123&gt;0,V123/M123,0)</f>
        <v>0.25368918770942384</v>
      </c>
      <c r="V123" s="54">
        <f t="shared" ref="V123" si="1183">V120+V121+V122</f>
        <v>11583.702000000001</v>
      </c>
      <c r="W123" s="21">
        <f t="shared" ref="W123" si="1184">IF(M123&gt;0,X123/M123,0)</f>
        <v>0.48335191958126189</v>
      </c>
      <c r="X123" s="54">
        <f t="shared" ref="X123" si="1185">X120+X121+X122</f>
        <v>22070.331999999999</v>
      </c>
      <c r="Y123" s="21">
        <f t="shared" ref="Y123" si="1186">IF(M123&gt;0,Z123/M123,0)</f>
        <v>0.42338034646634987</v>
      </c>
      <c r="Z123" s="54">
        <f t="shared" ref="Z123" si="1187">Z120+Z121+Z122</f>
        <v>19331.97</v>
      </c>
      <c r="AA123" s="55">
        <f t="shared" ref="AA123" si="1188">IF(M123&gt;0,AB123/M123,0)</f>
        <v>2.6641330676069296E-3</v>
      </c>
      <c r="AB123" s="56">
        <f t="shared" ref="AB123" si="1189">SUM(AB120:AB122)</f>
        <v>121.64698000000001</v>
      </c>
      <c r="AC123" s="55">
        <f t="shared" ref="AC123" si="1190">IF(M123&gt;0,(AC120*M120+AC121*M121+AC122*M122)/M123,0)</f>
        <v>3.0269734193294059E-3</v>
      </c>
      <c r="AD123" s="55">
        <f t="shared" ref="AD123" si="1191">IF(K123&gt;0,(K120*AD120+K121*AD121+K122*AD122)/K123,0)</f>
        <v>3.9346130371093754E-4</v>
      </c>
      <c r="AE123" s="52">
        <f t="shared" ref="AE123" si="1192">SUM(AE120:AE122)</f>
        <v>17.965209999999999</v>
      </c>
      <c r="AF123" s="53">
        <f t="shared" ref="AF123" si="1193">IF(K123&gt;0,(K120*AF120+K121*AF121+K122*AF122)/K123,0)</f>
        <v>0.22047713419596351</v>
      </c>
      <c r="AG123" s="58">
        <f t="shared" ref="AG123" si="1194">SUM(AG120:AG122)</f>
        <v>113.80647250000001</v>
      </c>
      <c r="AH123" s="53">
        <f t="shared" ref="AH123" si="1195">IF(AND(AB123&gt;0),((AB120*AH120+AB121*AH121+AB122*AH122)/AB123),0)</f>
        <v>0.85384208489501312</v>
      </c>
      <c r="AI123" s="57">
        <f t="shared" si="635"/>
        <v>0.87148688873865598</v>
      </c>
      <c r="AJ123" s="51">
        <f t="shared" ref="AJ123" si="1196">SUM(AJ120:AJ122)</f>
        <v>564</v>
      </c>
      <c r="AK123" s="21">
        <f t="shared" ref="AK123" si="1197">IF(AJ123&gt;0,(AK120*AJ120+AK121*AJ121+AK122*AJ122)/AJ123,0)</f>
        <v>8.468971631205674E-2</v>
      </c>
      <c r="AL123" s="53">
        <f>IF(K123&gt;0,(AL120*K120+AL121*K121+AL122*K122)/K123,0)</f>
        <v>0.23295494588216145</v>
      </c>
      <c r="AM123" s="141">
        <f>IF(L123&gt;0,(AM120*K120+AM121*K121+AM122*K122)/K123,0)</f>
        <v>0.21347958577473958</v>
      </c>
      <c r="AN123" s="58">
        <f t="shared" ref="AN123" si="1198">SUM(AN120:AN122)</f>
        <v>120.24942330000002</v>
      </c>
      <c r="AO123" s="142">
        <f t="shared" si="706"/>
        <v>110.19441940000002</v>
      </c>
      <c r="AP123" s="56"/>
      <c r="AQ123" s="56">
        <f t="shared" ref="AQ123" si="1199">SUM(AQ120:AQ122)</f>
        <v>0</v>
      </c>
      <c r="AR123" s="105"/>
      <c r="AS123" s="106">
        <f>AR122</f>
        <v>1697.5400000000027</v>
      </c>
      <c r="AT123" s="51">
        <f t="shared" ref="AT123" si="1200">SUM(AT120:AT122)</f>
        <v>0</v>
      </c>
      <c r="AU123" s="59"/>
      <c r="AV123" s="58"/>
      <c r="AW123" s="58"/>
      <c r="AX123" s="58"/>
      <c r="AY123" s="58"/>
    </row>
    <row r="124" spans="1:51" x14ac:dyDescent="0.2">
      <c r="A124" s="168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01">M124*N124</f>
        <v>0</v>
      </c>
      <c r="P124" s="14"/>
      <c r="Q124" s="25">
        <f t="shared" ref="Q124:Q126" si="1202">M124*P124</f>
        <v>0</v>
      </c>
      <c r="R124" s="16"/>
      <c r="S124" s="150"/>
      <c r="T124" s="25">
        <f t="shared" ref="T124:T126" si="1203">M124*R124</f>
        <v>0</v>
      </c>
      <c r="U124" s="26"/>
      <c r="V124" s="25">
        <f t="shared" ref="V124:V126" si="1204">M124*U124</f>
        <v>0</v>
      </c>
      <c r="W124" s="16"/>
      <c r="X124" s="25">
        <f t="shared" ref="X124:X126" si="1205">M124*W124</f>
        <v>0</v>
      </c>
      <c r="Y124" s="16"/>
      <c r="Z124" s="25">
        <f t="shared" ref="Z124:Z126" si="1206">Y124*M124</f>
        <v>0</v>
      </c>
      <c r="AA124" s="17"/>
      <c r="AB124" s="18">
        <f t="shared" ref="AB124:AB126" si="1207">M124*AA124</f>
        <v>0</v>
      </c>
      <c r="AC124" s="27">
        <f>IF(M124&gt;0,(AE124+AN124)/M124,0)</f>
        <v>0</v>
      </c>
      <c r="AD124" s="17"/>
      <c r="AE124" s="24">
        <f t="shared" ref="AE124:AE126" si="1208">AD124*M124</f>
        <v>0</v>
      </c>
      <c r="AF124" s="117"/>
      <c r="AG124" s="30">
        <f t="shared" ref="AG124:AG126" si="1209">AJ124*(1-AK124)*AF124</f>
        <v>0</v>
      </c>
      <c r="AH124" s="28">
        <f t="shared" ref="AH124:AH126" si="1210">IF(AND(AF124&gt;0,AD124&gt;0,AA124&gt;0),((AA124-AD124)*AF124)/((AF124-AD124)*AA124),0)</f>
        <v>0</v>
      </c>
      <c r="AI124" s="60">
        <f t="shared" si="635"/>
        <v>0</v>
      </c>
      <c r="AJ124" s="12"/>
      <c r="AK124" s="14"/>
      <c r="AL124" s="15"/>
      <c r="AM124" s="135"/>
      <c r="AN124" s="30">
        <f>AJ124*(1-AK124)*AL124</f>
        <v>0</v>
      </c>
      <c r="AO124" s="136">
        <f t="shared" ref="AO124" si="1211">AJ124*(1-AK124)*AM124</f>
        <v>0</v>
      </c>
      <c r="AP124" s="19"/>
      <c r="AQ124" s="19"/>
      <c r="AR124" s="101">
        <f>AR122+AJ124-AQ124</f>
        <v>1697.5400000000027</v>
      </c>
      <c r="AS124" s="102"/>
      <c r="AT124" s="12"/>
      <c r="AU124" s="31"/>
      <c r="AV124" s="20"/>
      <c r="AW124" s="20"/>
      <c r="AX124" s="20"/>
      <c r="AY124" s="20"/>
    </row>
    <row r="125" spans="1:51" x14ac:dyDescent="0.2">
      <c r="A125" s="169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01"/>
        <v>0</v>
      </c>
      <c r="P125" s="36"/>
      <c r="Q125" s="25">
        <f t="shared" si="1202"/>
        <v>0</v>
      </c>
      <c r="R125" s="39"/>
      <c r="S125" s="139"/>
      <c r="T125" s="25">
        <f t="shared" si="1203"/>
        <v>0</v>
      </c>
      <c r="U125" s="28"/>
      <c r="V125" s="25">
        <f t="shared" si="1204"/>
        <v>0</v>
      </c>
      <c r="W125" s="39"/>
      <c r="X125" s="25">
        <f t="shared" si="1205"/>
        <v>0</v>
      </c>
      <c r="Y125" s="39"/>
      <c r="Z125" s="25">
        <f t="shared" si="1206"/>
        <v>0</v>
      </c>
      <c r="AA125" s="40"/>
      <c r="AB125" s="18">
        <f t="shared" si="1207"/>
        <v>0</v>
      </c>
      <c r="AC125" s="27">
        <f>IF(M125&gt;0,(AE125+AN125)/M125,0)</f>
        <v>0</v>
      </c>
      <c r="AD125" s="40"/>
      <c r="AE125" s="37">
        <f t="shared" si="1208"/>
        <v>0</v>
      </c>
      <c r="AF125" s="28"/>
      <c r="AG125" s="41">
        <f t="shared" si="1209"/>
        <v>0</v>
      </c>
      <c r="AH125" s="28">
        <f t="shared" si="1210"/>
        <v>0</v>
      </c>
      <c r="AI125" s="29">
        <f t="shared" si="635"/>
        <v>0</v>
      </c>
      <c r="AJ125" s="34"/>
      <c r="AK125" s="36"/>
      <c r="AL125" s="38"/>
      <c r="AM125" s="137"/>
      <c r="AN125" s="41">
        <f>AJ125*(1-AK125)*AL125</f>
        <v>0</v>
      </c>
      <c r="AO125" s="138">
        <f t="shared" si="677"/>
        <v>0</v>
      </c>
      <c r="AP125" s="42"/>
      <c r="AQ125" s="42"/>
      <c r="AR125" s="121">
        <f>AR124+AJ125-AQ125</f>
        <v>1697.5400000000027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9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01"/>
        <v>0</v>
      </c>
      <c r="P126" s="39"/>
      <c r="Q126" s="25">
        <f t="shared" si="1202"/>
        <v>0</v>
      </c>
      <c r="R126" s="39"/>
      <c r="S126" s="139"/>
      <c r="T126" s="25">
        <f t="shared" si="1203"/>
        <v>0</v>
      </c>
      <c r="U126" s="28"/>
      <c r="V126" s="25">
        <f t="shared" si="1204"/>
        <v>0</v>
      </c>
      <c r="W126" s="39"/>
      <c r="X126" s="25">
        <f t="shared" si="1205"/>
        <v>0</v>
      </c>
      <c r="Y126" s="39"/>
      <c r="Z126" s="25">
        <f t="shared" si="1206"/>
        <v>0</v>
      </c>
      <c r="AA126" s="47"/>
      <c r="AB126" s="18">
        <f t="shared" si="1207"/>
        <v>0</v>
      </c>
      <c r="AC126" s="27">
        <f>IF(M126&gt;0,(AE126+AN126)/M126,0)</f>
        <v>0</v>
      </c>
      <c r="AD126" s="47"/>
      <c r="AE126" s="37">
        <f t="shared" si="1208"/>
        <v>0</v>
      </c>
      <c r="AF126" s="28"/>
      <c r="AG126" s="41">
        <f t="shared" si="1209"/>
        <v>0</v>
      </c>
      <c r="AH126" s="28">
        <f t="shared" si="1210"/>
        <v>0</v>
      </c>
      <c r="AI126" s="29">
        <f t="shared" si="635"/>
        <v>0</v>
      </c>
      <c r="AJ126" s="43"/>
      <c r="AK126" s="39"/>
      <c r="AL126" s="28"/>
      <c r="AM126" s="139"/>
      <c r="AN126" s="41">
        <f>AJ126*(1-AK126)*AL126</f>
        <v>0</v>
      </c>
      <c r="AO126" s="140">
        <f t="shared" si="677"/>
        <v>0</v>
      </c>
      <c r="AP126" s="18"/>
      <c r="AQ126" s="18"/>
      <c r="AR126" s="121">
        <f>AR125+AJ126-AQ126</f>
        <v>1697.5400000000027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70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12">O124+O125+O126</f>
        <v>0</v>
      </c>
      <c r="P127" s="21">
        <f>IF(M127&gt;0,Q127/M127,0)</f>
        <v>0</v>
      </c>
      <c r="Q127" s="54">
        <f t="shared" ref="Q127" si="1213">Q124+Q125+Q126</f>
        <v>0</v>
      </c>
      <c r="R127" s="21">
        <f>IF(M127&gt;0,T127/M127,0)</f>
        <v>0</v>
      </c>
      <c r="S127" s="141"/>
      <c r="T127" s="54">
        <f t="shared" ref="T127" si="1214">T124+T125+T126</f>
        <v>0</v>
      </c>
      <c r="U127" s="21">
        <f>IF(M127&gt;0,V127/M127,0)</f>
        <v>0</v>
      </c>
      <c r="V127" s="54">
        <f t="shared" ref="V127" si="1215">V124+V125+V126</f>
        <v>0</v>
      </c>
      <c r="W127" s="21">
        <f>IF(M127&gt;0,X127/M127,0)</f>
        <v>0</v>
      </c>
      <c r="X127" s="54">
        <f t="shared" ref="X127" si="1216">X124+X125+X126</f>
        <v>0</v>
      </c>
      <c r="Y127" s="21">
        <f>IF(M127&gt;0,Z127/M127,0)</f>
        <v>0</v>
      </c>
      <c r="Z127" s="54">
        <f t="shared" ref="Z127" si="1217">Z124+Z125+Z126</f>
        <v>0</v>
      </c>
      <c r="AA127" s="55">
        <f>IF(M127&gt;0,AB127/M127,0)</f>
        <v>0</v>
      </c>
      <c r="AB127" s="56">
        <f t="shared" ref="AB127" si="1218">SUM(AB124:AB126)</f>
        <v>0</v>
      </c>
      <c r="AC127" s="55">
        <f t="shared" ref="AC127" si="1219">IF(M127&gt;0,(AC124*M124+AC125*M125+AC126*M126)/M127,0)</f>
        <v>0</v>
      </c>
      <c r="AD127" s="55">
        <f>IF(K127&gt;0,(K124*AD124+K125*AD125+K126*AD126)/K127,0)</f>
        <v>0</v>
      </c>
      <c r="AE127" s="52">
        <f t="shared" ref="AE127" si="1220">SUM(AE124:AE126)</f>
        <v>0</v>
      </c>
      <c r="AF127" s="53">
        <f>IF(K127&gt;0,(K124*AF124+K125*AF125+K126*AF126)/K127,0)</f>
        <v>0</v>
      </c>
      <c r="AG127" s="58">
        <f>SUM(AG124:AG126)</f>
        <v>0</v>
      </c>
      <c r="AH127" s="53">
        <f>IF(AND(AB127&gt;0),((AB124*AH124+AB125*AH125+AB126*AH126)/AB127),0)</f>
        <v>0</v>
      </c>
      <c r="AI127" s="57">
        <f t="shared" si="635"/>
        <v>0</v>
      </c>
      <c r="AJ127" s="51">
        <f>SUM(AJ124:AJ126)</f>
        <v>0</v>
      </c>
      <c r="AK127" s="21">
        <f>IF(AJ127&gt;0,(AK124*AJ124+AK125*AJ125+AK126*AJ126)/AJ127,0)</f>
        <v>0</v>
      </c>
      <c r="AL127" s="53">
        <f>IF(K127&gt;0,(AL124*K124+AL125*K125+AL126*K126)/K127,0)</f>
        <v>0</v>
      </c>
      <c r="AM127" s="141">
        <f>IF(L127&gt;0,(AM124*K124+AM125*K125+AM126*K126)/K127,0)</f>
        <v>0</v>
      </c>
      <c r="AN127" s="58">
        <f>SUM(AN124:AN126)</f>
        <v>0</v>
      </c>
      <c r="AO127" s="142">
        <f t="shared" ref="AO127" si="1221">SUM(AO124:AO126)</f>
        <v>0</v>
      </c>
      <c r="AP127" s="63"/>
      <c r="AQ127" s="56">
        <f>SUM(AQ124:AQ126)</f>
        <v>0</v>
      </c>
      <c r="AR127" s="105"/>
      <c r="AS127" s="106">
        <f>AR126</f>
        <v>1697.5400000000027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1354788</v>
      </c>
      <c r="E128" s="69"/>
      <c r="F128" s="69">
        <f>SUM(F127,F123,F119,F115,F111,F107,F103,F99,F95,F91,F87,F83,F79,F75,F71,F67,F63,F59,F55,F51,F47,F43,F39,F35,F31,F27,F23,F19,F15,F11,F7)</f>
        <v>1250271</v>
      </c>
      <c r="G128" s="75"/>
      <c r="H128" s="69"/>
      <c r="I128" s="69">
        <f>SUM(I127,I123,I119,I115,I111,I107,I103,I99,I95,I91,I87,I83,I79,I75,I71,I67,I63,I59,I55,I51,I47,I43,I39,I35,I31,I27,I23,I19,I15,I11,I7)</f>
        <v>1452907</v>
      </c>
      <c r="J128" s="75"/>
      <c r="K128" s="69">
        <f>SUM(K127,K123,K119,K115,K111,K107,K103,K99,K95,K91,K87,K83,K79,K75,K71,K67,K63,K59,K55,K51,K47,K43,K39,K35,K31,K27,K23,K19,K15,K11,K7)</f>
        <v>1421520</v>
      </c>
      <c r="L128" s="70">
        <f>1-M128/K128</f>
        <v>6.94327199054533E-2</v>
      </c>
      <c r="M128" s="69">
        <f>SUM(M127,M123,M119,M115,M111,M107,M103,M99,M95,M91,M87,M83,M79,M75,M71,M67,M63,M59,M55,M51,M47,M43,M39,M35,M31,M27,M23,M19,M15,M11,M7)</f>
        <v>1322820</v>
      </c>
      <c r="N128" s="71">
        <f>IF(AND(M128&gt;0),(O128/M128),0)</f>
        <v>0.47666876521371004</v>
      </c>
      <c r="O128" s="69">
        <f>SUM(O127,O123,O119,O115,O111,O107,O103,O99,O95,O91,O87,O83,O79,O75,O71,O67,O63,O59,O55,O51,O47,O43,O39,O35,O31,O27,O23,O19,O15,O11,O7)</f>
        <v>630546.97599999991</v>
      </c>
      <c r="P128" s="71">
        <f>Q128/M128</f>
        <v>0.3126548457084109</v>
      </c>
      <c r="Q128" s="69">
        <f>SUM(Q127,Q123,Q119,Q115,Q111,Q107,Q103,Q99,Q95,Q91,Q87,Q83,Q79,Q75,Q71,Q67,Q63,Q59,Q55,Q51,Q47,Q43,Q39,Q35,Q31,Q27,Q23,Q19,Q15,Q11,Q7)</f>
        <v>413586.0830000001</v>
      </c>
      <c r="R128" s="71">
        <f>T128/M128</f>
        <v>0.21066012836213543</v>
      </c>
      <c r="S128" s="143"/>
      <c r="T128" s="69">
        <f>SUM(T127,T123,T119,T115,T111,T107,T103,T99,T95,T91,T87,T83,T79,T75,T71,T67,T63,T59,T55,T51,T47,T43,T39,T35,T31,T27,T23,T19,T15,T11,T7)</f>
        <v>278665.43099999998</v>
      </c>
      <c r="U128" s="71">
        <f>V128/M128</f>
        <v>0.25587218669206696</v>
      </c>
      <c r="V128" s="69">
        <f>SUM(V127,V123,V119,V115,V111,V107,V103,V99,V95,V91,V87,V83,V79,V75,V71,V67,V63,V59,V55,V51,V47,V43,V39,V35,V31,V27,V23,V19,V15,V11,V7)</f>
        <v>338472.84600000002</v>
      </c>
      <c r="W128" s="71">
        <f>X128/M128</f>
        <v>0.48245928168609487</v>
      </c>
      <c r="X128" s="69">
        <f>SUM(X127,X123,X119,X115,X111,X107,X103,X99,X95,X91,X87,X83,X79,X75,X71,X67,X63,X59,X55,X51,X47,X43,X39,X35,X31,X27,X23,X19,X15,X11,X7)</f>
        <v>638206.78700000001</v>
      </c>
      <c r="Y128" s="71">
        <f>IF(AND(M128&gt;0),(Z128/M128),0)</f>
        <v>0.41349223628309223</v>
      </c>
      <c r="Z128" s="69">
        <f>SUM(Z127,Z123,Z119,Z115,Z111,Z107,Z103,Z99,Z95,Z91,Z87,Z83,Z79,Z75,Z71,Z67,Z63,Z59,Z55,Z51,Z47,Z43,Z39,Z35,Z31,Z27,Z23,Z19,Z15,Z11,Z7)</f>
        <v>546975.80000000005</v>
      </c>
      <c r="AA128" s="72">
        <f>IF(AND(M128&gt;0),(AB128/M128),0)</f>
        <v>2.8377483935834056E-3</v>
      </c>
      <c r="AB128" s="69">
        <f>SUM(AB127,AB123,AB119,AB115,AB111,AB107,AB103,AB99,AB95,AB91,AB87,AB83,AB79,AB75,AB71,AB67,AB63,AB59,AB55,AB51,AB47,AB43,AB39,AB35,AB31,AB27,AB23,AB19,AB15,AB11,AB7)</f>
        <v>3753.8303300000007</v>
      </c>
      <c r="AC128" s="73">
        <f>(AE128+AN128)/M128</f>
        <v>2.9750147902964882E-3</v>
      </c>
      <c r="AD128" s="74">
        <f>AE128/(M128-AJ128)</f>
        <v>4.1880883737665267E-4</v>
      </c>
      <c r="AE128" s="75">
        <f>SUM(AE127,AE123,AE119,AE115,AE111,AE107,AE103,AE99,AE95,AE91,AE87,AE83,AE79,AE75,AE71,AE67,AE63,AE59,AE55,AE51,AE47,AE43,AE39,AE35,AE31,AE27,AE23,AE19,AE15,AE11,AE7)</f>
        <v>547.07742000000007</v>
      </c>
      <c r="AF128" s="71">
        <f>AG128/AJ128</f>
        <v>0.19522055074924469</v>
      </c>
      <c r="AG128" s="69">
        <f>SUM(AG127,AG123,AG119,AG115,AG111,AG107,AG103,AG99,AG95,AG91,AG87,AG83,AG79,AG75,AG71,AG67,AG63,AG59,AG55,AG51,AG47,AG43,AG39,AG35,AG31,AG27,AG23,AG19,AG15,AG11,AG7)</f>
        <v>3230.9001148999996</v>
      </c>
      <c r="AH128" s="76">
        <f>((AA128-AD128)*AF128)/((AF128-AD128)*AA128)</f>
        <v>0.85424771858492499</v>
      </c>
      <c r="AI128" s="77">
        <f>((AC128-AD128)*AL128)/((AL128-AD128)*AC128)</f>
        <v>0.8609858820320877</v>
      </c>
      <c r="AJ128" s="69">
        <f>SUM(AJ127,AJ123,AJ119,AJ115,AJ111,AJ107,AJ103,AJ99,AJ95,AJ91,AJ87,AJ83,AJ79,AJ75,AJ71,AJ67,AJ63,AJ59,AJ55,AJ51,AJ47,AJ43,AJ39,AJ35,AJ31,AJ27,AJ23,AJ19,AJ15,AJ11,AJ7)</f>
        <v>16550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8.6046163141993995E-2</v>
      </c>
      <c r="AL128" s="71">
        <f>AN128/AJ128</f>
        <v>0.20473302990332329</v>
      </c>
      <c r="AM128" s="143">
        <f>AO128/AJ128</f>
        <v>0.19420550787915405</v>
      </c>
      <c r="AN128" s="69">
        <f>SUM(AN127,AN123,AN119,AN115,AN111,AN107,AN103,AN99,AN95,AN91,AN87,AN83,AN79,AN75,AN71,AN67,AN63,AN59,AN55,AN51,AN47,AN43,AN39,AN35,AN31,AN27,AN23,AN19,AN15,AN11,AN7)</f>
        <v>3388.3316449000004</v>
      </c>
      <c r="AO128" s="144">
        <f>SUM(AO127,AO123,AO119,AO115,AO111,AO107,AO103,AO99,AO95,AO91,AO87,AO83,AO79,AO75,AO71,AO67,AO63,AO59,AO55,AO51,AO47,AO43,AO39,AO35,AO31,AO27,AO23,AO19,AO15,AO11,AO7)</f>
        <v>3214.1011553999997</v>
      </c>
      <c r="AP128" s="69"/>
      <c r="AQ128" s="107">
        <f>SUM(AQ127,AQ123,AQ119,AQ115,AQ111,AQ107,AQ103,AQ99,AQ95,AQ91,AQ87,AQ83,AQ79,AQ75,AQ71,AQ67,AQ63,AQ59,AQ55,AQ51,AQ47,AQ43,AQ39,AQ35,AQ31,AQ27,AQ23,AQ19,AQ15,AQ11,AQ7)</f>
        <v>16532.7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AN1:AO1048576 O1:O3 T1:T3 AE1:AE3 AI1:AI1048576 AB1:AC3 AB128:AC1048576 O128:O1048576 Q128:Q1048576 T128:T1048576 V128:V1048576 X128:X1048576 Z128:Z1048576 AE128:AE1048576 M1:M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V1:A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1" topLeftCell="W98" activePane="bottomRight" state="frozen"/>
      <selection pane="topRight" activeCell="D1" sqref="D1"/>
      <selection pane="bottomLeft" activeCell="A2" sqref="A2"/>
      <selection pane="bottomRight" activeCell="C100" sqref="C100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3.85546875" style="32" customWidth="1"/>
    <col min="4" max="4" width="13.5703125" style="32" customWidth="1"/>
    <col min="5" max="5" width="7.140625" style="32" customWidth="1"/>
    <col min="6" max="6" width="13.5703125" style="32" customWidth="1"/>
    <col min="7" max="7" width="8.28515625" style="81" customWidth="1"/>
    <col min="8" max="8" width="8.7109375" style="32" customWidth="1"/>
    <col min="9" max="9" width="13.7109375" style="32" customWidth="1"/>
    <col min="10" max="10" width="10.42578125" style="81" customWidth="1"/>
    <col min="11" max="11" width="11.5703125" style="32" customWidth="1"/>
    <col min="12" max="12" width="10.140625" style="32" customWidth="1"/>
    <col min="13" max="13" width="11" style="32" customWidth="1"/>
    <col min="14" max="14" width="9.140625" style="32" customWidth="1"/>
    <col min="15" max="15" width="10.7109375" style="32" hidden="1" customWidth="1"/>
    <col min="16" max="16" width="9.28515625" style="32" customWidth="1"/>
    <col min="17" max="17" width="11.85546875" style="32" hidden="1" customWidth="1"/>
    <col min="18" max="18" width="8.85546875" style="32" customWidth="1"/>
    <col min="19" max="19" width="8.140625" style="32" customWidth="1"/>
    <col min="20" max="20" width="2.28515625" style="32" hidden="1" customWidth="1"/>
    <col min="21" max="21" width="9.140625" style="32" customWidth="1"/>
    <col min="22" max="22" width="0.140625" style="32" hidden="1" customWidth="1"/>
    <col min="23" max="23" width="9.140625" style="32" customWidth="1"/>
    <col min="24" max="24" width="7.42578125" style="32" hidden="1" customWidth="1"/>
    <col min="25" max="25" width="10.42578125" style="32" customWidth="1"/>
    <col min="26" max="26" width="14.42578125" style="32" hidden="1" customWidth="1"/>
    <col min="27" max="27" width="11.42578125" style="32" customWidth="1"/>
    <col min="28" max="28" width="7.5703125" style="32" hidden="1" customWidth="1"/>
    <col min="29" max="29" width="11.7109375" style="32" hidden="1" customWidth="1"/>
    <col min="30" max="30" width="11.140625" style="32" customWidth="1"/>
    <col min="31" max="31" width="1.28515625" style="32" hidden="1" customWidth="1"/>
    <col min="32" max="32" width="10.85546875" style="80" customWidth="1"/>
    <col min="33" max="33" width="1.140625" style="82" hidden="1" customWidth="1"/>
    <col min="34" max="34" width="11.5703125" style="32" customWidth="1"/>
    <col min="35" max="35" width="10" style="32" customWidth="1"/>
    <col min="36" max="36" width="9.140625" style="32" customWidth="1"/>
    <col min="37" max="37" width="11.140625" style="81" customWidth="1"/>
    <col min="38" max="38" width="16.140625" style="82" customWidth="1"/>
    <col min="39" max="39" width="12.5703125" style="82" customWidth="1"/>
    <col min="40" max="40" width="12.85546875" style="32" customWidth="1"/>
    <col min="41" max="41" width="11.28515625" style="145" customWidth="1"/>
    <col min="42" max="42" width="10.85546875" style="32" customWidth="1"/>
    <col min="43" max="43" width="10.5703125" style="110" customWidth="1"/>
    <col min="44" max="44" width="11" style="111" customWidth="1"/>
    <col min="45" max="45" width="12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74" t="s">
        <v>47</v>
      </c>
      <c r="B1" s="176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60</v>
      </c>
      <c r="AM1" s="131" t="s">
        <v>50</v>
      </c>
      <c r="AN1" s="146" t="s">
        <v>61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7" t="s">
        <v>28</v>
      </c>
      <c r="AW1" s="167"/>
      <c r="AX1" s="167" t="s">
        <v>29</v>
      </c>
      <c r="AY1" s="167"/>
    </row>
    <row r="2" spans="1:51" s="22" customFormat="1" ht="13.5" thickBot="1" x14ac:dyDescent="0.25">
      <c r="A2" s="175"/>
      <c r="B2" s="177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/>
      <c r="AN2" s="5" t="s">
        <v>30</v>
      </c>
      <c r="AO2" s="133"/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Юни!AS127</f>
        <v>1697.5400000000027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8">
        <v>1</v>
      </c>
      <c r="B4" s="23">
        <v>1</v>
      </c>
      <c r="C4" s="11" t="s">
        <v>54</v>
      </c>
      <c r="D4" s="12">
        <v>4380</v>
      </c>
      <c r="E4" s="12">
        <v>0</v>
      </c>
      <c r="F4" s="12">
        <v>10444</v>
      </c>
      <c r="G4" s="13">
        <v>10.4</v>
      </c>
      <c r="H4" s="13">
        <v>8.5</v>
      </c>
      <c r="I4" s="12">
        <v>13510</v>
      </c>
      <c r="J4" s="13">
        <v>11.1</v>
      </c>
      <c r="K4" s="12">
        <v>14306</v>
      </c>
      <c r="L4" s="14">
        <v>7.2999999999999995E-2</v>
      </c>
      <c r="M4" s="24">
        <f>ROUND(K4*(1-L4),0)</f>
        <v>13262</v>
      </c>
      <c r="N4" s="15">
        <v>0.499</v>
      </c>
      <c r="O4" s="25">
        <f t="shared" ref="O4:O6" si="0">M4*N4</f>
        <v>6617.7380000000003</v>
      </c>
      <c r="P4" s="14">
        <v>0.36399999999999999</v>
      </c>
      <c r="Q4" s="25">
        <f t="shared" ref="Q4:Q6" si="1">M4*P4</f>
        <v>4827.3679999999995</v>
      </c>
      <c r="R4" s="16">
        <v>0.13700000000000001</v>
      </c>
      <c r="S4" s="149">
        <v>0.20050000000000001</v>
      </c>
      <c r="T4" s="25">
        <f t="shared" ref="T4:T6" si="2">M4*R4</f>
        <v>1816.8940000000002</v>
      </c>
      <c r="U4" s="26">
        <v>0.22</v>
      </c>
      <c r="V4" s="25">
        <f t="shared" ref="V4:V6" si="3">M4*U4</f>
        <v>2917.64</v>
      </c>
      <c r="W4" s="16">
        <v>0.50600000000000001</v>
      </c>
      <c r="X4" s="25">
        <f>M4*W4</f>
        <v>6710.5720000000001</v>
      </c>
      <c r="Y4" s="16">
        <v>0.42</v>
      </c>
      <c r="Z4" s="128">
        <f t="shared" ref="Z4:Z6" si="4">Y4*M4</f>
        <v>5570.04</v>
      </c>
      <c r="AA4" s="17">
        <v>2.4499999999999999E-3</v>
      </c>
      <c r="AB4" s="19">
        <f>M4*AA4</f>
        <v>32.491900000000001</v>
      </c>
      <c r="AC4" s="27">
        <f>IF(M4&gt;0,(AE4+AN4)/M4,0)</f>
        <v>2.8208459960790224E-3</v>
      </c>
      <c r="AD4" s="17">
        <v>3.4000000000000002E-4</v>
      </c>
      <c r="AE4" s="24">
        <f t="shared" ref="AE4:AE6" si="5">AD4*M4</f>
        <v>4.50908</v>
      </c>
      <c r="AF4" s="117">
        <v>0.21229999999999999</v>
      </c>
      <c r="AG4" s="30">
        <f>AJ4*(1-AK4)*AF4</f>
        <v>30.9202212</v>
      </c>
      <c r="AH4" s="28">
        <f>IF(AND(AF4&gt;0,AD4&gt;0,AA4&gt;0),((AA4-AD4)*AF4)/((AF4-AD4)*AA4),0)</f>
        <v>0.86260595953799535</v>
      </c>
      <c r="AI4" s="60">
        <f t="shared" ref="AI4:AI67" si="6">IF(AND(AC4&gt;0,AL4&gt;0,AD4&gt;0),((AL4*(AC4-AD4))/(AC4*(AL4-AD4))),0)</f>
        <v>0.88079445890198083</v>
      </c>
      <c r="AJ4" s="12">
        <v>159</v>
      </c>
      <c r="AK4" s="14">
        <v>8.4000000000000005E-2</v>
      </c>
      <c r="AL4" s="15">
        <v>0.22589999999999999</v>
      </c>
      <c r="AM4" s="135">
        <v>0.2082</v>
      </c>
      <c r="AN4" s="30">
        <f>AJ4*(1-AK4)*AL4</f>
        <v>32.900979599999999</v>
      </c>
      <c r="AO4" s="136">
        <f>AJ4*(1-AK4)*AM4</f>
        <v>30.3230808</v>
      </c>
      <c r="AP4" s="19">
        <v>1.55</v>
      </c>
      <c r="AQ4" s="19">
        <v>499.96</v>
      </c>
      <c r="AR4" s="113">
        <f>AR3+AJ4-AQ4</f>
        <v>1356.5800000000027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9"/>
      <c r="B5" s="33">
        <v>2</v>
      </c>
      <c r="C5" s="11" t="s">
        <v>57</v>
      </c>
      <c r="D5" s="34">
        <v>19800</v>
      </c>
      <c r="E5" s="34">
        <v>5</v>
      </c>
      <c r="F5" s="34">
        <v>12662</v>
      </c>
      <c r="G5" s="35">
        <v>1.4</v>
      </c>
      <c r="H5" s="35">
        <v>6.7</v>
      </c>
      <c r="I5" s="34">
        <v>16651</v>
      </c>
      <c r="J5" s="35">
        <v>11</v>
      </c>
      <c r="K5" s="34">
        <v>14743</v>
      </c>
      <c r="L5" s="36">
        <v>6.4000000000000001E-2</v>
      </c>
      <c r="M5" s="37">
        <f>ROUND(K5*(1-L5),0)</f>
        <v>13799</v>
      </c>
      <c r="N5" s="38">
        <v>0.58099999999999996</v>
      </c>
      <c r="O5" s="25">
        <f t="shared" si="0"/>
        <v>8017.2189999999991</v>
      </c>
      <c r="P5" s="36">
        <v>0.246</v>
      </c>
      <c r="Q5" s="25">
        <f t="shared" si="1"/>
        <v>3394.5540000000001</v>
      </c>
      <c r="R5" s="39">
        <v>0.17299999999999999</v>
      </c>
      <c r="S5" s="139"/>
      <c r="T5" s="25">
        <f t="shared" si="2"/>
        <v>2387.2269999999999</v>
      </c>
      <c r="U5" s="28">
        <v>0.25900000000000001</v>
      </c>
      <c r="V5" s="25">
        <f t="shared" si="3"/>
        <v>3573.9410000000003</v>
      </c>
      <c r="W5" s="39">
        <v>0.48099999999999998</v>
      </c>
      <c r="X5" s="25">
        <f>M5*W5</f>
        <v>6637.3189999999995</v>
      </c>
      <c r="Y5" s="39">
        <v>0.42</v>
      </c>
      <c r="Z5" s="25">
        <f t="shared" si="4"/>
        <v>5795.58</v>
      </c>
      <c r="AA5" s="40">
        <v>2.3600000000000001E-3</v>
      </c>
      <c r="AB5" s="18">
        <f>M5*AA5</f>
        <v>32.565640000000002</v>
      </c>
      <c r="AC5" s="27">
        <f>IF(M5&gt;0,(AE5+AN5)/M5,0)</f>
        <v>2.6773596782375532E-3</v>
      </c>
      <c r="AD5" s="40">
        <v>3.4000000000000002E-4</v>
      </c>
      <c r="AE5" s="37">
        <f t="shared" si="5"/>
        <v>4.6916600000000006</v>
      </c>
      <c r="AF5" s="28">
        <v>0.21540000000000001</v>
      </c>
      <c r="AG5" s="41">
        <f>AJ5*(1-AK5)*AF5</f>
        <v>30.023098200000003</v>
      </c>
      <c r="AH5" s="28">
        <f>IF(AND(AF5&gt;0,AD5&gt;0,AA5&gt;0),((AA5-AD5)*AF5)/((AF5-AD5)*AA5),0)</f>
        <v>0.85728539296089235</v>
      </c>
      <c r="AI5" s="29">
        <f t="shared" si="6"/>
        <v>0.87429383268005045</v>
      </c>
      <c r="AJ5" s="34">
        <v>153</v>
      </c>
      <c r="AK5" s="36">
        <v>8.8999999999999996E-2</v>
      </c>
      <c r="AL5" s="38">
        <v>0.23139999999999999</v>
      </c>
      <c r="AM5" s="137">
        <v>0.21440000000000001</v>
      </c>
      <c r="AN5" s="41">
        <f>AJ5*(1-AK5)*AL5</f>
        <v>32.2532262</v>
      </c>
      <c r="AO5" s="138">
        <f t="shared" ref="AO5:AO6" si="7">AJ5*(1-AK5)*AM5</f>
        <v>29.883715200000005</v>
      </c>
      <c r="AP5" s="42">
        <v>1.55</v>
      </c>
      <c r="AQ5" s="42"/>
      <c r="AR5" s="113">
        <f>AR4+AJ5-AQ5</f>
        <v>1509.5800000000027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9"/>
      <c r="B6" s="33">
        <v>3</v>
      </c>
      <c r="C6" s="46" t="s">
        <v>55</v>
      </c>
      <c r="D6" s="43">
        <v>18876</v>
      </c>
      <c r="E6" s="43">
        <v>0</v>
      </c>
      <c r="F6" s="43">
        <v>13833</v>
      </c>
      <c r="G6" s="37">
        <v>2.2999999999999998</v>
      </c>
      <c r="H6" s="37">
        <v>6.3</v>
      </c>
      <c r="I6" s="43">
        <v>18703</v>
      </c>
      <c r="J6" s="37">
        <v>9.4</v>
      </c>
      <c r="K6" s="43">
        <v>15102</v>
      </c>
      <c r="L6" s="39">
        <v>7.1999999999999995E-2</v>
      </c>
      <c r="M6" s="37">
        <f>ROUND(K6*(1-L6),0)</f>
        <v>14015</v>
      </c>
      <c r="N6" s="28">
        <v>0.58699999999999997</v>
      </c>
      <c r="O6" s="25">
        <f t="shared" si="0"/>
        <v>8226.8050000000003</v>
      </c>
      <c r="P6" s="39">
        <v>0.315</v>
      </c>
      <c r="Q6" s="25">
        <f t="shared" si="1"/>
        <v>4414.7250000000004</v>
      </c>
      <c r="R6" s="39">
        <v>9.8000000000000004E-2</v>
      </c>
      <c r="S6" s="139"/>
      <c r="T6" s="25">
        <f t="shared" si="2"/>
        <v>1373.47</v>
      </c>
      <c r="U6" s="28">
        <v>0.26100000000000001</v>
      </c>
      <c r="V6" s="25">
        <f t="shared" si="3"/>
        <v>3657.915</v>
      </c>
      <c r="W6" s="39">
        <v>0.48299999999999998</v>
      </c>
      <c r="X6" s="25">
        <f>M6*W6</f>
        <v>6769.2449999999999</v>
      </c>
      <c r="Y6" s="39">
        <v>0.42</v>
      </c>
      <c r="Z6" s="25">
        <f t="shared" si="4"/>
        <v>5886.3</v>
      </c>
      <c r="AA6" s="47">
        <v>2.66E-3</v>
      </c>
      <c r="AB6" s="18">
        <f>M6*AA6</f>
        <v>37.279899999999998</v>
      </c>
      <c r="AC6" s="27">
        <f>IF(M6&gt;0,(AE6+AN6)/M6,0)</f>
        <v>2.9603402782732791E-3</v>
      </c>
      <c r="AD6" s="47">
        <v>3.6999999999999999E-4</v>
      </c>
      <c r="AE6" s="37">
        <f t="shared" si="5"/>
        <v>5.1855500000000001</v>
      </c>
      <c r="AF6" s="28">
        <v>0.2213</v>
      </c>
      <c r="AG6" s="41">
        <f>AJ6*(1-AK6)*AF6</f>
        <v>34.347973000000003</v>
      </c>
      <c r="AH6" s="28">
        <f>IF(AND(AF6&gt;0,AD6&gt;0,AA6&gt;0),((AA6-AD6)*AF6)/((AF6-AD6)*AA6),0)</f>
        <v>0.86234404188173785</v>
      </c>
      <c r="AI6" s="29">
        <f t="shared" si="6"/>
        <v>0.87640072249302081</v>
      </c>
      <c r="AJ6" s="43">
        <v>170</v>
      </c>
      <c r="AK6" s="39">
        <v>8.6999999999999994E-2</v>
      </c>
      <c r="AL6" s="28">
        <v>0.2339</v>
      </c>
      <c r="AM6" s="139">
        <v>0.21479999999999999</v>
      </c>
      <c r="AN6" s="41">
        <f>AJ6*(1-AK6)*AL6</f>
        <v>36.303619000000005</v>
      </c>
      <c r="AO6" s="140">
        <f t="shared" si="7"/>
        <v>33.339108000000003</v>
      </c>
      <c r="AP6" s="18">
        <v>1.6</v>
      </c>
      <c r="AQ6" s="18"/>
      <c r="AR6" s="113">
        <f>AR5+AJ6-AQ6</f>
        <v>1679.5800000000027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70"/>
      <c r="B7" s="49" t="s">
        <v>38</v>
      </c>
      <c r="C7" s="50"/>
      <c r="D7" s="51">
        <f>SUM(D4:D6)</f>
        <v>43056</v>
      </c>
      <c r="E7" s="51"/>
      <c r="F7" s="51">
        <f>SUM(F4:F6)</f>
        <v>36939</v>
      </c>
      <c r="G7" s="52"/>
      <c r="H7" s="52"/>
      <c r="I7" s="51">
        <f>SUM(I4:I6)</f>
        <v>48864</v>
      </c>
      <c r="J7" s="52"/>
      <c r="K7" s="51">
        <f>SUM(K4:K6)</f>
        <v>44151</v>
      </c>
      <c r="L7" s="21">
        <f>IF(K7&gt;0,(K4*L4+K5*L5+K6*L6)/K7,0)</f>
        <v>6.9652646599171017E-2</v>
      </c>
      <c r="M7" s="52">
        <f>M4+M5+M6</f>
        <v>41076</v>
      </c>
      <c r="N7" s="53">
        <f>IF(M7&gt;0,O7/M7,0)</f>
        <v>0.55657225630538509</v>
      </c>
      <c r="O7" s="54">
        <f>O4+O5+O6</f>
        <v>22861.761999999999</v>
      </c>
      <c r="P7" s="21">
        <f>IF(M7&gt;0,Q7/M7,0)</f>
        <v>0.30764064173726746</v>
      </c>
      <c r="Q7" s="54">
        <f>Q4+Q5+Q6</f>
        <v>12636.646999999999</v>
      </c>
      <c r="R7" s="21">
        <f>IF(M7&gt;0,T7/M7,0)</f>
        <v>0.13578710195734736</v>
      </c>
      <c r="S7" s="141"/>
      <c r="T7" s="54">
        <f>T4+T5+T6</f>
        <v>5577.5910000000003</v>
      </c>
      <c r="U7" s="21">
        <f>IF(M7&gt;0,V7/M7,0)</f>
        <v>0.24709066121336057</v>
      </c>
      <c r="V7" s="54">
        <f>V4+V5+V6</f>
        <v>10149.495999999999</v>
      </c>
      <c r="W7" s="21">
        <f>IF(M7&gt;0,X7/M7,0)</f>
        <v>0.48975401694420095</v>
      </c>
      <c r="X7" s="54">
        <f>X4+X5+X6</f>
        <v>20117.135999999999</v>
      </c>
      <c r="Y7" s="21">
        <f>IF(M7&gt;0,Z7/M7,0)</f>
        <v>0.42</v>
      </c>
      <c r="Z7" s="54">
        <f>Z4+Z5+Z6</f>
        <v>17251.919999999998</v>
      </c>
      <c r="AA7" s="55">
        <f>IF(M7&gt;0,AB7/M7,0)</f>
        <v>2.4914168857727141E-3</v>
      </c>
      <c r="AB7" s="56">
        <f>SUM(AB4:AB6)</f>
        <v>102.33744</v>
      </c>
      <c r="AC7" s="55">
        <f>IF(M7&gt;0,(AC4*M4+AC5*M5+AC6*M6)/M7,0)</f>
        <v>2.8202384555458173E-3</v>
      </c>
      <c r="AD7" s="55">
        <f>IF(K7&gt;0,(K4*AD4+K5*AD5+K6*AD6)/K7,0)</f>
        <v>3.5026160222871512E-4</v>
      </c>
      <c r="AE7" s="52">
        <f>SUM(AE4:AE6)</f>
        <v>14.386289999999999</v>
      </c>
      <c r="AF7" s="53">
        <f>IF(K7&gt;0,(K4*AF4+K5*AF5+K6*AF6)/K7,0)</f>
        <v>0.21641363955516296</v>
      </c>
      <c r="AG7" s="58">
        <f>SUM(AG4:AG6)</f>
        <v>95.291292400000003</v>
      </c>
      <c r="AH7" s="53">
        <f>IF(AND(AB7&gt;0),((AB4*AH4+AB5*AH5+AB6*AH6)/AB7),0)</f>
        <v>0.86081744577627262</v>
      </c>
      <c r="AI7" s="57">
        <f t="shared" si="6"/>
        <v>0.87713729029704746</v>
      </c>
      <c r="AJ7" s="51">
        <f>SUM(AJ4:AJ6)</f>
        <v>482</v>
      </c>
      <c r="AK7" s="21">
        <f>IF(AJ7&gt;0,(AK4*AJ4+AK5*AJ5+AK6*AJ6)/AJ7,0)</f>
        <v>8.6645228215767631E-2</v>
      </c>
      <c r="AL7" s="53">
        <f>IF(K7&gt;0,(AL4*K4+AL5*K5+AL6*K6)/K7,0)</f>
        <v>0.23047299947906047</v>
      </c>
      <c r="AM7" s="141">
        <f>IF(K7&gt;0,(AM4*K4+AM5*K5+AM6*K6)/K7,0)</f>
        <v>0.21252787026341419</v>
      </c>
      <c r="AN7" s="58">
        <f>SUM(AN4:AN6)</f>
        <v>101.4578248</v>
      </c>
      <c r="AO7" s="142">
        <f t="shared" ref="AO7" si="8">SUM(AO4:AO6)</f>
        <v>93.545904000000007</v>
      </c>
      <c r="AP7" s="56"/>
      <c r="AQ7" s="56">
        <f>SUM(AQ4:AQ6)</f>
        <v>499.96</v>
      </c>
      <c r="AR7" s="105"/>
      <c r="AS7" s="106">
        <f>AR6</f>
        <v>1679.5800000000027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8">
        <v>2</v>
      </c>
      <c r="B8" s="23">
        <v>1</v>
      </c>
      <c r="C8" s="11" t="s">
        <v>54</v>
      </c>
      <c r="D8" s="12">
        <v>6335</v>
      </c>
      <c r="E8" s="12">
        <v>0</v>
      </c>
      <c r="F8" s="12">
        <v>11531</v>
      </c>
      <c r="G8" s="13">
        <v>2.2000000000000002</v>
      </c>
      <c r="H8" s="13">
        <v>5.2</v>
      </c>
      <c r="I8" s="12">
        <v>16466</v>
      </c>
      <c r="J8" s="13">
        <v>9.5</v>
      </c>
      <c r="K8" s="12">
        <v>14735</v>
      </c>
      <c r="L8" s="14">
        <v>6.9000000000000006E-2</v>
      </c>
      <c r="M8" s="24">
        <f>ROUND(K8*(1-L8),0)</f>
        <v>13718</v>
      </c>
      <c r="N8" s="15">
        <v>0.39900000000000002</v>
      </c>
      <c r="O8" s="25">
        <f t="shared" ref="O8:O10" si="9">M8*N8</f>
        <v>5473.482</v>
      </c>
      <c r="P8" s="14">
        <v>0.36599999999999999</v>
      </c>
      <c r="Q8" s="25">
        <f t="shared" ref="Q8:Q10" si="10">M8*P8</f>
        <v>5020.7879999999996</v>
      </c>
      <c r="R8" s="16">
        <v>0.23499999999999999</v>
      </c>
      <c r="S8" s="150">
        <v>0.19439999999999999</v>
      </c>
      <c r="T8" s="25">
        <f t="shared" ref="T8:T10" si="11">M8*R8</f>
        <v>3223.73</v>
      </c>
      <c r="U8" s="26">
        <v>0.249</v>
      </c>
      <c r="V8" s="25">
        <f t="shared" ref="V8:V10" si="12">M8*U8</f>
        <v>3415.7820000000002</v>
      </c>
      <c r="W8" s="16">
        <v>0.49399999999999999</v>
      </c>
      <c r="X8" s="25">
        <f t="shared" ref="X8:X10" si="13">M8*W8</f>
        <v>6776.692</v>
      </c>
      <c r="Y8" s="16">
        <v>0.43</v>
      </c>
      <c r="Z8" s="25">
        <f t="shared" ref="Z8:Z10" si="14">Y8*M8</f>
        <v>5898.74</v>
      </c>
      <c r="AA8" s="17">
        <v>2.5899999999999999E-3</v>
      </c>
      <c r="AB8" s="18">
        <f t="shared" ref="AB8:AB10" si="15">M8*AA8</f>
        <v>35.529620000000001</v>
      </c>
      <c r="AC8" s="27">
        <f>IF(M8&gt;0,(AE8+AN8)/M8,0)</f>
        <v>3.0797395247120574E-3</v>
      </c>
      <c r="AD8" s="17">
        <v>4.0000000000000002E-4</v>
      </c>
      <c r="AE8" s="24">
        <f t="shared" ref="AE8:AE10" si="16">AD8*M8</f>
        <v>5.4872000000000005</v>
      </c>
      <c r="AF8" s="117">
        <v>0.20810000000000001</v>
      </c>
      <c r="AG8" s="30">
        <f t="shared" ref="AG8:AG10" si="17">AJ8*(1-AK8)*AF8</f>
        <v>33.819163400000001</v>
      </c>
      <c r="AH8" s="28">
        <f t="shared" ref="AH8:AH10" si="18">IF(AND(AF8&gt;0,AD8&gt;0,AA8&gt;0),((AA8-AD8)*AF8)/((AF8-AD8)*AA8),0)</f>
        <v>0.84718827087628246</v>
      </c>
      <c r="AI8" s="60">
        <f t="shared" si="6"/>
        <v>0.87166028359252723</v>
      </c>
      <c r="AJ8" s="12">
        <v>178</v>
      </c>
      <c r="AK8" s="14">
        <v>8.6999999999999994E-2</v>
      </c>
      <c r="AL8" s="15">
        <v>0.22620000000000001</v>
      </c>
      <c r="AM8" s="135">
        <v>0.20480000000000001</v>
      </c>
      <c r="AN8" s="30">
        <f>AJ8*(1-AK8)*AL8</f>
        <v>36.760666800000003</v>
      </c>
      <c r="AO8" s="136">
        <f t="shared" ref="AO8:AO70" si="19">AJ8*(1-AK8)*AM8</f>
        <v>33.282867200000005</v>
      </c>
      <c r="AP8" s="19">
        <v>1.5</v>
      </c>
      <c r="AQ8" s="19">
        <v>497.46</v>
      </c>
      <c r="AR8" s="101">
        <f>AR6+AJ8-AQ8</f>
        <v>1360.1200000000026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9"/>
      <c r="B9" s="33">
        <v>2</v>
      </c>
      <c r="C9" s="11" t="s">
        <v>57</v>
      </c>
      <c r="D9" s="34">
        <v>20000</v>
      </c>
      <c r="E9" s="34">
        <v>7</v>
      </c>
      <c r="F9" s="34">
        <v>12027</v>
      </c>
      <c r="G9" s="35">
        <v>4.3</v>
      </c>
      <c r="H9" s="35">
        <v>6.9</v>
      </c>
      <c r="I9" s="34">
        <v>15937</v>
      </c>
      <c r="J9" s="35">
        <v>9.4</v>
      </c>
      <c r="K9" s="34">
        <v>14968</v>
      </c>
      <c r="L9" s="36">
        <v>6.8000000000000005E-2</v>
      </c>
      <c r="M9" s="37">
        <f>ROUND(K9*(1-L9),0)</f>
        <v>13950</v>
      </c>
      <c r="N9" s="38">
        <v>0.41899999999999998</v>
      </c>
      <c r="O9" s="25">
        <f t="shared" si="9"/>
        <v>5845.05</v>
      </c>
      <c r="P9" s="36">
        <v>0.29099999999999998</v>
      </c>
      <c r="Q9" s="25">
        <f t="shared" si="10"/>
        <v>4059.45</v>
      </c>
      <c r="R9" s="39">
        <v>0.28999999999999998</v>
      </c>
      <c r="S9" s="139">
        <v>0.23549999999999999</v>
      </c>
      <c r="T9" s="25">
        <f t="shared" si="11"/>
        <v>4045.4999999999995</v>
      </c>
      <c r="U9" s="28">
        <v>0.26100000000000001</v>
      </c>
      <c r="V9" s="25">
        <f t="shared" si="12"/>
        <v>3640.9500000000003</v>
      </c>
      <c r="W9" s="39">
        <v>0.496</v>
      </c>
      <c r="X9" s="25">
        <f t="shared" si="13"/>
        <v>6919.2</v>
      </c>
      <c r="Y9" s="39">
        <v>0.42</v>
      </c>
      <c r="Z9" s="25">
        <f t="shared" si="14"/>
        <v>5859</v>
      </c>
      <c r="AA9" s="40">
        <v>2.48E-3</v>
      </c>
      <c r="AB9" s="18">
        <f t="shared" si="15"/>
        <v>34.595999999999997</v>
      </c>
      <c r="AC9" s="27">
        <f>IF(M9&gt;0,(AE9+AN9)/M9,0)</f>
        <v>2.7438646021505377E-3</v>
      </c>
      <c r="AD9" s="40">
        <v>4.0999999999999999E-4</v>
      </c>
      <c r="AE9" s="37">
        <f t="shared" si="16"/>
        <v>5.7195</v>
      </c>
      <c r="AF9" s="28">
        <v>0.20730000000000001</v>
      </c>
      <c r="AG9" s="41">
        <f t="shared" si="17"/>
        <v>31.073440800000004</v>
      </c>
      <c r="AH9" s="28">
        <f t="shared" si="18"/>
        <v>0.83633152415417877</v>
      </c>
      <c r="AI9" s="29">
        <f t="shared" si="6"/>
        <v>0.85218435258886138</v>
      </c>
      <c r="AJ9" s="34">
        <v>164</v>
      </c>
      <c r="AK9" s="36">
        <v>8.5999999999999993E-2</v>
      </c>
      <c r="AL9" s="38">
        <v>0.2172</v>
      </c>
      <c r="AM9" s="137">
        <v>0.19939999999999999</v>
      </c>
      <c r="AN9" s="41">
        <f>AJ9*(1-AK9)*AL9</f>
        <v>32.557411200000004</v>
      </c>
      <c r="AO9" s="138">
        <f t="shared" si="19"/>
        <v>29.889262400000003</v>
      </c>
      <c r="AP9" s="42">
        <v>1.6</v>
      </c>
      <c r="AQ9" s="42"/>
      <c r="AR9" s="113">
        <f>AR8+AJ9-AQ9</f>
        <v>1524.1200000000026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9"/>
      <c r="B10" s="33">
        <v>3</v>
      </c>
      <c r="C10" s="46" t="s">
        <v>58</v>
      </c>
      <c r="D10" s="43">
        <v>22800</v>
      </c>
      <c r="E10" s="43">
        <v>1</v>
      </c>
      <c r="F10" s="43">
        <v>15037</v>
      </c>
      <c r="G10" s="37">
        <v>3.3</v>
      </c>
      <c r="H10" s="37">
        <v>6</v>
      </c>
      <c r="I10" s="43">
        <v>19908</v>
      </c>
      <c r="J10" s="37">
        <v>7.1</v>
      </c>
      <c r="K10" s="43">
        <v>12090</v>
      </c>
      <c r="L10" s="39">
        <v>7.3999999999999996E-2</v>
      </c>
      <c r="M10" s="37">
        <f>ROUND(K10*(1-L10),0)</f>
        <v>11195</v>
      </c>
      <c r="N10" s="28">
        <v>0.47399999999999998</v>
      </c>
      <c r="O10" s="25">
        <f t="shared" si="9"/>
        <v>5306.4299999999994</v>
      </c>
      <c r="P10" s="39">
        <v>0.255</v>
      </c>
      <c r="Q10" s="25">
        <f t="shared" si="10"/>
        <v>2854.7249999999999</v>
      </c>
      <c r="R10" s="39">
        <v>0.27100000000000002</v>
      </c>
      <c r="S10" s="139">
        <v>0.2039</v>
      </c>
      <c r="T10" s="25">
        <f t="shared" si="11"/>
        <v>3033.8450000000003</v>
      </c>
      <c r="U10" s="28">
        <v>0.186</v>
      </c>
      <c r="V10" s="25">
        <f t="shared" si="12"/>
        <v>2082.27</v>
      </c>
      <c r="W10" s="39">
        <v>0.53500000000000003</v>
      </c>
      <c r="X10" s="25">
        <f t="shared" si="13"/>
        <v>5989.3250000000007</v>
      </c>
      <c r="Y10" s="39">
        <v>0.41</v>
      </c>
      <c r="Z10" s="25">
        <f t="shared" si="14"/>
        <v>4589.95</v>
      </c>
      <c r="AA10" s="47">
        <v>2.5400000000000002E-3</v>
      </c>
      <c r="AB10" s="18">
        <f t="shared" si="15"/>
        <v>28.435300000000002</v>
      </c>
      <c r="AC10" s="27">
        <f>IF(M10&gt;0,(AE10+AN10)/M10,0)</f>
        <v>2.7841744707458689E-3</v>
      </c>
      <c r="AD10" s="47">
        <v>4.0000000000000002E-4</v>
      </c>
      <c r="AE10" s="37">
        <f t="shared" si="16"/>
        <v>4.4780000000000006</v>
      </c>
      <c r="AF10" s="28">
        <v>0.22770000000000001</v>
      </c>
      <c r="AG10" s="41">
        <f t="shared" si="17"/>
        <v>28.293774300000003</v>
      </c>
      <c r="AH10" s="28">
        <f t="shared" si="18"/>
        <v>0.84400234176623212</v>
      </c>
      <c r="AI10" s="29">
        <f t="shared" si="6"/>
        <v>0.85792847486498203</v>
      </c>
      <c r="AJ10" s="43">
        <v>137</v>
      </c>
      <c r="AK10" s="39">
        <v>9.2999999999999999E-2</v>
      </c>
      <c r="AL10" s="28">
        <v>0.21479999999999999</v>
      </c>
      <c r="AM10" s="139">
        <v>0.1966</v>
      </c>
      <c r="AN10" s="41">
        <f>AJ10*(1-AK10)*AL10</f>
        <v>26.6908332</v>
      </c>
      <c r="AO10" s="140">
        <f t="shared" si="19"/>
        <v>24.429319400000001</v>
      </c>
      <c r="AP10" s="18">
        <v>1.5</v>
      </c>
      <c r="AQ10" s="18"/>
      <c r="AR10" s="113">
        <f>AR9+AJ10-AQ10</f>
        <v>1661.1200000000026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70"/>
      <c r="B11" s="49" t="s">
        <v>38</v>
      </c>
      <c r="C11" s="50"/>
      <c r="D11" s="51">
        <f t="shared" ref="D11" si="20">SUM(D8:D10)</f>
        <v>49135</v>
      </c>
      <c r="E11" s="51"/>
      <c r="F11" s="51">
        <f t="shared" ref="F11" si="21">SUM(F8:F10)</f>
        <v>38595</v>
      </c>
      <c r="G11" s="52"/>
      <c r="H11" s="52"/>
      <c r="I11" s="51">
        <f t="shared" ref="I11:K11" si="22">SUM(I8:I10)</f>
        <v>52311</v>
      </c>
      <c r="J11" s="52"/>
      <c r="K11" s="51">
        <f t="shared" si="22"/>
        <v>41793</v>
      </c>
      <c r="L11" s="21">
        <f t="shared" ref="L11" si="23">IF(K11&gt;0,(K8*L8+K9*L9+K10*L10)/K11,0)</f>
        <v>7.0088268370301243E-2</v>
      </c>
      <c r="M11" s="52">
        <f t="shared" ref="M11" si="24">M8+M9+M10</f>
        <v>38863</v>
      </c>
      <c r="N11" s="53">
        <f t="shared" ref="N11" si="25">IF(M11&gt;0,O11/M11,0)</f>
        <v>0.42778380464709365</v>
      </c>
      <c r="O11" s="54">
        <f t="shared" ref="O11" si="26">O8+O9+O10</f>
        <v>16624.962</v>
      </c>
      <c r="P11" s="21">
        <f t="shared" ref="P11" si="27">IF(M11&gt;0,Q11/M11,0)</f>
        <v>0.30710349175308133</v>
      </c>
      <c r="Q11" s="54">
        <f t="shared" ref="Q11" si="28">Q8+Q9+Q10</f>
        <v>11934.963</v>
      </c>
      <c r="R11" s="21">
        <f t="shared" ref="R11" si="29">IF(M11&gt;0,T11/M11,0)</f>
        <v>0.26511270359982503</v>
      </c>
      <c r="S11" s="141"/>
      <c r="T11" s="54">
        <f t="shared" ref="T11" si="30">T8+T9+T10</f>
        <v>10303.075000000001</v>
      </c>
      <c r="U11" s="21">
        <f t="shared" ref="U11" si="31">IF(M11&gt;0,V11/M11,0)</f>
        <v>0.23515945758176157</v>
      </c>
      <c r="V11" s="54">
        <f t="shared" ref="V11" si="32">V8+V9+V10</f>
        <v>9139.0020000000004</v>
      </c>
      <c r="W11" s="21">
        <f t="shared" ref="W11" si="33">IF(M11&gt;0,X11/M11,0)</f>
        <v>0.50652849754264984</v>
      </c>
      <c r="X11" s="54">
        <f t="shared" ref="X11" si="34">X8+X9+X10</f>
        <v>19685.217000000001</v>
      </c>
      <c r="Y11" s="21">
        <f t="shared" ref="Y11" si="35">IF(M11&gt;0,Z11/M11,0)</f>
        <v>0.4206492036126907</v>
      </c>
      <c r="Z11" s="54">
        <f t="shared" ref="Z11" si="36">Z8+Z9+Z10</f>
        <v>16347.689999999999</v>
      </c>
      <c r="AA11" s="55">
        <f t="shared" ref="AA11" si="37">IF(M11&gt;0,AB11/M11,0)</f>
        <v>2.5361119831201913E-3</v>
      </c>
      <c r="AB11" s="56">
        <f t="shared" ref="AB11" si="38">SUM(AB8:AB10)</f>
        <v>98.560919999999996</v>
      </c>
      <c r="AC11" s="55">
        <f t="shared" ref="AC11" si="39">IF(M11&gt;0,(AC8*M8+AC9*M9+AC10*M10)/M11,0)</f>
        <v>2.8740347168257725E-3</v>
      </c>
      <c r="AD11" s="55">
        <f t="shared" ref="AD11" si="40">IF(K11&gt;0,(K8*AD8+K9*AD9+K10*AD10)/K11,0)</f>
        <v>4.0358146101021706E-4</v>
      </c>
      <c r="AE11" s="52">
        <f t="shared" ref="AE11" si="41">SUM(AE8:AE10)</f>
        <v>15.684700000000003</v>
      </c>
      <c r="AF11" s="53">
        <f t="shared" ref="AF11" si="42">IF(K11&gt;0,(K8*AF8+K9*AF9+K10*AF10)/K11,0)</f>
        <v>0.2134834278467686</v>
      </c>
      <c r="AG11" s="58">
        <f t="shared" ref="AG11" si="43">SUM(AG8:AG10)</f>
        <v>93.186378500000018</v>
      </c>
      <c r="AH11" s="53">
        <f t="shared" ref="AH11" si="44">IF(AND(AB11&gt;0),((AB8*AH8+AB9*AH9+AB10*AH10)/AB11),0)</f>
        <v>0.84245827383870509</v>
      </c>
      <c r="AI11" s="57">
        <f t="shared" si="6"/>
        <v>0.86115876414983472</v>
      </c>
      <c r="AJ11" s="51">
        <f t="shared" ref="AJ11" si="45">SUM(AJ8:AJ10)</f>
        <v>479</v>
      </c>
      <c r="AK11" s="21">
        <f t="shared" ref="AK11" si="46">IF(AJ11&gt;0,(AK8*AJ8+AK9*AJ9+AK10*AJ10)/AJ11,0)</f>
        <v>8.8373695198329841E-2</v>
      </c>
      <c r="AL11" s="53">
        <f>IF(K11&gt;0,(AL8*K8+AL9*K9+AL10*K10)/K11,0)</f>
        <v>0.21967886009618837</v>
      </c>
      <c r="AM11" s="141">
        <f>IF(K11&gt;0,(AM8*K8+AM9*K9+AM10*K10)/K11,0)</f>
        <v>0.20049389132151318</v>
      </c>
      <c r="AN11" s="58">
        <f t="shared" ref="AN11" si="47">SUM(AN8:AN10)</f>
        <v>96.008911200000014</v>
      </c>
      <c r="AO11" s="142">
        <f t="shared" ref="AO11:AO71" si="48">SUM(AO8:AO10)</f>
        <v>87.601449000000002</v>
      </c>
      <c r="AP11" s="56"/>
      <c r="AQ11" s="56">
        <f t="shared" ref="AQ11" si="49">SUM(AQ8:AQ10)</f>
        <v>497.46</v>
      </c>
      <c r="AR11" s="105"/>
      <c r="AS11" s="106">
        <f>AR10</f>
        <v>1661.1200000000026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8">
        <v>3</v>
      </c>
      <c r="B12" s="23">
        <v>1</v>
      </c>
      <c r="C12" s="11" t="s">
        <v>54</v>
      </c>
      <c r="D12" s="12">
        <v>6536</v>
      </c>
      <c r="E12" s="12">
        <v>0</v>
      </c>
      <c r="F12" s="12">
        <v>14120</v>
      </c>
      <c r="G12" s="13">
        <v>2.2999999999999998</v>
      </c>
      <c r="H12" s="13">
        <v>5.2</v>
      </c>
      <c r="I12" s="12">
        <v>19573</v>
      </c>
      <c r="J12" s="13">
        <v>6.3</v>
      </c>
      <c r="K12" s="12">
        <v>15217</v>
      </c>
      <c r="L12" s="14">
        <v>6.5000000000000002E-2</v>
      </c>
      <c r="M12" s="24">
        <f>ROUND(K12*(1-L12),0)</f>
        <v>14228</v>
      </c>
      <c r="N12" s="15">
        <v>0.46500000000000002</v>
      </c>
      <c r="O12" s="25">
        <f t="shared" ref="O12:O14" si="51">M12*N12</f>
        <v>6616.02</v>
      </c>
      <c r="P12" s="14">
        <v>0.26300000000000001</v>
      </c>
      <c r="Q12" s="25">
        <f t="shared" ref="Q12:Q14" si="52">M12*P12</f>
        <v>3741.9639999999999</v>
      </c>
      <c r="R12" s="16">
        <v>0.27200000000000002</v>
      </c>
      <c r="S12" s="150">
        <v>0.24049999999999999</v>
      </c>
      <c r="T12" s="25">
        <f t="shared" ref="T12:T14" si="53">M12*R12</f>
        <v>3870.0160000000001</v>
      </c>
      <c r="U12" s="26">
        <v>0.26</v>
      </c>
      <c r="V12" s="25">
        <f t="shared" ref="V12:V14" si="54">M12*U12</f>
        <v>3699.28</v>
      </c>
      <c r="W12" s="16">
        <v>0.47499999999999998</v>
      </c>
      <c r="X12" s="25">
        <f t="shared" ref="X12:X14" si="55">M12*W12</f>
        <v>6758.2999999999993</v>
      </c>
      <c r="Y12" s="16">
        <v>0.42</v>
      </c>
      <c r="Z12" s="25">
        <f t="shared" ref="Z12:Z14" si="56">Y12*M12</f>
        <v>5975.76</v>
      </c>
      <c r="AA12" s="17">
        <v>2.6199999999999999E-3</v>
      </c>
      <c r="AB12" s="18">
        <f t="shared" ref="AB12:AB14" si="57">M12*AA12</f>
        <v>37.277360000000002</v>
      </c>
      <c r="AC12" s="27">
        <f>IF(M12&gt;0,(AE12+AN12)/M12,0)</f>
        <v>3.0771408490300818E-3</v>
      </c>
      <c r="AD12" s="17">
        <v>4.0000000000000002E-4</v>
      </c>
      <c r="AE12" s="24">
        <f t="shared" ref="AE12:AE14" si="58">AD12*M12</f>
        <v>5.6912000000000003</v>
      </c>
      <c r="AF12" s="117">
        <v>0.21579999999999999</v>
      </c>
      <c r="AG12" s="30">
        <f t="shared" ref="AG12:AG14" si="59">AJ12*(1-AK12)*AF12</f>
        <v>34.479444999999998</v>
      </c>
      <c r="AH12" s="28">
        <f t="shared" ref="AH12:AH14" si="60">IF(AND(AF12&gt;0,AD12&gt;0,AA12&gt;0),((AA12-AD12)*AF12)/((AF12-AD12)*AA12),0)</f>
        <v>0.84890174147866215</v>
      </c>
      <c r="AI12" s="60">
        <f t="shared" si="6"/>
        <v>0.87147140055687167</v>
      </c>
      <c r="AJ12" s="12">
        <v>175</v>
      </c>
      <c r="AK12" s="14">
        <v>8.6999999999999994E-2</v>
      </c>
      <c r="AL12" s="15">
        <v>0.2384</v>
      </c>
      <c r="AM12" s="135">
        <v>0.22309999999999999</v>
      </c>
      <c r="AN12" s="30">
        <f>AJ12*(1-AK12)*AL12</f>
        <v>38.090360000000004</v>
      </c>
      <c r="AO12" s="136">
        <f t="shared" ref="AO12" si="61">AJ12*(1-AK12)*AM12</f>
        <v>35.645802500000002</v>
      </c>
      <c r="AP12" s="19">
        <v>1.5</v>
      </c>
      <c r="AQ12" s="19">
        <v>530.62</v>
      </c>
      <c r="AR12" s="101">
        <f>AR10+AJ12-AQ12</f>
        <v>1305.5000000000027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9"/>
      <c r="B13" s="33">
        <v>2</v>
      </c>
      <c r="C13" s="46" t="s">
        <v>55</v>
      </c>
      <c r="D13" s="34">
        <v>23207</v>
      </c>
      <c r="E13" s="34">
        <v>6</v>
      </c>
      <c r="F13" s="34">
        <v>14859</v>
      </c>
      <c r="G13" s="35">
        <v>4.7</v>
      </c>
      <c r="H13" s="35">
        <v>6.1</v>
      </c>
      <c r="I13" s="34">
        <v>20120</v>
      </c>
      <c r="J13" s="35">
        <v>5.5</v>
      </c>
      <c r="K13" s="34">
        <v>15184</v>
      </c>
      <c r="L13" s="36">
        <v>7.0000000000000007E-2</v>
      </c>
      <c r="M13" s="37">
        <f>ROUND(K13*(1-L13),0)</f>
        <v>14121</v>
      </c>
      <c r="N13" s="38">
        <v>0.45</v>
      </c>
      <c r="O13" s="25">
        <f t="shared" si="51"/>
        <v>6354.45</v>
      </c>
      <c r="P13" s="36">
        <v>0.30499999999999999</v>
      </c>
      <c r="Q13" s="25">
        <f t="shared" si="52"/>
        <v>4306.9049999999997</v>
      </c>
      <c r="R13" s="39">
        <v>0.245</v>
      </c>
      <c r="S13" s="139">
        <v>0.27200000000000002</v>
      </c>
      <c r="T13" s="25">
        <f t="shared" si="53"/>
        <v>3459.645</v>
      </c>
      <c r="U13" s="28">
        <v>0.27</v>
      </c>
      <c r="V13" s="25">
        <f t="shared" si="54"/>
        <v>3812.67</v>
      </c>
      <c r="W13" s="39">
        <v>0.46500000000000002</v>
      </c>
      <c r="X13" s="25">
        <f t="shared" si="55"/>
        <v>6566.2650000000003</v>
      </c>
      <c r="Y13" s="39">
        <v>0.42</v>
      </c>
      <c r="Z13" s="25">
        <f t="shared" si="56"/>
        <v>5930.82</v>
      </c>
      <c r="AA13" s="40">
        <v>2.5500000000000002E-3</v>
      </c>
      <c r="AB13" s="18">
        <f t="shared" si="57"/>
        <v>36.00855</v>
      </c>
      <c r="AC13" s="27">
        <f>IF(M13&gt;0,(AE13+AN13)/M13,0)</f>
        <v>2.4411854684512429E-3</v>
      </c>
      <c r="AD13" s="40">
        <v>3.8000000000000002E-4</v>
      </c>
      <c r="AE13" s="37">
        <f t="shared" si="58"/>
        <v>5.3659800000000004</v>
      </c>
      <c r="AF13" s="28">
        <v>0.2109</v>
      </c>
      <c r="AG13" s="41">
        <f t="shared" si="59"/>
        <v>28.471499999999999</v>
      </c>
      <c r="AH13" s="28">
        <f t="shared" si="60"/>
        <v>0.8525164578466764</v>
      </c>
      <c r="AI13" s="29">
        <f t="shared" si="6"/>
        <v>0.84582871587544184</v>
      </c>
      <c r="AJ13" s="34">
        <v>150</v>
      </c>
      <c r="AK13" s="36">
        <v>0.1</v>
      </c>
      <c r="AL13" s="38">
        <v>0.21560000000000001</v>
      </c>
      <c r="AM13" s="137">
        <v>0.1978</v>
      </c>
      <c r="AN13" s="41">
        <f>AJ13*(1-AK13)*AL13</f>
        <v>29.106000000000002</v>
      </c>
      <c r="AO13" s="138">
        <f t="shared" si="19"/>
        <v>26.702999999999999</v>
      </c>
      <c r="AP13" s="42">
        <v>1.55</v>
      </c>
      <c r="AQ13" s="42"/>
      <c r="AR13" s="113">
        <f>AR12+AJ13-AQ13</f>
        <v>1455.5000000000027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9"/>
      <c r="B14" s="33">
        <v>3</v>
      </c>
      <c r="C14" s="46" t="s">
        <v>58</v>
      </c>
      <c r="D14" s="43">
        <v>21600</v>
      </c>
      <c r="E14" s="43">
        <v>2</v>
      </c>
      <c r="F14" s="43">
        <v>15300</v>
      </c>
      <c r="G14" s="37">
        <v>4.7</v>
      </c>
      <c r="H14" s="37">
        <v>5.2</v>
      </c>
      <c r="I14" s="43">
        <v>19213</v>
      </c>
      <c r="J14" s="37">
        <v>4.8</v>
      </c>
      <c r="K14" s="43">
        <v>15218</v>
      </c>
      <c r="L14" s="39">
        <v>6.9000000000000006E-2</v>
      </c>
      <c r="M14" s="37">
        <f>ROUND(K14*(1-L14),0)</f>
        <v>14168</v>
      </c>
      <c r="N14" s="28">
        <v>0.46500000000000002</v>
      </c>
      <c r="O14" s="25">
        <f t="shared" si="51"/>
        <v>6588.1200000000008</v>
      </c>
      <c r="P14" s="39">
        <v>0.36499999999999999</v>
      </c>
      <c r="Q14" s="25">
        <f t="shared" si="52"/>
        <v>5171.32</v>
      </c>
      <c r="R14" s="39">
        <v>0.17</v>
      </c>
      <c r="S14" s="139">
        <v>0.2888</v>
      </c>
      <c r="T14" s="25">
        <f t="shared" si="53"/>
        <v>2408.5600000000004</v>
      </c>
      <c r="U14" s="28">
        <v>0.255</v>
      </c>
      <c r="V14" s="25">
        <f t="shared" si="54"/>
        <v>3612.84</v>
      </c>
      <c r="W14" s="39">
        <v>0.48499999999999999</v>
      </c>
      <c r="X14" s="25">
        <f t="shared" si="55"/>
        <v>6871.48</v>
      </c>
      <c r="Y14" s="39">
        <v>0.43</v>
      </c>
      <c r="Z14" s="25">
        <f t="shared" si="56"/>
        <v>6092.24</v>
      </c>
      <c r="AA14" s="47">
        <v>2.6099999999999999E-3</v>
      </c>
      <c r="AB14" s="18">
        <f t="shared" si="57"/>
        <v>36.978479999999998</v>
      </c>
      <c r="AC14" s="27">
        <f>IF(M14&gt;0,(AE14+AN14)/M14,0)</f>
        <v>3.0933575663466967E-3</v>
      </c>
      <c r="AD14" s="47">
        <v>3.8999999999999999E-4</v>
      </c>
      <c r="AE14" s="37">
        <f t="shared" si="58"/>
        <v>5.5255200000000002</v>
      </c>
      <c r="AF14" s="28">
        <v>0.2301</v>
      </c>
      <c r="AG14" s="41">
        <f t="shared" si="59"/>
        <v>35.752938</v>
      </c>
      <c r="AH14" s="28">
        <f t="shared" si="60"/>
        <v>0.85201881232558596</v>
      </c>
      <c r="AI14" s="29">
        <f t="shared" si="6"/>
        <v>0.8753082705396642</v>
      </c>
      <c r="AJ14" s="43">
        <v>170</v>
      </c>
      <c r="AK14" s="39">
        <v>8.5999999999999993E-2</v>
      </c>
      <c r="AL14" s="28">
        <v>0.2465</v>
      </c>
      <c r="AM14" s="139">
        <v>0.23069999999999999</v>
      </c>
      <c r="AN14" s="41">
        <f>AJ14*(1-AK14)*AL14</f>
        <v>38.301169999999999</v>
      </c>
      <c r="AO14" s="140">
        <f t="shared" si="19"/>
        <v>35.846165999999997</v>
      </c>
      <c r="AP14" s="18">
        <v>1.6</v>
      </c>
      <c r="AQ14" s="18"/>
      <c r="AR14" s="113">
        <f>AR13+AJ14-AQ14</f>
        <v>1625.5000000000027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70"/>
      <c r="B15" s="49" t="s">
        <v>38</v>
      </c>
      <c r="C15" s="50"/>
      <c r="D15" s="51">
        <f t="shared" ref="D15" si="62">SUM(D12:D14)</f>
        <v>51343</v>
      </c>
      <c r="E15" s="51"/>
      <c r="F15" s="51">
        <f t="shared" ref="F15" si="63">SUM(F12:F14)</f>
        <v>44279</v>
      </c>
      <c r="G15" s="52"/>
      <c r="H15" s="52"/>
      <c r="I15" s="51">
        <f t="shared" ref="I15:K15" si="64">SUM(I12:I14)</f>
        <v>58906</v>
      </c>
      <c r="J15" s="52"/>
      <c r="K15" s="51">
        <f t="shared" si="64"/>
        <v>45619</v>
      </c>
      <c r="L15" s="21">
        <f t="shared" ref="L15" si="65">IF(K15&gt;0,(K12*L12+K13*L13+K14*L14)/K15,0)</f>
        <v>6.7998575155088892E-2</v>
      </c>
      <c r="M15" s="52">
        <f t="shared" ref="M15" si="66">M12+M13+M14</f>
        <v>42517</v>
      </c>
      <c r="N15" s="53">
        <f t="shared" ref="N15" si="67">IF(M15&gt;0,O15/M15,0)</f>
        <v>0.46001811040289775</v>
      </c>
      <c r="O15" s="54">
        <f t="shared" ref="O15" si="68">O12+O13+O14</f>
        <v>19558.590000000004</v>
      </c>
      <c r="P15" s="21">
        <f t="shared" ref="P15" si="69">IF(M15&gt;0,Q15/M15,0)</f>
        <v>0.31093889503022315</v>
      </c>
      <c r="Q15" s="54">
        <f t="shared" ref="Q15" si="70">Q12+Q13+Q14</f>
        <v>13220.188999999998</v>
      </c>
      <c r="R15" s="21">
        <f t="shared" ref="R15" si="71">IF(M15&gt;0,T15/M15,0)</f>
        <v>0.22904299456687915</v>
      </c>
      <c r="S15" s="141"/>
      <c r="T15" s="54">
        <f t="shared" ref="T15" si="72">T12+T13+T14</f>
        <v>9738.2210000000014</v>
      </c>
      <c r="U15" s="21">
        <f t="shared" ref="U15" si="73">IF(M15&gt;0,V15/M15,0)</f>
        <v>0.26165510266481645</v>
      </c>
      <c r="V15" s="54">
        <f t="shared" ref="V15" si="74">V12+V13+V14</f>
        <v>11124.79</v>
      </c>
      <c r="W15" s="21">
        <f t="shared" ref="W15" si="75">IF(M15&gt;0,X15/M15,0)</f>
        <v>0.47501105440176866</v>
      </c>
      <c r="X15" s="54">
        <f t="shared" ref="X15" si="76">X12+X13+X14</f>
        <v>20196.044999999998</v>
      </c>
      <c r="Y15" s="21">
        <f t="shared" ref="Y15" si="77">IF(M15&gt;0,Z15/M15,0)</f>
        <v>0.42333231413317024</v>
      </c>
      <c r="Z15" s="54">
        <f t="shared" ref="Z15" si="78">Z12+Z13+Z14</f>
        <v>17998.82</v>
      </c>
      <c r="AA15" s="55">
        <f t="shared" ref="AA15" si="79">IF(M15&gt;0,AB15/M15,0)</f>
        <v>2.5934188677470184E-3</v>
      </c>
      <c r="AB15" s="56">
        <f t="shared" ref="AB15" si="80">SUM(AB12:AB14)</f>
        <v>110.26438999999999</v>
      </c>
      <c r="AC15" s="55">
        <f t="shared" ref="AC15" si="81">IF(M15&gt;0,(AC12*M12+AC13*M13+AC14*M14)/M15,0)</f>
        <v>2.8713274690123952E-3</v>
      </c>
      <c r="AD15" s="55">
        <f t="shared" ref="AD15" si="82">IF(K15&gt;0,(K12*AD12+K13*AD13+K14*AD14)/K15,0)</f>
        <v>3.9000723382801017E-4</v>
      </c>
      <c r="AE15" s="52">
        <f t="shared" ref="AE15" si="83">SUM(AE12:AE14)</f>
        <v>16.582700000000003</v>
      </c>
      <c r="AF15" s="53">
        <f t="shared" ref="AF15" si="84">IF(K15&gt;0,(K12*AF12+K13*AF13+K14*AF14)/K15,0)</f>
        <v>0.21893938928955042</v>
      </c>
      <c r="AG15" s="58">
        <f t="shared" ref="AG15" si="85">SUM(AG12:AG14)</f>
        <v>98.70388299999999</v>
      </c>
      <c r="AH15" s="53">
        <f t="shared" ref="AH15" si="86">IF(AND(AB15&gt;0),((AB12*AH12+AB13*AH13+AB14*AH14)/AB15),0)</f>
        <v>0.85112753021285836</v>
      </c>
      <c r="AI15" s="57">
        <f t="shared" si="6"/>
        <v>0.86561753280402021</v>
      </c>
      <c r="AJ15" s="51">
        <f t="shared" ref="AJ15" si="87">SUM(AJ12:AJ14)</f>
        <v>495</v>
      </c>
      <c r="AK15" s="21">
        <f t="shared" ref="AK15" si="88">IF(AJ15&gt;0,(AK12*AJ12+AK13*AJ13+AK14*AJ14)/AJ15,0)</f>
        <v>9.0595959595959591E-2</v>
      </c>
      <c r="AL15" s="53">
        <f>IF(K15&gt;0,(AL12*K12+AL13*K13+AL14*K14)/K15,0)</f>
        <v>0.23351323352112063</v>
      </c>
      <c r="AM15" s="141">
        <f>IF(K15&gt;0,(AM12*K12+AM13*K13+AM14*K14)/K15,0)</f>
        <v>0.21721432955566761</v>
      </c>
      <c r="AN15" s="58">
        <f t="shared" ref="AN15" si="89">SUM(AN12:AN14)</f>
        <v>105.49753</v>
      </c>
      <c r="AO15" s="142">
        <f t="shared" si="48"/>
        <v>98.194968500000002</v>
      </c>
      <c r="AP15" s="56"/>
      <c r="AQ15" s="56">
        <f t="shared" ref="AQ15" si="90">SUM(AQ12:AQ14)</f>
        <v>530.62</v>
      </c>
      <c r="AR15" s="105"/>
      <c r="AS15" s="106">
        <f>AR14</f>
        <v>1625.5000000000027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8">
        <v>4</v>
      </c>
      <c r="B16" s="23">
        <v>1</v>
      </c>
      <c r="C16" s="11" t="s">
        <v>54</v>
      </c>
      <c r="D16" s="12">
        <v>6300</v>
      </c>
      <c r="E16" s="12">
        <v>0</v>
      </c>
      <c r="F16" s="12">
        <v>11244</v>
      </c>
      <c r="G16" s="13">
        <v>5</v>
      </c>
      <c r="H16" s="13">
        <v>5.3</v>
      </c>
      <c r="I16" s="12">
        <v>15683</v>
      </c>
      <c r="J16" s="13">
        <v>5.3</v>
      </c>
      <c r="K16" s="12">
        <v>14495</v>
      </c>
      <c r="L16" s="14">
        <v>7.4999999999999997E-2</v>
      </c>
      <c r="M16" s="24">
        <f>ROUND(K16*(1-L16),0)</f>
        <v>13408</v>
      </c>
      <c r="N16" s="15">
        <v>0.57399999999999995</v>
      </c>
      <c r="O16" s="25">
        <f t="shared" ref="O16:O18" si="92">M16*N16</f>
        <v>7696.1919999999991</v>
      </c>
      <c r="P16" s="14">
        <v>0.20499999999999999</v>
      </c>
      <c r="Q16" s="25">
        <f t="shared" ref="Q16:Q18" si="93">M16*P16</f>
        <v>2748.64</v>
      </c>
      <c r="R16" s="16">
        <v>0.221</v>
      </c>
      <c r="S16" s="150">
        <v>0.2802</v>
      </c>
      <c r="T16" s="25">
        <f t="shared" ref="T16:T18" si="94">M16*R16</f>
        <v>2963.1680000000001</v>
      </c>
      <c r="U16" s="26">
        <v>0.26</v>
      </c>
      <c r="V16" s="25">
        <f t="shared" ref="V16:V18" si="95">M16*U16</f>
        <v>3486.08</v>
      </c>
      <c r="W16" s="16">
        <v>0.47599999999999998</v>
      </c>
      <c r="X16" s="25">
        <f t="shared" ref="X16:X18" si="96">M16*W16</f>
        <v>6382.2079999999996</v>
      </c>
      <c r="Y16" s="16">
        <v>0.42</v>
      </c>
      <c r="Z16" s="25">
        <f t="shared" ref="Z16:Z18" si="97">Y16*M16</f>
        <v>5631.36</v>
      </c>
      <c r="AA16" s="17">
        <v>2.7499999999999998E-3</v>
      </c>
      <c r="AB16" s="18">
        <f t="shared" ref="AB16:AB18" si="98">M16*AA16</f>
        <v>36.872</v>
      </c>
      <c r="AC16" s="27">
        <f>IF(M16&gt;0,(AE16+AN16)/M16,0)</f>
        <v>3.2492987395584725E-3</v>
      </c>
      <c r="AD16" s="17">
        <v>3.8999999999999999E-4</v>
      </c>
      <c r="AE16" s="24">
        <f t="shared" ref="AE16:AE18" si="99">AD16*M16</f>
        <v>5.22912</v>
      </c>
      <c r="AF16" s="117">
        <v>0.21479999999999999</v>
      </c>
      <c r="AG16" s="30">
        <f t="shared" ref="AG16:AG18" si="100">AJ16*(1-AK16)*AF16</f>
        <v>34.470029999999994</v>
      </c>
      <c r="AH16" s="28">
        <f t="shared" ref="AH16:AH18" si="101">IF(AND(AF16&gt;0,AD16&gt;0,AA16&gt;0),((AA16-AD16)*AF16)/((AF16-AD16)*AA16),0)</f>
        <v>0.85974280371929723</v>
      </c>
      <c r="AI16" s="60">
        <f t="shared" si="6"/>
        <v>0.88141299274907892</v>
      </c>
      <c r="AJ16" s="12">
        <v>175</v>
      </c>
      <c r="AK16" s="14">
        <v>8.3000000000000004E-2</v>
      </c>
      <c r="AL16" s="15">
        <v>0.2389</v>
      </c>
      <c r="AM16" s="135">
        <v>0.22589999999999999</v>
      </c>
      <c r="AN16" s="30">
        <f>AJ16*(1-AK16)*AL16</f>
        <v>38.337477499999999</v>
      </c>
      <c r="AO16" s="136">
        <f t="shared" ref="AO16" si="102">AJ16*(1-AK16)*AM16</f>
        <v>36.251302499999994</v>
      </c>
      <c r="AP16" s="19">
        <v>1.5</v>
      </c>
      <c r="AQ16" s="19">
        <v>873.44</v>
      </c>
      <c r="AR16" s="101">
        <f>AR14+AJ16-AQ16</f>
        <v>927.06000000000267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9"/>
      <c r="B17" s="33">
        <v>2</v>
      </c>
      <c r="C17" s="46" t="s">
        <v>55</v>
      </c>
      <c r="D17" s="34">
        <v>19780</v>
      </c>
      <c r="E17" s="34">
        <v>2</v>
      </c>
      <c r="F17" s="34">
        <v>7591</v>
      </c>
      <c r="G17" s="35">
        <v>4.4000000000000004</v>
      </c>
      <c r="H17" s="35">
        <v>5.0999999999999996</v>
      </c>
      <c r="I17" s="34">
        <v>10309</v>
      </c>
      <c r="J17" s="35">
        <v>6.2</v>
      </c>
      <c r="K17" s="34">
        <v>13471</v>
      </c>
      <c r="L17" s="36">
        <v>6.7000000000000004E-2</v>
      </c>
      <c r="M17" s="37">
        <f>ROUND(K17*(1-L17),0)</f>
        <v>12568</v>
      </c>
      <c r="N17" s="38">
        <v>0.47199999999999998</v>
      </c>
      <c r="O17" s="25">
        <f t="shared" si="92"/>
        <v>5932.0959999999995</v>
      </c>
      <c r="P17" s="36">
        <v>0.27400000000000002</v>
      </c>
      <c r="Q17" s="25">
        <f t="shared" si="93"/>
        <v>3443.6320000000001</v>
      </c>
      <c r="R17" s="39">
        <v>0.254</v>
      </c>
      <c r="S17" s="139">
        <v>0.25990000000000002</v>
      </c>
      <c r="T17" s="25">
        <f t="shared" si="94"/>
        <v>3192.2719999999999</v>
      </c>
      <c r="U17" s="28">
        <v>0.25800000000000001</v>
      </c>
      <c r="V17" s="25">
        <f t="shared" si="95"/>
        <v>3242.5439999999999</v>
      </c>
      <c r="W17" s="39">
        <v>0.47</v>
      </c>
      <c r="X17" s="25">
        <f t="shared" si="96"/>
        <v>5906.96</v>
      </c>
      <c r="Y17" s="39">
        <v>0.42</v>
      </c>
      <c r="Z17" s="25">
        <f t="shared" si="97"/>
        <v>5278.5599999999995</v>
      </c>
      <c r="AA17" s="40">
        <v>2.6900000000000001E-3</v>
      </c>
      <c r="AB17" s="18">
        <f t="shared" si="98"/>
        <v>33.807920000000003</v>
      </c>
      <c r="AC17" s="27">
        <f>IF(M17&gt;0,(AE17+AN17)/M17,0)</f>
        <v>2.9430596753660088E-3</v>
      </c>
      <c r="AD17" s="40">
        <v>3.8999999999999999E-4</v>
      </c>
      <c r="AE17" s="37">
        <f t="shared" si="99"/>
        <v>4.9015199999999997</v>
      </c>
      <c r="AF17" s="28">
        <v>0.21429999999999999</v>
      </c>
      <c r="AG17" s="41">
        <f t="shared" si="100"/>
        <v>30.000928500000001</v>
      </c>
      <c r="AH17" s="28">
        <f t="shared" si="101"/>
        <v>0.85657745440313893</v>
      </c>
      <c r="AI17" s="29">
        <f t="shared" si="6"/>
        <v>0.86896345080728898</v>
      </c>
      <c r="AJ17" s="34">
        <v>153</v>
      </c>
      <c r="AK17" s="36">
        <v>8.5000000000000006E-2</v>
      </c>
      <c r="AL17" s="38">
        <v>0.22919999999999999</v>
      </c>
      <c r="AM17" s="137">
        <v>0.21829999999999999</v>
      </c>
      <c r="AN17" s="41">
        <f>AJ17*(1-AK17)*AL17</f>
        <v>32.086854000000002</v>
      </c>
      <c r="AO17" s="138">
        <f t="shared" si="19"/>
        <v>30.5609085</v>
      </c>
      <c r="AP17" s="42">
        <v>1.5</v>
      </c>
      <c r="AQ17" s="42"/>
      <c r="AR17" s="113">
        <f>AR16+AJ17-AQ17</f>
        <v>1080.0600000000027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9"/>
      <c r="B18" s="33">
        <v>3</v>
      </c>
      <c r="C18" s="46" t="s">
        <v>58</v>
      </c>
      <c r="D18" s="43">
        <v>19900</v>
      </c>
      <c r="E18" s="43">
        <v>0</v>
      </c>
      <c r="F18" s="43">
        <v>16023</v>
      </c>
      <c r="G18" s="37">
        <v>5.5</v>
      </c>
      <c r="H18" s="37">
        <v>5.0999999999999996</v>
      </c>
      <c r="I18" s="43">
        <v>19853</v>
      </c>
      <c r="J18" s="37">
        <v>4.5999999999999996</v>
      </c>
      <c r="K18" s="43">
        <v>14136</v>
      </c>
      <c r="L18" s="39">
        <v>6.9000000000000006E-2</v>
      </c>
      <c r="M18" s="37">
        <f>ROUND(K18*(1-L18),0)</f>
        <v>13161</v>
      </c>
      <c r="N18" s="28">
        <v>0.52400000000000002</v>
      </c>
      <c r="O18" s="25">
        <f t="shared" si="92"/>
        <v>6896.3640000000005</v>
      </c>
      <c r="P18" s="39">
        <v>0.33</v>
      </c>
      <c r="Q18" s="25">
        <f t="shared" si="93"/>
        <v>4343.13</v>
      </c>
      <c r="R18" s="39">
        <v>0.14599999999999999</v>
      </c>
      <c r="S18" s="139">
        <v>0.2838</v>
      </c>
      <c r="T18" s="25">
        <f t="shared" si="94"/>
        <v>1921.5059999999999</v>
      </c>
      <c r="U18" s="28">
        <v>0.26900000000000002</v>
      </c>
      <c r="V18" s="25">
        <f t="shared" si="95"/>
        <v>3540.3090000000002</v>
      </c>
      <c r="W18" s="39">
        <v>0.47399999999999998</v>
      </c>
      <c r="X18" s="25">
        <f t="shared" si="96"/>
        <v>6238.3139999999994</v>
      </c>
      <c r="Y18" s="39">
        <v>0.43</v>
      </c>
      <c r="Z18" s="25">
        <f t="shared" si="97"/>
        <v>5659.23</v>
      </c>
      <c r="AA18" s="47">
        <v>2.63E-3</v>
      </c>
      <c r="AB18" s="18">
        <f t="shared" si="98"/>
        <v>34.613430000000001</v>
      </c>
      <c r="AC18" s="27">
        <f>IF(M18&gt;0,(AE18+AN18)/M18,0)</f>
        <v>2.9039210698275216E-3</v>
      </c>
      <c r="AD18" s="47">
        <v>3.6999999999999999E-4</v>
      </c>
      <c r="AE18" s="37">
        <f t="shared" si="99"/>
        <v>4.8695699999999995</v>
      </c>
      <c r="AF18" s="28">
        <v>0.2097</v>
      </c>
      <c r="AG18" s="41">
        <f t="shared" si="100"/>
        <v>30.091530600000002</v>
      </c>
      <c r="AH18" s="28">
        <f t="shared" si="101"/>
        <v>0.860834467527122</v>
      </c>
      <c r="AI18" s="29">
        <f t="shared" si="6"/>
        <v>0.87397751299918514</v>
      </c>
      <c r="AJ18" s="43">
        <v>157</v>
      </c>
      <c r="AK18" s="39">
        <v>8.5999999999999993E-2</v>
      </c>
      <c r="AL18" s="28">
        <v>0.2324</v>
      </c>
      <c r="AM18" s="139">
        <v>0.22070000000000001</v>
      </c>
      <c r="AN18" s="41">
        <f>AJ18*(1-AK18)*AL18</f>
        <v>33.348935200000007</v>
      </c>
      <c r="AO18" s="140">
        <f t="shared" si="19"/>
        <v>31.670008600000006</v>
      </c>
      <c r="AP18" s="18">
        <v>1.5</v>
      </c>
      <c r="AQ18" s="18"/>
      <c r="AR18" s="113">
        <f>AR17+AJ18-AQ18</f>
        <v>1237.0600000000027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70"/>
      <c r="B19" s="49" t="s">
        <v>38</v>
      </c>
      <c r="C19" s="50"/>
      <c r="D19" s="51">
        <f t="shared" ref="D19" si="103">SUM(D16:D18)</f>
        <v>45980</v>
      </c>
      <c r="E19" s="51"/>
      <c r="F19" s="51">
        <f t="shared" ref="F19" si="104">SUM(F16:F18)</f>
        <v>34858</v>
      </c>
      <c r="G19" s="52"/>
      <c r="H19" s="52"/>
      <c r="I19" s="51">
        <f t="shared" ref="I19:K19" si="105">SUM(I16:I18)</f>
        <v>45845</v>
      </c>
      <c r="J19" s="52"/>
      <c r="K19" s="51">
        <f t="shared" si="105"/>
        <v>42102</v>
      </c>
      <c r="L19" s="21">
        <f t="shared" ref="L19" si="106">IF(K19&gt;0,(K16*L16+K17*L17+K18*L18)/K19,0)</f>
        <v>7.0425775497601067E-2</v>
      </c>
      <c r="M19" s="52">
        <f t="shared" ref="M19" si="107">M16+M17+M18</f>
        <v>39137</v>
      </c>
      <c r="N19" s="53">
        <f t="shared" ref="N19" si="108">IF(M19&gt;0,O19/M19,0)</f>
        <v>0.52443089659401587</v>
      </c>
      <c r="O19" s="54">
        <f t="shared" ref="O19" si="109">O16+O17+O18</f>
        <v>20524.651999999998</v>
      </c>
      <c r="P19" s="21">
        <f t="shared" ref="P19" si="110">IF(M19&gt;0,Q19/M19,0)</f>
        <v>0.26919288652681606</v>
      </c>
      <c r="Q19" s="54">
        <f t="shared" ref="Q19" si="111">Q16+Q17+Q18</f>
        <v>10535.402</v>
      </c>
      <c r="R19" s="21">
        <f t="shared" ref="R19" si="112">IF(M19&gt;0,T19/M19,0)</f>
        <v>0.20637621687916805</v>
      </c>
      <c r="S19" s="141"/>
      <c r="T19" s="54">
        <f t="shared" ref="T19" si="113">T16+T17+T18</f>
        <v>8076.9459999999999</v>
      </c>
      <c r="U19" s="21">
        <f t="shared" ref="U19" si="114">IF(M19&gt;0,V19/M19,0)</f>
        <v>0.26238426552878352</v>
      </c>
      <c r="V19" s="54">
        <f t="shared" ref="V19" si="115">V16+V17+V18</f>
        <v>10268.933000000001</v>
      </c>
      <c r="W19" s="21">
        <f t="shared" ref="W19" si="116">IF(M19&gt;0,X19/M19,0)</f>
        <v>0.47340066944323783</v>
      </c>
      <c r="X19" s="54">
        <f t="shared" ref="X19" si="117">X16+X17+X18</f>
        <v>18527.482</v>
      </c>
      <c r="Y19" s="21">
        <f t="shared" ref="Y19" si="118">IF(M19&gt;0,Z19/M19,0)</f>
        <v>0.42336280246314223</v>
      </c>
      <c r="Z19" s="54">
        <f t="shared" ref="Z19" si="119">Z16+Z17+Z18</f>
        <v>16569.149999999998</v>
      </c>
      <c r="AA19" s="55">
        <f t="shared" ref="AA19" si="120">IF(M19&gt;0,AB19/M19,0)</f>
        <v>2.6903786698009558E-3</v>
      </c>
      <c r="AB19" s="56">
        <f t="shared" ref="AB19" si="121">SUM(AB16:AB18)</f>
        <v>105.29335</v>
      </c>
      <c r="AC19" s="55">
        <f t="shared" ref="AC19" si="122">IF(M19&gt;0,(AC16*M16+AC17*M17+AC18*M18)/M19,0)</f>
        <v>3.0348130081508549E-3</v>
      </c>
      <c r="AD19" s="55">
        <f t="shared" ref="AD19" si="123">IF(K19&gt;0,(K16*AD16+K17*AD17+K18*AD18)/K19,0)</f>
        <v>3.8328487957816726E-4</v>
      </c>
      <c r="AE19" s="52">
        <f t="shared" ref="AE19" si="124">SUM(AE16:AE18)</f>
        <v>15.000209999999999</v>
      </c>
      <c r="AF19" s="53">
        <f t="shared" ref="AF19" si="125">IF(K19&gt;0,(K16*AF16+K17*AF17+K18*AF18)/K19,0)</f>
        <v>0.21292766376894207</v>
      </c>
      <c r="AG19" s="58">
        <f t="shared" ref="AG19" si="126">SUM(AG16:AG18)</f>
        <v>94.562489099999993</v>
      </c>
      <c r="AH19" s="53">
        <f t="shared" ref="AH19" si="127">IF(AND(AB19&gt;0),((AB16*AH16+AB17*AH17+AB18*AH18)/AB19),0)</f>
        <v>0.85908532964655604</v>
      </c>
      <c r="AI19" s="57">
        <f t="shared" si="6"/>
        <v>0.87513977625695227</v>
      </c>
      <c r="AJ19" s="51">
        <f t="shared" ref="AJ19" si="128">SUM(AJ16:AJ18)</f>
        <v>485</v>
      </c>
      <c r="AK19" s="21">
        <f t="shared" ref="AK19" si="129">IF(AJ19&gt;0,(AK16*AJ16+AK17*AJ17+AK18*AJ18)/AJ19,0)</f>
        <v>8.4602061855670097E-2</v>
      </c>
      <c r="AL19" s="53">
        <f>IF(K19&gt;0,(AL16*K16+AL17*K17+AL18*K18)/K19,0)</f>
        <v>0.23361396370718729</v>
      </c>
      <c r="AM19" s="141">
        <f>IF(K19&gt;0,(AM16*K16+AM17*K17+AM18*K18)/K19,0)</f>
        <v>0.22172236473326679</v>
      </c>
      <c r="AN19" s="58">
        <f t="shared" ref="AN19" si="130">SUM(AN16:AN18)</f>
        <v>103.77326669999999</v>
      </c>
      <c r="AO19" s="142">
        <f t="shared" si="48"/>
        <v>98.482219599999993</v>
      </c>
      <c r="AP19" s="56"/>
      <c r="AQ19" s="56">
        <f t="shared" ref="AQ19" si="131">SUM(AQ16:AQ18)</f>
        <v>873.44</v>
      </c>
      <c r="AR19" s="105"/>
      <c r="AS19" s="106">
        <f>AR18</f>
        <v>1237.0600000000027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8">
        <v>5</v>
      </c>
      <c r="B20" s="23">
        <v>1</v>
      </c>
      <c r="C20" s="11" t="s">
        <v>57</v>
      </c>
      <c r="D20" s="12">
        <v>4600</v>
      </c>
      <c r="E20" s="12">
        <v>0</v>
      </c>
      <c r="F20" s="12">
        <v>9037</v>
      </c>
      <c r="G20" s="13">
        <v>2.6</v>
      </c>
      <c r="H20" s="13">
        <v>4.4000000000000004</v>
      </c>
      <c r="I20" s="12">
        <v>11474</v>
      </c>
      <c r="J20" s="13">
        <v>7.2</v>
      </c>
      <c r="K20" s="12">
        <v>15279</v>
      </c>
      <c r="L20" s="14">
        <v>6.7000000000000004E-2</v>
      </c>
      <c r="M20" s="24">
        <f>ROUND(K20*(1-L20),0)</f>
        <v>14255</v>
      </c>
      <c r="N20" s="15">
        <v>0.46400000000000002</v>
      </c>
      <c r="O20" s="25">
        <f t="shared" ref="O20:O22" si="133">M20*N20</f>
        <v>6614.3200000000006</v>
      </c>
      <c r="P20" s="14">
        <v>0.375</v>
      </c>
      <c r="Q20" s="25">
        <f t="shared" ref="Q20:Q22" si="134">M20*P20</f>
        <v>5345.625</v>
      </c>
      <c r="R20" s="16">
        <v>0.161</v>
      </c>
      <c r="S20" s="150">
        <v>0.25929999999999997</v>
      </c>
      <c r="T20" s="25">
        <f t="shared" ref="T20:T22" si="135">M20*R20</f>
        <v>2295.0549999999998</v>
      </c>
      <c r="U20" s="26">
        <v>0.28100000000000003</v>
      </c>
      <c r="V20" s="25">
        <f t="shared" ref="V20:V22" si="136">M20*U20</f>
        <v>4005.6550000000002</v>
      </c>
      <c r="W20" s="16">
        <v>0.45700000000000002</v>
      </c>
      <c r="X20" s="25">
        <f t="shared" ref="X20:X22" si="137">M20*W20</f>
        <v>6514.5349999999999</v>
      </c>
      <c r="Y20" s="16">
        <v>0.43</v>
      </c>
      <c r="Z20" s="25">
        <f t="shared" ref="Z20:Z22" si="138">Y20*M20</f>
        <v>6129.65</v>
      </c>
      <c r="AA20" s="17">
        <v>2.5699999999999998E-3</v>
      </c>
      <c r="AB20" s="18">
        <f t="shared" ref="AB20:AB22" si="139">M20*AA20</f>
        <v>36.635349999999995</v>
      </c>
      <c r="AC20" s="27">
        <f>IF(M20&gt;0,(AE20+AN20)/M20,0)</f>
        <v>2.820175587513153E-3</v>
      </c>
      <c r="AD20" s="17">
        <v>3.8000000000000002E-4</v>
      </c>
      <c r="AE20" s="24">
        <f t="shared" ref="AE20:AE22" si="140">AD20*M20</f>
        <v>5.4169</v>
      </c>
      <c r="AF20" s="117">
        <v>0.2165</v>
      </c>
      <c r="AG20" s="30">
        <f t="shared" ref="AG20:AG22" si="141">AJ20*(1-AK20)*AF20</f>
        <v>33.455745</v>
      </c>
      <c r="AH20" s="28">
        <f t="shared" ref="AH20:AH22" si="142">IF(AND(AF20&gt;0,AD20&gt;0,AA20&gt;0),((AA20-AD20)*AF20)/((AF20-AD20)*AA20),0)</f>
        <v>0.85363838075258658</v>
      </c>
      <c r="AI20" s="60">
        <f t="shared" si="6"/>
        <v>0.86671975984366112</v>
      </c>
      <c r="AJ20" s="12">
        <v>170</v>
      </c>
      <c r="AK20" s="14">
        <v>9.0999999999999998E-2</v>
      </c>
      <c r="AL20" s="15">
        <v>0.22509999999999999</v>
      </c>
      <c r="AM20" s="135">
        <v>0.21010000000000001</v>
      </c>
      <c r="AN20" s="30">
        <f>AJ20*(1-AK20)*AL20</f>
        <v>34.784703</v>
      </c>
      <c r="AO20" s="136">
        <f t="shared" ref="AO20" si="143">AJ20*(1-AK20)*AM20</f>
        <v>32.466753000000004</v>
      </c>
      <c r="AP20" s="19">
        <v>1.58</v>
      </c>
      <c r="AQ20" s="19">
        <v>870.46</v>
      </c>
      <c r="AR20" s="101">
        <f>AR18+AJ20-AQ20</f>
        <v>536.60000000000264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9"/>
      <c r="B21" s="33">
        <v>2</v>
      </c>
      <c r="C21" s="46" t="s">
        <v>55</v>
      </c>
      <c r="D21" s="34">
        <v>15700</v>
      </c>
      <c r="E21" s="34">
        <v>1</v>
      </c>
      <c r="F21" s="34">
        <v>4895</v>
      </c>
      <c r="G21" s="35">
        <v>2.1</v>
      </c>
      <c r="H21" s="35">
        <v>4.7</v>
      </c>
      <c r="I21" s="34">
        <v>6977</v>
      </c>
      <c r="J21" s="35">
        <v>9.1</v>
      </c>
      <c r="K21" s="34">
        <v>14894</v>
      </c>
      <c r="L21" s="36">
        <v>6.3E-2</v>
      </c>
      <c r="M21" s="37">
        <f>ROUND(K21*(1-L21),0)</f>
        <v>13956</v>
      </c>
      <c r="N21" s="38">
        <v>0.45600000000000002</v>
      </c>
      <c r="O21" s="25">
        <f t="shared" si="133"/>
        <v>6363.9360000000006</v>
      </c>
      <c r="P21" s="36">
        <v>0.32500000000000001</v>
      </c>
      <c r="Q21" s="25">
        <f t="shared" si="134"/>
        <v>4535.7</v>
      </c>
      <c r="R21" s="39">
        <v>0.219</v>
      </c>
      <c r="S21" s="139">
        <v>0.25569999999999998</v>
      </c>
      <c r="T21" s="25">
        <f t="shared" si="135"/>
        <v>3056.364</v>
      </c>
      <c r="U21" s="28">
        <v>0.26600000000000001</v>
      </c>
      <c r="V21" s="25">
        <f t="shared" si="136"/>
        <v>3712.2960000000003</v>
      </c>
      <c r="W21" s="39">
        <v>0.47199999999999998</v>
      </c>
      <c r="X21" s="25">
        <f t="shared" si="137"/>
        <v>6587.232</v>
      </c>
      <c r="Y21" s="39">
        <v>0.42</v>
      </c>
      <c r="Z21" s="25">
        <f t="shared" si="138"/>
        <v>5861.5199999999995</v>
      </c>
      <c r="AA21" s="40">
        <v>2.6099999999999999E-3</v>
      </c>
      <c r="AB21" s="18">
        <f t="shared" si="139"/>
        <v>36.425159999999998</v>
      </c>
      <c r="AC21" s="27">
        <f>IF(M21&gt;0,(AE21+AN21)/M21,0)</f>
        <v>2.9180184006878762E-3</v>
      </c>
      <c r="AD21" s="40">
        <v>3.8999999999999999E-4</v>
      </c>
      <c r="AE21" s="37">
        <f t="shared" si="140"/>
        <v>5.4428400000000003</v>
      </c>
      <c r="AF21" s="28">
        <v>0.2117</v>
      </c>
      <c r="AG21" s="41">
        <f t="shared" si="141"/>
        <v>31.8371396</v>
      </c>
      <c r="AH21" s="28">
        <f t="shared" si="142"/>
        <v>0.85214455854747362</v>
      </c>
      <c r="AI21" s="29">
        <f t="shared" si="6"/>
        <v>0.86779027378934626</v>
      </c>
      <c r="AJ21" s="34">
        <v>164</v>
      </c>
      <c r="AK21" s="36">
        <v>8.3000000000000004E-2</v>
      </c>
      <c r="AL21" s="38">
        <v>0.2346</v>
      </c>
      <c r="AM21" s="137">
        <v>0.22289999999999999</v>
      </c>
      <c r="AN21" s="41">
        <f>AJ21*(1-AK21)*AL21</f>
        <v>35.281024800000004</v>
      </c>
      <c r="AO21" s="138">
        <f t="shared" si="19"/>
        <v>33.521485200000001</v>
      </c>
      <c r="AP21" s="42">
        <v>1.55</v>
      </c>
      <c r="AQ21" s="42"/>
      <c r="AR21" s="121">
        <f>AR20+AJ21-AQ21</f>
        <v>700.60000000000264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9"/>
      <c r="B22" s="33">
        <v>3</v>
      </c>
      <c r="C22" s="46" t="s">
        <v>58</v>
      </c>
      <c r="D22" s="43">
        <v>14200</v>
      </c>
      <c r="E22" s="43">
        <v>0</v>
      </c>
      <c r="F22" s="43">
        <v>14492</v>
      </c>
      <c r="G22" s="37">
        <v>9.9</v>
      </c>
      <c r="H22" s="37">
        <v>8.8000000000000007</v>
      </c>
      <c r="I22" s="43">
        <v>18474</v>
      </c>
      <c r="J22" s="37">
        <v>7.8</v>
      </c>
      <c r="K22" s="43">
        <v>14992</v>
      </c>
      <c r="L22" s="39">
        <v>7.0000000000000007E-2</v>
      </c>
      <c r="M22" s="37">
        <f>ROUND(K22*(1-L22),0)</f>
        <v>13943</v>
      </c>
      <c r="N22" s="28">
        <v>0.36099999999999999</v>
      </c>
      <c r="O22" s="25">
        <f t="shared" si="133"/>
        <v>5033.4229999999998</v>
      </c>
      <c r="P22" s="39">
        <v>0.43099999999999999</v>
      </c>
      <c r="Q22" s="25">
        <f t="shared" si="134"/>
        <v>6009.433</v>
      </c>
      <c r="R22" s="39">
        <v>0.20799999999999999</v>
      </c>
      <c r="S22" s="139">
        <v>0.2641</v>
      </c>
      <c r="T22" s="25">
        <f t="shared" si="135"/>
        <v>2900.1439999999998</v>
      </c>
      <c r="U22" s="28">
        <v>0.254</v>
      </c>
      <c r="V22" s="25">
        <f t="shared" si="136"/>
        <v>3541.5219999999999</v>
      </c>
      <c r="W22" s="39">
        <v>0.48699999999999999</v>
      </c>
      <c r="X22" s="25">
        <f t="shared" si="137"/>
        <v>6790.241</v>
      </c>
      <c r="Y22" s="39">
        <v>0.43</v>
      </c>
      <c r="Z22" s="25">
        <f t="shared" si="138"/>
        <v>5995.49</v>
      </c>
      <c r="AA22" s="47">
        <v>2.5899999999999999E-3</v>
      </c>
      <c r="AB22" s="18">
        <f t="shared" si="139"/>
        <v>36.112369999999999</v>
      </c>
      <c r="AC22" s="27">
        <f>IF(M22&gt;0,(AE22+AN22)/M22,0)</f>
        <v>2.7938804776590402E-3</v>
      </c>
      <c r="AD22" s="47">
        <v>3.6999999999999999E-4</v>
      </c>
      <c r="AE22" s="37">
        <f t="shared" si="140"/>
        <v>5.1589099999999997</v>
      </c>
      <c r="AF22" s="28">
        <v>0.21510000000000001</v>
      </c>
      <c r="AG22" s="41">
        <f t="shared" si="141"/>
        <v>31.293823500000006</v>
      </c>
      <c r="AH22" s="28">
        <f t="shared" si="142"/>
        <v>0.85861979495845286</v>
      </c>
      <c r="AI22" s="29">
        <f t="shared" si="6"/>
        <v>0.86895174480157911</v>
      </c>
      <c r="AJ22" s="43">
        <v>159</v>
      </c>
      <c r="AK22" s="39">
        <v>8.5000000000000006E-2</v>
      </c>
      <c r="AL22" s="28">
        <v>0.23230000000000001</v>
      </c>
      <c r="AM22" s="139">
        <v>0.21740000000000001</v>
      </c>
      <c r="AN22" s="41">
        <f>AJ22*(1-AK22)*AL22</f>
        <v>33.796165500000001</v>
      </c>
      <c r="AO22" s="140">
        <f t="shared" si="19"/>
        <v>31.628439000000004</v>
      </c>
      <c r="AP22" s="18">
        <v>1.6</v>
      </c>
      <c r="AQ22" s="18"/>
      <c r="AR22" s="121">
        <f>AR21+AJ22-AQ22</f>
        <v>859.60000000000264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70"/>
      <c r="B23" s="49" t="s">
        <v>38</v>
      </c>
      <c r="C23" s="50"/>
      <c r="D23" s="51">
        <f t="shared" ref="D23" si="144">SUM(D20:D22)</f>
        <v>34500</v>
      </c>
      <c r="E23" s="51"/>
      <c r="F23" s="51">
        <f t="shared" ref="F23" si="145">SUM(F20:F22)</f>
        <v>28424</v>
      </c>
      <c r="G23" s="52"/>
      <c r="H23" s="52"/>
      <c r="I23" s="51">
        <f t="shared" ref="I23:K23" si="146">SUM(I20:I22)</f>
        <v>36925</v>
      </c>
      <c r="J23" s="52"/>
      <c r="K23" s="51">
        <f t="shared" si="146"/>
        <v>45165</v>
      </c>
      <c r="L23" s="21">
        <f t="shared" ref="L23" si="147">IF(K23&gt;0,(K20*L20+K21*L21+K22*L22)/K23,0)</f>
        <v>6.6676740839145349E-2</v>
      </c>
      <c r="M23" s="52">
        <f t="shared" ref="M23" si="148">M20+M21+M22</f>
        <v>42154</v>
      </c>
      <c r="N23" s="53">
        <f t="shared" ref="N23" si="149">IF(M23&gt;0,O23/M23,0)</f>
        <v>0.42728279641315176</v>
      </c>
      <c r="O23" s="54">
        <f t="shared" ref="O23" si="150">O20+O21+O22</f>
        <v>18011.679</v>
      </c>
      <c r="P23" s="21">
        <f t="shared" ref="P23" si="151">IF(M23&gt;0,Q23/M23,0)</f>
        <v>0.37696916069649383</v>
      </c>
      <c r="Q23" s="54">
        <f t="shared" ref="Q23" si="152">Q20+Q21+Q22</f>
        <v>15890.758000000002</v>
      </c>
      <c r="R23" s="21">
        <f t="shared" ref="R23" si="153">IF(M23&gt;0,T23/M23,0)</f>
        <v>0.19574804289035441</v>
      </c>
      <c r="S23" s="141"/>
      <c r="T23" s="54">
        <f t="shared" ref="T23" si="154">T20+T21+T22</f>
        <v>8251.5630000000001</v>
      </c>
      <c r="U23" s="21">
        <f t="shared" ref="U23" si="155">IF(M23&gt;0,V23/M23,0)</f>
        <v>0.26710331166674578</v>
      </c>
      <c r="V23" s="54">
        <f t="shared" ref="V23" si="156">V20+V21+V22</f>
        <v>11259.473000000002</v>
      </c>
      <c r="W23" s="21">
        <f t="shared" ref="W23" si="157">IF(M23&gt;0,X23/M23,0)</f>
        <v>0.47188897850737777</v>
      </c>
      <c r="X23" s="54">
        <f t="shared" ref="X23" si="158">X20+X21+X22</f>
        <v>19892.008000000002</v>
      </c>
      <c r="Y23" s="21">
        <f t="shared" ref="Y23" si="159">IF(M23&gt;0,Z23/M23,0)</f>
        <v>0.42668928215590446</v>
      </c>
      <c r="Z23" s="54">
        <f t="shared" ref="Z23" si="160">Z20+Z21+Z22</f>
        <v>17986.659999999996</v>
      </c>
      <c r="AA23" s="55">
        <f t="shared" ref="AA23" si="161">IF(M23&gt;0,AB23/M23,0)</f>
        <v>2.5898581392038715E-3</v>
      </c>
      <c r="AB23" s="56">
        <f t="shared" ref="AB23" si="162">SUM(AB20:AB22)</f>
        <v>109.17287999999999</v>
      </c>
      <c r="AC23" s="55">
        <f t="shared" ref="AC23" si="163">IF(M23&gt;0,(AC20*M20+AC21*M21+AC22*M22)/M23,0)</f>
        <v>2.8438711225506476E-3</v>
      </c>
      <c r="AD23" s="55">
        <f t="shared" ref="AD23" si="164">IF(K23&gt;0,(K20*AD20+K21*AD21+K22*AD22)/K23,0)</f>
        <v>3.7997830178235356E-4</v>
      </c>
      <c r="AE23" s="52">
        <f t="shared" ref="AE23" si="165">SUM(AE20:AE22)</f>
        <v>16.018650000000001</v>
      </c>
      <c r="AF23" s="53">
        <f t="shared" ref="AF23" si="166">IF(K23&gt;0,(K20*AF20+K21*AF21+K22*AF22)/K23,0)</f>
        <v>0.2144523967674084</v>
      </c>
      <c r="AG23" s="58">
        <f t="shared" ref="AG23" si="167">SUM(AG20:AG22)</f>
        <v>96.58670810000001</v>
      </c>
      <c r="AH23" s="53">
        <f t="shared" ref="AH23" si="168">IF(AND(AB23&gt;0),((AB20*AH20+AB21*AH21+AB22*AH22)/AB23),0)</f>
        <v>0.85478773176441947</v>
      </c>
      <c r="AI23" s="57">
        <f t="shared" si="6"/>
        <v>0.86781677833153958</v>
      </c>
      <c r="AJ23" s="51">
        <f t="shared" ref="AJ23" si="169">SUM(AJ20:AJ22)</f>
        <v>493</v>
      </c>
      <c r="AK23" s="21">
        <f t="shared" ref="AK23" si="170">IF(AJ23&gt;0,(AK20*AJ20+AK21*AJ21+AK22*AJ22)/AJ23,0)</f>
        <v>8.6403651115618665E-2</v>
      </c>
      <c r="AL23" s="53">
        <f>IF(K23&gt;0,(AL20*K20+AL21*K21+AL22*K22)/K23,0)</f>
        <v>0.23062275877338648</v>
      </c>
      <c r="AM23" s="141">
        <f>IF(K23&gt;0,(AM20*K20+AM21*K21+AM22*K22)/K23,0)</f>
        <v>0.21674418908446805</v>
      </c>
      <c r="AN23" s="58">
        <f t="shared" ref="AN23" si="171">SUM(AN20:AN22)</f>
        <v>103.86189330000001</v>
      </c>
      <c r="AO23" s="142">
        <f t="shared" si="48"/>
        <v>97.616677200000012</v>
      </c>
      <c r="AP23" s="56"/>
      <c r="AQ23" s="56">
        <f t="shared" ref="AQ23" si="172">SUM(AQ20:AQ22)</f>
        <v>870.46</v>
      </c>
      <c r="AR23" s="105"/>
      <c r="AS23" s="106">
        <f>AR22</f>
        <v>859.60000000000264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8">
        <v>6</v>
      </c>
      <c r="B24" s="23">
        <v>1</v>
      </c>
      <c r="C24" s="11" t="s">
        <v>57</v>
      </c>
      <c r="D24" s="12">
        <v>12200</v>
      </c>
      <c r="E24" s="12">
        <v>0</v>
      </c>
      <c r="F24" s="12">
        <v>13223</v>
      </c>
      <c r="G24" s="13">
        <v>5.3</v>
      </c>
      <c r="H24" s="13">
        <v>4.9000000000000004</v>
      </c>
      <c r="I24" s="12">
        <v>17316</v>
      </c>
      <c r="J24" s="13">
        <v>8</v>
      </c>
      <c r="K24" s="12">
        <v>15051</v>
      </c>
      <c r="L24" s="14">
        <v>6.8000000000000005E-2</v>
      </c>
      <c r="M24" s="24">
        <f>ROUND(K24*(1-L24),0)</f>
        <v>14028</v>
      </c>
      <c r="N24" s="15">
        <v>0.47699999999999998</v>
      </c>
      <c r="O24" s="25">
        <f t="shared" ref="O24:O26" si="174">M24*N24</f>
        <v>6691.3559999999998</v>
      </c>
      <c r="P24" s="14">
        <v>0.44800000000000001</v>
      </c>
      <c r="Q24" s="25">
        <f t="shared" ref="Q24:Q26" si="175">M24*P24</f>
        <v>6284.5439999999999</v>
      </c>
      <c r="R24" s="16">
        <v>7.4999999999999997E-2</v>
      </c>
      <c r="S24" s="150">
        <v>0.2535</v>
      </c>
      <c r="T24" s="25">
        <f t="shared" ref="T24:T26" si="176">M24*R24</f>
        <v>1052.0999999999999</v>
      </c>
      <c r="U24" s="26">
        <v>0.26</v>
      </c>
      <c r="V24" s="25">
        <f t="shared" ref="V24:V26" si="177">M24*U24</f>
        <v>3647.28</v>
      </c>
      <c r="W24" s="16">
        <v>0.48299999999999998</v>
      </c>
      <c r="X24" s="25">
        <f t="shared" ref="X24:X26" si="178">M24*W24</f>
        <v>6775.5239999999994</v>
      </c>
      <c r="Y24" s="16">
        <v>0.43</v>
      </c>
      <c r="Z24" s="25">
        <f t="shared" ref="Z24:Z26" si="179">Y24*M24</f>
        <v>6032.04</v>
      </c>
      <c r="AA24" s="17">
        <v>2.5400000000000002E-3</v>
      </c>
      <c r="AB24" s="18">
        <f t="shared" ref="AB24:AB26" si="180">M24*AA24</f>
        <v>35.631120000000003</v>
      </c>
      <c r="AC24" s="27">
        <f>IF(M24&gt;0,(AE24+AN24)/M24,0)</f>
        <v>2.737405139720559E-3</v>
      </c>
      <c r="AD24" s="17">
        <v>3.8000000000000002E-4</v>
      </c>
      <c r="AE24" s="24">
        <f t="shared" ref="AE24:AE26" si="181">AD24*M24</f>
        <v>5.3306400000000007</v>
      </c>
      <c r="AF24" s="117">
        <v>0.21279999999999999</v>
      </c>
      <c r="AG24" s="30">
        <f t="shared" ref="AG24:AG26" si="182">AJ24*(1-AK24)*AF24</f>
        <v>30.636603199999996</v>
      </c>
      <c r="AH24" s="28">
        <f t="shared" ref="AH24:AH26" si="183">IF(AND(AF24&gt;0,AD24&gt;0,AA24&gt;0),((AA24-AD24)*AF24)/((AF24-AD24)*AA24),0)</f>
        <v>0.85191497753299605</v>
      </c>
      <c r="AI24" s="60">
        <f t="shared" si="6"/>
        <v>0.8626094464667361</v>
      </c>
      <c r="AJ24" s="12">
        <v>157</v>
      </c>
      <c r="AK24" s="14">
        <v>8.3000000000000004E-2</v>
      </c>
      <c r="AL24" s="15">
        <v>0.22969999999999999</v>
      </c>
      <c r="AM24" s="135">
        <v>0.21579999999999999</v>
      </c>
      <c r="AN24" s="30">
        <f>AJ24*(1-AK24)*AL24</f>
        <v>33.069679299999997</v>
      </c>
      <c r="AO24" s="136">
        <f t="shared" ref="AO24" si="184">AJ24*(1-AK24)*AM24</f>
        <v>31.068510199999999</v>
      </c>
      <c r="AP24" s="19">
        <v>1.55</v>
      </c>
      <c r="AQ24" s="19"/>
      <c r="AR24" s="101">
        <f>AR22+AJ24-AQ24</f>
        <v>1016.6000000000026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9"/>
      <c r="B25" s="33">
        <v>2</v>
      </c>
      <c r="C25" s="46" t="s">
        <v>55</v>
      </c>
      <c r="D25" s="34">
        <v>19095</v>
      </c>
      <c r="E25" s="34">
        <v>2</v>
      </c>
      <c r="F25" s="34">
        <v>11736</v>
      </c>
      <c r="G25" s="35">
        <v>7.4</v>
      </c>
      <c r="H25" s="35">
        <v>8</v>
      </c>
      <c r="I25" s="34">
        <v>16508</v>
      </c>
      <c r="J25" s="35">
        <v>7.3</v>
      </c>
      <c r="K25" s="34">
        <v>15125</v>
      </c>
      <c r="L25" s="36">
        <v>7.6999999999999999E-2</v>
      </c>
      <c r="M25" s="37">
        <f>ROUND(K25*(1-L25),0)</f>
        <v>13960</v>
      </c>
      <c r="N25" s="38">
        <v>0.57299999999999995</v>
      </c>
      <c r="O25" s="25">
        <f t="shared" si="174"/>
        <v>7999.079999999999</v>
      </c>
      <c r="P25" s="36">
        <v>0.35699999999999998</v>
      </c>
      <c r="Q25" s="25">
        <f t="shared" si="175"/>
        <v>4983.7199999999993</v>
      </c>
      <c r="R25" s="39">
        <v>7.0000000000000007E-2</v>
      </c>
      <c r="S25" s="139">
        <v>0.25090000000000001</v>
      </c>
      <c r="T25" s="25">
        <f t="shared" si="176"/>
        <v>977.2</v>
      </c>
      <c r="U25" s="28">
        <v>0.252</v>
      </c>
      <c r="V25" s="25">
        <f t="shared" si="177"/>
        <v>3517.92</v>
      </c>
      <c r="W25" s="39">
        <v>0.48599999999999999</v>
      </c>
      <c r="X25" s="25">
        <f t="shared" si="178"/>
        <v>6784.5599999999995</v>
      </c>
      <c r="Y25" s="39">
        <v>0.42</v>
      </c>
      <c r="Z25" s="25">
        <f t="shared" si="179"/>
        <v>5863.2</v>
      </c>
      <c r="AA25" s="40">
        <v>2.64E-3</v>
      </c>
      <c r="AB25" s="18">
        <f t="shared" si="180"/>
        <v>36.854399999999998</v>
      </c>
      <c r="AC25" s="27">
        <f>IF(M25&gt;0,(AE25+AN25)/M25,0)</f>
        <v>2.6444391404011466E-3</v>
      </c>
      <c r="AD25" s="40">
        <v>3.6000000000000002E-4</v>
      </c>
      <c r="AE25" s="37">
        <f t="shared" si="181"/>
        <v>5.0256000000000007</v>
      </c>
      <c r="AF25" s="28">
        <v>0.21160000000000001</v>
      </c>
      <c r="AG25" s="41">
        <f t="shared" si="182"/>
        <v>29.557980800000006</v>
      </c>
      <c r="AH25" s="28">
        <f t="shared" si="183"/>
        <v>0.86510819231894776</v>
      </c>
      <c r="AI25" s="29">
        <f t="shared" si="6"/>
        <v>0.86522963000990638</v>
      </c>
      <c r="AJ25" s="34">
        <v>152</v>
      </c>
      <c r="AK25" s="36">
        <v>8.1000000000000003E-2</v>
      </c>
      <c r="AL25" s="38">
        <v>0.2283</v>
      </c>
      <c r="AM25" s="137">
        <v>0.21890000000000001</v>
      </c>
      <c r="AN25" s="41">
        <f>AJ25*(1-AK25)*AL25</f>
        <v>31.890770400000005</v>
      </c>
      <c r="AO25" s="138">
        <f t="shared" si="19"/>
        <v>30.577703200000006</v>
      </c>
      <c r="AP25" s="42">
        <v>1.6</v>
      </c>
      <c r="AQ25" s="42"/>
      <c r="AR25" s="121">
        <f>AR24+AJ25-AQ25</f>
        <v>1168.6000000000026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9"/>
      <c r="B26" s="33">
        <v>3</v>
      </c>
      <c r="C26" s="11" t="s">
        <v>54</v>
      </c>
      <c r="D26" s="43">
        <v>13812</v>
      </c>
      <c r="E26" s="43">
        <v>2</v>
      </c>
      <c r="F26" s="43">
        <v>11574</v>
      </c>
      <c r="G26" s="37">
        <v>5</v>
      </c>
      <c r="H26" s="37">
        <v>5.2</v>
      </c>
      <c r="I26" s="43">
        <v>14990</v>
      </c>
      <c r="J26" s="37">
        <v>8.1999999999999993</v>
      </c>
      <c r="K26" s="43">
        <v>16313</v>
      </c>
      <c r="L26" s="39">
        <v>7.5999999999999998E-2</v>
      </c>
      <c r="M26" s="37">
        <f>ROUND(K26*(1-L26),0)</f>
        <v>15073</v>
      </c>
      <c r="N26" s="28">
        <v>0.58099999999999996</v>
      </c>
      <c r="O26" s="25">
        <f t="shared" si="174"/>
        <v>8757.4129999999986</v>
      </c>
      <c r="P26" s="39">
        <v>0.24399999999999999</v>
      </c>
      <c r="Q26" s="25">
        <f t="shared" si="175"/>
        <v>3677.8119999999999</v>
      </c>
      <c r="R26" s="39">
        <v>0.17499999999999999</v>
      </c>
      <c r="S26" s="139">
        <v>0.25819999999999999</v>
      </c>
      <c r="T26" s="25">
        <f t="shared" si="176"/>
        <v>2637.7749999999996</v>
      </c>
      <c r="U26" s="28">
        <v>0.26700000000000002</v>
      </c>
      <c r="V26" s="25">
        <f t="shared" si="177"/>
        <v>4024.4910000000004</v>
      </c>
      <c r="W26" s="39">
        <v>0.48199999999999998</v>
      </c>
      <c r="X26" s="25">
        <f t="shared" si="178"/>
        <v>7265.1859999999997</v>
      </c>
      <c r="Y26" s="39">
        <v>0.43</v>
      </c>
      <c r="Z26" s="25">
        <f t="shared" si="179"/>
        <v>6481.39</v>
      </c>
      <c r="AA26" s="47">
        <v>2.66E-3</v>
      </c>
      <c r="AB26" s="18">
        <f t="shared" si="180"/>
        <v>40.094180000000001</v>
      </c>
      <c r="AC26" s="27">
        <f>IF(M26&gt;0,(AE26+AN26)/M26,0)</f>
        <v>2.8977377827904202E-3</v>
      </c>
      <c r="AD26" s="47">
        <v>3.8000000000000002E-4</v>
      </c>
      <c r="AE26" s="37">
        <f t="shared" si="181"/>
        <v>5.7277400000000007</v>
      </c>
      <c r="AF26" s="28">
        <v>0.2132</v>
      </c>
      <c r="AG26" s="41">
        <f t="shared" si="182"/>
        <v>34.995287599999997</v>
      </c>
      <c r="AH26" s="28">
        <f t="shared" si="183"/>
        <v>0.8586733255467397</v>
      </c>
      <c r="AI26" s="29">
        <f t="shared" si="6"/>
        <v>0.87029363414394434</v>
      </c>
      <c r="AJ26" s="43">
        <v>179</v>
      </c>
      <c r="AK26" s="39">
        <v>8.3000000000000004E-2</v>
      </c>
      <c r="AL26" s="28">
        <v>0.23119999999999999</v>
      </c>
      <c r="AM26" s="139">
        <v>0.22109999999999999</v>
      </c>
      <c r="AN26" s="41">
        <f>AJ26*(1-AK26)*AL26</f>
        <v>37.949861599999998</v>
      </c>
      <c r="AO26" s="140">
        <f t="shared" si="19"/>
        <v>36.292017299999998</v>
      </c>
      <c r="AP26" s="18">
        <v>1.55</v>
      </c>
      <c r="AQ26" s="18"/>
      <c r="AR26" s="121">
        <f>AR25+AJ26-AQ26</f>
        <v>1347.6000000000026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70"/>
      <c r="B27" s="49" t="s">
        <v>38</v>
      </c>
      <c r="C27" s="50"/>
      <c r="D27" s="51">
        <f t="shared" ref="D27" si="185">SUM(D24:D26)</f>
        <v>45107</v>
      </c>
      <c r="E27" s="51"/>
      <c r="F27" s="51">
        <f t="shared" ref="F27" si="186">SUM(F24:F26)</f>
        <v>36533</v>
      </c>
      <c r="G27" s="52"/>
      <c r="H27" s="52"/>
      <c r="I27" s="51">
        <f t="shared" ref="I27:K27" si="187">SUM(I24:I26)</f>
        <v>48814</v>
      </c>
      <c r="J27" s="52"/>
      <c r="K27" s="51">
        <f t="shared" si="187"/>
        <v>46489</v>
      </c>
      <c r="L27" s="21">
        <f t="shared" ref="L27" si="188">IF(K27&gt;0,(K24*L24+K25*L25+K26*L26)/K27,0)</f>
        <v>7.3735313730129703E-2</v>
      </c>
      <c r="M27" s="52">
        <f t="shared" ref="M27" si="189">M24+M25+M26</f>
        <v>43061</v>
      </c>
      <c r="N27" s="53">
        <f t="shared" ref="N27" si="190">IF(M27&gt;0,O27/M27,0)</f>
        <v>0.54452634634588126</v>
      </c>
      <c r="O27" s="54">
        <f t="shared" ref="O27" si="191">O24+O25+O26</f>
        <v>23447.848999999995</v>
      </c>
      <c r="P27" s="21">
        <f t="shared" ref="P27" si="192">IF(M27&gt;0,Q27/M27,0)</f>
        <v>0.34709077819836975</v>
      </c>
      <c r="Q27" s="54">
        <f t="shared" ref="Q27" si="193">Q24+Q25+Q26</f>
        <v>14946.075999999999</v>
      </c>
      <c r="R27" s="21">
        <f t="shared" ref="R27" si="194">IF(M27&gt;0,T27/M27,0)</f>
        <v>0.10838287545574882</v>
      </c>
      <c r="S27" s="141"/>
      <c r="T27" s="54">
        <f t="shared" ref="T27" si="195">T24+T25+T26</f>
        <v>4667.0749999999998</v>
      </c>
      <c r="U27" s="21">
        <f t="shared" ref="U27" si="196">IF(M27&gt;0,V27/M27,0)</f>
        <v>0.25985673811569637</v>
      </c>
      <c r="V27" s="54">
        <f t="shared" ref="V27" si="197">V24+V25+V26</f>
        <v>11189.691000000001</v>
      </c>
      <c r="W27" s="21">
        <f t="shared" ref="W27" si="198">IF(M27&gt;0,X27/M27,0)</f>
        <v>0.48362253547293366</v>
      </c>
      <c r="X27" s="54">
        <f t="shared" ref="X27" si="199">X24+X25+X26</f>
        <v>20825.269999999997</v>
      </c>
      <c r="Y27" s="21">
        <f t="shared" ref="Y27" si="200">IF(M27&gt;0,Z27/M27,0)</f>
        <v>0.42675808736443654</v>
      </c>
      <c r="Z27" s="54">
        <f t="shared" ref="Z27" si="201">Z24+Z25+Z26</f>
        <v>18376.63</v>
      </c>
      <c r="AA27" s="55">
        <f t="shared" ref="AA27" si="202">IF(M27&gt;0,AB27/M27,0)</f>
        <v>2.6144237244838716E-3</v>
      </c>
      <c r="AB27" s="56">
        <f t="shared" ref="AB27" si="203">SUM(AB24:AB26)</f>
        <v>112.5797</v>
      </c>
      <c r="AC27" s="55">
        <f t="shared" ref="AC27" si="204">IF(M27&gt;0,(AC24*M24+AC25*M25+AC26*M26)/M27,0)</f>
        <v>2.7633889435916496E-3</v>
      </c>
      <c r="AD27" s="55">
        <f t="shared" ref="AD27" si="205">IF(K27&gt;0,(K24*AD24+K25*AD25+K26*AD26)/K27,0)</f>
        <v>3.7349308438555358E-4</v>
      </c>
      <c r="AE27" s="52">
        <f t="shared" ref="AE27" si="206">SUM(AE24:AE26)</f>
        <v>16.083980000000004</v>
      </c>
      <c r="AF27" s="53">
        <f t="shared" ref="AF27" si="207">IF(K27&gt;0,(K24*AF24+K25*AF25+K26*AF26)/K27,0)</f>
        <v>0.21254994514831463</v>
      </c>
      <c r="AG27" s="58">
        <f t="shared" ref="AG27" si="208">SUM(AG24:AG26)</f>
        <v>95.189871600000004</v>
      </c>
      <c r="AH27" s="53">
        <f t="shared" ref="AH27" si="209">IF(AND(AB27&gt;0),((AB24*AH24+AB25*AH25+AB26*AH26)/AB27),0)</f>
        <v>0.85864086538642848</v>
      </c>
      <c r="AI27" s="57">
        <f t="shared" si="6"/>
        <v>0.86625046796599192</v>
      </c>
      <c r="AJ27" s="51">
        <f t="shared" ref="AJ27" si="210">SUM(AJ24:AJ26)</f>
        <v>488</v>
      </c>
      <c r="AK27" s="21">
        <f t="shared" ref="AK27" si="211">IF(AJ27&gt;0,(AK24*AJ24+AK25*AJ25+AK26*AJ26)/AJ27,0)</f>
        <v>8.2377049180327871E-2</v>
      </c>
      <c r="AL27" s="53">
        <f>IF(K27&gt;0,(AL24*K24+AL25*K25+AL26*K26)/K27,0)</f>
        <v>0.22977086622641918</v>
      </c>
      <c r="AM27" s="141">
        <f>IF(K27&gt;0,(AM24*K24+AM25*K25+AM26*K26)/K27,0)</f>
        <v>0.21866834304889329</v>
      </c>
      <c r="AN27" s="58">
        <f t="shared" ref="AN27" si="212">SUM(AN24:AN26)</f>
        <v>102.91031129999999</v>
      </c>
      <c r="AO27" s="142">
        <f t="shared" si="48"/>
        <v>97.938230700000005</v>
      </c>
      <c r="AP27" s="56"/>
      <c r="AQ27" s="56">
        <f t="shared" ref="AQ27" si="213">SUM(AQ24:AQ26)</f>
        <v>0</v>
      </c>
      <c r="AR27" s="105"/>
      <c r="AS27" s="106">
        <f>AR26</f>
        <v>1347.6000000000026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8">
        <v>7</v>
      </c>
      <c r="B28" s="23">
        <v>1</v>
      </c>
      <c r="C28" s="11" t="s">
        <v>57</v>
      </c>
      <c r="D28" s="12">
        <v>11300</v>
      </c>
      <c r="E28" s="12">
        <v>0</v>
      </c>
      <c r="F28" s="12">
        <v>12013</v>
      </c>
      <c r="G28" s="13">
        <v>1.1000000000000001</v>
      </c>
      <c r="H28" s="13">
        <v>4.3</v>
      </c>
      <c r="I28" s="12">
        <v>15365</v>
      </c>
      <c r="J28" s="13">
        <v>9</v>
      </c>
      <c r="K28" s="12">
        <v>16690</v>
      </c>
      <c r="L28" s="14">
        <v>7.0000000000000007E-2</v>
      </c>
      <c r="M28" s="24">
        <f>ROUND(K28*(1-L28),0)</f>
        <v>15522</v>
      </c>
      <c r="N28" s="15">
        <v>0.60399999999999998</v>
      </c>
      <c r="O28" s="25">
        <f t="shared" ref="O28:O30" si="215">M28*N28</f>
        <v>9375.2880000000005</v>
      </c>
      <c r="P28" s="14">
        <v>0.223</v>
      </c>
      <c r="Q28" s="25">
        <f t="shared" ref="Q28:Q30" si="216">M28*P28</f>
        <v>3461.4059999999999</v>
      </c>
      <c r="R28" s="16">
        <v>0.17299999999999999</v>
      </c>
      <c r="S28" s="150">
        <v>0.2515</v>
      </c>
      <c r="T28" s="25">
        <f t="shared" ref="T28:T30" si="217">M28*R28</f>
        <v>2685.3059999999996</v>
      </c>
      <c r="U28" s="26">
        <v>0.26200000000000001</v>
      </c>
      <c r="V28" s="25">
        <f t="shared" ref="V28:V30" si="218">M28*U28</f>
        <v>4066.7640000000001</v>
      </c>
      <c r="W28" s="16">
        <v>0.48599999999999999</v>
      </c>
      <c r="X28" s="25">
        <f t="shared" ref="X28:X30" si="219">M28*W28</f>
        <v>7543.692</v>
      </c>
      <c r="Y28" s="16">
        <v>0.43</v>
      </c>
      <c r="Z28" s="25">
        <f t="shared" ref="Z28:Z30" si="220">Y28*M28</f>
        <v>6674.46</v>
      </c>
      <c r="AA28" s="17">
        <v>2.7000000000000001E-3</v>
      </c>
      <c r="AB28" s="18">
        <f t="shared" ref="AB28:AB30" si="221">M28*AA28</f>
        <v>41.909400000000005</v>
      </c>
      <c r="AC28" s="27">
        <f>IF(M28&gt;0,(AE28+AN28)/M28,0)</f>
        <v>2.8968570931580985E-3</v>
      </c>
      <c r="AD28" s="17">
        <v>4.0000000000000002E-4</v>
      </c>
      <c r="AE28" s="24">
        <f t="shared" ref="AE28:AE30" si="222">AD28*M28</f>
        <v>6.2088000000000001</v>
      </c>
      <c r="AF28" s="117">
        <v>0.21379999999999999</v>
      </c>
      <c r="AG28" s="30">
        <f t="shared" ref="AG28:AG30" si="223">AJ28*(1-AK28)*AF28</f>
        <v>35.9171172</v>
      </c>
      <c r="AH28" s="28">
        <f t="shared" ref="AH28:AH30" si="224">IF(AND(AF28&gt;0,AD28&gt;0,AA28&gt;0),((AA28-AD28)*AF28)/((AF28-AD28)*AA28),0)</f>
        <v>0.85344857509805971</v>
      </c>
      <c r="AI28" s="60">
        <f t="shared" si="6"/>
        <v>0.8634163565257047</v>
      </c>
      <c r="AJ28" s="12">
        <v>183</v>
      </c>
      <c r="AK28" s="14">
        <v>8.2000000000000003E-2</v>
      </c>
      <c r="AL28" s="15">
        <v>0.23069999999999999</v>
      </c>
      <c r="AM28" s="135">
        <v>0.21890000000000001</v>
      </c>
      <c r="AN28" s="30">
        <f>AJ28*(1-AK28)*AL28</f>
        <v>38.7562158</v>
      </c>
      <c r="AO28" s="136">
        <f t="shared" ref="AO28" si="225">AJ28*(1-AK28)*AM28</f>
        <v>36.773886600000004</v>
      </c>
      <c r="AP28" s="19">
        <v>1.58</v>
      </c>
      <c r="AQ28" s="19"/>
      <c r="AR28" s="101">
        <f>AR26+AJ28-AQ28</f>
        <v>1530.6000000000026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9"/>
      <c r="B29" s="33">
        <v>2</v>
      </c>
      <c r="C29" s="46" t="s">
        <v>58</v>
      </c>
      <c r="D29" s="34">
        <v>18800</v>
      </c>
      <c r="E29" s="34">
        <v>0</v>
      </c>
      <c r="F29" s="34">
        <v>10848</v>
      </c>
      <c r="G29" s="35">
        <v>1</v>
      </c>
      <c r="H29" s="35">
        <v>4.4000000000000004</v>
      </c>
      <c r="I29" s="34">
        <v>15848</v>
      </c>
      <c r="J29" s="35">
        <v>9.3000000000000007</v>
      </c>
      <c r="K29" s="34">
        <v>16923</v>
      </c>
      <c r="L29" s="36">
        <v>7.3999999999999996E-2</v>
      </c>
      <c r="M29" s="37">
        <f>ROUND(K29*(1-L29),0)</f>
        <v>15671</v>
      </c>
      <c r="N29" s="38">
        <v>0.54300000000000004</v>
      </c>
      <c r="O29" s="25">
        <f t="shared" si="215"/>
        <v>8509.353000000001</v>
      </c>
      <c r="P29" s="36">
        <v>0.32300000000000001</v>
      </c>
      <c r="Q29" s="25">
        <f t="shared" si="216"/>
        <v>5061.7330000000002</v>
      </c>
      <c r="R29" s="39">
        <v>0.13400000000000001</v>
      </c>
      <c r="S29" s="139">
        <v>0.25540000000000002</v>
      </c>
      <c r="T29" s="25">
        <f t="shared" si="217"/>
        <v>2099.9140000000002</v>
      </c>
      <c r="U29" s="28">
        <v>0.27300000000000002</v>
      </c>
      <c r="V29" s="25">
        <f t="shared" si="218"/>
        <v>4278.183</v>
      </c>
      <c r="W29" s="39">
        <v>0.48499999999999999</v>
      </c>
      <c r="X29" s="25">
        <f t="shared" si="219"/>
        <v>7600.4349999999995</v>
      </c>
      <c r="Y29" s="39">
        <v>0.43</v>
      </c>
      <c r="Z29" s="25">
        <f t="shared" si="220"/>
        <v>6738.53</v>
      </c>
      <c r="AA29" s="40">
        <v>2.8400000000000001E-3</v>
      </c>
      <c r="AB29" s="18">
        <f t="shared" si="221"/>
        <v>44.50564</v>
      </c>
      <c r="AC29" s="27">
        <f>IF(M29&gt;0,(AE29+AN29)/M29,0)</f>
        <v>2.6158650756173824E-3</v>
      </c>
      <c r="AD29" s="40">
        <v>4.2000000000000002E-4</v>
      </c>
      <c r="AE29" s="37">
        <f t="shared" si="222"/>
        <v>6.5818200000000004</v>
      </c>
      <c r="AF29" s="28">
        <v>0.2109</v>
      </c>
      <c r="AG29" s="41">
        <f t="shared" si="223"/>
        <v>31.928572800000001</v>
      </c>
      <c r="AH29" s="28">
        <f t="shared" si="224"/>
        <v>0.85381301491962036</v>
      </c>
      <c r="AI29" s="29">
        <f t="shared" si="6"/>
        <v>0.8409952329244067</v>
      </c>
      <c r="AJ29" s="34">
        <v>166</v>
      </c>
      <c r="AK29" s="36">
        <v>8.7999999999999995E-2</v>
      </c>
      <c r="AL29" s="38">
        <v>0.2273</v>
      </c>
      <c r="AM29" s="137">
        <v>0.21110000000000001</v>
      </c>
      <c r="AN29" s="41">
        <f>AJ29*(1-AK29)*AL29</f>
        <v>34.411401599999998</v>
      </c>
      <c r="AO29" s="138">
        <f t="shared" si="19"/>
        <v>31.958851200000002</v>
      </c>
      <c r="AP29" s="42">
        <v>1.6</v>
      </c>
      <c r="AQ29" s="42"/>
      <c r="AR29" s="121">
        <f>AR28+AJ29-AQ29</f>
        <v>1696.6000000000026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9"/>
      <c r="B30" s="33">
        <v>3</v>
      </c>
      <c r="C30" s="11" t="s">
        <v>54</v>
      </c>
      <c r="D30" s="43">
        <v>12779</v>
      </c>
      <c r="E30" s="43">
        <v>2</v>
      </c>
      <c r="F30" s="43">
        <v>12650</v>
      </c>
      <c r="G30" s="37">
        <v>1</v>
      </c>
      <c r="H30" s="37">
        <v>3.7</v>
      </c>
      <c r="I30" s="43">
        <v>17496</v>
      </c>
      <c r="J30" s="37">
        <v>9.5</v>
      </c>
      <c r="K30" s="43">
        <v>16962</v>
      </c>
      <c r="L30" s="39">
        <v>6.7000000000000004E-2</v>
      </c>
      <c r="M30" s="37">
        <f>ROUND(K30*(1-L30),0)</f>
        <v>15826</v>
      </c>
      <c r="N30" s="28">
        <v>0.505</v>
      </c>
      <c r="O30" s="25">
        <f t="shared" si="215"/>
        <v>7992.13</v>
      </c>
      <c r="P30" s="39">
        <v>0.38800000000000001</v>
      </c>
      <c r="Q30" s="25">
        <f t="shared" si="216"/>
        <v>6140.4880000000003</v>
      </c>
      <c r="R30" s="39">
        <v>0.107</v>
      </c>
      <c r="S30" s="139">
        <v>0.25740000000000002</v>
      </c>
      <c r="T30" s="25">
        <f t="shared" si="217"/>
        <v>1693.3820000000001</v>
      </c>
      <c r="U30" s="28">
        <v>0.26500000000000001</v>
      </c>
      <c r="V30" s="25">
        <f t="shared" si="218"/>
        <v>4193.8900000000003</v>
      </c>
      <c r="W30" s="39">
        <v>0.47699999999999998</v>
      </c>
      <c r="X30" s="25">
        <f t="shared" si="219"/>
        <v>7549.0019999999995</v>
      </c>
      <c r="Y30" s="39">
        <v>0.43</v>
      </c>
      <c r="Z30" s="25">
        <f t="shared" si="220"/>
        <v>6805.18</v>
      </c>
      <c r="AA30" s="47">
        <v>2.8900000000000002E-3</v>
      </c>
      <c r="AB30" s="18">
        <f t="shared" si="221"/>
        <v>45.737140000000004</v>
      </c>
      <c r="AC30" s="27">
        <f>IF(M30&gt;0,(AE30+AN30)/M30,0)</f>
        <v>3.6564155187665866E-3</v>
      </c>
      <c r="AD30" s="47">
        <v>4.4000000000000002E-4</v>
      </c>
      <c r="AE30" s="37">
        <f t="shared" si="222"/>
        <v>6.9634400000000003</v>
      </c>
      <c r="AF30" s="28">
        <v>0.18210000000000001</v>
      </c>
      <c r="AG30" s="41">
        <f t="shared" si="223"/>
        <v>45.979339500000002</v>
      </c>
      <c r="AH30" s="28">
        <f t="shared" si="224"/>
        <v>0.84980420855417582</v>
      </c>
      <c r="AI30" s="29">
        <f t="shared" si="6"/>
        <v>0.88158766736692507</v>
      </c>
      <c r="AJ30" s="43">
        <v>279</v>
      </c>
      <c r="AK30" s="39">
        <v>9.5000000000000001E-2</v>
      </c>
      <c r="AL30" s="28">
        <v>0.2016</v>
      </c>
      <c r="AM30" s="139">
        <v>0.1804</v>
      </c>
      <c r="AN30" s="41">
        <f>AJ30*(1-AK30)*AL30</f>
        <v>50.902992000000005</v>
      </c>
      <c r="AO30" s="140">
        <f t="shared" si="19"/>
        <v>45.550098000000006</v>
      </c>
      <c r="AP30" s="18">
        <v>1.65</v>
      </c>
      <c r="AQ30" s="18"/>
      <c r="AR30" s="121">
        <f>AR29+AJ30-AQ30</f>
        <v>1975.6000000000026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70"/>
      <c r="B31" s="49" t="s">
        <v>38</v>
      </c>
      <c r="C31" s="50"/>
      <c r="D31" s="51">
        <f t="shared" ref="D31" si="226">SUM(D28:D30)</f>
        <v>42879</v>
      </c>
      <c r="E31" s="51"/>
      <c r="F31" s="51">
        <f t="shared" ref="F31" si="227">SUM(F28:F30)</f>
        <v>35511</v>
      </c>
      <c r="G31" s="52"/>
      <c r="H31" s="52"/>
      <c r="I31" s="51">
        <f t="shared" ref="I31:K31" si="228">SUM(I28:I30)</f>
        <v>48709</v>
      </c>
      <c r="J31" s="52"/>
      <c r="K31" s="51">
        <f t="shared" si="228"/>
        <v>50575</v>
      </c>
      <c r="L31" s="21">
        <f t="shared" ref="L31" si="229">IF(K31&gt;0,(K28*L28+K29*L29+K30*L30)/K31,0)</f>
        <v>7.0332298566485416E-2</v>
      </c>
      <c r="M31" s="52">
        <f t="shared" ref="M31" si="230">M28+M29+M30</f>
        <v>47019</v>
      </c>
      <c r="N31" s="53">
        <f t="shared" ref="N31" si="231">IF(M31&gt;0,O31/M31,0)</f>
        <v>0.55034711499606548</v>
      </c>
      <c r="O31" s="54">
        <f t="shared" ref="O31" si="232">O28+O29+O30</f>
        <v>25876.771000000004</v>
      </c>
      <c r="P31" s="21">
        <f t="shared" ref="P31" si="233">IF(M31&gt;0,Q31/M31,0)</f>
        <v>0.31186599034432888</v>
      </c>
      <c r="Q31" s="54">
        <f t="shared" ref="Q31" si="234">Q28+Q29+Q30</f>
        <v>14663.627</v>
      </c>
      <c r="R31" s="21">
        <f t="shared" ref="R31" si="235">IF(M31&gt;0,T31/M31,0)</f>
        <v>0.13778689465960567</v>
      </c>
      <c r="S31" s="141"/>
      <c r="T31" s="54">
        <f t="shared" ref="T31" si="236">T28+T29+T30</f>
        <v>6478.601999999999</v>
      </c>
      <c r="U31" s="21">
        <f t="shared" ref="U31" si="237">IF(M31&gt;0,V31/M31,0)</f>
        <v>0.26667596078181161</v>
      </c>
      <c r="V31" s="54">
        <f t="shared" ref="V31" si="238">V28+V29+V30</f>
        <v>12538.837</v>
      </c>
      <c r="W31" s="21">
        <f t="shared" ref="W31" si="239">IF(M31&gt;0,X31/M31,0)</f>
        <v>0.48263742316935709</v>
      </c>
      <c r="X31" s="54">
        <f t="shared" ref="X31" si="240">X28+X29+X30</f>
        <v>22693.129000000001</v>
      </c>
      <c r="Y31" s="21">
        <f t="shared" ref="Y31" si="241">IF(M31&gt;0,Z31/M31,0)</f>
        <v>0.42999999999999994</v>
      </c>
      <c r="Z31" s="54">
        <f t="shared" ref="Z31" si="242">Z28+Z29+Z30</f>
        <v>20218.169999999998</v>
      </c>
      <c r="AA31" s="55">
        <f t="shared" ref="AA31" si="243">IF(M31&gt;0,AB31/M31,0)</f>
        <v>2.8106123056636681E-3</v>
      </c>
      <c r="AB31" s="56">
        <f t="shared" ref="AB31" si="244">SUM(AB28:AB30)</f>
        <v>132.15218000000002</v>
      </c>
      <c r="AC31" s="55">
        <f t="shared" ref="AC31" si="245">IF(M31&gt;0,(AC28*M28+AC29*M29+AC30*M30)/M31,0)</f>
        <v>3.0588627873838238E-3</v>
      </c>
      <c r="AD31" s="55">
        <f t="shared" ref="AD31" si="246">IF(K31&gt;0,(K28*AD28+K29*AD29+K30*AD30)/K31,0)</f>
        <v>4.2010756302521013E-4</v>
      </c>
      <c r="AE31" s="52">
        <f t="shared" ref="AE31" si="247">SUM(AE28:AE30)</f>
        <v>19.754060000000003</v>
      </c>
      <c r="AF31" s="53">
        <f t="shared" ref="AF31" si="248">IF(K31&gt;0,(K28*AF28+K29*AF29+K30*AF30)/K31,0)</f>
        <v>0.20219798121601582</v>
      </c>
      <c r="AG31" s="58">
        <f t="shared" ref="AG31" si="249">SUM(AG28:AG30)</f>
        <v>113.8250295</v>
      </c>
      <c r="AH31" s="53">
        <f t="shared" ref="AH31" si="250">IF(AND(AB31&gt;0),((AB28*AH28+AB29*AH29+AB30*AH30)/AB31),0)</f>
        <v>0.85231001442256504</v>
      </c>
      <c r="AI31" s="57">
        <f t="shared" si="6"/>
        <v>0.86431085783819428</v>
      </c>
      <c r="AJ31" s="51">
        <f t="shared" ref="AJ31" si="251">SUM(AJ28:AJ30)</f>
        <v>628</v>
      </c>
      <c r="AK31" s="21">
        <f t="shared" ref="AK31" si="252">IF(AJ31&gt;0,(AK28*AJ28+AK29*AJ29+AK30*AJ30)/AJ31,0)</f>
        <v>8.9361464968152865E-2</v>
      </c>
      <c r="AL31" s="53">
        <f>IF(K31&gt;0,(AL28*K28+AL29*K29+AL30*K30)/K31,0)</f>
        <v>0.21980267128027683</v>
      </c>
      <c r="AM31" s="141">
        <f>IF(L31&gt;0,(AM28*K28+AM29*K29+AM30*K30)/K31,0)</f>
        <v>0.20337777755808203</v>
      </c>
      <c r="AN31" s="58">
        <f t="shared" ref="AN31" si="253">SUM(AN28:AN30)</f>
        <v>124.0706094</v>
      </c>
      <c r="AO31" s="142">
        <f t="shared" si="48"/>
        <v>114.28283580000002</v>
      </c>
      <c r="AP31" s="56"/>
      <c r="AQ31" s="56">
        <f t="shared" ref="AQ31" si="254">SUM(AQ28:AQ30)</f>
        <v>0</v>
      </c>
      <c r="AR31" s="105"/>
      <c r="AS31" s="106">
        <f>AR30</f>
        <v>1975.6000000000026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8">
        <v>8</v>
      </c>
      <c r="B32" s="23">
        <v>1</v>
      </c>
      <c r="C32" s="46" t="s">
        <v>55</v>
      </c>
      <c r="D32" s="12">
        <v>6238</v>
      </c>
      <c r="E32" s="12">
        <v>0</v>
      </c>
      <c r="F32" s="12">
        <v>11663</v>
      </c>
      <c r="G32" s="13">
        <v>3.8</v>
      </c>
      <c r="H32" s="13">
        <v>6.7</v>
      </c>
      <c r="I32" s="12">
        <v>15138</v>
      </c>
      <c r="J32" s="13">
        <v>10.3</v>
      </c>
      <c r="K32" s="12">
        <v>16686</v>
      </c>
      <c r="L32" s="14">
        <v>6.8000000000000005E-2</v>
      </c>
      <c r="M32" s="24">
        <f>ROUND(K32*(1-L32),0)</f>
        <v>15551</v>
      </c>
      <c r="N32" s="15">
        <v>0.5</v>
      </c>
      <c r="O32" s="25">
        <f t="shared" ref="O32:O34" si="256">M32*N32</f>
        <v>7775.5</v>
      </c>
      <c r="P32" s="14">
        <v>0.35199999999999998</v>
      </c>
      <c r="Q32" s="25">
        <f t="shared" ref="Q32:Q34" si="257">M32*P32</f>
        <v>5473.9519999999993</v>
      </c>
      <c r="R32" s="16">
        <v>0.14799999999999999</v>
      </c>
      <c r="S32" s="150">
        <v>0.26650000000000001</v>
      </c>
      <c r="T32" s="25">
        <f t="shared" ref="T32:T34" si="258">M32*R32</f>
        <v>2301.5479999999998</v>
      </c>
      <c r="U32" s="26">
        <v>0.245</v>
      </c>
      <c r="V32" s="25">
        <f t="shared" ref="V32:V34" si="259">M32*U32</f>
        <v>3809.9949999999999</v>
      </c>
      <c r="W32" s="16">
        <v>0.505</v>
      </c>
      <c r="X32" s="25">
        <f t="shared" ref="X32:X34" si="260">M32*W32</f>
        <v>7853.2550000000001</v>
      </c>
      <c r="Y32" s="16">
        <v>0.44</v>
      </c>
      <c r="Z32" s="25">
        <f t="shared" ref="Z32:Z34" si="261">Y32*M32</f>
        <v>6842.44</v>
      </c>
      <c r="AA32" s="17">
        <v>2.81E-3</v>
      </c>
      <c r="AB32" s="18">
        <f t="shared" ref="AB32:AB34" si="262">M32*AA32</f>
        <v>43.698309999999999</v>
      </c>
      <c r="AC32" s="27">
        <f>IF(M32&gt;0,(AE32+AN32)/M32,0)</f>
        <v>2.7781341392836474E-3</v>
      </c>
      <c r="AD32" s="17">
        <v>4.4000000000000002E-4</v>
      </c>
      <c r="AE32" s="24">
        <f t="shared" ref="AE32:AE34" si="263">AD32*M32</f>
        <v>6.8424399999999999</v>
      </c>
      <c r="AF32" s="117">
        <v>0.2</v>
      </c>
      <c r="AG32" s="30">
        <f t="shared" ref="AG32:AG34" si="264">AJ32*(1-AK32)*AF32</f>
        <v>36.036000000000001</v>
      </c>
      <c r="AH32" s="28">
        <f t="shared" ref="AH32:AH34" si="265">IF(AND(AF32&gt;0,AD32&gt;0,AA32&gt;0),((AA32-AD32)*AF32)/((AF32-AD32)*AA32),0)</f>
        <v>0.84527597725672643</v>
      </c>
      <c r="AI32" s="60">
        <f t="shared" si="6"/>
        <v>0.84345937765078194</v>
      </c>
      <c r="AJ32" s="12">
        <v>198</v>
      </c>
      <c r="AK32" s="14">
        <v>0.09</v>
      </c>
      <c r="AL32" s="15">
        <v>0.20180000000000001</v>
      </c>
      <c r="AM32" s="135">
        <v>0.18479999999999999</v>
      </c>
      <c r="AN32" s="30">
        <f>AJ32*(1-AK32)*AL32</f>
        <v>36.360324000000006</v>
      </c>
      <c r="AO32" s="136">
        <f t="shared" ref="AO32" si="266">AJ32*(1-AK32)*AM32</f>
        <v>33.297263999999998</v>
      </c>
      <c r="AP32" s="19">
        <v>1.65</v>
      </c>
      <c r="AQ32" s="19">
        <v>500.86</v>
      </c>
      <c r="AR32" s="101">
        <f>AR30+AJ32-AQ32</f>
        <v>1672.7400000000025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9"/>
      <c r="B33" s="33">
        <v>2</v>
      </c>
      <c r="C33" s="46" t="s">
        <v>58</v>
      </c>
      <c r="D33" s="34">
        <v>20600</v>
      </c>
      <c r="E33" s="34">
        <v>3</v>
      </c>
      <c r="F33" s="34">
        <v>11637</v>
      </c>
      <c r="G33" s="35">
        <v>3.9</v>
      </c>
      <c r="H33" s="35">
        <v>5</v>
      </c>
      <c r="I33" s="34">
        <v>16223</v>
      </c>
      <c r="J33" s="35">
        <v>10.5</v>
      </c>
      <c r="K33" s="34">
        <v>16453</v>
      </c>
      <c r="L33" s="36">
        <v>7.0999999999999994E-2</v>
      </c>
      <c r="M33" s="37">
        <f>ROUND(K33*(1-L33),0)</f>
        <v>15285</v>
      </c>
      <c r="N33" s="38">
        <v>0.51500000000000001</v>
      </c>
      <c r="O33" s="25">
        <f t="shared" si="256"/>
        <v>7871.7750000000005</v>
      </c>
      <c r="P33" s="36">
        <v>0.35699999999999998</v>
      </c>
      <c r="Q33" s="25">
        <f t="shared" si="257"/>
        <v>5456.7449999999999</v>
      </c>
      <c r="R33" s="39">
        <v>0.128</v>
      </c>
      <c r="S33" s="139">
        <v>0.25009999999999999</v>
      </c>
      <c r="T33" s="25">
        <f t="shared" si="258"/>
        <v>1956.48</v>
      </c>
      <c r="U33" s="28">
        <v>0.25800000000000001</v>
      </c>
      <c r="V33" s="25">
        <f t="shared" si="259"/>
        <v>3943.53</v>
      </c>
      <c r="W33" s="39">
        <v>0.47599999999999998</v>
      </c>
      <c r="X33" s="25">
        <f t="shared" si="260"/>
        <v>7275.66</v>
      </c>
      <c r="Y33" s="39">
        <v>0.42</v>
      </c>
      <c r="Z33" s="25">
        <f t="shared" si="261"/>
        <v>6419.7</v>
      </c>
      <c r="AA33" s="40">
        <v>2.7200000000000002E-3</v>
      </c>
      <c r="AB33" s="18">
        <f t="shared" si="262"/>
        <v>41.575200000000002</v>
      </c>
      <c r="AC33" s="27">
        <f>IF(M33&gt;0,(AE33+AN33)/M33,0)</f>
        <v>2.6975829244357211E-3</v>
      </c>
      <c r="AD33" s="40">
        <v>4.2000000000000002E-4</v>
      </c>
      <c r="AE33" s="37">
        <f t="shared" si="263"/>
        <v>6.4197000000000006</v>
      </c>
      <c r="AF33" s="28">
        <v>0.21379999999999999</v>
      </c>
      <c r="AG33" s="41">
        <f t="shared" si="264"/>
        <v>34.346969999999999</v>
      </c>
      <c r="AH33" s="28">
        <f t="shared" si="265"/>
        <v>0.84725262304753179</v>
      </c>
      <c r="AI33" s="29">
        <f t="shared" si="6"/>
        <v>0.84594464319878648</v>
      </c>
      <c r="AJ33" s="34">
        <v>175</v>
      </c>
      <c r="AK33" s="36">
        <v>8.2000000000000003E-2</v>
      </c>
      <c r="AL33" s="38">
        <v>0.2167</v>
      </c>
      <c r="AM33" s="137">
        <v>0.20569999999999999</v>
      </c>
      <c r="AN33" s="41">
        <f>AJ33*(1-AK33)*AL33</f>
        <v>34.812854999999999</v>
      </c>
      <c r="AO33" s="138">
        <f t="shared" si="19"/>
        <v>33.045704999999998</v>
      </c>
      <c r="AP33" s="42">
        <v>1.6</v>
      </c>
      <c r="AQ33" s="42"/>
      <c r="AR33" s="121">
        <f>AR32+AJ33-AQ33</f>
        <v>1847.7400000000025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9"/>
      <c r="B34" s="33">
        <v>3</v>
      </c>
      <c r="C34" s="11" t="s">
        <v>54</v>
      </c>
      <c r="D34" s="43">
        <v>20912</v>
      </c>
      <c r="E34" s="43">
        <v>1</v>
      </c>
      <c r="F34" s="43">
        <v>13196</v>
      </c>
      <c r="G34" s="37">
        <v>5.2</v>
      </c>
      <c r="H34" s="37">
        <v>7.2</v>
      </c>
      <c r="I34" s="43">
        <v>18397</v>
      </c>
      <c r="J34" s="37">
        <v>10.1</v>
      </c>
      <c r="K34" s="43">
        <v>16448</v>
      </c>
      <c r="L34" s="39">
        <v>7.8E-2</v>
      </c>
      <c r="M34" s="37">
        <f>ROUND(K34*(1-L34),0)</f>
        <v>15165</v>
      </c>
      <c r="N34" s="28">
        <v>0.53800000000000003</v>
      </c>
      <c r="O34" s="25">
        <f t="shared" si="256"/>
        <v>8158.77</v>
      </c>
      <c r="P34" s="39">
        <v>0.31</v>
      </c>
      <c r="Q34" s="25">
        <f t="shared" si="257"/>
        <v>4701.1499999999996</v>
      </c>
      <c r="R34" s="39">
        <v>0.152</v>
      </c>
      <c r="S34" s="139">
        <v>0.24879999999999999</v>
      </c>
      <c r="T34" s="25">
        <f t="shared" si="258"/>
        <v>2305.08</v>
      </c>
      <c r="U34" s="28">
        <v>0.248</v>
      </c>
      <c r="V34" s="25">
        <f t="shared" si="259"/>
        <v>3760.92</v>
      </c>
      <c r="W34" s="39">
        <v>0.48299999999999998</v>
      </c>
      <c r="X34" s="25">
        <f t="shared" si="260"/>
        <v>7324.6949999999997</v>
      </c>
      <c r="Y34" s="39">
        <v>0.42</v>
      </c>
      <c r="Z34" s="25">
        <f t="shared" si="261"/>
        <v>6369.3</v>
      </c>
      <c r="AA34" s="47">
        <v>2.81E-3</v>
      </c>
      <c r="AB34" s="18">
        <f t="shared" si="262"/>
        <v>42.61365</v>
      </c>
      <c r="AC34" s="27">
        <f>IF(M34&gt;0,(AE34+AN34)/M34,0)</f>
        <v>3.096732080448401E-3</v>
      </c>
      <c r="AD34" s="47">
        <v>4.2999999999999999E-4</v>
      </c>
      <c r="AE34" s="37">
        <f t="shared" si="263"/>
        <v>6.52095</v>
      </c>
      <c r="AF34" s="28">
        <v>0.214</v>
      </c>
      <c r="AG34" s="41">
        <f t="shared" si="264"/>
        <v>36.225920000000002</v>
      </c>
      <c r="AH34" s="28">
        <f t="shared" si="265"/>
        <v>0.84868038132296642</v>
      </c>
      <c r="AI34" s="29">
        <f t="shared" si="6"/>
        <v>0.86269672691283483</v>
      </c>
      <c r="AJ34" s="43">
        <v>184</v>
      </c>
      <c r="AK34" s="39">
        <v>0.08</v>
      </c>
      <c r="AL34" s="28">
        <v>0.2389</v>
      </c>
      <c r="AM34" s="139">
        <v>0.2298</v>
      </c>
      <c r="AN34" s="41">
        <f>AJ34*(1-AK34)*AL34</f>
        <v>40.440992000000001</v>
      </c>
      <c r="AO34" s="140">
        <f t="shared" si="19"/>
        <v>38.900544000000004</v>
      </c>
      <c r="AP34" s="18">
        <v>1.55</v>
      </c>
      <c r="AQ34" s="18"/>
      <c r="AR34" s="121">
        <f>AR33+AJ34-AQ34</f>
        <v>2031.7400000000025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70"/>
      <c r="B35" s="49" t="s">
        <v>38</v>
      </c>
      <c r="C35" s="50"/>
      <c r="D35" s="51">
        <f t="shared" ref="D35" si="267">SUM(D32:D34)</f>
        <v>47750</v>
      </c>
      <c r="E35" s="51"/>
      <c r="F35" s="51">
        <f t="shared" ref="F35" si="268">SUM(F32:F34)</f>
        <v>36496</v>
      </c>
      <c r="G35" s="52"/>
      <c r="H35" s="52"/>
      <c r="I35" s="51">
        <f t="shared" ref="I35:K35" si="269">SUM(I32:I34)</f>
        <v>49758</v>
      </c>
      <c r="J35" s="52"/>
      <c r="K35" s="51">
        <f t="shared" si="269"/>
        <v>49587</v>
      </c>
      <c r="L35" s="21">
        <f t="shared" ref="L35" si="270">IF(K35&gt;0,(K32*L32+K33*L33+K34*L34)/K35,0)</f>
        <v>7.2312400427531398E-2</v>
      </c>
      <c r="M35" s="52">
        <f t="shared" ref="M35" si="271">M32+M33+M34</f>
        <v>46001</v>
      </c>
      <c r="N35" s="53">
        <f t="shared" ref="N35" si="272">IF(M35&gt;0,O35/M35,0)</f>
        <v>0.51751146714201868</v>
      </c>
      <c r="O35" s="54">
        <f t="shared" ref="O35" si="273">O32+O33+O34</f>
        <v>23806.045000000002</v>
      </c>
      <c r="P35" s="21">
        <f t="shared" ref="P35" si="274">IF(M35&gt;0,Q35/M35,0)</f>
        <v>0.33981537357883523</v>
      </c>
      <c r="Q35" s="54">
        <f t="shared" ref="Q35" si="275">Q32+Q33+Q34</f>
        <v>15631.847</v>
      </c>
      <c r="R35" s="21">
        <f t="shared" ref="R35" si="276">IF(M35&gt;0,T35/M35,0)</f>
        <v>0.14267315927914612</v>
      </c>
      <c r="S35" s="141"/>
      <c r="T35" s="54">
        <f t="shared" ref="T35" si="277">T32+T33+T34</f>
        <v>6563.1080000000002</v>
      </c>
      <c r="U35" s="21">
        <f t="shared" ref="U35" si="278">IF(M35&gt;0,V35/M35,0)</f>
        <v>0.25030858024825547</v>
      </c>
      <c r="V35" s="54">
        <f t="shared" ref="V35" si="279">V32+V33+V34</f>
        <v>11514.445</v>
      </c>
      <c r="W35" s="21">
        <f t="shared" ref="W35" si="280">IF(M35&gt;0,X35/M35,0)</f>
        <v>0.48811134540553469</v>
      </c>
      <c r="X35" s="54">
        <f t="shared" ref="X35" si="281">X32+X33+X34</f>
        <v>22453.61</v>
      </c>
      <c r="Y35" s="21">
        <f t="shared" ref="Y35" si="282">IF(M35&gt;0,Z35/M35,0)</f>
        <v>0.42676115736614417</v>
      </c>
      <c r="Z35" s="54">
        <f t="shared" ref="Z35" si="283">Z32+Z33+Z34</f>
        <v>19631.439999999999</v>
      </c>
      <c r="AA35" s="55">
        <f t="shared" ref="AA35" si="284">IF(M35&gt;0,AB35/M35,0)</f>
        <v>2.7800952153214059E-3</v>
      </c>
      <c r="AB35" s="56">
        <f t="shared" ref="AB35" si="285">SUM(AB32:AB34)</f>
        <v>127.88715999999999</v>
      </c>
      <c r="AC35" s="55">
        <f t="shared" ref="AC35" si="286">IF(M35&gt;0,(AC32*M32+AC33*M33+AC34*M34)/M35,0)</f>
        <v>2.8564000999978258E-3</v>
      </c>
      <c r="AD35" s="55">
        <f t="shared" ref="AD35" si="287">IF(K35&gt;0,(K32*AD32+K33*AD33+K34*AD34)/K35,0)</f>
        <v>4.3004698812188673E-4</v>
      </c>
      <c r="AE35" s="52">
        <f t="shared" ref="AE35" si="288">SUM(AE32:AE34)</f>
        <v>19.783090000000001</v>
      </c>
      <c r="AF35" s="53">
        <f t="shared" ref="AF35" si="289">IF(K35&gt;0,(K32*AF32+K33*AF33+K34*AF34)/K35,0)</f>
        <v>0.20922264706475485</v>
      </c>
      <c r="AG35" s="58">
        <f t="shared" ref="AG35" si="290">SUM(AG32:AG34)</f>
        <v>106.60889</v>
      </c>
      <c r="AH35" s="53">
        <f t="shared" ref="AH35" si="291">IF(AND(AB35&gt;0),((AB32*AH32+AB33*AH33+AB34*AH34)/AB35),0)</f>
        <v>0.84705296196276902</v>
      </c>
      <c r="AI35" s="57">
        <f t="shared" si="6"/>
        <v>0.85111535664349325</v>
      </c>
      <c r="AJ35" s="51">
        <f t="shared" ref="AJ35" si="292">SUM(AJ32:AJ34)</f>
        <v>557</v>
      </c>
      <c r="AK35" s="21">
        <f t="shared" ref="AK35" si="293">IF(AJ35&gt;0,(AK32*AJ32+AK33*AJ33+AK34*AJ34)/AJ35,0)</f>
        <v>8.4183123877917418E-2</v>
      </c>
      <c r="AL35" s="53">
        <f>IF(K35&gt;0,(AL32*K32+AL33*K33+AL34*K34)/K35,0)</f>
        <v>0.21904989412547643</v>
      </c>
      <c r="AM35" s="141">
        <f>IF(L35&gt;0,(AM32*K32+AM33*K33+AM34*K34)/K35,0)</f>
        <v>0.20666112690826224</v>
      </c>
      <c r="AN35" s="58">
        <f t="shared" ref="AN35" si="294">SUM(AN32:AN34)</f>
        <v>111.614171</v>
      </c>
      <c r="AO35" s="142">
        <f t="shared" si="48"/>
        <v>105.24351300000001</v>
      </c>
      <c r="AP35" s="56"/>
      <c r="AQ35" s="56">
        <f t="shared" ref="AQ35" si="295">SUM(AQ32:AQ34)</f>
        <v>500.86</v>
      </c>
      <c r="AR35" s="105"/>
      <c r="AS35" s="106">
        <f>AR34</f>
        <v>2031.7400000000025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8">
        <v>9</v>
      </c>
      <c r="B36" s="23">
        <v>1</v>
      </c>
      <c r="C36" s="46" t="s">
        <v>55</v>
      </c>
      <c r="D36" s="12">
        <v>4338</v>
      </c>
      <c r="E36" s="12">
        <v>0</v>
      </c>
      <c r="F36" s="12">
        <v>14759</v>
      </c>
      <c r="G36" s="13">
        <v>6.5</v>
      </c>
      <c r="H36" s="13">
        <v>5</v>
      </c>
      <c r="I36" s="12">
        <v>17927</v>
      </c>
      <c r="J36" s="13">
        <v>9.6999999999999993</v>
      </c>
      <c r="K36" s="12">
        <v>16315</v>
      </c>
      <c r="L36" s="14">
        <v>6.2E-2</v>
      </c>
      <c r="M36" s="24">
        <f>ROUND(K36*(1-L36),0)</f>
        <v>15303</v>
      </c>
      <c r="N36" s="15">
        <v>0.43099999999999999</v>
      </c>
      <c r="O36" s="25">
        <f t="shared" ref="O36:O38" si="297">M36*N36</f>
        <v>6595.5929999999998</v>
      </c>
      <c r="P36" s="14">
        <v>0.35599999999999998</v>
      </c>
      <c r="Q36" s="25">
        <f t="shared" ref="Q36:Q38" si="298">M36*P36</f>
        <v>5447.8679999999995</v>
      </c>
      <c r="R36" s="16">
        <v>0.21299999999999999</v>
      </c>
      <c r="S36" s="150">
        <v>0.25019999999999998</v>
      </c>
      <c r="T36" s="25">
        <f t="shared" ref="T36:T38" si="299">M36*R36</f>
        <v>3259.5389999999998</v>
      </c>
      <c r="U36" s="26">
        <v>0.246</v>
      </c>
      <c r="V36" s="25">
        <f t="shared" ref="V36:V38" si="300">M36*U36</f>
        <v>3764.538</v>
      </c>
      <c r="W36" s="16">
        <v>0.48199999999999998</v>
      </c>
      <c r="X36" s="25">
        <f t="shared" ref="X36:X38" si="301">M36*W36</f>
        <v>7376.0459999999994</v>
      </c>
      <c r="Y36" s="16">
        <v>0.43</v>
      </c>
      <c r="Z36" s="25">
        <f t="shared" ref="Z36:Z38" si="302">Y36*M36</f>
        <v>6580.29</v>
      </c>
      <c r="AA36" s="17">
        <v>2.8300000000000001E-3</v>
      </c>
      <c r="AB36" s="18">
        <f t="shared" ref="AB36:AB38" si="303">M36*AA36</f>
        <v>43.307490000000001</v>
      </c>
      <c r="AC36" s="27">
        <f>IF(M36&gt;0,(AE36+AN36)/M36,0)</f>
        <v>2.9017113899235439E-3</v>
      </c>
      <c r="AD36" s="17">
        <v>4.2999999999999999E-4</v>
      </c>
      <c r="AE36" s="24">
        <f t="shared" ref="AE36:AE38" si="304">AD36*M36</f>
        <v>6.5802899999999998</v>
      </c>
      <c r="AF36" s="117">
        <v>0.2127</v>
      </c>
      <c r="AG36" s="30">
        <f t="shared" ref="AG36:AG38" si="305">AJ36*(1-AK36)*AF36</f>
        <v>35.693399700000001</v>
      </c>
      <c r="AH36" s="28">
        <f t="shared" ref="AH36:AH38" si="306">IF(AND(AF36&gt;0,AD36&gt;0,AA36&gt;0),((AA36-AD36)*AF36)/((AF36-AD36)*AA36),0)</f>
        <v>0.84977446385120892</v>
      </c>
      <c r="AI36" s="60">
        <f t="shared" si="6"/>
        <v>0.85343971269389618</v>
      </c>
      <c r="AJ36" s="12">
        <v>183</v>
      </c>
      <c r="AK36" s="14">
        <v>8.3000000000000004E-2</v>
      </c>
      <c r="AL36" s="15">
        <v>0.22539999999999999</v>
      </c>
      <c r="AM36" s="135">
        <v>0.21249999999999999</v>
      </c>
      <c r="AN36" s="30">
        <f>AJ36*(1-AK36)*AL36</f>
        <v>37.824599399999997</v>
      </c>
      <c r="AO36" s="136">
        <f t="shared" ref="AO36" si="307">AJ36*(1-AK36)*AM36</f>
        <v>35.659837500000002</v>
      </c>
      <c r="AP36" s="19">
        <v>1.55</v>
      </c>
      <c r="AQ36" s="19">
        <v>822.06</v>
      </c>
      <c r="AR36" s="101">
        <f>AR34+AJ36-AQ36</f>
        <v>1392.6800000000026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9"/>
      <c r="B37" s="33">
        <v>2</v>
      </c>
      <c r="C37" s="11" t="s">
        <v>59</v>
      </c>
      <c r="D37" s="34">
        <v>20600</v>
      </c>
      <c r="E37" s="34">
        <v>4</v>
      </c>
      <c r="F37" s="34">
        <v>13002</v>
      </c>
      <c r="G37" s="35">
        <v>4.7</v>
      </c>
      <c r="H37" s="35">
        <v>7.5</v>
      </c>
      <c r="I37" s="34">
        <v>17417</v>
      </c>
      <c r="J37" s="35">
        <v>9.6999999999999993</v>
      </c>
      <c r="K37" s="34">
        <v>16586</v>
      </c>
      <c r="L37" s="36">
        <v>6.0999999999999999E-2</v>
      </c>
      <c r="M37" s="37">
        <f>ROUND(K37*(1-L37),0)</f>
        <v>15574</v>
      </c>
      <c r="N37" s="38">
        <v>0.51500000000000001</v>
      </c>
      <c r="O37" s="25">
        <f t="shared" si="297"/>
        <v>8020.6100000000006</v>
      </c>
      <c r="P37" s="36">
        <v>0.33600000000000002</v>
      </c>
      <c r="Q37" s="25">
        <f t="shared" si="298"/>
        <v>5232.8640000000005</v>
      </c>
      <c r="R37" s="39">
        <v>0.14899999999999999</v>
      </c>
      <c r="S37" s="139">
        <v>0.26140000000000002</v>
      </c>
      <c r="T37" s="25">
        <f t="shared" si="299"/>
        <v>2320.5259999999998</v>
      </c>
      <c r="U37" s="28">
        <v>0.26600000000000001</v>
      </c>
      <c r="V37" s="25">
        <f t="shared" si="300"/>
        <v>4142.6840000000002</v>
      </c>
      <c r="W37" s="39">
        <v>0.47799999999999998</v>
      </c>
      <c r="X37" s="25">
        <f t="shared" si="301"/>
        <v>7444.3719999999994</v>
      </c>
      <c r="Y37" s="39">
        <v>0.43</v>
      </c>
      <c r="Z37" s="25">
        <f t="shared" si="302"/>
        <v>6696.82</v>
      </c>
      <c r="AA37" s="40">
        <v>2.8400000000000001E-3</v>
      </c>
      <c r="AB37" s="18">
        <f t="shared" si="303"/>
        <v>44.230159999999998</v>
      </c>
      <c r="AC37" s="27">
        <f>IF(M37&gt;0,(AE37+AN37)/M37,0)</f>
        <v>2.8455859766277126E-3</v>
      </c>
      <c r="AD37" s="40">
        <v>3.8999999999999999E-4</v>
      </c>
      <c r="AE37" s="37">
        <f t="shared" si="304"/>
        <v>6.0738599999999998</v>
      </c>
      <c r="AF37" s="28">
        <v>0.21540000000000001</v>
      </c>
      <c r="AG37" s="41">
        <f t="shared" si="305"/>
        <v>36.066575999999998</v>
      </c>
      <c r="AH37" s="28">
        <f t="shared" si="306"/>
        <v>0.86424083779922456</v>
      </c>
      <c r="AI37" s="29">
        <f t="shared" si="6"/>
        <v>0.86442165411531247</v>
      </c>
      <c r="AJ37" s="34">
        <v>182</v>
      </c>
      <c r="AK37" s="36">
        <v>0.08</v>
      </c>
      <c r="AL37" s="38">
        <v>0.22839999999999999</v>
      </c>
      <c r="AM37" s="137">
        <v>0.218</v>
      </c>
      <c r="AN37" s="41">
        <f>AJ37*(1-AK37)*AL37</f>
        <v>38.243296000000001</v>
      </c>
      <c r="AO37" s="138">
        <f t="shared" si="19"/>
        <v>36.501919999999998</v>
      </c>
      <c r="AP37" s="42">
        <v>1.6</v>
      </c>
      <c r="AQ37" s="42"/>
      <c r="AR37" s="121">
        <f>AR36+AJ37-AQ37</f>
        <v>1574.6800000000026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9"/>
      <c r="B38" s="33">
        <v>3</v>
      </c>
      <c r="C38" s="46" t="s">
        <v>54</v>
      </c>
      <c r="D38" s="43">
        <v>21491</v>
      </c>
      <c r="E38" s="43">
        <v>2</v>
      </c>
      <c r="F38" s="43">
        <v>14242</v>
      </c>
      <c r="G38" s="37">
        <v>4.0999999999999996</v>
      </c>
      <c r="H38" s="37">
        <v>6.2</v>
      </c>
      <c r="I38" s="43">
        <v>18995</v>
      </c>
      <c r="J38" s="37">
        <v>9</v>
      </c>
      <c r="K38" s="43">
        <v>16561</v>
      </c>
      <c r="L38" s="39">
        <v>6.0999999999999999E-2</v>
      </c>
      <c r="M38" s="37">
        <f>ROUND(K38*(1-L38),0)</f>
        <v>15551</v>
      </c>
      <c r="N38" s="28">
        <v>0.623</v>
      </c>
      <c r="O38" s="25">
        <f t="shared" si="297"/>
        <v>9688.2729999999992</v>
      </c>
      <c r="P38" s="39">
        <v>0.223</v>
      </c>
      <c r="Q38" s="25">
        <f t="shared" si="298"/>
        <v>3467.873</v>
      </c>
      <c r="R38" s="39">
        <v>0.154</v>
      </c>
      <c r="S38" s="139">
        <v>0.25609999999999999</v>
      </c>
      <c r="T38" s="25">
        <f t="shared" si="299"/>
        <v>2394.8539999999998</v>
      </c>
      <c r="U38" s="28">
        <v>0.27100000000000002</v>
      </c>
      <c r="V38" s="25">
        <f t="shared" si="300"/>
        <v>4214.3209999999999</v>
      </c>
      <c r="W38" s="39">
        <v>0.47699999999999998</v>
      </c>
      <c r="X38" s="25">
        <f t="shared" si="301"/>
        <v>7417.8269999999993</v>
      </c>
      <c r="Y38" s="39">
        <v>0.42</v>
      </c>
      <c r="Z38" s="25">
        <f t="shared" si="302"/>
        <v>6531.42</v>
      </c>
      <c r="AA38" s="47">
        <v>2.8999999999999998E-3</v>
      </c>
      <c r="AB38" s="18">
        <f t="shared" si="303"/>
        <v>45.097899999999996</v>
      </c>
      <c r="AC38" s="27">
        <f>IF(M38&gt;0,(AE38+AN38)/M38,0)</f>
        <v>2.9392314320622467E-3</v>
      </c>
      <c r="AD38" s="47">
        <v>4.2000000000000002E-4</v>
      </c>
      <c r="AE38" s="37">
        <f t="shared" si="304"/>
        <v>6.5314200000000007</v>
      </c>
      <c r="AF38" s="28">
        <v>0.2147</v>
      </c>
      <c r="AG38" s="41">
        <f t="shared" si="305"/>
        <v>36.650148800000004</v>
      </c>
      <c r="AH38" s="28">
        <f t="shared" si="306"/>
        <v>0.85684859642234124</v>
      </c>
      <c r="AI38" s="29">
        <f t="shared" si="6"/>
        <v>0.85867693691394686</v>
      </c>
      <c r="AJ38" s="43">
        <v>188</v>
      </c>
      <c r="AK38" s="39">
        <v>9.1999999999999998E-2</v>
      </c>
      <c r="AL38" s="28">
        <v>0.22950000000000001</v>
      </c>
      <c r="AM38" s="139">
        <v>0.2152</v>
      </c>
      <c r="AN38" s="41">
        <f>AJ38*(1-AK38)*AL38</f>
        <v>39.176568000000003</v>
      </c>
      <c r="AO38" s="140">
        <f t="shared" si="19"/>
        <v>36.735500800000004</v>
      </c>
      <c r="AP38" s="18">
        <v>1.55</v>
      </c>
      <c r="AQ38" s="18"/>
      <c r="AR38" s="121">
        <f>AR37+AJ38-AQ38</f>
        <v>1762.6800000000026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70"/>
      <c r="B39" s="49" t="s">
        <v>38</v>
      </c>
      <c r="C39" s="50"/>
      <c r="D39" s="51">
        <f t="shared" ref="D39" si="308">SUM(D36:D38)</f>
        <v>46429</v>
      </c>
      <c r="E39" s="51"/>
      <c r="F39" s="51">
        <f t="shared" ref="F39" si="309">SUM(F36:F38)</f>
        <v>42003</v>
      </c>
      <c r="G39" s="52"/>
      <c r="H39" s="52"/>
      <c r="I39" s="51">
        <f t="shared" ref="I39:K39" si="310">SUM(I36:I38)</f>
        <v>54339</v>
      </c>
      <c r="J39" s="52"/>
      <c r="K39" s="51">
        <f t="shared" si="310"/>
        <v>49462</v>
      </c>
      <c r="L39" s="21">
        <f t="shared" ref="L39" si="311">IF(K39&gt;0,(K36*L36+K37*L37+K38*L38)/K39,0)</f>
        <v>6.1329849177146088E-2</v>
      </c>
      <c r="M39" s="52">
        <f t="shared" ref="M39" si="312">M36+M37+M38</f>
        <v>46428</v>
      </c>
      <c r="N39" s="53">
        <f t="shared" ref="N39" si="313">IF(M39&gt;0,O39/M39,0)</f>
        <v>0.52348746446110106</v>
      </c>
      <c r="O39" s="54">
        <f t="shared" ref="O39" si="314">O36+O37+O38</f>
        <v>24304.476000000002</v>
      </c>
      <c r="P39" s="21">
        <f t="shared" ref="P39" si="315">IF(M39&gt;0,Q39/M39,0)</f>
        <v>0.30474293529766522</v>
      </c>
      <c r="Q39" s="54">
        <f t="shared" ref="Q39" si="316">Q36+Q37+Q38</f>
        <v>14148.605</v>
      </c>
      <c r="R39" s="21">
        <f t="shared" ref="R39" si="317">IF(M39&gt;0,T39/M39,0)</f>
        <v>0.17176960024123372</v>
      </c>
      <c r="S39" s="141"/>
      <c r="T39" s="54">
        <f t="shared" ref="T39" si="318">T36+T37+T38</f>
        <v>7974.9189999999999</v>
      </c>
      <c r="U39" s="21">
        <f t="shared" ref="U39" si="319">IF(M39&gt;0,V39/M39,0)</f>
        <v>0.26108260101662789</v>
      </c>
      <c r="V39" s="54">
        <f t="shared" ref="V39" si="320">V36+V37+V38</f>
        <v>12121.543</v>
      </c>
      <c r="W39" s="21">
        <f t="shared" ref="W39" si="321">IF(M39&gt;0,X39/M39,0)</f>
        <v>0.47898347979667433</v>
      </c>
      <c r="X39" s="54">
        <f t="shared" ref="X39" si="322">X36+X37+X38</f>
        <v>22238.244999999995</v>
      </c>
      <c r="Y39" s="21">
        <f t="shared" ref="Y39" si="323">IF(M39&gt;0,Z39/M39,0)</f>
        <v>0.42665051262169379</v>
      </c>
      <c r="Z39" s="54">
        <f t="shared" ref="Z39" si="324">Z36+Z37+Z38</f>
        <v>19808.53</v>
      </c>
      <c r="AA39" s="55">
        <f t="shared" ref="AA39" si="325">IF(M39&gt;0,AB39/M39,0)</f>
        <v>2.8568008529335745E-3</v>
      </c>
      <c r="AB39" s="56">
        <f t="shared" ref="AB39" si="326">SUM(AB36:AB38)</f>
        <v>132.63554999999999</v>
      </c>
      <c r="AC39" s="55">
        <f t="shared" ref="AC39" si="327">IF(M39&gt;0,(AC36*M36+AC37*M37+AC38*M38)/M39,0)</f>
        <v>2.8954517403291112E-3</v>
      </c>
      <c r="AD39" s="55">
        <f t="shared" ref="AD39" si="328">IF(K39&gt;0,(K36*AD36+K37*AD37+K38*AD38)/K39,0)</f>
        <v>4.1323864785087539E-4</v>
      </c>
      <c r="AE39" s="52">
        <f t="shared" ref="AE39" si="329">SUM(AE36:AE38)</f>
        <v>19.185569999999998</v>
      </c>
      <c r="AF39" s="53">
        <f t="shared" ref="AF39" si="330">IF(K39&gt;0,(K36*AF36+K37*AF37+K38*AF38)/K39,0)</f>
        <v>0.21427503133718817</v>
      </c>
      <c r="AG39" s="58">
        <f t="shared" ref="AG39" si="331">SUM(AG36:AG38)</f>
        <v>108.41012449999999</v>
      </c>
      <c r="AH39" s="53">
        <f t="shared" ref="AH39" si="332">IF(AND(AB39&gt;0),((AB36*AH36+AB37*AH37+AB38*AH38)/AB39),0)</f>
        <v>0.85700388731739308</v>
      </c>
      <c r="AI39" s="57">
        <f t="shared" si="6"/>
        <v>0.85883819093905178</v>
      </c>
      <c r="AJ39" s="51">
        <f t="shared" ref="AJ39" si="333">SUM(AJ36:AJ38)</f>
        <v>553</v>
      </c>
      <c r="AK39" s="21">
        <f t="shared" ref="AK39" si="334">IF(AJ39&gt;0,(AK36*AJ36+AK37*AJ37+AK38*AJ38)/AJ39,0)</f>
        <v>8.5072332730560585E-2</v>
      </c>
      <c r="AL39" s="53">
        <f>IF(K39&gt;0,(AL36*K36+AL37*K37+AL38*K38)/K39,0)</f>
        <v>0.22777875742994624</v>
      </c>
      <c r="AM39" s="141">
        <f>IF(L39&gt;0,(AM36*K36+AM37*K37+AM38*K38)/K39,0)</f>
        <v>0.21524832598762686</v>
      </c>
      <c r="AN39" s="58">
        <f t="shared" ref="AN39" si="335">SUM(AN36:AN38)</f>
        <v>115.2444634</v>
      </c>
      <c r="AO39" s="142">
        <f t="shared" si="48"/>
        <v>108.8972583</v>
      </c>
      <c r="AP39" s="56"/>
      <c r="AQ39" s="56">
        <f t="shared" ref="AQ39" si="336">SUM(AQ36:AQ38)</f>
        <v>822.06</v>
      </c>
      <c r="AR39" s="105"/>
      <c r="AS39" s="106">
        <f>AR38</f>
        <v>1762.6800000000026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8">
        <v>10</v>
      </c>
      <c r="B40" s="23">
        <v>1</v>
      </c>
      <c r="C40" s="46" t="s">
        <v>55</v>
      </c>
      <c r="D40" s="12">
        <v>6955</v>
      </c>
      <c r="E40" s="12">
        <v>0</v>
      </c>
      <c r="F40" s="12">
        <v>4023</v>
      </c>
      <c r="G40" s="13">
        <v>5.5</v>
      </c>
      <c r="H40" s="13">
        <v>5.6</v>
      </c>
      <c r="I40" s="12">
        <v>5930</v>
      </c>
      <c r="J40" s="13">
        <v>11.7</v>
      </c>
      <c r="K40" s="12">
        <v>14026</v>
      </c>
      <c r="L40" s="14">
        <v>6.9000000000000006E-2</v>
      </c>
      <c r="M40" s="24">
        <f>ROUND(K40*(1-L40),0)</f>
        <v>13058</v>
      </c>
      <c r="N40" s="15">
        <v>0.56399999999999995</v>
      </c>
      <c r="O40" s="25">
        <f t="shared" ref="O40:O42" si="338">M40*N40</f>
        <v>7364.7119999999995</v>
      </c>
      <c r="P40" s="14">
        <v>0.22</v>
      </c>
      <c r="Q40" s="25">
        <f t="shared" ref="Q40:Q42" si="339">M40*P40</f>
        <v>2872.76</v>
      </c>
      <c r="R40" s="16">
        <v>0.216</v>
      </c>
      <c r="S40" s="150">
        <v>0.2248</v>
      </c>
      <c r="T40" s="25">
        <f t="shared" ref="T40:T42" si="340">M40*R40</f>
        <v>2820.5279999999998</v>
      </c>
      <c r="U40" s="26">
        <v>0.22700000000000001</v>
      </c>
      <c r="V40" s="25">
        <f t="shared" ref="V40:V42" si="341">M40*U40</f>
        <v>2964.1660000000002</v>
      </c>
      <c r="W40" s="16">
        <v>0.501</v>
      </c>
      <c r="X40" s="25">
        <f t="shared" ref="X40:X42" si="342">M40*W40</f>
        <v>6542.058</v>
      </c>
      <c r="Y40" s="16">
        <v>0.4</v>
      </c>
      <c r="Z40" s="25">
        <f t="shared" ref="Z40:Z42" si="343">Y40*M40</f>
        <v>5223.2000000000007</v>
      </c>
      <c r="AA40" s="17">
        <v>2.7200000000000002E-3</v>
      </c>
      <c r="AB40" s="18">
        <f t="shared" ref="AB40:AB42" si="344">M40*AA40</f>
        <v>35.517760000000003</v>
      </c>
      <c r="AC40" s="27">
        <f>IF(M40&gt;0,(AE40+AN40)/M40,0)</f>
        <v>2.8256300811762905E-3</v>
      </c>
      <c r="AD40" s="17">
        <v>4.2000000000000002E-4</v>
      </c>
      <c r="AE40" s="24">
        <f t="shared" ref="AE40:AE42" si="345">AD40*M40</f>
        <v>5.4843600000000006</v>
      </c>
      <c r="AF40" s="117">
        <v>0.21890000000000001</v>
      </c>
      <c r="AG40" s="30">
        <f t="shared" ref="AG40:AG42" si="346">AJ40*(1-AK40)*AF40</f>
        <v>29.210891600000004</v>
      </c>
      <c r="AH40" s="28">
        <f t="shared" ref="AH40:AH42" si="347">IF(AND(AF40&gt;0,AD40&gt;0,AA40&gt;0),((AA40-AD40)*AF40)/((AF40-AD40)*AA40),0)</f>
        <v>0.84721377108148266</v>
      </c>
      <c r="AI40" s="60">
        <f t="shared" si="6"/>
        <v>0.85288229593290865</v>
      </c>
      <c r="AJ40" s="12">
        <v>146</v>
      </c>
      <c r="AK40" s="14">
        <v>8.5999999999999993E-2</v>
      </c>
      <c r="AL40" s="15">
        <v>0.2354</v>
      </c>
      <c r="AM40" s="135">
        <v>0.2331</v>
      </c>
      <c r="AN40" s="30">
        <f>AJ40*(1-AK40)*AL40</f>
        <v>31.412717600000004</v>
      </c>
      <c r="AO40" s="136">
        <f t="shared" ref="AO40" si="348">AJ40*(1-AK40)*AM40</f>
        <v>31.105796400000003</v>
      </c>
      <c r="AP40" s="19">
        <v>1.55</v>
      </c>
      <c r="AQ40" s="19">
        <v>829.48</v>
      </c>
      <c r="AR40" s="101">
        <f>AR38+AJ40-AQ40</f>
        <v>1079.2000000000025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9"/>
      <c r="B41" s="33">
        <v>2</v>
      </c>
      <c r="C41" s="11" t="s">
        <v>59</v>
      </c>
      <c r="D41" s="34">
        <v>21700</v>
      </c>
      <c r="E41" s="34">
        <v>1</v>
      </c>
      <c r="F41" s="34">
        <v>14652</v>
      </c>
      <c r="G41" s="35">
        <v>5.4</v>
      </c>
      <c r="H41" s="35">
        <v>7.1</v>
      </c>
      <c r="I41" s="34">
        <v>18230</v>
      </c>
      <c r="J41" s="35">
        <v>9.6999999999999993</v>
      </c>
      <c r="K41" s="34">
        <v>15884</v>
      </c>
      <c r="L41" s="36">
        <v>5.7000000000000002E-2</v>
      </c>
      <c r="M41" s="37">
        <f>ROUND(K41*(1-L41),0)</f>
        <v>14979</v>
      </c>
      <c r="N41" s="38">
        <v>0.61299999999999999</v>
      </c>
      <c r="O41" s="25">
        <f t="shared" si="338"/>
        <v>9182.1270000000004</v>
      </c>
      <c r="P41" s="36">
        <v>0.248</v>
      </c>
      <c r="Q41" s="25">
        <f t="shared" si="339"/>
        <v>3714.7919999999999</v>
      </c>
      <c r="R41" s="39">
        <v>0.13900000000000001</v>
      </c>
      <c r="S41" s="139">
        <v>0.25080000000000002</v>
      </c>
      <c r="T41" s="25">
        <f t="shared" si="340"/>
        <v>2082.0810000000001</v>
      </c>
      <c r="U41" s="28">
        <v>0.22700000000000001</v>
      </c>
      <c r="V41" s="25">
        <f t="shared" si="341"/>
        <v>3400.2330000000002</v>
      </c>
      <c r="W41" s="39">
        <v>0.498</v>
      </c>
      <c r="X41" s="25">
        <f t="shared" si="342"/>
        <v>7459.5420000000004</v>
      </c>
      <c r="Y41" s="39">
        <v>0.42</v>
      </c>
      <c r="Z41" s="25">
        <f t="shared" si="343"/>
        <v>6291.1799999999994</v>
      </c>
      <c r="AA41" s="40">
        <v>2.7499999999999998E-3</v>
      </c>
      <c r="AB41" s="18">
        <f t="shared" si="344"/>
        <v>41.192249999999994</v>
      </c>
      <c r="AC41" s="27">
        <f>IF(M41&gt;0,(AE41+AN41)/M41,0)</f>
        <v>2.8186841578209491E-3</v>
      </c>
      <c r="AD41" s="40">
        <v>4.0999999999999999E-4</v>
      </c>
      <c r="AE41" s="37">
        <f t="shared" si="345"/>
        <v>6.1413899999999995</v>
      </c>
      <c r="AF41" s="28">
        <v>0.2122</v>
      </c>
      <c r="AG41" s="41">
        <f t="shared" si="346"/>
        <v>32.441136</v>
      </c>
      <c r="AH41" s="28">
        <f t="shared" si="347"/>
        <v>0.85255634869875385</v>
      </c>
      <c r="AI41" s="29">
        <f t="shared" si="6"/>
        <v>0.85602922626358646</v>
      </c>
      <c r="AJ41" s="34">
        <v>168</v>
      </c>
      <c r="AK41" s="36">
        <v>0.09</v>
      </c>
      <c r="AL41" s="38">
        <v>0.23599999999999999</v>
      </c>
      <c r="AM41" s="137">
        <v>0.23100000000000001</v>
      </c>
      <c r="AN41" s="41">
        <f>AJ41*(1-AK41)*AL41</f>
        <v>36.079679999999996</v>
      </c>
      <c r="AO41" s="138">
        <f t="shared" si="19"/>
        <v>35.315280000000001</v>
      </c>
      <c r="AP41" s="42">
        <v>1.6</v>
      </c>
      <c r="AQ41" s="42"/>
      <c r="AR41" s="121">
        <f>AR40+AJ41-AQ41</f>
        <v>1247.2000000000025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9"/>
      <c r="B42" s="33">
        <v>3</v>
      </c>
      <c r="C42" s="11" t="s">
        <v>57</v>
      </c>
      <c r="D42" s="43">
        <v>17200</v>
      </c>
      <c r="E42" s="43">
        <v>1</v>
      </c>
      <c r="F42" s="43">
        <v>14812</v>
      </c>
      <c r="G42" s="37">
        <v>4.4000000000000004</v>
      </c>
      <c r="H42" s="37">
        <v>6</v>
      </c>
      <c r="I42" s="43">
        <v>19453</v>
      </c>
      <c r="J42" s="37">
        <v>9.6999999999999993</v>
      </c>
      <c r="K42" s="43">
        <v>15917</v>
      </c>
      <c r="L42" s="39">
        <v>6.3E-2</v>
      </c>
      <c r="M42" s="37">
        <f>ROUND(K42*(1-L42),0)</f>
        <v>14914</v>
      </c>
      <c r="N42" s="28">
        <v>0.56200000000000006</v>
      </c>
      <c r="O42" s="25">
        <f t="shared" si="338"/>
        <v>8381.6680000000015</v>
      </c>
      <c r="P42" s="39">
        <v>0.32100000000000001</v>
      </c>
      <c r="Q42" s="25">
        <f t="shared" si="339"/>
        <v>4787.3940000000002</v>
      </c>
      <c r="R42" s="39">
        <v>0.11700000000000001</v>
      </c>
      <c r="S42" s="139">
        <v>0.2268</v>
      </c>
      <c r="T42" s="25">
        <f t="shared" si="340"/>
        <v>1744.9380000000001</v>
      </c>
      <c r="U42" s="28">
        <v>0.23400000000000001</v>
      </c>
      <c r="V42" s="25">
        <f t="shared" si="341"/>
        <v>3489.8760000000002</v>
      </c>
      <c r="W42" s="39">
        <v>0.501</v>
      </c>
      <c r="X42" s="25">
        <f t="shared" si="342"/>
        <v>7471.9139999999998</v>
      </c>
      <c r="Y42" s="39">
        <v>0.42</v>
      </c>
      <c r="Z42" s="25">
        <f t="shared" si="343"/>
        <v>6263.88</v>
      </c>
      <c r="AA42" s="47">
        <v>2.8999999999999998E-3</v>
      </c>
      <c r="AB42" s="18">
        <f t="shared" si="344"/>
        <v>43.250599999999999</v>
      </c>
      <c r="AC42" s="27">
        <f>IF(M42&gt;0,(AE42+AN42)/M42,0)</f>
        <v>2.7911735952796035E-3</v>
      </c>
      <c r="AD42" s="47">
        <v>4.2999999999999999E-4</v>
      </c>
      <c r="AE42" s="37">
        <f t="shared" si="345"/>
        <v>6.4130199999999995</v>
      </c>
      <c r="AF42" s="28">
        <v>0.21290000000000001</v>
      </c>
      <c r="AG42" s="41">
        <f t="shared" si="346"/>
        <v>33.129369000000004</v>
      </c>
      <c r="AH42" s="28">
        <f t="shared" si="347"/>
        <v>0.85344787012527534</v>
      </c>
      <c r="AI42" s="29">
        <f t="shared" si="6"/>
        <v>0.84755340312108662</v>
      </c>
      <c r="AJ42" s="43">
        <v>171</v>
      </c>
      <c r="AK42" s="39">
        <v>0.09</v>
      </c>
      <c r="AL42" s="28">
        <v>0.2263</v>
      </c>
      <c r="AM42" s="139">
        <v>0.2145</v>
      </c>
      <c r="AN42" s="41">
        <f>AJ42*(1-AK42)*AL42</f>
        <v>35.214543000000006</v>
      </c>
      <c r="AO42" s="140">
        <f t="shared" si="19"/>
        <v>33.378345000000003</v>
      </c>
      <c r="AP42" s="18">
        <v>1.6</v>
      </c>
      <c r="AQ42" s="18"/>
      <c r="AR42" s="121">
        <f>AR41+AJ42-AQ42</f>
        <v>1418.2000000000025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70"/>
      <c r="B43" s="49" t="s">
        <v>38</v>
      </c>
      <c r="C43" s="50"/>
      <c r="D43" s="51">
        <f t="shared" ref="D43" si="349">SUM(D40:D42)</f>
        <v>45855</v>
      </c>
      <c r="E43" s="51"/>
      <c r="F43" s="51">
        <f t="shared" ref="F43" si="350">SUM(F40:F42)</f>
        <v>33487</v>
      </c>
      <c r="G43" s="52"/>
      <c r="H43" s="52"/>
      <c r="I43" s="51">
        <f t="shared" ref="I43:K43" si="351">SUM(I40:I42)</f>
        <v>43613</v>
      </c>
      <c r="J43" s="52"/>
      <c r="K43" s="51">
        <f t="shared" si="351"/>
        <v>45827</v>
      </c>
      <c r="L43" s="21">
        <f t="shared" ref="L43" si="352">IF(K43&gt;0,(K40*L40+K41*L41+K42*L42)/K43,0)</f>
        <v>6.2756737294607998E-2</v>
      </c>
      <c r="M43" s="52">
        <f t="shared" ref="M43" si="353">M40+M41+M42</f>
        <v>42951</v>
      </c>
      <c r="N43" s="53">
        <f t="shared" ref="N43" si="354">IF(M43&gt;0,O43/M43,0)</f>
        <v>0.58039410025377758</v>
      </c>
      <c r="O43" s="54">
        <f t="shared" ref="O43" si="355">O40+O41+O42</f>
        <v>24928.507000000001</v>
      </c>
      <c r="P43" s="21">
        <f t="shared" ref="P43" si="356">IF(M43&gt;0,Q43/M43,0)</f>
        <v>0.26483541710321062</v>
      </c>
      <c r="Q43" s="54">
        <f t="shared" ref="Q43" si="357">Q40+Q41+Q42</f>
        <v>11374.946</v>
      </c>
      <c r="R43" s="21">
        <f t="shared" ref="R43" si="358">IF(M43&gt;0,T43/M43,0)</f>
        <v>0.15477048264301183</v>
      </c>
      <c r="S43" s="141"/>
      <c r="T43" s="54">
        <f t="shared" ref="T43" si="359">T40+T41+T42</f>
        <v>6647.5470000000005</v>
      </c>
      <c r="U43" s="21">
        <f t="shared" ref="U43" si="360">IF(M43&gt;0,V43/M43,0)</f>
        <v>0.22943063025307914</v>
      </c>
      <c r="V43" s="54">
        <f t="shared" ref="V43" si="361">V40+V41+V42</f>
        <v>9854.2750000000015</v>
      </c>
      <c r="W43" s="21">
        <f t="shared" ref="W43" si="362">IF(M43&gt;0,X43/M43,0)</f>
        <v>0.49995376126283436</v>
      </c>
      <c r="X43" s="54">
        <f t="shared" ref="X43" si="363">X40+X41+X42</f>
        <v>21473.513999999999</v>
      </c>
      <c r="Y43" s="21">
        <f t="shared" ref="Y43" si="364">IF(M43&gt;0,Z43/M43,0)</f>
        <v>0.41391958278037766</v>
      </c>
      <c r="Z43" s="54">
        <f t="shared" ref="Z43" si="365">Z40+Z41+Z42</f>
        <v>17778.260000000002</v>
      </c>
      <c r="AA43" s="55">
        <f t="shared" ref="AA43" si="366">IF(M43&gt;0,AB43/M43,0)</f>
        <v>2.7929643081651186E-3</v>
      </c>
      <c r="AB43" s="56">
        <f t="shared" ref="AB43" si="367">SUM(AB40:AB42)</f>
        <v>119.96061</v>
      </c>
      <c r="AC43" s="55">
        <f t="shared" ref="AC43" si="368">IF(M43&gt;0,(AC40*M40+AC41*M41+AC42*M42)/M43,0)</f>
        <v>2.8112432911922892E-3</v>
      </c>
      <c r="AD43" s="55">
        <f t="shared" ref="AD43" si="369">IF(K43&gt;0,(K40*AD40+K41*AD41+K42*AD42)/K43,0)</f>
        <v>4.2000720099504658E-4</v>
      </c>
      <c r="AE43" s="52">
        <f t="shared" ref="AE43" si="370">SUM(AE40:AE42)</f>
        <v>18.03877</v>
      </c>
      <c r="AF43" s="53">
        <f t="shared" ref="AF43" si="371">IF(K43&gt;0,(K40*AF40+K41*AF41+K42*AF42)/K43,0)</f>
        <v>0.21449375913762633</v>
      </c>
      <c r="AG43" s="58">
        <f t="shared" ref="AG43" si="372">SUM(AG40:AG42)</f>
        <v>94.781396600000008</v>
      </c>
      <c r="AH43" s="53">
        <f t="shared" ref="AH43" si="373">IF(AND(AB43&gt;0),((AB40*AH40+AB41*AH41+AB42*AH42)/AB43),0)</f>
        <v>0.85129595536646163</v>
      </c>
      <c r="AI43" s="57">
        <f t="shared" si="6"/>
        <v>0.85213706866657679</v>
      </c>
      <c r="AJ43" s="51">
        <f t="shared" ref="AJ43" si="374">SUM(AJ40:AJ42)</f>
        <v>485</v>
      </c>
      <c r="AK43" s="21">
        <f t="shared" ref="AK43" si="375">IF(AJ43&gt;0,(AK40*AJ40+AK41*AJ41+AK42*AJ42)/AJ43,0)</f>
        <v>8.8795876288659786E-2</v>
      </c>
      <c r="AL43" s="53">
        <f>IF(K43&gt;0,(AL40*K40+AL41*K41+AL42*K42)/K43,0)</f>
        <v>0.23244727998778011</v>
      </c>
      <c r="AM43" s="141">
        <f>IF(L43&gt;0,(AM40*K40+AM41*K41+AM42*K42)/K43,0)</f>
        <v>0.22591182272459467</v>
      </c>
      <c r="AN43" s="58">
        <f t="shared" ref="AN43" si="376">SUM(AN40:AN42)</f>
        <v>102.70694060000001</v>
      </c>
      <c r="AO43" s="142">
        <f t="shared" si="48"/>
        <v>99.7994214</v>
      </c>
      <c r="AP43" s="56"/>
      <c r="AQ43" s="56">
        <f t="shared" ref="AQ43" si="377">SUM(AQ40:AQ42)</f>
        <v>829.48</v>
      </c>
      <c r="AR43" s="105"/>
      <c r="AS43" s="106">
        <f>AR42</f>
        <v>1418.2000000000025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8">
        <v>11</v>
      </c>
      <c r="B44" s="23">
        <v>1</v>
      </c>
      <c r="C44" s="46" t="s">
        <v>58</v>
      </c>
      <c r="D44" s="12">
        <v>4436</v>
      </c>
      <c r="E44" s="12">
        <v>0</v>
      </c>
      <c r="F44" s="12">
        <v>15081</v>
      </c>
      <c r="G44" s="13">
        <v>6.5</v>
      </c>
      <c r="H44" s="13">
        <v>6.3</v>
      </c>
      <c r="I44" s="12">
        <v>19101</v>
      </c>
      <c r="J44" s="13">
        <v>8.9</v>
      </c>
      <c r="K44" s="12">
        <v>16486</v>
      </c>
      <c r="L44" s="14">
        <v>0.06</v>
      </c>
      <c r="M44" s="24">
        <f>ROUND(K44*(1-L44),0)</f>
        <v>15497</v>
      </c>
      <c r="N44" s="15">
        <v>0.625</v>
      </c>
      <c r="O44" s="25">
        <f t="shared" ref="O44:O46" si="379">M44*N44</f>
        <v>9685.625</v>
      </c>
      <c r="P44" s="14">
        <v>0.27600000000000002</v>
      </c>
      <c r="Q44" s="25">
        <f t="shared" ref="Q44:Q46" si="380">M44*P44</f>
        <v>4277.1720000000005</v>
      </c>
      <c r="R44" s="16">
        <v>9.9000000000000005E-2</v>
      </c>
      <c r="S44" s="150">
        <v>0.24179999999999999</v>
      </c>
      <c r="T44" s="25">
        <f t="shared" ref="T44:T46" si="381">M44*R44</f>
        <v>1534.203</v>
      </c>
      <c r="U44" s="26">
        <v>0.248</v>
      </c>
      <c r="V44" s="25">
        <f t="shared" ref="V44:V46" si="382">M44*U44</f>
        <v>3843.2559999999999</v>
      </c>
      <c r="W44" s="16">
        <v>0.48599999999999999</v>
      </c>
      <c r="X44" s="25">
        <f t="shared" ref="X44:X46" si="383">M44*W44</f>
        <v>7531.5419999999995</v>
      </c>
      <c r="Y44" s="16">
        <v>0.43</v>
      </c>
      <c r="Z44" s="25">
        <f t="shared" ref="Z44:Z46" si="384">Y44*M44</f>
        <v>6663.71</v>
      </c>
      <c r="AA44" s="17">
        <v>2.8400000000000001E-3</v>
      </c>
      <c r="AB44" s="18">
        <f t="shared" ref="AB44:AB46" si="385">M44*AA44</f>
        <v>44.011479999999999</v>
      </c>
      <c r="AC44" s="27">
        <f>IF(M44&gt;0,(AE44+AN44)/M44,0)</f>
        <v>3.0386909724462803E-3</v>
      </c>
      <c r="AD44" s="17">
        <v>4.2999999999999999E-4</v>
      </c>
      <c r="AE44" s="24">
        <f t="shared" ref="AE44:AE46" si="386">AD44*M44</f>
        <v>6.66371</v>
      </c>
      <c r="AF44" s="117">
        <v>0.21479999999999999</v>
      </c>
      <c r="AG44" s="30">
        <f t="shared" ref="AG44:AG46" si="387">AJ44*(1-AK44)*AF44</f>
        <v>38.254161600000003</v>
      </c>
      <c r="AH44" s="28">
        <f t="shared" ref="AH44:AH46" si="388">IF(AND(AF44&gt;0,AD44&gt;0,AA44&gt;0),((AA44-AD44)*AF44)/((AF44-AD44)*AA44),0)</f>
        <v>0.85029372015082527</v>
      </c>
      <c r="AI44" s="60">
        <f t="shared" si="6"/>
        <v>0.86012100203943798</v>
      </c>
      <c r="AJ44" s="34">
        <v>194</v>
      </c>
      <c r="AK44" s="14">
        <v>8.2000000000000003E-2</v>
      </c>
      <c r="AL44" s="15">
        <v>0.22700000000000001</v>
      </c>
      <c r="AM44" s="135">
        <v>0.2208</v>
      </c>
      <c r="AN44" s="30">
        <f>AJ44*(1-AK44)*AL44</f>
        <v>40.426884000000001</v>
      </c>
      <c r="AO44" s="136">
        <f t="shared" ref="AO44" si="389">AJ44*(1-AK44)*AM44</f>
        <v>39.3227136</v>
      </c>
      <c r="AP44" s="19">
        <v>1.65</v>
      </c>
      <c r="AQ44" s="19">
        <v>813.42</v>
      </c>
      <c r="AR44" s="101">
        <f>AR42+AJ44-AQ44</f>
        <v>798.78000000000259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9"/>
      <c r="B45" s="33">
        <v>2</v>
      </c>
      <c r="C45" s="11" t="s">
        <v>59</v>
      </c>
      <c r="D45" s="34">
        <v>24019</v>
      </c>
      <c r="E45" s="34">
        <v>6</v>
      </c>
      <c r="F45" s="34">
        <v>14548</v>
      </c>
      <c r="G45" s="35">
        <v>8.1</v>
      </c>
      <c r="H45" s="35">
        <v>7.1</v>
      </c>
      <c r="I45" s="34">
        <v>18851</v>
      </c>
      <c r="J45" s="35">
        <v>8</v>
      </c>
      <c r="K45" s="34">
        <v>16600</v>
      </c>
      <c r="L45" s="36">
        <v>5.8999999999999997E-2</v>
      </c>
      <c r="M45" s="37">
        <f>ROUND(K45*(1-L45),0)</f>
        <v>15621</v>
      </c>
      <c r="N45" s="38">
        <v>0.56899999999999995</v>
      </c>
      <c r="O45" s="25">
        <f t="shared" si="379"/>
        <v>8888.3489999999983</v>
      </c>
      <c r="P45" s="36">
        <v>0.28599999999999998</v>
      </c>
      <c r="Q45" s="25">
        <f t="shared" si="380"/>
        <v>4467.6059999999998</v>
      </c>
      <c r="R45" s="39">
        <v>0.14499999999999999</v>
      </c>
      <c r="S45" s="139">
        <v>0.25419999999999998</v>
      </c>
      <c r="T45" s="25">
        <f t="shared" si="381"/>
        <v>2265.0449999999996</v>
      </c>
      <c r="U45" s="28">
        <v>0.253</v>
      </c>
      <c r="V45" s="25">
        <f t="shared" si="382"/>
        <v>3952.1129999999998</v>
      </c>
      <c r="W45" s="39">
        <v>0.48599999999999999</v>
      </c>
      <c r="X45" s="25">
        <f t="shared" si="383"/>
        <v>7591.8059999999996</v>
      </c>
      <c r="Y45" s="39">
        <v>0.42</v>
      </c>
      <c r="Z45" s="25">
        <f t="shared" si="384"/>
        <v>6560.82</v>
      </c>
      <c r="AA45" s="40">
        <v>2.7299999999999998E-3</v>
      </c>
      <c r="AB45" s="18">
        <f t="shared" si="385"/>
        <v>42.645329999999994</v>
      </c>
      <c r="AC45" s="27">
        <f>IF(M45&gt;0,(AE45+AN45)/M45,0)</f>
        <v>2.8928609692081171E-3</v>
      </c>
      <c r="AD45" s="40">
        <v>4.0999999999999999E-4</v>
      </c>
      <c r="AE45" s="37">
        <f t="shared" si="386"/>
        <v>6.4046099999999999</v>
      </c>
      <c r="AF45" s="28">
        <v>0.21609999999999999</v>
      </c>
      <c r="AG45" s="41">
        <f t="shared" si="387"/>
        <v>36.064496800000001</v>
      </c>
      <c r="AH45" s="28">
        <f t="shared" si="388"/>
        <v>0.85143224648996829</v>
      </c>
      <c r="AI45" s="29">
        <f t="shared" si="6"/>
        <v>0.8597886312078532</v>
      </c>
      <c r="AJ45" s="34">
        <v>184</v>
      </c>
      <c r="AK45" s="36">
        <v>9.2999999999999999E-2</v>
      </c>
      <c r="AL45" s="38">
        <v>0.2324</v>
      </c>
      <c r="AM45" s="137">
        <v>0.22170000000000001</v>
      </c>
      <c r="AN45" s="41">
        <f>AJ45*(1-AK45)*AL45</f>
        <v>38.784771200000002</v>
      </c>
      <c r="AO45" s="138">
        <f t="shared" si="19"/>
        <v>36.999069600000006</v>
      </c>
      <c r="AP45" s="42">
        <v>1.6</v>
      </c>
      <c r="AQ45" s="42"/>
      <c r="AR45" s="121">
        <f>AR44+AJ45-AQ45</f>
        <v>982.78000000000259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9"/>
      <c r="B46" s="33">
        <v>3</v>
      </c>
      <c r="C46" s="11" t="s">
        <v>57</v>
      </c>
      <c r="D46" s="43">
        <v>22300</v>
      </c>
      <c r="E46" s="43">
        <v>3</v>
      </c>
      <c r="F46" s="43">
        <v>15115</v>
      </c>
      <c r="G46" s="37">
        <v>9.6</v>
      </c>
      <c r="H46" s="37">
        <v>7</v>
      </c>
      <c r="I46" s="43">
        <v>19117</v>
      </c>
      <c r="J46" s="37">
        <v>8.1</v>
      </c>
      <c r="K46" s="43">
        <v>16805</v>
      </c>
      <c r="L46" s="39">
        <v>6.7000000000000004E-2</v>
      </c>
      <c r="M46" s="37">
        <f>ROUND(K46*(1-L46),0)</f>
        <v>15679</v>
      </c>
      <c r="N46" s="28">
        <v>0.505</v>
      </c>
      <c r="O46" s="25">
        <f t="shared" si="379"/>
        <v>7917.8950000000004</v>
      </c>
      <c r="P46" s="39">
        <v>0.32700000000000001</v>
      </c>
      <c r="Q46" s="25">
        <f t="shared" si="380"/>
        <v>5127.0330000000004</v>
      </c>
      <c r="R46" s="39">
        <v>0.16800000000000001</v>
      </c>
      <c r="S46" s="139">
        <v>0.24629999999999999</v>
      </c>
      <c r="T46" s="25">
        <f t="shared" si="381"/>
        <v>2634.0720000000001</v>
      </c>
      <c r="U46" s="28">
        <v>0.25700000000000001</v>
      </c>
      <c r="V46" s="25">
        <f t="shared" si="382"/>
        <v>4029.5030000000002</v>
      </c>
      <c r="W46" s="39">
        <v>0.48799999999999999</v>
      </c>
      <c r="X46" s="25">
        <f t="shared" si="383"/>
        <v>7651.3519999999999</v>
      </c>
      <c r="Y46" s="39">
        <v>0.42</v>
      </c>
      <c r="Z46" s="25">
        <f t="shared" si="384"/>
        <v>6585.1799999999994</v>
      </c>
      <c r="AA46" s="47">
        <v>2.7299999999999998E-3</v>
      </c>
      <c r="AB46" s="18">
        <f t="shared" si="385"/>
        <v>42.803669999999997</v>
      </c>
      <c r="AC46" s="27">
        <f>IF(M46&gt;0,(AE46+AN46)/M46,0)</f>
        <v>2.6059043689010781E-3</v>
      </c>
      <c r="AD46" s="47">
        <v>4.2999999999999999E-4</v>
      </c>
      <c r="AE46" s="37">
        <f t="shared" si="386"/>
        <v>6.7419700000000002</v>
      </c>
      <c r="AF46" s="28">
        <v>0.21329999999999999</v>
      </c>
      <c r="AG46" s="41">
        <f t="shared" si="387"/>
        <v>31.902427799999998</v>
      </c>
      <c r="AH46" s="28">
        <f t="shared" si="388"/>
        <v>0.84419268428288019</v>
      </c>
      <c r="AI46" s="29">
        <f t="shared" si="6"/>
        <v>0.83656715202392518</v>
      </c>
      <c r="AJ46" s="43">
        <v>166</v>
      </c>
      <c r="AK46" s="39">
        <v>9.9000000000000005E-2</v>
      </c>
      <c r="AL46" s="28">
        <v>0.2281</v>
      </c>
      <c r="AM46" s="139">
        <v>0.2099</v>
      </c>
      <c r="AN46" s="41">
        <f>AJ46*(1-AK46)*AL46</f>
        <v>34.116004600000004</v>
      </c>
      <c r="AO46" s="140">
        <f t="shared" si="19"/>
        <v>31.393903399999999</v>
      </c>
      <c r="AP46" s="18">
        <v>1.58</v>
      </c>
      <c r="AQ46" s="18"/>
      <c r="AR46" s="121">
        <f>AR45+AJ46-AQ46</f>
        <v>1148.7800000000025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70"/>
      <c r="B47" s="49" t="s">
        <v>38</v>
      </c>
      <c r="C47" s="50"/>
      <c r="D47" s="51">
        <f t="shared" ref="D47" si="390">SUM(D44:D46)</f>
        <v>50755</v>
      </c>
      <c r="E47" s="51"/>
      <c r="F47" s="51">
        <f t="shared" ref="F47" si="391">SUM(F44:F46)</f>
        <v>44744</v>
      </c>
      <c r="G47" s="52"/>
      <c r="H47" s="52"/>
      <c r="I47" s="51">
        <f t="shared" ref="I47:K47" si="392">SUM(I44:I46)</f>
        <v>57069</v>
      </c>
      <c r="J47" s="52"/>
      <c r="K47" s="51">
        <f t="shared" si="392"/>
        <v>49891</v>
      </c>
      <c r="L47" s="21">
        <f t="shared" ref="L47" si="393">IF(K47&gt;0,(K44*L44+K45*L45+K46*L46)/K47,0)</f>
        <v>6.202511475015534E-2</v>
      </c>
      <c r="M47" s="52">
        <f t="shared" ref="M47" si="394">M44+M45+M46</f>
        <v>46797</v>
      </c>
      <c r="N47" s="53">
        <f t="shared" ref="N47" si="395">IF(M47&gt;0,O47/M47,0)</f>
        <v>0.56610186550419894</v>
      </c>
      <c r="O47" s="54">
        <f t="shared" ref="O47" si="396">O44+O45+O46</f>
        <v>26491.868999999999</v>
      </c>
      <c r="P47" s="21">
        <f t="shared" ref="P47" si="397">IF(M47&gt;0,Q47/M47,0)</f>
        <v>0.29642521956535678</v>
      </c>
      <c r="Q47" s="54">
        <f t="shared" ref="Q47" si="398">Q44+Q45+Q46</f>
        <v>13871.811000000002</v>
      </c>
      <c r="R47" s="21">
        <f t="shared" ref="R47" si="399">IF(M47&gt;0,T47/M47,0)</f>
        <v>0.13747291493044425</v>
      </c>
      <c r="S47" s="141"/>
      <c r="T47" s="54">
        <f t="shared" ref="T47" si="400">T44+T45+T46</f>
        <v>6433.32</v>
      </c>
      <c r="U47" s="21">
        <f t="shared" ref="U47" si="401">IF(M47&gt;0,V47/M47,0)</f>
        <v>0.25268440284633631</v>
      </c>
      <c r="V47" s="54">
        <f t="shared" ref="V47" si="402">V44+V45+V46</f>
        <v>11824.871999999999</v>
      </c>
      <c r="W47" s="21">
        <f t="shared" ref="W47" si="403">IF(M47&gt;0,X47/M47,0)</f>
        <v>0.48667008568925352</v>
      </c>
      <c r="X47" s="54">
        <f t="shared" ref="X47" si="404">X44+X45+X46</f>
        <v>22774.699999999997</v>
      </c>
      <c r="Y47" s="21">
        <f t="shared" ref="Y47" si="405">IF(M47&gt;0,Z47/M47,0)</f>
        <v>0.42331153706434171</v>
      </c>
      <c r="Z47" s="54">
        <f t="shared" ref="Z47" si="406">Z44+Z45+Z46</f>
        <v>19809.71</v>
      </c>
      <c r="AA47" s="55">
        <f t="shared" ref="AA47" si="407">IF(M47&gt;0,AB47/M47,0)</f>
        <v>2.766426907707759E-3</v>
      </c>
      <c r="AB47" s="56">
        <f t="shared" ref="AB47" si="408">SUM(AB44:AB46)</f>
        <v>129.46047999999999</v>
      </c>
      <c r="AC47" s="55">
        <f t="shared" ref="AC47" si="409">IF(M47&gt;0,(AC44*M44+AC45*M45+AC46*M46)/M47,0)</f>
        <v>2.8450103596384382E-3</v>
      </c>
      <c r="AD47" s="55">
        <f t="shared" ref="AD47" si="410">IF(K47&gt;0,(K44*AD44+K45*AD45+K46*AD46)/K47,0)</f>
        <v>4.2334549317512177E-4</v>
      </c>
      <c r="AE47" s="52">
        <f t="shared" ref="AE47" si="411">SUM(AE44:AE46)</f>
        <v>19.810290000000002</v>
      </c>
      <c r="AF47" s="53">
        <f t="shared" ref="AF47" si="412">IF(K47&gt;0,(K44*AF44+K45*AF45+K46*AF46)/K47,0)</f>
        <v>0.21472729149546008</v>
      </c>
      <c r="AG47" s="58">
        <f t="shared" ref="AG47" si="413">SUM(AG44:AG46)</f>
        <v>106.2210862</v>
      </c>
      <c r="AH47" s="53">
        <f t="shared" ref="AH47" si="414">IF(AND(AB47&gt;0),((AB44*AH44+AB45*AH45+AB46*AH46)/AB47),0)</f>
        <v>0.84865156731388824</v>
      </c>
      <c r="AI47" s="57">
        <f t="shared" si="6"/>
        <v>0.85277254986938034</v>
      </c>
      <c r="AJ47" s="51">
        <f t="shared" ref="AJ47" si="415">SUM(AJ44:AJ46)</f>
        <v>544</v>
      </c>
      <c r="AK47" s="21">
        <f t="shared" ref="AK47" si="416">IF(AJ47&gt;0,(AK44*AJ44+AK45*AJ45+AK46*AJ46)/AJ47,0)</f>
        <v>9.0908088235294102E-2</v>
      </c>
      <c r="AL47" s="53">
        <f>IF(K47&gt;0,(AL44*K44+AL45*K45+AL46*K46)/K47,0)</f>
        <v>0.22916723457136556</v>
      </c>
      <c r="AM47" s="141">
        <f>IF(L47&gt;0,(AM44*K44+AM45*K45+AM46*K46)/K47,0)</f>
        <v>0.21742795895051212</v>
      </c>
      <c r="AN47" s="58">
        <f t="shared" ref="AN47" si="417">SUM(AN44:AN46)</f>
        <v>113.32765979999999</v>
      </c>
      <c r="AO47" s="142">
        <f t="shared" si="48"/>
        <v>107.7156866</v>
      </c>
      <c r="AP47" s="56"/>
      <c r="AQ47" s="56">
        <f t="shared" ref="AQ47" si="418">SUM(AQ44:AQ46)</f>
        <v>813.42</v>
      </c>
      <c r="AR47" s="105"/>
      <c r="AS47" s="106">
        <f>AR46</f>
        <v>1148.7800000000025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8">
        <v>12</v>
      </c>
      <c r="B48" s="23">
        <v>1</v>
      </c>
      <c r="C48" s="46" t="s">
        <v>58</v>
      </c>
      <c r="D48" s="12">
        <v>9500</v>
      </c>
      <c r="E48" s="12">
        <v>0</v>
      </c>
      <c r="F48" s="12">
        <v>9243</v>
      </c>
      <c r="G48" s="13">
        <v>7.1</v>
      </c>
      <c r="H48" s="13">
        <v>8.1999999999999993</v>
      </c>
      <c r="I48" s="12">
        <v>11887</v>
      </c>
      <c r="J48" s="13">
        <v>9.6</v>
      </c>
      <c r="K48" s="12">
        <v>15507</v>
      </c>
      <c r="L48" s="14">
        <v>6.5000000000000002E-2</v>
      </c>
      <c r="M48" s="24">
        <f>ROUND(K48*(1-L48),0)</f>
        <v>14499</v>
      </c>
      <c r="N48" s="15">
        <v>0.378</v>
      </c>
      <c r="O48" s="25">
        <f t="shared" ref="O48:O50" si="420">M48*N48</f>
        <v>5480.6220000000003</v>
      </c>
      <c r="P48" s="14">
        <v>0.437</v>
      </c>
      <c r="Q48" s="25">
        <f t="shared" ref="Q48:Q50" si="421">M48*P48</f>
        <v>6336.0630000000001</v>
      </c>
      <c r="R48" s="16">
        <v>0.185</v>
      </c>
      <c r="S48" s="150">
        <v>0.19400000000000001</v>
      </c>
      <c r="T48" s="25">
        <f t="shared" ref="T48:T50" si="422">M48*R48</f>
        <v>2682.3150000000001</v>
      </c>
      <c r="U48" s="26">
        <v>0.249</v>
      </c>
      <c r="V48" s="25">
        <f t="shared" ref="V48:V50" si="423">M48*U48</f>
        <v>3610.2510000000002</v>
      </c>
      <c r="W48" s="16">
        <v>0.499</v>
      </c>
      <c r="X48" s="25">
        <f t="shared" ref="X48:X50" si="424">M48*W48</f>
        <v>7235.0010000000002</v>
      </c>
      <c r="Y48" s="16">
        <v>0.44</v>
      </c>
      <c r="Z48" s="25">
        <f t="shared" ref="Z48:Z50" si="425">Y48*M48</f>
        <v>6379.56</v>
      </c>
      <c r="AA48" s="17">
        <v>2.63E-3</v>
      </c>
      <c r="AB48" s="18">
        <f t="shared" ref="AB48:AB50" si="426">M48*AA48</f>
        <v>38.132370000000002</v>
      </c>
      <c r="AC48" s="27">
        <f>IF(M48&gt;0,(AE48+AN48)/M48,0)</f>
        <v>3.4294677219118561E-3</v>
      </c>
      <c r="AD48" s="17">
        <v>4.2000000000000002E-4</v>
      </c>
      <c r="AE48" s="24">
        <f t="shared" ref="AE48:AE50" si="427">AD48*M48</f>
        <v>6.0895800000000007</v>
      </c>
      <c r="AF48" s="117">
        <v>0.2122</v>
      </c>
      <c r="AG48" s="30">
        <f t="shared" ref="AG48:AG50" si="428">AJ48*(1-AK48)*AF48</f>
        <v>40.699747800000004</v>
      </c>
      <c r="AH48" s="28">
        <f t="shared" ref="AH48:AH50" si="429">IF(AND(AF48&gt;0,AD48&gt;0,AA48&gt;0),((AA48-AD48)*AF48)/((AF48-AD48)*AA48),0)</f>
        <v>0.84197066544771526</v>
      </c>
      <c r="AI48" s="60">
        <f t="shared" si="6"/>
        <v>0.87915507096031942</v>
      </c>
      <c r="AJ48" s="34">
        <v>211</v>
      </c>
      <c r="AK48" s="36">
        <v>9.0999999999999998E-2</v>
      </c>
      <c r="AL48" s="15">
        <v>0.22750000000000001</v>
      </c>
      <c r="AM48" s="135">
        <v>0.21360000000000001</v>
      </c>
      <c r="AN48" s="30">
        <f>AJ48*(1-AK48)*AL48</f>
        <v>43.634272500000002</v>
      </c>
      <c r="AO48" s="136">
        <f t="shared" ref="AO48" si="430">AJ48*(1-AK48)*AM48</f>
        <v>40.968266400000005</v>
      </c>
      <c r="AP48" s="19">
        <v>1.6</v>
      </c>
      <c r="AQ48" s="19">
        <v>1064.48</v>
      </c>
      <c r="AR48" s="101">
        <f>AR46+AJ48-AQ48</f>
        <v>295.30000000000246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9"/>
      <c r="B49" s="33">
        <v>2</v>
      </c>
      <c r="C49" s="46" t="s">
        <v>54</v>
      </c>
      <c r="D49" s="34">
        <v>20377</v>
      </c>
      <c r="E49" s="34">
        <v>2</v>
      </c>
      <c r="F49" s="34">
        <v>13939</v>
      </c>
      <c r="G49" s="35">
        <v>4.3</v>
      </c>
      <c r="H49" s="35">
        <v>5.6</v>
      </c>
      <c r="I49" s="34">
        <v>17959</v>
      </c>
      <c r="J49" s="35">
        <v>6</v>
      </c>
      <c r="K49" s="34">
        <v>15476</v>
      </c>
      <c r="L49" s="36">
        <v>6.9000000000000006E-2</v>
      </c>
      <c r="M49" s="37">
        <f>ROUND(K49*(1-L49),0)</f>
        <v>14408</v>
      </c>
      <c r="N49" s="38">
        <v>0.47599999999999998</v>
      </c>
      <c r="O49" s="25">
        <f t="shared" si="420"/>
        <v>6858.2079999999996</v>
      </c>
      <c r="P49" s="36">
        <v>0.314</v>
      </c>
      <c r="Q49" s="25">
        <f t="shared" si="421"/>
        <v>4524.1120000000001</v>
      </c>
      <c r="R49" s="39">
        <v>0.21</v>
      </c>
      <c r="S49" s="139">
        <v>0.2495</v>
      </c>
      <c r="T49" s="25">
        <f t="shared" si="422"/>
        <v>3025.68</v>
      </c>
      <c r="U49" s="28">
        <v>0.23899999999999999</v>
      </c>
      <c r="V49" s="25">
        <f t="shared" si="423"/>
        <v>3443.5119999999997</v>
      </c>
      <c r="W49" s="39">
        <v>0.501</v>
      </c>
      <c r="X49" s="25">
        <f t="shared" si="424"/>
        <v>7218.4080000000004</v>
      </c>
      <c r="Y49" s="39">
        <v>0.43</v>
      </c>
      <c r="Z49" s="25">
        <f t="shared" si="425"/>
        <v>6195.44</v>
      </c>
      <c r="AA49" s="40">
        <v>2.6800000000000001E-3</v>
      </c>
      <c r="AB49" s="18">
        <f t="shared" si="426"/>
        <v>38.613440000000004</v>
      </c>
      <c r="AC49" s="27">
        <f>IF(M49&gt;0,(AE49+AN49)/M49,0)</f>
        <v>2.9137651304830653E-3</v>
      </c>
      <c r="AD49" s="40">
        <v>4.4000000000000002E-4</v>
      </c>
      <c r="AE49" s="37">
        <f t="shared" si="427"/>
        <v>6.3395200000000003</v>
      </c>
      <c r="AF49" s="28">
        <v>0.2092</v>
      </c>
      <c r="AG49" s="41">
        <f t="shared" si="428"/>
        <v>33.662790399999999</v>
      </c>
      <c r="AH49" s="28">
        <f t="shared" si="429"/>
        <v>0.83758254140296795</v>
      </c>
      <c r="AI49" s="29">
        <f t="shared" si="6"/>
        <v>0.85068247643498474</v>
      </c>
      <c r="AJ49" s="34">
        <v>178</v>
      </c>
      <c r="AK49" s="36">
        <v>9.6000000000000002E-2</v>
      </c>
      <c r="AL49" s="38">
        <v>0.2215</v>
      </c>
      <c r="AM49" s="137">
        <v>0.20680000000000001</v>
      </c>
      <c r="AN49" s="41">
        <f>AJ49*(1-AK49)*AL49</f>
        <v>35.642008000000004</v>
      </c>
      <c r="AO49" s="138">
        <f t="shared" si="19"/>
        <v>33.276601600000006</v>
      </c>
      <c r="AP49" s="42">
        <v>1.5</v>
      </c>
      <c r="AQ49" s="42"/>
      <c r="AR49" s="121">
        <f>AR48+AJ49-AQ49</f>
        <v>473.30000000000246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9"/>
      <c r="B50" s="33">
        <v>3</v>
      </c>
      <c r="C50" s="11" t="s">
        <v>57</v>
      </c>
      <c r="D50" s="43">
        <v>16200</v>
      </c>
      <c r="E50" s="43">
        <v>5</v>
      </c>
      <c r="F50" s="43">
        <v>13411</v>
      </c>
      <c r="G50" s="37">
        <v>1.6</v>
      </c>
      <c r="H50" s="37">
        <v>5</v>
      </c>
      <c r="I50" s="43">
        <v>16703</v>
      </c>
      <c r="J50" s="37">
        <v>8.5</v>
      </c>
      <c r="K50" s="43">
        <v>16073</v>
      </c>
      <c r="L50" s="39">
        <v>6.2E-2</v>
      </c>
      <c r="M50" s="37">
        <f>ROUND(K50*(1-L50),0)</f>
        <v>15076</v>
      </c>
      <c r="N50" s="28">
        <v>0.371</v>
      </c>
      <c r="O50" s="25">
        <f t="shared" si="420"/>
        <v>5593.1959999999999</v>
      </c>
      <c r="P50" s="39">
        <v>0.38700000000000001</v>
      </c>
      <c r="Q50" s="25">
        <f t="shared" si="421"/>
        <v>5834.4120000000003</v>
      </c>
      <c r="R50" s="39">
        <v>0.24199999999999999</v>
      </c>
      <c r="S50" s="139">
        <v>0.19070000000000001</v>
      </c>
      <c r="T50" s="25">
        <f t="shared" si="422"/>
        <v>3648.3919999999998</v>
      </c>
      <c r="U50" s="28">
        <v>0.27</v>
      </c>
      <c r="V50" s="25">
        <f t="shared" si="423"/>
        <v>4070.5200000000004</v>
      </c>
      <c r="W50" s="39">
        <v>0.48</v>
      </c>
      <c r="X50" s="25">
        <f t="shared" si="424"/>
        <v>7236.48</v>
      </c>
      <c r="Y50" s="39">
        <v>0.43</v>
      </c>
      <c r="Z50" s="25">
        <f t="shared" si="425"/>
        <v>6482.68</v>
      </c>
      <c r="AA50" s="47">
        <v>2.6700000000000001E-3</v>
      </c>
      <c r="AB50" s="18">
        <f t="shared" si="426"/>
        <v>40.252920000000003</v>
      </c>
      <c r="AC50" s="27">
        <f>IF(M50&gt;0,(AE50+AN50)/M50,0)</f>
        <v>2.8991476784292918E-3</v>
      </c>
      <c r="AD50" s="47">
        <v>4.4000000000000002E-4</v>
      </c>
      <c r="AE50" s="37">
        <f t="shared" si="427"/>
        <v>6.6334400000000002</v>
      </c>
      <c r="AF50" s="28">
        <v>0.21579999999999999</v>
      </c>
      <c r="AG50" s="41">
        <f t="shared" si="428"/>
        <v>34.132222800000001</v>
      </c>
      <c r="AH50" s="28">
        <f t="shared" si="429"/>
        <v>0.83691239405423756</v>
      </c>
      <c r="AI50" s="29">
        <f t="shared" si="6"/>
        <v>0.84982649407596467</v>
      </c>
      <c r="AJ50" s="43">
        <v>174</v>
      </c>
      <c r="AK50" s="39">
        <v>9.0999999999999998E-2</v>
      </c>
      <c r="AL50" s="28">
        <v>0.2344</v>
      </c>
      <c r="AM50" s="139">
        <v>0.22259999999999999</v>
      </c>
      <c r="AN50" s="41">
        <f>AJ50*(1-AK50)*AL50</f>
        <v>37.074110400000002</v>
      </c>
      <c r="AO50" s="140">
        <f t="shared" si="19"/>
        <v>35.207751599999995</v>
      </c>
      <c r="AP50" s="18">
        <v>1.6</v>
      </c>
      <c r="AQ50" s="18"/>
      <c r="AR50" s="121">
        <f>AR49+AJ50-AQ50</f>
        <v>647.30000000000246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70"/>
      <c r="B51" s="49" t="s">
        <v>38</v>
      </c>
      <c r="C51" s="50"/>
      <c r="D51" s="51">
        <f t="shared" ref="D51" si="431">SUM(D48:D50)</f>
        <v>46077</v>
      </c>
      <c r="E51" s="51"/>
      <c r="F51" s="51">
        <f t="shared" ref="F51" si="432">SUM(F48:F50)</f>
        <v>36593</v>
      </c>
      <c r="G51" s="52"/>
      <c r="H51" s="52"/>
      <c r="I51" s="51">
        <f t="shared" ref="I51:K51" si="433">SUM(I48:I50)</f>
        <v>46549</v>
      </c>
      <c r="J51" s="52"/>
      <c r="K51" s="51">
        <f t="shared" si="433"/>
        <v>47056</v>
      </c>
      <c r="L51" s="21">
        <f t="shared" ref="L51" si="434">IF(K51&gt;0,(K48*L48+K49*L49+K50*L50)/K51,0)</f>
        <v>6.5290823699421963E-2</v>
      </c>
      <c r="M51" s="52">
        <f t="shared" ref="M51" si="435">M48+M49+M50</f>
        <v>43983</v>
      </c>
      <c r="N51" s="53">
        <f t="shared" ref="N51" si="436">IF(M51&gt;0,O51/M51,0)</f>
        <v>0.40770356728736096</v>
      </c>
      <c r="O51" s="54">
        <f t="shared" ref="O51" si="437">O48+O49+O50</f>
        <v>17932.025999999998</v>
      </c>
      <c r="P51" s="21">
        <f t="shared" ref="P51" si="438">IF(M51&gt;0,Q51/M51,0)</f>
        <v>0.37956908350953777</v>
      </c>
      <c r="Q51" s="54">
        <f t="shared" ref="Q51" si="439">Q48+Q49+Q50</f>
        <v>16694.587</v>
      </c>
      <c r="R51" s="21">
        <f t="shared" ref="R51" si="440">IF(M51&gt;0,T51/M51,0)</f>
        <v>0.21272734920310118</v>
      </c>
      <c r="S51" s="141"/>
      <c r="T51" s="54">
        <f t="shared" ref="T51" si="441">T48+T49+T50</f>
        <v>9356.3869999999988</v>
      </c>
      <c r="U51" s="21">
        <f t="shared" ref="U51" si="442">IF(M51&gt;0,V51/M51,0)</f>
        <v>0.25292233362890204</v>
      </c>
      <c r="V51" s="54">
        <f t="shared" ref="V51" si="443">V48+V49+V50</f>
        <v>11124.282999999999</v>
      </c>
      <c r="W51" s="21">
        <f t="shared" ref="W51" si="444">IF(M51&gt;0,X51/M51,0)</f>
        <v>0.49314255507809834</v>
      </c>
      <c r="X51" s="54">
        <f t="shared" ref="X51" si="445">X48+X49+X50</f>
        <v>21689.888999999999</v>
      </c>
      <c r="Y51" s="21">
        <f t="shared" ref="Y51" si="446">IF(M51&gt;0,Z51/M51,0)</f>
        <v>0.43329650092081035</v>
      </c>
      <c r="Z51" s="54">
        <f t="shared" ref="Z51" si="447">Z48+Z49+Z50</f>
        <v>19057.68</v>
      </c>
      <c r="AA51" s="55">
        <f t="shared" ref="AA51" si="448">IF(M51&gt;0,AB51/M51,0)</f>
        <v>2.6600898074255965E-3</v>
      </c>
      <c r="AB51" s="56">
        <f t="shared" ref="AB51" si="449">SUM(AB48:AB50)</f>
        <v>116.99873000000001</v>
      </c>
      <c r="AC51" s="55">
        <f t="shared" ref="AC51" si="450">IF(M51&gt;0,(AC48*M48+AC49*M49+AC50*M50)/M51,0)</f>
        <v>3.0787561307778002E-3</v>
      </c>
      <c r="AD51" s="55">
        <f t="shared" ref="AD51" si="451">IF(K51&gt;0,(K48*AD48+K49*AD49+K50*AD50)/K51,0)</f>
        <v>4.334091295477729E-4</v>
      </c>
      <c r="AE51" s="52">
        <f t="shared" ref="AE51" si="452">SUM(AE48:AE50)</f>
        <v>19.062540000000002</v>
      </c>
      <c r="AF51" s="53">
        <f t="shared" ref="AF51" si="453">IF(K51&gt;0,(K48*AF48+K49*AF49+K50*AF50)/K51,0)</f>
        <v>0.21244300408024483</v>
      </c>
      <c r="AG51" s="58">
        <f t="shared" ref="AG51" si="454">SUM(AG48:AG50)</f>
        <v>108.49476100000001</v>
      </c>
      <c r="AH51" s="53">
        <f t="shared" ref="AH51" si="455">IF(AND(AB51&gt;0),((AB48*AH48+AB49*AH49+AB50*AH50)/AB51),0)</f>
        <v>0.83878216281820506</v>
      </c>
      <c r="AI51" s="57">
        <f t="shared" si="6"/>
        <v>0.86086316396040619</v>
      </c>
      <c r="AJ51" s="51">
        <f t="shared" ref="AJ51" si="456">SUM(AJ48:AJ50)</f>
        <v>563</v>
      </c>
      <c r="AK51" s="21">
        <f t="shared" ref="AK51" si="457">IF(AJ51&gt;0,(AK48*AJ48+AK49*AJ49+AK50*AJ50)/AJ51,0)</f>
        <v>9.2580817051509778E-2</v>
      </c>
      <c r="AL51" s="53">
        <f>IF(K51&gt;0,(AL48*K48+AL49*K49+AL50*K50)/K51,0)</f>
        <v>0.22788353663719824</v>
      </c>
      <c r="AM51" s="141">
        <f>IF(L51&gt;0,(AM48*K48+AM49*K49+AM50*K50)/K51,0)</f>
        <v>0.21443772951377083</v>
      </c>
      <c r="AN51" s="58">
        <f t="shared" ref="AN51" si="458">SUM(AN48:AN50)</f>
        <v>116.35039090000001</v>
      </c>
      <c r="AO51" s="142">
        <f t="shared" si="48"/>
        <v>109.45261960000001</v>
      </c>
      <c r="AP51" s="56"/>
      <c r="AQ51" s="56">
        <f t="shared" ref="AQ51" si="459">SUM(AQ48:AQ50)</f>
        <v>1064.48</v>
      </c>
      <c r="AR51" s="105"/>
      <c r="AS51" s="106">
        <f>AR50</f>
        <v>647.30000000000246</v>
      </c>
      <c r="AT51" s="51">
        <f t="shared" ref="AT51" si="460">SUM(AT48:AT50)</f>
        <v>0</v>
      </c>
      <c r="AU51" s="59"/>
      <c r="AV51" s="58"/>
      <c r="AW51" s="58"/>
      <c r="AX51" s="58"/>
      <c r="AY51" s="58"/>
    </row>
    <row r="52" spans="1:51" x14ac:dyDescent="0.2">
      <c r="A52" s="168">
        <v>13</v>
      </c>
      <c r="B52" s="23">
        <v>1</v>
      </c>
      <c r="C52" s="46" t="s">
        <v>58</v>
      </c>
      <c r="D52" s="12">
        <v>13000</v>
      </c>
      <c r="E52" s="12">
        <v>1</v>
      </c>
      <c r="F52" s="12">
        <v>13813</v>
      </c>
      <c r="G52" s="13">
        <v>2.1</v>
      </c>
      <c r="H52" s="13">
        <v>5.0999999999999996</v>
      </c>
      <c r="I52" s="12">
        <v>17589</v>
      </c>
      <c r="J52" s="13">
        <v>8</v>
      </c>
      <c r="K52" s="12">
        <v>15953</v>
      </c>
      <c r="L52" s="14">
        <v>6.5000000000000002E-2</v>
      </c>
      <c r="M52" s="24">
        <f>ROUND(K52*(1-L52),0)</f>
        <v>14916</v>
      </c>
      <c r="N52" s="15">
        <v>0.38400000000000001</v>
      </c>
      <c r="O52" s="25">
        <f t="shared" ref="O52:O54" si="461">M52*N52</f>
        <v>5727.7439999999997</v>
      </c>
      <c r="P52" s="14">
        <v>0.441</v>
      </c>
      <c r="Q52" s="25">
        <f t="shared" ref="Q52:Q54" si="462">M52*P52</f>
        <v>6577.9560000000001</v>
      </c>
      <c r="R52" s="16">
        <v>0.17499999999999999</v>
      </c>
      <c r="S52" s="150">
        <v>0.2306</v>
      </c>
      <c r="T52" s="25">
        <f t="shared" ref="T52:T54" si="463">M52*R52</f>
        <v>2610.2999999999997</v>
      </c>
      <c r="U52" s="26">
        <v>0.27500000000000002</v>
      </c>
      <c r="V52" s="25">
        <f t="shared" ref="V52:V54" si="464">M52*U52</f>
        <v>4101.9000000000005</v>
      </c>
      <c r="W52" s="16">
        <v>0.47299999999999998</v>
      </c>
      <c r="X52" s="25">
        <f t="shared" ref="X52:X54" si="465">M52*W52</f>
        <v>7055.268</v>
      </c>
      <c r="Y52" s="16">
        <v>0.44</v>
      </c>
      <c r="Z52" s="25">
        <f t="shared" ref="Z52:Z54" si="466">Y52*M52</f>
        <v>6563.04</v>
      </c>
      <c r="AA52" s="17">
        <v>2.64E-3</v>
      </c>
      <c r="AB52" s="18">
        <f t="shared" ref="AB52:AB54" si="467">M52*AA52</f>
        <v>39.378239999999998</v>
      </c>
      <c r="AC52" s="27">
        <f>IF(M52&gt;0,(AE52+AN52)/M52,0)</f>
        <v>2.804821902654867E-3</v>
      </c>
      <c r="AD52" s="17">
        <v>4.4000000000000002E-4</v>
      </c>
      <c r="AE52" s="24">
        <f t="shared" ref="AE52:AE54" si="468">AD52*M52</f>
        <v>6.56304</v>
      </c>
      <c r="AF52" s="117">
        <v>0.21229999999999999</v>
      </c>
      <c r="AG52" s="30">
        <f t="shared" ref="AG52:AG54" si="469">AJ52*(1-AK52)*AF52</f>
        <v>31.771756499999999</v>
      </c>
      <c r="AH52" s="28">
        <f t="shared" ref="AH52:AH54" si="470">IF(AND(AF52&gt;0,AD52&gt;0,AA52&gt;0),((AA52-AD52)*AF52)/((AF52-AD52)*AA52),0)</f>
        <v>0.83506403599861545</v>
      </c>
      <c r="AI52" s="60">
        <f t="shared" si="6"/>
        <v>0.84470417130039666</v>
      </c>
      <c r="AJ52" s="12">
        <v>165</v>
      </c>
      <c r="AK52" s="14">
        <v>9.2999999999999999E-2</v>
      </c>
      <c r="AL52" s="15">
        <v>0.23569999999999999</v>
      </c>
      <c r="AM52" s="135">
        <v>0.22800000000000001</v>
      </c>
      <c r="AN52" s="30">
        <f>AJ52*(1-AK52)*AL52</f>
        <v>35.273683499999997</v>
      </c>
      <c r="AO52" s="136">
        <f t="shared" ref="AO52" si="471">AJ52*(1-AK52)*AM52</f>
        <v>34.121340000000004</v>
      </c>
      <c r="AP52" s="19">
        <v>1.6</v>
      </c>
      <c r="AQ52" s="19"/>
      <c r="AR52" s="101">
        <f>AR50+AJ52-AQ52</f>
        <v>812.30000000000246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9"/>
      <c r="B53" s="33">
        <v>2</v>
      </c>
      <c r="C53" s="46" t="s">
        <v>54</v>
      </c>
      <c r="D53" s="34">
        <v>18899</v>
      </c>
      <c r="E53" s="34">
        <v>2</v>
      </c>
      <c r="F53" s="34">
        <v>12400</v>
      </c>
      <c r="G53" s="35">
        <v>2.5</v>
      </c>
      <c r="H53" s="35">
        <v>7.7</v>
      </c>
      <c r="I53" s="34">
        <v>16289</v>
      </c>
      <c r="J53" s="35">
        <v>8.4</v>
      </c>
      <c r="K53" s="34">
        <v>16003</v>
      </c>
      <c r="L53" s="36">
        <v>7.2999999999999995E-2</v>
      </c>
      <c r="M53" s="37">
        <f>ROUND(K53*(1-L53),0)</f>
        <v>14835</v>
      </c>
      <c r="N53" s="38">
        <v>0.33100000000000002</v>
      </c>
      <c r="O53" s="25">
        <f t="shared" si="461"/>
        <v>4910.3850000000002</v>
      </c>
      <c r="P53" s="36">
        <v>0.31900000000000001</v>
      </c>
      <c r="Q53" s="25">
        <f t="shared" si="462"/>
        <v>4732.3649999999998</v>
      </c>
      <c r="R53" s="39">
        <v>0.35</v>
      </c>
      <c r="S53" s="139">
        <v>0.25430000000000003</v>
      </c>
      <c r="T53" s="25">
        <f t="shared" si="463"/>
        <v>5192.25</v>
      </c>
      <c r="U53" s="28">
        <v>0.27100000000000002</v>
      </c>
      <c r="V53" s="25">
        <f t="shared" si="464"/>
        <v>4020.2850000000003</v>
      </c>
      <c r="W53" s="39">
        <v>0.48099999999999998</v>
      </c>
      <c r="X53" s="25">
        <f t="shared" si="465"/>
        <v>7135.6349999999993</v>
      </c>
      <c r="Y53" s="39">
        <v>0.43</v>
      </c>
      <c r="Z53" s="25">
        <f t="shared" si="466"/>
        <v>6379.05</v>
      </c>
      <c r="AA53" s="40">
        <v>2.6199999999999999E-3</v>
      </c>
      <c r="AB53" s="18">
        <f t="shared" si="467"/>
        <v>38.867699999999999</v>
      </c>
      <c r="AC53" s="27">
        <f>IF(M53&gt;0,(AE53+AN53)/M53,0)</f>
        <v>2.6993646107178969E-3</v>
      </c>
      <c r="AD53" s="40">
        <v>4.2000000000000002E-4</v>
      </c>
      <c r="AE53" s="37">
        <f t="shared" si="468"/>
        <v>6.2307000000000006</v>
      </c>
      <c r="AF53" s="28">
        <v>0.2122</v>
      </c>
      <c r="AG53" s="41">
        <f t="shared" si="469"/>
        <v>31.791803999999999</v>
      </c>
      <c r="AH53" s="28">
        <f t="shared" si="470"/>
        <v>0.84135993062078684</v>
      </c>
      <c r="AI53" s="29">
        <f t="shared" si="6"/>
        <v>0.84598209789525247</v>
      </c>
      <c r="AJ53" s="34">
        <v>165</v>
      </c>
      <c r="AK53" s="36">
        <v>9.1999999999999998E-2</v>
      </c>
      <c r="AL53" s="38">
        <v>0.22570000000000001</v>
      </c>
      <c r="AM53" s="137">
        <v>0.21759999999999999</v>
      </c>
      <c r="AN53" s="41">
        <f>AJ53*(1-AK53)*AL53</f>
        <v>33.814374000000001</v>
      </c>
      <c r="AO53" s="138">
        <f t="shared" si="19"/>
        <v>32.600831999999997</v>
      </c>
      <c r="AP53" s="42">
        <v>1.5</v>
      </c>
      <c r="AQ53" s="42"/>
      <c r="AR53" s="121">
        <f>AR52+AJ53-AQ53</f>
        <v>977.30000000000246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9"/>
      <c r="B54" s="33">
        <v>3</v>
      </c>
      <c r="C54" s="46" t="s">
        <v>55</v>
      </c>
      <c r="D54" s="43">
        <v>17000</v>
      </c>
      <c r="E54" s="43">
        <v>2</v>
      </c>
      <c r="F54" s="43">
        <v>12901</v>
      </c>
      <c r="G54" s="37">
        <v>3</v>
      </c>
      <c r="H54" s="37">
        <v>5.3</v>
      </c>
      <c r="I54" s="43">
        <v>16734</v>
      </c>
      <c r="J54" s="37">
        <v>8.1</v>
      </c>
      <c r="K54" s="43">
        <v>16060</v>
      </c>
      <c r="L54" s="39">
        <v>6.6000000000000003E-2</v>
      </c>
      <c r="M54" s="37">
        <f>ROUND(K54*(1-L54),0)</f>
        <v>15000</v>
      </c>
      <c r="N54" s="28">
        <v>0.40400000000000003</v>
      </c>
      <c r="O54" s="25">
        <f t="shared" si="461"/>
        <v>6060</v>
      </c>
      <c r="P54" s="39">
        <v>0.27100000000000002</v>
      </c>
      <c r="Q54" s="25">
        <f t="shared" si="462"/>
        <v>4065.0000000000005</v>
      </c>
      <c r="R54" s="39">
        <v>0.32500000000000001</v>
      </c>
      <c r="S54" s="139">
        <v>0.25219999999999998</v>
      </c>
      <c r="T54" s="25">
        <f t="shared" si="463"/>
        <v>4875</v>
      </c>
      <c r="U54" s="28">
        <v>0.27</v>
      </c>
      <c r="V54" s="25">
        <f t="shared" si="464"/>
        <v>4050.0000000000005</v>
      </c>
      <c r="W54" s="39">
        <v>0.47499999999999998</v>
      </c>
      <c r="X54" s="25">
        <f t="shared" si="465"/>
        <v>7125</v>
      </c>
      <c r="Y54" s="39">
        <v>0.44</v>
      </c>
      <c r="Z54" s="25">
        <f t="shared" si="466"/>
        <v>6600</v>
      </c>
      <c r="AA54" s="47">
        <v>2.6900000000000001E-3</v>
      </c>
      <c r="AB54" s="18">
        <f t="shared" si="467"/>
        <v>40.35</v>
      </c>
      <c r="AC54" s="27">
        <f>IF(M54&gt;0,(AE54+AN54)/M54,0)</f>
        <v>2.911424833333333E-3</v>
      </c>
      <c r="AD54" s="47">
        <v>4.2000000000000002E-4</v>
      </c>
      <c r="AE54" s="37">
        <f t="shared" si="468"/>
        <v>6.3</v>
      </c>
      <c r="AF54" s="28">
        <v>0.21360000000000001</v>
      </c>
      <c r="AG54" s="41">
        <f t="shared" si="469"/>
        <v>34.127940000000002</v>
      </c>
      <c r="AH54" s="28">
        <f t="shared" si="470"/>
        <v>0.8455287274903559</v>
      </c>
      <c r="AI54" s="29">
        <f t="shared" si="6"/>
        <v>0.85728010297873303</v>
      </c>
      <c r="AJ54" s="43">
        <v>175</v>
      </c>
      <c r="AK54" s="39">
        <v>8.6999999999999994E-2</v>
      </c>
      <c r="AL54" s="28">
        <v>0.2339</v>
      </c>
      <c r="AM54" s="139">
        <v>0.21990000000000001</v>
      </c>
      <c r="AN54" s="41">
        <f>AJ54*(1-AK54)*AL54</f>
        <v>37.3713725</v>
      </c>
      <c r="AO54" s="140">
        <f t="shared" si="19"/>
        <v>35.134522500000003</v>
      </c>
      <c r="AP54" s="18">
        <v>1.6</v>
      </c>
      <c r="AQ54" s="18"/>
      <c r="AR54" s="121">
        <f>AR53+AJ54-AQ54</f>
        <v>1152.3000000000025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70"/>
      <c r="B55" s="49" t="s">
        <v>38</v>
      </c>
      <c r="C55" s="50"/>
      <c r="D55" s="51">
        <f t="shared" ref="D55" si="472">SUM(D52:D54)</f>
        <v>48899</v>
      </c>
      <c r="E55" s="51"/>
      <c r="F55" s="51">
        <f t="shared" ref="F55" si="473">SUM(F52:F54)</f>
        <v>39114</v>
      </c>
      <c r="G55" s="52"/>
      <c r="H55" s="52"/>
      <c r="I55" s="51">
        <f t="shared" ref="I55:K55" si="474">SUM(I52:I54)</f>
        <v>50612</v>
      </c>
      <c r="J55" s="52"/>
      <c r="K55" s="51">
        <f t="shared" si="474"/>
        <v>48016</v>
      </c>
      <c r="L55" s="21">
        <f t="shared" ref="L55" si="475">IF(K55&gt;0,(K52*L52+K53*L53+K54*L54)/K55,0)</f>
        <v>6.80007497500833E-2</v>
      </c>
      <c r="M55" s="52">
        <f t="shared" ref="M55" si="476">M52+M53+M54</f>
        <v>44751</v>
      </c>
      <c r="N55" s="53">
        <f t="shared" ref="N55" si="477">IF(M55&gt;0,O55/M55,0)</f>
        <v>0.3731342092914125</v>
      </c>
      <c r="O55" s="54">
        <f t="shared" ref="O55" si="478">O52+O53+O54</f>
        <v>16698.129000000001</v>
      </c>
      <c r="P55" s="21">
        <f t="shared" ref="P55" si="479">IF(M55&gt;0,Q55/M55,0)</f>
        <v>0.34357491452704969</v>
      </c>
      <c r="Q55" s="54">
        <f t="shared" ref="Q55" si="480">Q52+Q53+Q54</f>
        <v>15375.321</v>
      </c>
      <c r="R55" s="21">
        <f t="shared" ref="R55" si="481">IF(M55&gt;0,T55/M55,0)</f>
        <v>0.28329087618153781</v>
      </c>
      <c r="S55" s="141"/>
      <c r="T55" s="54">
        <f t="shared" ref="T55" si="482">T52+T53+T54</f>
        <v>12677.55</v>
      </c>
      <c r="U55" s="21">
        <f t="shared" ref="U55" si="483">IF(M55&gt;0,V55/M55,0)</f>
        <v>0.27199805590936521</v>
      </c>
      <c r="V55" s="54">
        <f t="shared" ref="V55" si="484">V52+V53+V54</f>
        <v>12172.185000000001</v>
      </c>
      <c r="W55" s="21">
        <f t="shared" ref="W55" si="485">IF(M55&gt;0,X55/M55,0)</f>
        <v>0.47632238385734393</v>
      </c>
      <c r="X55" s="54">
        <f t="shared" ref="X55" si="486">X52+X53+X54</f>
        <v>21315.902999999998</v>
      </c>
      <c r="Y55" s="21">
        <f t="shared" ref="Y55" si="487">IF(M55&gt;0,Z55/M55,0)</f>
        <v>0.43668499027954683</v>
      </c>
      <c r="Z55" s="54">
        <f t="shared" ref="Z55" si="488">Z52+Z53+Z54</f>
        <v>19542.09</v>
      </c>
      <c r="AA55" s="55">
        <f t="shared" ref="AA55" si="489">IF(M55&gt;0,AB55/M55,0)</f>
        <v>2.650129382583629E-3</v>
      </c>
      <c r="AB55" s="56">
        <f t="shared" ref="AB55" si="490">SUM(AB52:AB54)</f>
        <v>118.59593999999998</v>
      </c>
      <c r="AC55" s="55">
        <f t="shared" ref="AC55" si="491">IF(M55&gt;0,(AC52*M52+AC53*M53+AC54*M54)/M55,0)</f>
        <v>2.8055947353131773E-3</v>
      </c>
      <c r="AD55" s="55">
        <f t="shared" ref="AD55" si="492">IF(K55&gt;0,(K52*AD52+K53*AD53+K54*AD54)/K55,0)</f>
        <v>4.2664486837720766E-4</v>
      </c>
      <c r="AE55" s="52">
        <f t="shared" ref="AE55" si="493">SUM(AE52:AE54)</f>
        <v>19.09374</v>
      </c>
      <c r="AF55" s="53">
        <f t="shared" ref="AF55" si="494">IF(K55&gt;0,(K52*AF52+K53*AF53+K54*AF54)/K55,0)</f>
        <v>0.21270148492169275</v>
      </c>
      <c r="AG55" s="58">
        <f t="shared" ref="AG55" si="495">SUM(AG52:AG54)</f>
        <v>97.691500499999989</v>
      </c>
      <c r="AH55" s="53">
        <f t="shared" ref="AH55" si="496">IF(AND(AB55&gt;0),((AB52*AH52+AB53*AH53+AB54*AH54)/AB55),0)</f>
        <v>0.84068781405626147</v>
      </c>
      <c r="AI55" s="57">
        <f t="shared" si="6"/>
        <v>0.84949447761887287</v>
      </c>
      <c r="AJ55" s="51">
        <f t="shared" ref="AJ55" si="497">SUM(AJ52:AJ54)</f>
        <v>505</v>
      </c>
      <c r="AK55" s="21">
        <f t="shared" ref="AK55" si="498">IF(AJ55&gt;0,(AK52*AJ52+AK53*AJ53+AK54*AJ54)/AJ55,0)</f>
        <v>9.0594059405940591E-2</v>
      </c>
      <c r="AL55" s="53">
        <f>IF(K55&gt;0,(AL52*K52+AL53*K53+AL54*K54)/K55,0)</f>
        <v>0.23176510329890035</v>
      </c>
      <c r="AM55" s="141">
        <f>IF(L55&gt;0,(AM52*K52+AM53*K53+AM54*K54)/K55,0)</f>
        <v>0.22182461679440185</v>
      </c>
      <c r="AN55" s="58">
        <f t="shared" ref="AN55" si="499">SUM(AN52:AN54)</f>
        <v>106.45943</v>
      </c>
      <c r="AO55" s="142">
        <f t="shared" si="48"/>
        <v>101.8566945</v>
      </c>
      <c r="AP55" s="56"/>
      <c r="AQ55" s="56">
        <f t="shared" ref="AQ55" si="500">SUM(AQ52:AQ54)</f>
        <v>0</v>
      </c>
      <c r="AR55" s="105"/>
      <c r="AS55" s="106">
        <f>AR54</f>
        <v>1152.3000000000025</v>
      </c>
      <c r="AT55" s="51">
        <f t="shared" ref="AT55" si="501">SUM(AT52:AT54)</f>
        <v>0</v>
      </c>
      <c r="AU55" s="59"/>
      <c r="AV55" s="58"/>
      <c r="AW55" s="58"/>
      <c r="AX55" s="58"/>
      <c r="AY55" s="58"/>
    </row>
    <row r="56" spans="1:51" x14ac:dyDescent="0.2">
      <c r="A56" s="168">
        <v>14</v>
      </c>
      <c r="B56" s="23">
        <v>1</v>
      </c>
      <c r="C56" s="11" t="s">
        <v>57</v>
      </c>
      <c r="D56" s="12">
        <v>11600</v>
      </c>
      <c r="E56" s="12">
        <v>0</v>
      </c>
      <c r="F56" s="12">
        <v>12601</v>
      </c>
      <c r="G56" s="13">
        <v>7.3</v>
      </c>
      <c r="H56" s="13">
        <v>4.0999999999999996</v>
      </c>
      <c r="I56" s="12">
        <v>16804</v>
      </c>
      <c r="J56" s="13">
        <v>7.8</v>
      </c>
      <c r="K56" s="12">
        <v>16342</v>
      </c>
      <c r="L56" s="14">
        <v>6.8000000000000005E-2</v>
      </c>
      <c r="M56" s="24">
        <f>ROUND(K56*(1-L56),0)</f>
        <v>15231</v>
      </c>
      <c r="N56" s="15">
        <v>0.42299999999999999</v>
      </c>
      <c r="O56" s="25">
        <f t="shared" ref="O56:O58" si="502">M56*N56</f>
        <v>6442.7129999999997</v>
      </c>
      <c r="P56" s="14">
        <v>0.34899999999999998</v>
      </c>
      <c r="Q56" s="25">
        <f t="shared" ref="Q56:Q58" si="503">M56*P56</f>
        <v>5315.6189999999997</v>
      </c>
      <c r="R56" s="16">
        <v>0.22800000000000001</v>
      </c>
      <c r="S56" s="150">
        <v>0.26390000000000002</v>
      </c>
      <c r="T56" s="25">
        <f t="shared" ref="T56:T58" si="504">M56*R56</f>
        <v>3472.6680000000001</v>
      </c>
      <c r="U56" s="26">
        <v>0.26700000000000002</v>
      </c>
      <c r="V56" s="25">
        <f t="shared" ref="V56:V58" si="505">M56*U56</f>
        <v>4066.6770000000001</v>
      </c>
      <c r="W56" s="16">
        <v>0.48499999999999999</v>
      </c>
      <c r="X56" s="25">
        <f t="shared" ref="X56:X58" si="506">M56*W56</f>
        <v>7387.0349999999999</v>
      </c>
      <c r="Y56" s="16">
        <v>0.42</v>
      </c>
      <c r="Z56" s="25">
        <f t="shared" ref="Z56:Z58" si="507">Y56*M56</f>
        <v>6397.0199999999995</v>
      </c>
      <c r="AA56" s="17">
        <v>2.7599999999999999E-3</v>
      </c>
      <c r="AB56" s="18">
        <f t="shared" ref="AB56:AB58" si="508">M56*AA56</f>
        <v>42.037559999999999</v>
      </c>
      <c r="AC56" s="27">
        <f>IF(M56&gt;0,(AE56+AN56)/M56,0)</f>
        <v>2.7283806381721487E-3</v>
      </c>
      <c r="AD56" s="17">
        <v>4.4999999999999999E-4</v>
      </c>
      <c r="AE56" s="24">
        <f t="shared" ref="AE56:AE58" si="509">AD56*M56</f>
        <v>6.8539500000000002</v>
      </c>
      <c r="AF56" s="117">
        <v>0.20949999999999999</v>
      </c>
      <c r="AG56" s="30">
        <f t="shared" ref="AG56:AG58" si="510">AJ56*(1-AK56)*AF56</f>
        <v>32.0126475</v>
      </c>
      <c r="AH56" s="28">
        <f t="shared" ref="AH56:AH58" si="511">IF(AND(AF56&gt;0,AD56&gt;0,AA56&gt;0),((AA56-AD56)*AF56)/((AF56-AD56)*AA56),0)</f>
        <v>0.83875815022409883</v>
      </c>
      <c r="AI56" s="60">
        <f t="shared" si="6"/>
        <v>0.83672497690683956</v>
      </c>
      <c r="AJ56" s="12">
        <v>167</v>
      </c>
      <c r="AK56" s="14">
        <v>8.5000000000000006E-2</v>
      </c>
      <c r="AL56" s="15">
        <v>0.2271</v>
      </c>
      <c r="AM56" s="135">
        <v>0.21829999999999999</v>
      </c>
      <c r="AN56" s="30">
        <f>AJ56*(1-AK56)*AL56</f>
        <v>34.702015500000002</v>
      </c>
      <c r="AO56" s="136">
        <f t="shared" ref="AO56" si="512">AJ56*(1-AK56)*AM56</f>
        <v>33.357331500000001</v>
      </c>
      <c r="AP56" s="19">
        <v>1.5</v>
      </c>
      <c r="AQ56" s="19"/>
      <c r="AR56" s="101">
        <f>AR54+AJ56-AQ56</f>
        <v>1319.3000000000025</v>
      </c>
      <c r="AS56" s="102"/>
      <c r="AT56" s="12"/>
      <c r="AU56" s="31"/>
      <c r="AV56" s="20"/>
      <c r="AW56" s="20"/>
      <c r="AX56" s="20"/>
      <c r="AY56" s="20"/>
    </row>
    <row r="57" spans="1:51" x14ac:dyDescent="0.2">
      <c r="A57" s="169"/>
      <c r="B57" s="33">
        <v>2</v>
      </c>
      <c r="C57" s="46" t="s">
        <v>54</v>
      </c>
      <c r="D57" s="34">
        <v>20224</v>
      </c>
      <c r="E57" s="34">
        <v>1</v>
      </c>
      <c r="F57" s="34">
        <v>11250</v>
      </c>
      <c r="G57" s="35">
        <v>3.4</v>
      </c>
      <c r="H57" s="35">
        <v>6.4</v>
      </c>
      <c r="I57" s="34">
        <v>15375</v>
      </c>
      <c r="J57" s="35">
        <v>8.9</v>
      </c>
      <c r="K57" s="34">
        <v>16227</v>
      </c>
      <c r="L57" s="36">
        <v>6.9000000000000006E-2</v>
      </c>
      <c r="M57" s="37">
        <f>ROUND(K57*(1-L57),0)</f>
        <v>15107</v>
      </c>
      <c r="N57" s="38">
        <v>0.32200000000000001</v>
      </c>
      <c r="O57" s="25">
        <f t="shared" si="502"/>
        <v>4864.4539999999997</v>
      </c>
      <c r="P57" s="36">
        <v>0.40400000000000003</v>
      </c>
      <c r="Q57" s="25">
        <f t="shared" si="503"/>
        <v>6103.2280000000001</v>
      </c>
      <c r="R57" s="39">
        <v>0.27400000000000002</v>
      </c>
      <c r="S57" s="139">
        <v>0.26190000000000002</v>
      </c>
      <c r="T57" s="25">
        <f t="shared" si="504"/>
        <v>4139.3180000000002</v>
      </c>
      <c r="U57" s="28">
        <v>0.27600000000000002</v>
      </c>
      <c r="V57" s="25">
        <f t="shared" si="505"/>
        <v>4169.5320000000002</v>
      </c>
      <c r="W57" s="39">
        <v>0.47099999999999997</v>
      </c>
      <c r="X57" s="25">
        <f t="shared" si="506"/>
        <v>7115.3969999999999</v>
      </c>
      <c r="Y57" s="39">
        <v>0.43</v>
      </c>
      <c r="Z57" s="25">
        <f t="shared" si="507"/>
        <v>6496.01</v>
      </c>
      <c r="AA57" s="40">
        <v>2.65E-3</v>
      </c>
      <c r="AB57" s="18">
        <f t="shared" si="508"/>
        <v>40.033549999999998</v>
      </c>
      <c r="AC57" s="27">
        <f>IF(M57&gt;0,(AE57+AN57)/M57,0)</f>
        <v>2.7143358178327928E-3</v>
      </c>
      <c r="AD57" s="40">
        <v>4.4999999999999999E-4</v>
      </c>
      <c r="AE57" s="37">
        <f t="shared" si="509"/>
        <v>6.7981499999999997</v>
      </c>
      <c r="AF57" s="28">
        <v>0.21210000000000001</v>
      </c>
      <c r="AG57" s="41">
        <f t="shared" si="510"/>
        <v>32.075034600000002</v>
      </c>
      <c r="AH57" s="28">
        <f t="shared" si="511"/>
        <v>0.83195378628832772</v>
      </c>
      <c r="AI57" s="29">
        <f t="shared" si="6"/>
        <v>0.83587647082639172</v>
      </c>
      <c r="AJ57" s="34">
        <v>166</v>
      </c>
      <c r="AK57" s="36">
        <v>8.8999999999999996E-2</v>
      </c>
      <c r="AL57" s="38">
        <v>0.22620000000000001</v>
      </c>
      <c r="AM57" s="137">
        <v>0.2263</v>
      </c>
      <c r="AN57" s="41">
        <f>AJ57*(1-AK57)*AL57</f>
        <v>34.207321200000003</v>
      </c>
      <c r="AO57" s="138">
        <f t="shared" si="19"/>
        <v>34.222443800000001</v>
      </c>
      <c r="AP57" s="42">
        <v>1.5</v>
      </c>
      <c r="AQ57" s="42"/>
      <c r="AR57" s="121">
        <f>AR56+AJ57-AQ57</f>
        <v>1485.3000000000025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9"/>
      <c r="B58" s="33">
        <v>3</v>
      </c>
      <c r="C58" s="46" t="s">
        <v>55</v>
      </c>
      <c r="D58" s="43">
        <v>11652</v>
      </c>
      <c r="E58" s="43">
        <v>1</v>
      </c>
      <c r="F58" s="43">
        <v>12728</v>
      </c>
      <c r="G58" s="37">
        <v>5</v>
      </c>
      <c r="H58" s="37">
        <v>9.1999999999999993</v>
      </c>
      <c r="I58" s="43">
        <v>17136</v>
      </c>
      <c r="J58" s="37">
        <v>7.8</v>
      </c>
      <c r="K58" s="43">
        <v>15737</v>
      </c>
      <c r="L58" s="39">
        <v>7.2999999999999995E-2</v>
      </c>
      <c r="M58" s="37">
        <f>ROUND(K58*(1-L58),0)</f>
        <v>14588</v>
      </c>
      <c r="N58" s="28">
        <v>0.35499999999999998</v>
      </c>
      <c r="O58" s="25">
        <f t="shared" si="502"/>
        <v>5178.74</v>
      </c>
      <c r="P58" s="39">
        <v>0.32300000000000001</v>
      </c>
      <c r="Q58" s="25">
        <f t="shared" si="503"/>
        <v>4711.924</v>
      </c>
      <c r="R58" s="39">
        <v>0.32200000000000001</v>
      </c>
      <c r="S58" s="139">
        <v>0.25119999999999998</v>
      </c>
      <c r="T58" s="25">
        <f t="shared" si="504"/>
        <v>4697.3360000000002</v>
      </c>
      <c r="U58" s="28">
        <v>0.27400000000000002</v>
      </c>
      <c r="V58" s="25">
        <f t="shared" si="505"/>
        <v>3997.1120000000005</v>
      </c>
      <c r="W58" s="39">
        <v>0.47899999999999998</v>
      </c>
      <c r="X58" s="25">
        <f t="shared" si="506"/>
        <v>6987.652</v>
      </c>
      <c r="Y58" s="39">
        <v>0.44</v>
      </c>
      <c r="Z58" s="25">
        <f t="shared" si="507"/>
        <v>6418.72</v>
      </c>
      <c r="AA58" s="47">
        <v>2.6199999999999999E-3</v>
      </c>
      <c r="AB58" s="18">
        <f t="shared" si="508"/>
        <v>38.220559999999999</v>
      </c>
      <c r="AC58" s="27">
        <f>IF(M58&gt;0,(AE58+AN58)/M58,0)</f>
        <v>2.9051378119001924E-3</v>
      </c>
      <c r="AD58" s="47">
        <v>4.6000000000000001E-4</v>
      </c>
      <c r="AE58" s="37">
        <f t="shared" si="509"/>
        <v>6.7104800000000004</v>
      </c>
      <c r="AF58" s="28">
        <v>0.17549999999999999</v>
      </c>
      <c r="AG58" s="41">
        <f t="shared" si="510"/>
        <v>32.999616000000003</v>
      </c>
      <c r="AH58" s="28">
        <f t="shared" si="511"/>
        <v>0.82659405222099713</v>
      </c>
      <c r="AI58" s="29">
        <f t="shared" si="6"/>
        <v>0.84370572147064726</v>
      </c>
      <c r="AJ58" s="43">
        <v>208</v>
      </c>
      <c r="AK58" s="39">
        <v>9.6000000000000002E-2</v>
      </c>
      <c r="AL58" s="28">
        <v>0.18970000000000001</v>
      </c>
      <c r="AM58" s="139">
        <v>0.17369999999999999</v>
      </c>
      <c r="AN58" s="41">
        <f>AJ58*(1-AK58)*AL58</f>
        <v>35.669670400000001</v>
      </c>
      <c r="AO58" s="140">
        <f t="shared" si="19"/>
        <v>32.661158399999998</v>
      </c>
      <c r="AP58" s="18">
        <v>1.65</v>
      </c>
      <c r="AQ58" s="18"/>
      <c r="AR58" s="121">
        <f>AR57+AJ58-AQ58</f>
        <v>1693.3000000000025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70"/>
      <c r="B59" s="49" t="s">
        <v>38</v>
      </c>
      <c r="C59" s="50"/>
      <c r="D59" s="51">
        <f t="shared" ref="D59" si="513">SUM(D56:D58)</f>
        <v>43476</v>
      </c>
      <c r="E59" s="51"/>
      <c r="F59" s="51">
        <f t="shared" ref="F59" si="514">SUM(F56:F58)</f>
        <v>36579</v>
      </c>
      <c r="G59" s="52"/>
      <c r="H59" s="52"/>
      <c r="I59" s="51">
        <f t="shared" ref="I59:K59" si="515">SUM(I56:I58)</f>
        <v>49315</v>
      </c>
      <c r="J59" s="52"/>
      <c r="K59" s="51">
        <f t="shared" si="515"/>
        <v>48306</v>
      </c>
      <c r="L59" s="21">
        <f t="shared" ref="L59" si="516">IF(K59&gt;0,(K56*L56+K57*L57+K58*L58)/K59,0)</f>
        <v>6.9964807684345626E-2</v>
      </c>
      <c r="M59" s="52">
        <f t="shared" ref="M59" si="517">M56+M57+M58</f>
        <v>44926</v>
      </c>
      <c r="N59" s="53">
        <f t="shared" ref="N59" si="518">IF(M59&gt;0,O59/M59,0)</f>
        <v>0.36695692917241685</v>
      </c>
      <c r="O59" s="54">
        <f t="shared" ref="O59" si="519">O56+O57+O58</f>
        <v>16485.906999999999</v>
      </c>
      <c r="P59" s="21">
        <f t="shared" ref="P59" si="520">IF(M59&gt;0,Q59/M59,0)</f>
        <v>0.35905201887548416</v>
      </c>
      <c r="Q59" s="54">
        <f t="shared" ref="Q59" si="521">Q56+Q57+Q58</f>
        <v>16130.771000000001</v>
      </c>
      <c r="R59" s="21">
        <f t="shared" ref="R59" si="522">IF(M59&gt;0,T59/M59,0)</f>
        <v>0.273991051952099</v>
      </c>
      <c r="S59" s="141"/>
      <c r="T59" s="54">
        <f t="shared" ref="T59" si="523">T56+T57+T58</f>
        <v>12309.322</v>
      </c>
      <c r="U59" s="21">
        <f t="shared" ref="U59" si="524">IF(M59&gt;0,V59/M59,0)</f>
        <v>0.27229935894582208</v>
      </c>
      <c r="V59" s="54">
        <f t="shared" ref="V59" si="525">V56+V57+V58</f>
        <v>12233.321000000002</v>
      </c>
      <c r="W59" s="21">
        <f t="shared" ref="W59" si="526">IF(M59&gt;0,X59/M59,0)</f>
        <v>0.47834403240885015</v>
      </c>
      <c r="X59" s="54">
        <f t="shared" ref="X59" si="527">X56+X57+X58</f>
        <v>21490.084000000003</v>
      </c>
      <c r="Y59" s="21">
        <f t="shared" ref="Y59" si="528">IF(M59&gt;0,Z59/M59,0)</f>
        <v>0.42985687575123538</v>
      </c>
      <c r="Z59" s="54">
        <f t="shared" ref="Z59" si="529">Z56+Z57+Z58</f>
        <v>19311.75</v>
      </c>
      <c r="AA59" s="55">
        <f t="shared" ref="AA59" si="530">IF(M59&gt;0,AB59/M59,0)</f>
        <v>2.6775513065930645E-3</v>
      </c>
      <c r="AB59" s="56">
        <f t="shared" ref="AB59" si="531">SUM(AB56:AB58)</f>
        <v>120.29167000000001</v>
      </c>
      <c r="AC59" s="55">
        <f t="shared" ref="AC59" si="532">IF(M59&gt;0,(AC56*M56+AC57*M57+AC58*M58)/M59,0)</f>
        <v>2.7810530004896941E-3</v>
      </c>
      <c r="AD59" s="55">
        <f t="shared" ref="AD59" si="533">IF(K59&gt;0,(K56*AD56+K57*AD57+K58*AD58)/K59,0)</f>
        <v>4.532577733614872E-4</v>
      </c>
      <c r="AE59" s="52">
        <f t="shared" ref="AE59" si="534">SUM(AE56:AE58)</f>
        <v>20.362580000000001</v>
      </c>
      <c r="AF59" s="53">
        <f t="shared" ref="AF59" si="535">IF(K59&gt;0,(K56*AF56+K57*AF57+K58*AF58)/K59,0)</f>
        <v>0.19929696518030887</v>
      </c>
      <c r="AG59" s="58">
        <f t="shared" ref="AG59" si="536">SUM(AG56:AG58)</f>
        <v>97.087298099999998</v>
      </c>
      <c r="AH59" s="53">
        <f t="shared" ref="AH59" si="537">IF(AND(AB59&gt;0),((AB56*AH56+AB57*AH57+AB58*AH58)/AB59),0)</f>
        <v>0.83262870267869249</v>
      </c>
      <c r="AI59" s="57">
        <f t="shared" si="6"/>
        <v>0.83879087111564132</v>
      </c>
      <c r="AJ59" s="51">
        <f t="shared" ref="AJ59" si="538">SUM(AJ56:AJ58)</f>
        <v>541</v>
      </c>
      <c r="AK59" s="21">
        <f t="shared" ref="AK59" si="539">IF(AJ59&gt;0,(AK56*AJ56+AK57*AJ57+AK58*AJ58)/AJ59,0)</f>
        <v>9.045656192236598E-2</v>
      </c>
      <c r="AL59" s="53">
        <f>IF(K59&gt;0,(AL56*K56+AL57*K57+AL58*K58)/K59,0)</f>
        <v>0.2146135987247961</v>
      </c>
      <c r="AM59" s="141">
        <f>IF(L59&gt;0,(AM56*K56+AM57*K57+AM58*K58)/K59,0)</f>
        <v>0.20645769883658344</v>
      </c>
      <c r="AN59" s="58">
        <f t="shared" ref="AN59" si="540">SUM(AN56:AN58)</f>
        <v>104.57900710000001</v>
      </c>
      <c r="AO59" s="142">
        <f t="shared" si="48"/>
        <v>100.2409337</v>
      </c>
      <c r="AP59" s="56"/>
      <c r="AQ59" s="56">
        <f t="shared" ref="AQ59" si="541">SUM(AQ56:AQ58)</f>
        <v>0</v>
      </c>
      <c r="AR59" s="105"/>
      <c r="AS59" s="106">
        <f>AR58</f>
        <v>1693.3000000000025</v>
      </c>
      <c r="AT59" s="51">
        <f t="shared" ref="AT59" si="542">SUM(AT56:AT58)</f>
        <v>0</v>
      </c>
      <c r="AU59" s="59"/>
      <c r="AV59" s="58"/>
      <c r="AW59" s="58"/>
      <c r="AX59" s="58"/>
      <c r="AY59" s="58"/>
    </row>
    <row r="60" spans="1:51" x14ac:dyDescent="0.2">
      <c r="A60" s="168">
        <v>15</v>
      </c>
      <c r="B60" s="23">
        <v>1</v>
      </c>
      <c r="C60" s="11" t="s">
        <v>57</v>
      </c>
      <c r="D60" s="12">
        <v>9400</v>
      </c>
      <c r="E60" s="12">
        <v>0</v>
      </c>
      <c r="F60" s="12">
        <v>8636</v>
      </c>
      <c r="G60" s="13">
        <v>5.4</v>
      </c>
      <c r="H60" s="13">
        <v>8.6999999999999993</v>
      </c>
      <c r="I60" s="12">
        <v>11280</v>
      </c>
      <c r="J60" s="13">
        <v>9.4</v>
      </c>
      <c r="K60" s="12">
        <v>15505</v>
      </c>
      <c r="L60" s="14">
        <v>6.0999999999999999E-2</v>
      </c>
      <c r="M60" s="24">
        <f>ROUND(K60*(1-L60),0)</f>
        <v>14559</v>
      </c>
      <c r="N60" s="15">
        <v>0.34200000000000003</v>
      </c>
      <c r="O60" s="25">
        <f t="shared" ref="O60:O62" si="543">M60*N60</f>
        <v>4979.1780000000008</v>
      </c>
      <c r="P60" s="14">
        <v>0.36099999999999999</v>
      </c>
      <c r="Q60" s="25">
        <f t="shared" ref="Q60:Q62" si="544">M60*P60</f>
        <v>5255.799</v>
      </c>
      <c r="R60" s="16">
        <v>0.29699999999999999</v>
      </c>
      <c r="S60" s="150">
        <v>0.20780000000000001</v>
      </c>
      <c r="T60" s="25">
        <f t="shared" ref="T60:T62" si="545">M60*R60</f>
        <v>4324.0230000000001</v>
      </c>
      <c r="U60" s="26">
        <v>0.26800000000000002</v>
      </c>
      <c r="V60" s="25">
        <f t="shared" ref="V60:V62" si="546">M60*U60</f>
        <v>3901.8120000000004</v>
      </c>
      <c r="W60" s="16">
        <v>0.48299999999999998</v>
      </c>
      <c r="X60" s="25">
        <f t="shared" ref="X60:X62" si="547">M60*W60</f>
        <v>7031.9969999999994</v>
      </c>
      <c r="Y60" s="16">
        <v>0.44</v>
      </c>
      <c r="Z60" s="25">
        <f t="shared" ref="Z60:Z62" si="548">Y60*M60</f>
        <v>6405.96</v>
      </c>
      <c r="AA60" s="17">
        <v>2.49E-3</v>
      </c>
      <c r="AB60" s="18">
        <f t="shared" ref="AB60:AB62" si="549">M60*AA60</f>
        <v>36.251910000000002</v>
      </c>
      <c r="AC60" s="27">
        <f>IF(M60&gt;0,(AE60+AN60)/M60,0)</f>
        <v>2.6227138677106941E-3</v>
      </c>
      <c r="AD60" s="17">
        <v>4.4000000000000002E-4</v>
      </c>
      <c r="AE60" s="24">
        <f t="shared" ref="AE60:AE62" si="550">AD60*M60</f>
        <v>6.4059600000000003</v>
      </c>
      <c r="AF60" s="117">
        <v>0.18579999999999999</v>
      </c>
      <c r="AG60" s="30">
        <f t="shared" ref="AG60:AG62" si="551">AJ60*(1-AK60)*AF60</f>
        <v>32.656951200000002</v>
      </c>
      <c r="AH60" s="28">
        <f t="shared" ref="AH60:AH62" si="552">IF(AND(AF60&gt;0,AD60&gt;0,AA60&gt;0),((AA60-AD60)*AF60)/((AF60-AD60)*AA60),0)</f>
        <v>0.82524747241014118</v>
      </c>
      <c r="AI60" s="60">
        <f t="shared" si="6"/>
        <v>0.83426513570168304</v>
      </c>
      <c r="AJ60" s="12">
        <v>194</v>
      </c>
      <c r="AK60" s="14">
        <v>9.4E-2</v>
      </c>
      <c r="AL60" s="15">
        <v>0.18079999999999999</v>
      </c>
      <c r="AM60" s="135">
        <v>0.17069999999999999</v>
      </c>
      <c r="AN60" s="30">
        <f>AJ60*(1-AK60)*AL60</f>
        <v>31.778131200000001</v>
      </c>
      <c r="AO60" s="136">
        <f t="shared" ref="AO60" si="553">AJ60*(1-AK60)*AM60</f>
        <v>30.002914799999999</v>
      </c>
      <c r="AP60" s="19">
        <v>1.6</v>
      </c>
      <c r="AQ60" s="19">
        <v>529.46</v>
      </c>
      <c r="AR60" s="101">
        <f>AR58+AJ60-AQ60</f>
        <v>1357.8400000000024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9"/>
      <c r="B61" s="33">
        <v>2</v>
      </c>
      <c r="C61" s="46" t="s">
        <v>54</v>
      </c>
      <c r="D61" s="34">
        <v>19800</v>
      </c>
      <c r="E61" s="34">
        <v>5</v>
      </c>
      <c r="F61" s="34">
        <v>12062</v>
      </c>
      <c r="G61" s="35">
        <v>4.0999999999999996</v>
      </c>
      <c r="H61" s="35">
        <v>6.2</v>
      </c>
      <c r="I61" s="34">
        <v>15278</v>
      </c>
      <c r="J61" s="35">
        <v>9.8000000000000007</v>
      </c>
      <c r="K61" s="34">
        <v>15606</v>
      </c>
      <c r="L61" s="36">
        <v>7.0000000000000007E-2</v>
      </c>
      <c r="M61" s="37">
        <f>ROUND(K61*(1-L61),0)</f>
        <v>14514</v>
      </c>
      <c r="N61" s="38">
        <v>0.432</v>
      </c>
      <c r="O61" s="25">
        <f t="shared" si="543"/>
        <v>6270.0479999999998</v>
      </c>
      <c r="P61" s="36">
        <v>0.41299999999999998</v>
      </c>
      <c r="Q61" s="25">
        <f t="shared" si="544"/>
        <v>5994.2819999999992</v>
      </c>
      <c r="R61" s="39">
        <v>0.155</v>
      </c>
      <c r="S61" s="139">
        <v>0.25159999999999999</v>
      </c>
      <c r="T61" s="25">
        <f t="shared" si="545"/>
        <v>2249.67</v>
      </c>
      <c r="U61" s="28">
        <v>0.26600000000000001</v>
      </c>
      <c r="V61" s="25">
        <f t="shared" si="546"/>
        <v>3860.7240000000002</v>
      </c>
      <c r="W61" s="39">
        <v>0.47599999999999998</v>
      </c>
      <c r="X61" s="25">
        <f t="shared" si="547"/>
        <v>6908.6639999999998</v>
      </c>
      <c r="Y61" s="39">
        <v>0.43</v>
      </c>
      <c r="Z61" s="25">
        <f t="shared" si="548"/>
        <v>6241.0199999999995</v>
      </c>
      <c r="AA61" s="40">
        <v>2.47E-3</v>
      </c>
      <c r="AB61" s="18">
        <f t="shared" si="549"/>
        <v>35.849580000000003</v>
      </c>
      <c r="AC61" s="27">
        <f>IF(M61&gt;0,(AE61+AN61)/M61,0)</f>
        <v>2.6136809700978369E-3</v>
      </c>
      <c r="AD61" s="40">
        <v>4.2000000000000002E-4</v>
      </c>
      <c r="AE61" s="37">
        <f t="shared" si="550"/>
        <v>6.0958800000000002</v>
      </c>
      <c r="AF61" s="28">
        <v>0.21590000000000001</v>
      </c>
      <c r="AG61" s="41">
        <f t="shared" si="551"/>
        <v>31.076214200000006</v>
      </c>
      <c r="AH61" s="28">
        <f t="shared" si="552"/>
        <v>0.83157721881061675</v>
      </c>
      <c r="AI61" s="29">
        <f t="shared" si="6"/>
        <v>0.84090374301967785</v>
      </c>
      <c r="AJ61" s="34">
        <v>158</v>
      </c>
      <c r="AK61" s="36">
        <v>8.8999999999999996E-2</v>
      </c>
      <c r="AL61" s="38">
        <v>0.22120000000000001</v>
      </c>
      <c r="AM61" s="137">
        <v>0.20760000000000001</v>
      </c>
      <c r="AN61" s="41">
        <f>AJ61*(1-AK61)*AL61</f>
        <v>31.839085600000004</v>
      </c>
      <c r="AO61" s="138">
        <f t="shared" si="19"/>
        <v>29.881528800000005</v>
      </c>
      <c r="AP61" s="42">
        <v>1.55</v>
      </c>
      <c r="AQ61" s="42"/>
      <c r="AR61" s="121">
        <f>AR60+AJ61-AQ61</f>
        <v>1515.8400000000024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9"/>
      <c r="B62" s="33">
        <v>3</v>
      </c>
      <c r="C62" s="46" t="s">
        <v>55</v>
      </c>
      <c r="D62" s="43">
        <v>16223</v>
      </c>
      <c r="E62" s="43">
        <v>1</v>
      </c>
      <c r="F62" s="43">
        <v>12506</v>
      </c>
      <c r="G62" s="37">
        <v>2.6</v>
      </c>
      <c r="H62" s="37">
        <v>4.9000000000000004</v>
      </c>
      <c r="I62" s="43">
        <v>16620</v>
      </c>
      <c r="J62" s="37">
        <v>9</v>
      </c>
      <c r="K62" s="43">
        <v>15556</v>
      </c>
      <c r="L62" s="39">
        <v>5.8999999999999997E-2</v>
      </c>
      <c r="M62" s="37">
        <f>ROUND(K62*(1-L62),0)</f>
        <v>14638</v>
      </c>
      <c r="N62" s="28">
        <v>0.42499999999999999</v>
      </c>
      <c r="O62" s="25">
        <f t="shared" si="543"/>
        <v>6221.15</v>
      </c>
      <c r="P62" s="39">
        <v>0.28699999999999998</v>
      </c>
      <c r="Q62" s="25">
        <f t="shared" si="544"/>
        <v>4201.1059999999998</v>
      </c>
      <c r="R62" s="39">
        <v>0.28799999999999998</v>
      </c>
      <c r="S62" s="139">
        <v>0.24229999999999999</v>
      </c>
      <c r="T62" s="25">
        <f t="shared" si="545"/>
        <v>4215.7439999999997</v>
      </c>
      <c r="U62" s="28">
        <v>0.26400000000000001</v>
      </c>
      <c r="V62" s="25">
        <f t="shared" si="546"/>
        <v>3864.4320000000002</v>
      </c>
      <c r="W62" s="39">
        <v>0.47599999999999998</v>
      </c>
      <c r="X62" s="25">
        <f t="shared" si="547"/>
        <v>6967.6880000000001</v>
      </c>
      <c r="Y62" s="39">
        <v>0.43</v>
      </c>
      <c r="Z62" s="25">
        <f t="shared" si="548"/>
        <v>6294.34</v>
      </c>
      <c r="AA62" s="47">
        <v>2.5899999999999999E-3</v>
      </c>
      <c r="AB62" s="18">
        <f t="shared" si="549"/>
        <v>37.912419999999997</v>
      </c>
      <c r="AC62" s="27">
        <f>IF(M62&gt;0,(AE62+AN62)/M62,0)</f>
        <v>2.7607771553490919E-3</v>
      </c>
      <c r="AD62" s="47">
        <v>4.2000000000000002E-4</v>
      </c>
      <c r="AE62" s="37">
        <f t="shared" si="550"/>
        <v>6.1479600000000003</v>
      </c>
      <c r="AF62" s="28">
        <v>0.20979999999999999</v>
      </c>
      <c r="AG62" s="41">
        <f t="shared" si="551"/>
        <v>31.570704000000003</v>
      </c>
      <c r="AH62" s="28">
        <f t="shared" si="552"/>
        <v>0.83951847539582769</v>
      </c>
      <c r="AI62" s="29">
        <f t="shared" si="6"/>
        <v>0.84943573535759631</v>
      </c>
      <c r="AJ62" s="43">
        <v>165</v>
      </c>
      <c r="AK62" s="39">
        <v>8.7999999999999995E-2</v>
      </c>
      <c r="AL62" s="28">
        <v>0.22770000000000001</v>
      </c>
      <c r="AM62" s="139">
        <v>0.2112</v>
      </c>
      <c r="AN62" s="41">
        <f>AJ62*(1-AK62)*AL62</f>
        <v>34.264296000000009</v>
      </c>
      <c r="AO62" s="140">
        <f t="shared" si="19"/>
        <v>31.781376000000005</v>
      </c>
      <c r="AP62" s="18">
        <v>1.55</v>
      </c>
      <c r="AQ62" s="18"/>
      <c r="AR62" s="121">
        <f>AR61+AJ62-AQ62</f>
        <v>1680.8400000000024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70"/>
      <c r="B63" s="49" t="s">
        <v>38</v>
      </c>
      <c r="C63" s="50"/>
      <c r="D63" s="51">
        <f t="shared" ref="D63" si="554">SUM(D60:D62)</f>
        <v>45423</v>
      </c>
      <c r="E63" s="51"/>
      <c r="F63" s="51">
        <f t="shared" ref="F63" si="555">SUM(F60:F62)</f>
        <v>33204</v>
      </c>
      <c r="G63" s="52"/>
      <c r="H63" s="52"/>
      <c r="I63" s="51">
        <f t="shared" ref="I63:K63" si="556">SUM(I60:I62)</f>
        <v>43178</v>
      </c>
      <c r="J63" s="52"/>
      <c r="K63" s="51">
        <f t="shared" si="556"/>
        <v>46667</v>
      </c>
      <c r="L63" s="21">
        <f t="shared" ref="L63" si="557">IF(K63&gt;0,(K60*L60+K61*L61+K62*L62)/K63,0)</f>
        <v>6.3343026121241985E-2</v>
      </c>
      <c r="M63" s="52">
        <f t="shared" ref="M63" si="558">M60+M61+M62</f>
        <v>43711</v>
      </c>
      <c r="N63" s="53">
        <f t="shared" ref="N63" si="559">IF(M63&gt;0,O63/M63,0)</f>
        <v>0.39967916542746679</v>
      </c>
      <c r="O63" s="54">
        <f t="shared" ref="O63" si="560">O60+O61+O62</f>
        <v>17470.376</v>
      </c>
      <c r="P63" s="21">
        <f t="shared" ref="P63" si="561">IF(M63&gt;0,Q63/M63,0)</f>
        <v>0.35348509528493965</v>
      </c>
      <c r="Q63" s="54">
        <f t="shared" ref="Q63" si="562">Q60+Q61+Q62</f>
        <v>15451.186999999998</v>
      </c>
      <c r="R63" s="21">
        <f t="shared" ref="R63" si="563">IF(M63&gt;0,T63/M63,0)</f>
        <v>0.2468357392875935</v>
      </c>
      <c r="S63" s="141"/>
      <c r="T63" s="54">
        <f t="shared" ref="T63" si="564">T60+T61+T62</f>
        <v>10789.437</v>
      </c>
      <c r="U63" s="21">
        <f t="shared" ref="U63" si="565">IF(M63&gt;0,V63/M63,0)</f>
        <v>0.26599638534922559</v>
      </c>
      <c r="V63" s="54">
        <f t="shared" ref="V63" si="566">V60+V61+V62</f>
        <v>11626.968000000001</v>
      </c>
      <c r="W63" s="21">
        <f t="shared" ref="W63" si="567">IF(M63&gt;0,X63/M63,0)</f>
        <v>0.47833151838210064</v>
      </c>
      <c r="X63" s="54">
        <f t="shared" ref="X63" si="568">X60+X61+X62</f>
        <v>20908.349000000002</v>
      </c>
      <c r="Y63" s="21">
        <f t="shared" ref="Y63" si="569">IF(M63&gt;0,Z63/M63,0)</f>
        <v>0.43333074054585802</v>
      </c>
      <c r="Z63" s="54">
        <f t="shared" ref="Z63" si="570">Z60+Z61+Z62</f>
        <v>18941.32</v>
      </c>
      <c r="AA63" s="55">
        <f t="shared" ref="AA63" si="571">IF(M63&gt;0,AB63/M63,0)</f>
        <v>2.5168472466884769E-3</v>
      </c>
      <c r="AB63" s="56">
        <f t="shared" ref="AB63" si="572">SUM(AB60:AB62)</f>
        <v>110.01391000000001</v>
      </c>
      <c r="AC63" s="55">
        <f t="shared" ref="AC63" si="573">IF(M63&gt;0,(AC60*M60+AC61*M61+AC62*M62)/M63,0)</f>
        <v>2.6659493674361149E-3</v>
      </c>
      <c r="AD63" s="55">
        <f t="shared" ref="AD63" si="574">IF(K63&gt;0,(K60*AD60+K61*AD61+K62*AD62)/K63,0)</f>
        <v>4.2664495253605335E-4</v>
      </c>
      <c r="AE63" s="52">
        <f t="shared" ref="AE63" si="575">SUM(AE60:AE62)</f>
        <v>18.649800000000003</v>
      </c>
      <c r="AF63" s="53">
        <f t="shared" ref="AF63" si="576">IF(K63&gt;0,(K60*AF60+K61*AF61+K62*AF62)/K63,0)</f>
        <v>0.2038659695287891</v>
      </c>
      <c r="AG63" s="58">
        <f t="shared" ref="AG63" si="577">SUM(AG60:AG62)</f>
        <v>95.303869400000011</v>
      </c>
      <c r="AH63" s="53">
        <f t="shared" ref="AH63" si="578">IF(AND(AB63&gt;0),((AB60*AH60+AB61*AH61+AB62*AH62)/AB63),0)</f>
        <v>0.83222810794048596</v>
      </c>
      <c r="AI63" s="57">
        <f t="shared" si="6"/>
        <v>0.8416755362161763</v>
      </c>
      <c r="AJ63" s="51">
        <f t="shared" ref="AJ63" si="579">SUM(AJ60:AJ62)</f>
        <v>517</v>
      </c>
      <c r="AK63" s="21">
        <f t="shared" ref="AK63" si="580">IF(AJ63&gt;0,(AK60*AJ60+AK61*AJ61+AK62*AJ62)/AJ63,0)</f>
        <v>9.0557059961315273E-2</v>
      </c>
      <c r="AL63" s="53">
        <f>IF(K63&gt;0,(AL60*K60+AL61*K61+AL62*K62)/K63,0)</f>
        <v>0.20994390897207874</v>
      </c>
      <c r="AM63" s="141">
        <f>IF(L63&gt;0,(AM60*K60+AM61*K61+AM62*K62)/K63,0)</f>
        <v>0.19654008828508371</v>
      </c>
      <c r="AN63" s="58">
        <f t="shared" ref="AN63" si="581">SUM(AN60:AN62)</f>
        <v>97.881512800000024</v>
      </c>
      <c r="AO63" s="142">
        <f t="shared" si="48"/>
        <v>91.665819600000006</v>
      </c>
      <c r="AP63" s="56"/>
      <c r="AQ63" s="56">
        <f t="shared" ref="AQ63" si="582">SUM(AQ60:AQ62)</f>
        <v>529.46</v>
      </c>
      <c r="AR63" s="105"/>
      <c r="AS63" s="106">
        <f>AR62</f>
        <v>1680.8400000000024</v>
      </c>
      <c r="AT63" s="51">
        <f t="shared" ref="AT63" si="583">SUM(AT60:AT62)</f>
        <v>0</v>
      </c>
      <c r="AU63" s="59"/>
      <c r="AV63" s="58"/>
      <c r="AW63" s="58"/>
      <c r="AX63" s="58"/>
      <c r="AY63" s="58"/>
    </row>
    <row r="64" spans="1:51" x14ac:dyDescent="0.2">
      <c r="A64" s="168">
        <v>16</v>
      </c>
      <c r="B64" s="23">
        <v>1</v>
      </c>
      <c r="C64" s="11" t="s">
        <v>57</v>
      </c>
      <c r="D64" s="12">
        <v>3931</v>
      </c>
      <c r="E64" s="12">
        <v>0</v>
      </c>
      <c r="F64" s="12">
        <v>14283</v>
      </c>
      <c r="G64" s="13">
        <v>3.3</v>
      </c>
      <c r="H64" s="13">
        <v>5.3</v>
      </c>
      <c r="I64" s="12">
        <v>17727</v>
      </c>
      <c r="J64" s="13">
        <v>9.1999999999999993</v>
      </c>
      <c r="K64" s="12">
        <v>16682</v>
      </c>
      <c r="L64" s="14">
        <v>9.0999999999999998E-2</v>
      </c>
      <c r="M64" s="24">
        <f>ROUND(K64*(1-L64),0)</f>
        <v>15164</v>
      </c>
      <c r="N64" s="15">
        <v>0.48099999999999998</v>
      </c>
      <c r="O64" s="25">
        <f t="shared" ref="O64:O66" si="584">M64*N64</f>
        <v>7293.884</v>
      </c>
      <c r="P64" s="14">
        <v>0.35299999999999998</v>
      </c>
      <c r="Q64" s="25">
        <f t="shared" ref="Q64:Q66" si="585">M64*P64</f>
        <v>5352.8919999999998</v>
      </c>
      <c r="R64" s="16">
        <v>0.16600000000000001</v>
      </c>
      <c r="S64" s="150">
        <v>0.23180000000000001</v>
      </c>
      <c r="T64" s="25">
        <f t="shared" ref="T64:T66" si="586">M64*R64</f>
        <v>2517.2240000000002</v>
      </c>
      <c r="U64" s="26">
        <v>0.25900000000000001</v>
      </c>
      <c r="V64" s="25">
        <f t="shared" ref="V64:V66" si="587">M64*U64</f>
        <v>3927.4760000000001</v>
      </c>
      <c r="W64" s="16">
        <v>0.48799999999999999</v>
      </c>
      <c r="X64" s="25">
        <f t="shared" ref="X64:X66" si="588">M64*W64</f>
        <v>7400.0320000000002</v>
      </c>
      <c r="Y64" s="16">
        <v>0.42</v>
      </c>
      <c r="Z64" s="25">
        <f t="shared" ref="Z64:Z66" si="589">Y64*M64</f>
        <v>6368.88</v>
      </c>
      <c r="AA64" s="17">
        <v>2.8600000000000001E-3</v>
      </c>
      <c r="AB64" s="18">
        <f t="shared" ref="AB64:AB66" si="590">M64*AA64</f>
        <v>43.369040000000005</v>
      </c>
      <c r="AC64" s="27">
        <f>IF(M64&gt;0,(AE64+AN64)/M64,0)</f>
        <v>2.8802199419678187E-3</v>
      </c>
      <c r="AD64" s="17">
        <v>4.4000000000000002E-4</v>
      </c>
      <c r="AE64" s="24">
        <f t="shared" ref="AE64:AE66" si="591">AD64*M64</f>
        <v>6.6721599999999999</v>
      </c>
      <c r="AF64" s="117">
        <v>0.21609999999999999</v>
      </c>
      <c r="AG64" s="30">
        <f t="shared" ref="AG64:AG66" si="592">AJ64*(1-AK64)*AF64</f>
        <v>35.320032300000001</v>
      </c>
      <c r="AH64" s="28">
        <f t="shared" ref="AH64:AH66" si="593">IF(AND(AF64&gt;0,AD64&gt;0,AA64&gt;0),((AA64-AD64)*AF64)/((AF64-AD64)*AA64),0)</f>
        <v>0.84788021030254179</v>
      </c>
      <c r="AI64" s="60">
        <f t="shared" si="6"/>
        <v>0.8488836626802071</v>
      </c>
      <c r="AJ64" s="12">
        <v>181</v>
      </c>
      <c r="AK64" s="14">
        <v>9.7000000000000003E-2</v>
      </c>
      <c r="AL64" s="15">
        <v>0.22639999999999999</v>
      </c>
      <c r="AM64" s="135">
        <v>0.2054</v>
      </c>
      <c r="AN64" s="30">
        <f>AJ64*(1-AK64)*AL64</f>
        <v>37.003495200000003</v>
      </c>
      <c r="AO64" s="136">
        <f t="shared" ref="AO64" si="594">AJ64*(1-AK64)*AM64</f>
        <v>33.571192200000006</v>
      </c>
      <c r="AP64" s="19">
        <v>1.6</v>
      </c>
      <c r="AQ64" s="19">
        <v>874.22</v>
      </c>
      <c r="AR64" s="101">
        <f>AR62+AJ64-AQ64</f>
        <v>987.62000000000239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9"/>
      <c r="B65" s="33">
        <v>2</v>
      </c>
      <c r="C65" s="11" t="s">
        <v>59</v>
      </c>
      <c r="D65" s="34">
        <v>19500</v>
      </c>
      <c r="E65" s="34">
        <v>9</v>
      </c>
      <c r="F65" s="34">
        <v>13400</v>
      </c>
      <c r="G65" s="35">
        <v>3.3</v>
      </c>
      <c r="H65" s="35">
        <v>5.0999999999999996</v>
      </c>
      <c r="I65" s="34">
        <v>16200</v>
      </c>
      <c r="J65" s="35">
        <v>9.1999999999999993</v>
      </c>
      <c r="K65" s="34">
        <v>16960</v>
      </c>
      <c r="L65" s="36">
        <v>7.8E-2</v>
      </c>
      <c r="M65" s="37">
        <f>ROUND(K65*(1-L65),0)</f>
        <v>15637</v>
      </c>
      <c r="N65" s="38">
        <v>0.52900000000000003</v>
      </c>
      <c r="O65" s="25">
        <f t="shared" si="584"/>
        <v>8271.973</v>
      </c>
      <c r="P65" s="36">
        <v>0.34100000000000003</v>
      </c>
      <c r="Q65" s="25">
        <f t="shared" si="585"/>
        <v>5332.2170000000006</v>
      </c>
      <c r="R65" s="39">
        <v>0.13</v>
      </c>
      <c r="S65" s="139">
        <v>0.23860000000000001</v>
      </c>
      <c r="T65" s="25">
        <f t="shared" si="586"/>
        <v>2032.8100000000002</v>
      </c>
      <c r="U65" s="28">
        <v>0.27100000000000002</v>
      </c>
      <c r="V65" s="25">
        <f t="shared" si="587"/>
        <v>4237.6270000000004</v>
      </c>
      <c r="W65" s="39">
        <v>0.47899999999999998</v>
      </c>
      <c r="X65" s="25">
        <f t="shared" si="588"/>
        <v>7490.1229999999996</v>
      </c>
      <c r="Y65" s="39">
        <v>0.43</v>
      </c>
      <c r="Z65" s="25">
        <f t="shared" si="589"/>
        <v>6723.91</v>
      </c>
      <c r="AA65" s="40">
        <v>2.9299999999999999E-3</v>
      </c>
      <c r="AB65" s="18">
        <f t="shared" si="590"/>
        <v>45.816409999999998</v>
      </c>
      <c r="AC65" s="27">
        <f>IF(M65&gt;0,(AE65+AN65)/M65,0)</f>
        <v>3.159339879772335E-3</v>
      </c>
      <c r="AD65" s="40">
        <v>4.0999999999999999E-4</v>
      </c>
      <c r="AE65" s="37">
        <f t="shared" si="591"/>
        <v>6.4111700000000003</v>
      </c>
      <c r="AF65" s="28">
        <v>0.21840000000000001</v>
      </c>
      <c r="AG65" s="41">
        <f t="shared" si="592"/>
        <v>39.903645600000004</v>
      </c>
      <c r="AH65" s="28">
        <f t="shared" si="593"/>
        <v>0.86168589315945376</v>
      </c>
      <c r="AI65" s="29">
        <f t="shared" si="6"/>
        <v>0.87174503267975967</v>
      </c>
      <c r="AJ65" s="34">
        <v>201</v>
      </c>
      <c r="AK65" s="36">
        <v>9.0999999999999998E-2</v>
      </c>
      <c r="AL65" s="38">
        <v>0.23530000000000001</v>
      </c>
      <c r="AM65" s="137">
        <v>0.223</v>
      </c>
      <c r="AN65" s="41">
        <f>AJ65*(1-AK65)*AL65</f>
        <v>42.991427700000003</v>
      </c>
      <c r="AO65" s="138">
        <f t="shared" si="19"/>
        <v>40.744107</v>
      </c>
      <c r="AP65" s="42">
        <v>1.6</v>
      </c>
      <c r="AQ65" s="42"/>
      <c r="AR65" s="121">
        <f>AR64+AJ65-AQ65</f>
        <v>1188.6200000000024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9"/>
      <c r="B66" s="33">
        <v>3</v>
      </c>
      <c r="C66" s="46" t="s">
        <v>58</v>
      </c>
      <c r="D66" s="43">
        <v>21449</v>
      </c>
      <c r="E66" s="43">
        <v>2</v>
      </c>
      <c r="F66" s="43">
        <v>15437</v>
      </c>
      <c r="G66" s="37">
        <v>2</v>
      </c>
      <c r="H66" s="37">
        <v>5.3</v>
      </c>
      <c r="I66" s="43">
        <v>19018</v>
      </c>
      <c r="J66" s="37">
        <v>8.5</v>
      </c>
      <c r="K66" s="43">
        <v>17031</v>
      </c>
      <c r="L66" s="39">
        <v>7.0999999999999994E-2</v>
      </c>
      <c r="M66" s="37">
        <f>ROUND(K66*(1-L66),0)</f>
        <v>15822</v>
      </c>
      <c r="N66" s="28">
        <v>0.51700000000000002</v>
      </c>
      <c r="O66" s="25">
        <f t="shared" si="584"/>
        <v>8179.9740000000002</v>
      </c>
      <c r="P66" s="39">
        <v>0.39300000000000002</v>
      </c>
      <c r="Q66" s="25">
        <f t="shared" si="585"/>
        <v>6218.0460000000003</v>
      </c>
      <c r="R66" s="39">
        <v>0.09</v>
      </c>
      <c r="S66" s="139">
        <v>0.22189999999999999</v>
      </c>
      <c r="T66" s="25">
        <f t="shared" si="586"/>
        <v>1423.98</v>
      </c>
      <c r="U66" s="28">
        <v>0.27400000000000002</v>
      </c>
      <c r="V66" s="25">
        <f t="shared" si="587"/>
        <v>4335.2280000000001</v>
      </c>
      <c r="W66" s="39">
        <v>0.47499999999999998</v>
      </c>
      <c r="X66" s="25">
        <f t="shared" si="588"/>
        <v>7515.45</v>
      </c>
      <c r="Y66" s="39">
        <v>0.44</v>
      </c>
      <c r="Z66" s="25">
        <f t="shared" si="589"/>
        <v>6961.68</v>
      </c>
      <c r="AA66" s="47">
        <v>3.0500000000000002E-3</v>
      </c>
      <c r="AB66" s="18">
        <f t="shared" si="590"/>
        <v>48.257100000000001</v>
      </c>
      <c r="AC66" s="27">
        <f>IF(M66&gt;0,(AE66+AN66)/M66,0)</f>
        <v>3.344904285172545E-3</v>
      </c>
      <c r="AD66" s="47">
        <v>4.4000000000000002E-4</v>
      </c>
      <c r="AE66" s="37">
        <f t="shared" si="591"/>
        <v>6.9616800000000003</v>
      </c>
      <c r="AF66" s="28">
        <v>0.2077</v>
      </c>
      <c r="AG66" s="41">
        <f t="shared" si="592"/>
        <v>40.6566519</v>
      </c>
      <c r="AH66" s="28">
        <f t="shared" si="593"/>
        <v>0.85755438247358595</v>
      </c>
      <c r="AI66" s="29">
        <f t="shared" si="6"/>
        <v>0.87008711153950558</v>
      </c>
      <c r="AJ66" s="43">
        <v>213</v>
      </c>
      <c r="AK66" s="39">
        <v>8.1000000000000003E-2</v>
      </c>
      <c r="AL66" s="28">
        <v>0.23480000000000001</v>
      </c>
      <c r="AM66" s="139">
        <v>0.2281</v>
      </c>
      <c r="AN66" s="41">
        <f>AJ66*(1-AK66)*AL66</f>
        <v>45.961395600000003</v>
      </c>
      <c r="AO66" s="140">
        <f t="shared" si="19"/>
        <v>44.6498907</v>
      </c>
      <c r="AP66" s="18">
        <v>1.65</v>
      </c>
      <c r="AQ66" s="18"/>
      <c r="AR66" s="121">
        <f>AR65+AJ66-AQ66</f>
        <v>1401.6200000000024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70"/>
      <c r="B67" s="49" t="s">
        <v>38</v>
      </c>
      <c r="C67" s="50"/>
      <c r="D67" s="51">
        <f t="shared" ref="D67" si="595">SUM(D64:D66)</f>
        <v>44880</v>
      </c>
      <c r="E67" s="51"/>
      <c r="F67" s="51">
        <f t="shared" ref="F67" si="596">SUM(F64:F66)</f>
        <v>43120</v>
      </c>
      <c r="G67" s="52"/>
      <c r="H67" s="52"/>
      <c r="I67" s="51">
        <f t="shared" ref="I67:K67" si="597">SUM(I64:I66)</f>
        <v>52945</v>
      </c>
      <c r="J67" s="52"/>
      <c r="K67" s="51">
        <f t="shared" si="597"/>
        <v>50673</v>
      </c>
      <c r="L67" s="21">
        <f t="shared" ref="L67" si="598">IF(K67&gt;0,(K64*L64+K65*L65+K66*L66)/K67,0)</f>
        <v>7.9927042014485028E-2</v>
      </c>
      <c r="M67" s="52">
        <f t="shared" ref="M67" si="599">M64+M65+M66</f>
        <v>46623</v>
      </c>
      <c r="N67" s="53">
        <f t="shared" ref="N67" si="600">IF(M67&gt;0,O67/M67,0)</f>
        <v>0.50931580979344959</v>
      </c>
      <c r="O67" s="54">
        <f t="shared" ref="O67" si="601">O64+O65+O66</f>
        <v>23745.830999999998</v>
      </c>
      <c r="P67" s="21">
        <f t="shared" ref="P67" si="602">IF(M67&gt;0,Q67/M67,0)</f>
        <v>0.36254970722604718</v>
      </c>
      <c r="Q67" s="54">
        <f t="shared" ref="Q67" si="603">Q64+Q65+Q66</f>
        <v>16903.154999999999</v>
      </c>
      <c r="R67" s="21">
        <f t="shared" ref="R67" si="604">IF(M67&gt;0,T67/M67,0)</f>
        <v>0.1281344829805032</v>
      </c>
      <c r="S67" s="141"/>
      <c r="T67" s="54">
        <f t="shared" ref="T67" si="605">T64+T65+T66</f>
        <v>5974.014000000001</v>
      </c>
      <c r="U67" s="21">
        <f t="shared" ref="U67" si="606">IF(M67&gt;0,V67/M67,0)</f>
        <v>0.2681151148574738</v>
      </c>
      <c r="V67" s="54">
        <f t="shared" ref="V67" si="607">V64+V65+V66</f>
        <v>12500.331000000002</v>
      </c>
      <c r="W67" s="21">
        <f t="shared" ref="W67" si="608">IF(M67&gt;0,X67/M67,0)</f>
        <v>0.48056978315423715</v>
      </c>
      <c r="X67" s="54">
        <f t="shared" ref="X67" si="609">X64+X65+X66</f>
        <v>22405.605</v>
      </c>
      <c r="Y67" s="21">
        <f t="shared" ref="Y67" si="610">IF(M67&gt;0,Z67/M67,0)</f>
        <v>0.43014113205928406</v>
      </c>
      <c r="Z67" s="54">
        <f t="shared" ref="Z67" si="611">Z64+Z65+Z66</f>
        <v>20054.47</v>
      </c>
      <c r="AA67" s="55">
        <f t="shared" ref="AA67" si="612">IF(M67&gt;0,AB67/M67,0)</f>
        <v>2.9479559444909168E-3</v>
      </c>
      <c r="AB67" s="56">
        <f t="shared" ref="AB67" si="613">SUM(AB64:AB66)</f>
        <v>137.44255000000001</v>
      </c>
      <c r="AC67" s="55">
        <f t="shared" ref="AC67" si="614">IF(M67&gt;0,(AC64*M64+AC65*M65+AC66*M66)/M67,0)</f>
        <v>3.1315301138922849E-3</v>
      </c>
      <c r="AD67" s="55">
        <f t="shared" ref="AD67" si="615">IF(K67&gt;0,(K64*AD64+K65*AD65+K66*AD66)/K67,0)</f>
        <v>4.2995914984311176E-4</v>
      </c>
      <c r="AE67" s="52">
        <f t="shared" ref="AE67" si="616">SUM(AE64:AE66)</f>
        <v>20.045010000000001</v>
      </c>
      <c r="AF67" s="53">
        <f t="shared" ref="AF67" si="617">IF(K67&gt;0,(K64*AF64+K65*AF65+K66*AF66)/K67,0)</f>
        <v>0.2140465908866655</v>
      </c>
      <c r="AG67" s="58">
        <f t="shared" ref="AG67" si="618">SUM(AG64:AG66)</f>
        <v>115.88032980000001</v>
      </c>
      <c r="AH67" s="53">
        <f t="shared" ref="AH67" si="619">IF(AND(AB67&gt;0),((AB64*AH64+AB65*AH65+AB66*AH66)/AB67),0)</f>
        <v>0.8558790019429583</v>
      </c>
      <c r="AI67" s="57">
        <f t="shared" si="6"/>
        <v>0.86430036962678469</v>
      </c>
      <c r="AJ67" s="51">
        <f t="shared" ref="AJ67" si="620">SUM(AJ64:AJ66)</f>
        <v>595</v>
      </c>
      <c r="AK67" s="21">
        <f t="shared" ref="AK67" si="621">IF(AJ67&gt;0,(AK64*AJ64+AK65*AJ65+AK66*AJ66)/AJ67,0)</f>
        <v>8.9245378151260504E-2</v>
      </c>
      <c r="AL67" s="53">
        <f>IF(K67&gt;0,(AL64*K64+AL65*K65+AL66*K66)/K67,0)</f>
        <v>0.23220199317190615</v>
      </c>
      <c r="AM67" s="141">
        <f>IF(L67&gt;0,(AM64*K64+AM65*K65+AM66*K66)/K67,0)</f>
        <v>0.21892001460343771</v>
      </c>
      <c r="AN67" s="58">
        <f t="shared" ref="AN67" si="622">SUM(AN64:AN66)</f>
        <v>125.95631850000001</v>
      </c>
      <c r="AO67" s="142">
        <f t="shared" si="48"/>
        <v>118.9651899</v>
      </c>
      <c r="AP67" s="56"/>
      <c r="AQ67" s="56">
        <f t="shared" ref="AQ67" si="623">SUM(AQ64:AQ66)</f>
        <v>874.22</v>
      </c>
      <c r="AR67" s="105"/>
      <c r="AS67" s="106">
        <f>AR66</f>
        <v>1401.6200000000024</v>
      </c>
      <c r="AT67" s="51">
        <f t="shared" ref="AT67" si="624">SUM(AT64:AT66)</f>
        <v>0</v>
      </c>
      <c r="AU67" s="59"/>
      <c r="AV67" s="58"/>
      <c r="AW67" s="58"/>
      <c r="AX67" s="58"/>
      <c r="AY67" s="58"/>
    </row>
    <row r="68" spans="1:51" x14ac:dyDescent="0.2">
      <c r="A68" s="168">
        <v>17</v>
      </c>
      <c r="B68" s="23">
        <v>1</v>
      </c>
      <c r="C68" s="46" t="s">
        <v>54</v>
      </c>
      <c r="D68" s="12">
        <v>7176</v>
      </c>
      <c r="E68" s="12">
        <v>1</v>
      </c>
      <c r="F68" s="12">
        <v>11900</v>
      </c>
      <c r="G68" s="13">
        <v>3.1</v>
      </c>
      <c r="H68" s="13">
        <v>4.9000000000000004</v>
      </c>
      <c r="I68" s="12">
        <v>14767</v>
      </c>
      <c r="J68" s="13">
        <v>9.9</v>
      </c>
      <c r="K68" s="12">
        <v>16940</v>
      </c>
      <c r="L68" s="14">
        <v>6.5000000000000002E-2</v>
      </c>
      <c r="M68" s="24">
        <f>ROUND(K68*(1-L68),0)</f>
        <v>15839</v>
      </c>
      <c r="N68" s="15">
        <v>0.51</v>
      </c>
      <c r="O68" s="25">
        <f t="shared" ref="O68:O70" si="625">M68*N68</f>
        <v>8077.89</v>
      </c>
      <c r="P68" s="14">
        <v>0.34799999999999998</v>
      </c>
      <c r="Q68" s="25">
        <f t="shared" ref="Q68:Q70" si="626">M68*P68</f>
        <v>5511.9719999999998</v>
      </c>
      <c r="R68" s="16">
        <v>0.14199999999999999</v>
      </c>
      <c r="S68" s="150">
        <v>0.22900000000000001</v>
      </c>
      <c r="T68" s="25">
        <f t="shared" ref="T68:T70" si="627">M68*R68</f>
        <v>2249.1379999999999</v>
      </c>
      <c r="U68" s="26">
        <v>0.27100000000000002</v>
      </c>
      <c r="V68" s="25">
        <f t="shared" ref="V68:V70" si="628">M68*U68</f>
        <v>4292.3690000000006</v>
      </c>
      <c r="W68" s="16">
        <v>0.47499999999999998</v>
      </c>
      <c r="X68" s="25">
        <f t="shared" ref="X68:X70" si="629">M68*W68</f>
        <v>7523.5249999999996</v>
      </c>
      <c r="Y68" s="16">
        <v>0.44</v>
      </c>
      <c r="Z68" s="25">
        <f t="shared" ref="Z68:Z70" si="630">Y68*M68</f>
        <v>6969.16</v>
      </c>
      <c r="AA68" s="17">
        <v>2.9299999999999999E-3</v>
      </c>
      <c r="AB68" s="18">
        <f t="shared" ref="AB68:AB70" si="631">M68*AA68</f>
        <v>46.408269999999995</v>
      </c>
      <c r="AC68" s="27">
        <f>IF(M68&gt;0,(AE68+AN68)/M68,0)</f>
        <v>3.0025819433045016E-3</v>
      </c>
      <c r="AD68" s="17">
        <v>4.2999999999999999E-4</v>
      </c>
      <c r="AE68" s="24">
        <f t="shared" ref="AE68:AE70" si="632">AD68*M68</f>
        <v>6.8107699999999998</v>
      </c>
      <c r="AF68" s="117">
        <v>0.21279999999999999</v>
      </c>
      <c r="AG68" s="30">
        <f t="shared" ref="AG68:AG70" si="633">AJ68*(1-AK68)*AF68</f>
        <v>38.316342399999996</v>
      </c>
      <c r="AH68" s="28">
        <f t="shared" ref="AH68:AH70" si="634">IF(AND(AF68&gt;0,AD68&gt;0,AA68&gt;0),((AA68-AD68)*AF68)/((AF68-AD68)*AA68),0)</f>
        <v>0.85496993864626458</v>
      </c>
      <c r="AI68" s="60">
        <f t="shared" ref="AI68:AI127" si="635">IF(AND(AC68&gt;0,AL68&gt;0,AD68&gt;0),((AL68*(AC68-AD68))/(AC68*(AL68-AD68))),0)</f>
        <v>0.85842103386528834</v>
      </c>
      <c r="AJ68" s="12">
        <v>197</v>
      </c>
      <c r="AK68" s="14">
        <v>8.5999999999999993E-2</v>
      </c>
      <c r="AL68" s="15">
        <v>0.2263</v>
      </c>
      <c r="AM68" s="135">
        <v>0.21790000000000001</v>
      </c>
      <c r="AN68" s="30">
        <f>AJ68*(1-AK68)*AL68</f>
        <v>40.747125400000002</v>
      </c>
      <c r="AO68" s="136">
        <f t="shared" ref="AO68" si="636">AJ68*(1-AK68)*AM68</f>
        <v>39.234638199999999</v>
      </c>
      <c r="AP68" s="19">
        <v>1.5</v>
      </c>
      <c r="AQ68" s="19">
        <v>813.02</v>
      </c>
      <c r="AR68" s="101">
        <f>AR66+AJ68-AQ68+AS68</f>
        <v>763.50000000000239</v>
      </c>
      <c r="AS68" s="151">
        <v>-22.1</v>
      </c>
      <c r="AT68" s="12"/>
      <c r="AU68" s="31"/>
      <c r="AV68" s="20"/>
      <c r="AW68" s="20"/>
      <c r="AX68" s="20"/>
      <c r="AY68" s="20"/>
    </row>
    <row r="69" spans="1:51" x14ac:dyDescent="0.2">
      <c r="A69" s="169"/>
      <c r="B69" s="33">
        <v>2</v>
      </c>
      <c r="C69" s="11" t="s">
        <v>57</v>
      </c>
      <c r="D69" s="34">
        <v>22900</v>
      </c>
      <c r="E69" s="34">
        <v>9</v>
      </c>
      <c r="F69" s="34">
        <v>15045</v>
      </c>
      <c r="G69" s="35">
        <v>1.5</v>
      </c>
      <c r="H69" s="35">
        <v>3.3</v>
      </c>
      <c r="I69" s="34">
        <v>18875</v>
      </c>
      <c r="J69" s="35">
        <v>9</v>
      </c>
      <c r="K69" s="34">
        <v>17019</v>
      </c>
      <c r="L69" s="36">
        <v>6.6000000000000003E-2</v>
      </c>
      <c r="M69" s="37">
        <f>ROUND(K69*(1-L69),0)</f>
        <v>15896</v>
      </c>
      <c r="N69" s="38">
        <v>0.56799999999999995</v>
      </c>
      <c r="O69" s="25">
        <f t="shared" si="625"/>
        <v>9028.9279999999999</v>
      </c>
      <c r="P69" s="36">
        <v>0.36799999999999999</v>
      </c>
      <c r="Q69" s="25">
        <f t="shared" si="626"/>
        <v>5849.7280000000001</v>
      </c>
      <c r="R69" s="39">
        <v>6.4000000000000001E-2</v>
      </c>
      <c r="S69" s="139">
        <v>0.23280000000000001</v>
      </c>
      <c r="T69" s="25">
        <f t="shared" si="627"/>
        <v>1017.3440000000001</v>
      </c>
      <c r="U69" s="28">
        <v>0.27500000000000002</v>
      </c>
      <c r="V69" s="25">
        <f t="shared" si="628"/>
        <v>4371.4000000000005</v>
      </c>
      <c r="W69" s="39">
        <v>0.47499999999999998</v>
      </c>
      <c r="X69" s="25">
        <f t="shared" si="629"/>
        <v>7550.5999999999995</v>
      </c>
      <c r="Y69" s="39">
        <v>0.43</v>
      </c>
      <c r="Z69" s="25">
        <f t="shared" si="630"/>
        <v>6835.28</v>
      </c>
      <c r="AA69" s="40">
        <v>2.9499999999999999E-3</v>
      </c>
      <c r="AB69" s="18">
        <f t="shared" si="631"/>
        <v>46.8932</v>
      </c>
      <c r="AC69" s="27">
        <f>IF(M69&gt;0,(AE69+AN69)/M69,0)</f>
        <v>3.0358498238550581E-3</v>
      </c>
      <c r="AD69" s="40">
        <v>4.0000000000000002E-4</v>
      </c>
      <c r="AE69" s="37">
        <f t="shared" si="632"/>
        <v>6.3584000000000005</v>
      </c>
      <c r="AF69" s="28">
        <v>0.2155</v>
      </c>
      <c r="AG69" s="41">
        <f t="shared" si="633"/>
        <v>38.521056000000002</v>
      </c>
      <c r="AH69" s="28">
        <f t="shared" si="634"/>
        <v>0.86601423066921968</v>
      </c>
      <c r="AI69" s="29">
        <f t="shared" si="635"/>
        <v>0.86972534981879979</v>
      </c>
      <c r="AJ69" s="34">
        <v>196</v>
      </c>
      <c r="AK69" s="36">
        <v>8.7999999999999995E-2</v>
      </c>
      <c r="AL69" s="38">
        <v>0.2344</v>
      </c>
      <c r="AM69" s="137">
        <v>0.22370000000000001</v>
      </c>
      <c r="AN69" s="41">
        <f>AJ69*(1-AK69)*AL69</f>
        <v>41.899468800000001</v>
      </c>
      <c r="AO69" s="138">
        <f t="shared" si="19"/>
        <v>39.986822400000001</v>
      </c>
      <c r="AP69" s="42">
        <v>1.58</v>
      </c>
      <c r="AQ69" s="42"/>
      <c r="AR69" s="121">
        <f>AR68+AJ69-AQ69</f>
        <v>959.50000000000239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9"/>
      <c r="B70" s="33">
        <v>3</v>
      </c>
      <c r="C70" s="46" t="s">
        <v>58</v>
      </c>
      <c r="D70" s="43">
        <v>20894</v>
      </c>
      <c r="E70" s="43">
        <v>2</v>
      </c>
      <c r="F70" s="43">
        <v>14929</v>
      </c>
      <c r="G70" s="37">
        <v>0.8</v>
      </c>
      <c r="H70" s="37">
        <v>3.5</v>
      </c>
      <c r="I70" s="43">
        <v>18212</v>
      </c>
      <c r="J70" s="37">
        <v>9</v>
      </c>
      <c r="K70" s="43">
        <v>17104</v>
      </c>
      <c r="L70" s="39">
        <v>6.0999999999999999E-2</v>
      </c>
      <c r="M70" s="37">
        <f>ROUND(K70*(1-L70),0)</f>
        <v>16061</v>
      </c>
      <c r="N70" s="28">
        <v>0.59699999999999998</v>
      </c>
      <c r="O70" s="25">
        <f t="shared" si="625"/>
        <v>9588.4169999999995</v>
      </c>
      <c r="P70" s="39">
        <v>0.29299999999999998</v>
      </c>
      <c r="Q70" s="25">
        <f t="shared" si="626"/>
        <v>4705.8729999999996</v>
      </c>
      <c r="R70" s="39">
        <v>0.11</v>
      </c>
      <c r="S70" s="139">
        <v>0.24030000000000001</v>
      </c>
      <c r="T70" s="25">
        <f t="shared" si="627"/>
        <v>1766.71</v>
      </c>
      <c r="U70" s="28">
        <v>0.26600000000000001</v>
      </c>
      <c r="V70" s="25">
        <f t="shared" si="628"/>
        <v>4272.2260000000006</v>
      </c>
      <c r="W70" s="39">
        <v>0.48499999999999999</v>
      </c>
      <c r="X70" s="25">
        <f t="shared" si="629"/>
        <v>7789.585</v>
      </c>
      <c r="Y70" s="39">
        <v>0.45</v>
      </c>
      <c r="Z70" s="25">
        <f t="shared" si="630"/>
        <v>7227.45</v>
      </c>
      <c r="AA70" s="47">
        <v>2.97E-3</v>
      </c>
      <c r="AB70" s="18">
        <f t="shared" si="631"/>
        <v>47.701169999999998</v>
      </c>
      <c r="AC70" s="27">
        <f>IF(M70&gt;0,(AE70+AN70)/M70,0)</f>
        <v>3.1924310316916757E-3</v>
      </c>
      <c r="AD70" s="47">
        <v>3.8999999999999999E-4</v>
      </c>
      <c r="AE70" s="37">
        <f t="shared" si="632"/>
        <v>6.2637900000000002</v>
      </c>
      <c r="AF70" s="28">
        <v>0.2215</v>
      </c>
      <c r="AG70" s="41">
        <f t="shared" si="633"/>
        <v>42.623688000000001</v>
      </c>
      <c r="AH70" s="28">
        <f t="shared" si="634"/>
        <v>0.87021908287341765</v>
      </c>
      <c r="AI70" s="29">
        <f t="shared" si="635"/>
        <v>0.87930217545784284</v>
      </c>
      <c r="AJ70" s="43">
        <v>211</v>
      </c>
      <c r="AK70" s="39">
        <v>8.7999999999999995E-2</v>
      </c>
      <c r="AL70" s="28">
        <v>0.2339</v>
      </c>
      <c r="AM70" s="139">
        <v>0.21829999999999999</v>
      </c>
      <c r="AN70" s="41">
        <f>AJ70*(1-AK70)*AL70</f>
        <v>45.009844800000003</v>
      </c>
      <c r="AO70" s="140">
        <f t="shared" si="19"/>
        <v>42.007905600000001</v>
      </c>
      <c r="AP70" s="18">
        <v>1.65</v>
      </c>
      <c r="AQ70" s="18"/>
      <c r="AR70" s="121">
        <f>AR69+AJ70-AQ70</f>
        <v>1170.5000000000023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70"/>
      <c r="B71" s="49" t="s">
        <v>38</v>
      </c>
      <c r="C71" s="50"/>
      <c r="D71" s="51">
        <f t="shared" ref="D71" si="637">SUM(D68:D70)</f>
        <v>50970</v>
      </c>
      <c r="E71" s="51"/>
      <c r="F71" s="51">
        <f t="shared" ref="F71" si="638">SUM(F68:F70)</f>
        <v>41874</v>
      </c>
      <c r="G71" s="52"/>
      <c r="H71" s="52"/>
      <c r="I71" s="51">
        <f t="shared" ref="I71:K71" si="639">SUM(I68:I70)</f>
        <v>51854</v>
      </c>
      <c r="J71" s="52"/>
      <c r="K71" s="51">
        <f t="shared" si="639"/>
        <v>51063</v>
      </c>
      <c r="L71" s="21">
        <f t="shared" ref="L71" si="640">IF(K71&gt;0,(K68*L68+K69*L69+K70*L70)/K71,0)</f>
        <v>6.3993459060376401E-2</v>
      </c>
      <c r="M71" s="52">
        <f t="shared" ref="M71" si="641">M68+M69+M70</f>
        <v>47796</v>
      </c>
      <c r="N71" s="53">
        <f t="shared" ref="N71" si="642">IF(M71&gt;0,O71/M71,0)</f>
        <v>0.5585244581136497</v>
      </c>
      <c r="O71" s="54">
        <f t="shared" ref="O71" si="643">O68+O69+O70</f>
        <v>26695.235000000001</v>
      </c>
      <c r="P71" s="21">
        <f t="shared" ref="P71" si="644">IF(M71&gt;0,Q71/M71,0)</f>
        <v>0.33616982592685579</v>
      </c>
      <c r="Q71" s="54">
        <f t="shared" ref="Q71" si="645">Q68+Q69+Q70</f>
        <v>16067.573</v>
      </c>
      <c r="R71" s="21">
        <f t="shared" ref="R71" si="646">IF(M71&gt;0,T71/M71,0)</f>
        <v>0.10530571595949452</v>
      </c>
      <c r="S71" s="141"/>
      <c r="T71" s="54">
        <f t="shared" ref="T71" si="647">T68+T69+T70</f>
        <v>5033.192</v>
      </c>
      <c r="U71" s="21">
        <f t="shared" ref="U71" si="648">IF(M71&gt;0,V71/M71,0)</f>
        <v>0.27065015900912209</v>
      </c>
      <c r="V71" s="54">
        <f t="shared" ref="V71" si="649">V68+V69+V70</f>
        <v>12935.995000000001</v>
      </c>
      <c r="W71" s="21">
        <f t="shared" ref="W71" si="650">IF(M71&gt;0,X71/M71,0)</f>
        <v>0.47836032303958487</v>
      </c>
      <c r="X71" s="54">
        <f t="shared" ref="X71" si="651">X68+X69+X70</f>
        <v>22863.71</v>
      </c>
      <c r="Y71" s="21">
        <f t="shared" ref="Y71" si="652">IF(M71&gt;0,Z71/M71,0)</f>
        <v>0.44003452171729851</v>
      </c>
      <c r="Z71" s="54">
        <f t="shared" ref="Z71" si="653">Z68+Z69+Z70</f>
        <v>21031.89</v>
      </c>
      <c r="AA71" s="55">
        <f t="shared" ref="AA71" si="654">IF(M71&gt;0,AB71/M71,0)</f>
        <v>2.950092894802912E-3</v>
      </c>
      <c r="AB71" s="56">
        <f t="shared" ref="AB71" si="655">SUM(AB68:AB70)</f>
        <v>141.00263999999999</v>
      </c>
      <c r="AC71" s="55">
        <f t="shared" ref="AC71" si="656">IF(M71&gt;0,(AC68*M68+AC69*M69+AC70*M70)/M71,0)</f>
        <v>3.0774416059921334E-3</v>
      </c>
      <c r="AD71" s="55">
        <f t="shared" ref="AD71" si="657">IF(K71&gt;0,(K68*AD68+K69*AD69+K70*AD70)/K71,0)</f>
        <v>4.0660282396255606E-4</v>
      </c>
      <c r="AE71" s="52">
        <f t="shared" ref="AE71" si="658">SUM(AE68:AE70)</f>
        <v>19.432960000000001</v>
      </c>
      <c r="AF71" s="53">
        <f t="shared" ref="AF71" si="659">IF(K71&gt;0,(K68*AF68+K69*AF69+K70*AF70)/K71,0)</f>
        <v>0.21661403560307854</v>
      </c>
      <c r="AG71" s="58">
        <f t="shared" ref="AG71" si="660">SUM(AG68:AG70)</f>
        <v>119.4610864</v>
      </c>
      <c r="AH71" s="53">
        <f t="shared" ref="AH71" si="661">IF(AND(AB71&gt;0),((AB68*AH68+AB69*AH69+AB70*AH70)/AB71),0)</f>
        <v>0.86380171807837158</v>
      </c>
      <c r="AI71" s="57">
        <f t="shared" si="635"/>
        <v>0.86940305408615881</v>
      </c>
      <c r="AJ71" s="51">
        <f t="shared" ref="AJ71" si="662">SUM(AJ68:AJ70)</f>
        <v>604</v>
      </c>
      <c r="AK71" s="21">
        <f t="shared" ref="AK71" si="663">IF(AJ71&gt;0,(AK68*AJ68+AK69*AJ69+AK70*AJ70)/AJ71,0)</f>
        <v>8.7347682119205294E-2</v>
      </c>
      <c r="AL71" s="53">
        <f>IF(K71&gt;0,(AL68*K68+AL69*K69+AL70*K70)/K71,0)</f>
        <v>0.23154536944558682</v>
      </c>
      <c r="AM71" s="141">
        <f>IF(L71&gt;0,(AM68*K68+AM69*K69+AM70*K70)/K71,0)</f>
        <v>0.21996708967354053</v>
      </c>
      <c r="AN71" s="58">
        <f t="shared" ref="AN71" si="664">SUM(AN68:AN70)</f>
        <v>127.65643900000001</v>
      </c>
      <c r="AO71" s="142">
        <f t="shared" si="48"/>
        <v>121.2293662</v>
      </c>
      <c r="AP71" s="56"/>
      <c r="AQ71" s="56">
        <f t="shared" ref="AQ71" si="665">SUM(AQ68:AQ70)</f>
        <v>813.02</v>
      </c>
      <c r="AR71" s="105"/>
      <c r="AS71" s="106">
        <f>AR70</f>
        <v>1170.5000000000023</v>
      </c>
      <c r="AT71" s="51">
        <f t="shared" ref="AT71" si="666">SUM(AT68:AT70)</f>
        <v>0</v>
      </c>
      <c r="AU71" s="59"/>
      <c r="AV71" s="58"/>
      <c r="AW71" s="58"/>
      <c r="AX71" s="58"/>
      <c r="AY71" s="58"/>
    </row>
    <row r="72" spans="1:51" x14ac:dyDescent="0.2">
      <c r="A72" s="168">
        <v>18</v>
      </c>
      <c r="B72" s="23">
        <v>1</v>
      </c>
      <c r="C72" s="46" t="s">
        <v>54</v>
      </c>
      <c r="D72" s="12">
        <v>9554</v>
      </c>
      <c r="E72" s="12">
        <v>0</v>
      </c>
      <c r="F72" s="12">
        <v>13617</v>
      </c>
      <c r="G72" s="13">
        <v>1.1000000000000001</v>
      </c>
      <c r="H72" s="13">
        <v>2.9</v>
      </c>
      <c r="I72" s="12">
        <v>17606</v>
      </c>
      <c r="J72" s="125">
        <v>8.8000000000000007</v>
      </c>
      <c r="K72" s="12">
        <v>17038</v>
      </c>
      <c r="L72" s="14">
        <v>7.0000000000000007E-2</v>
      </c>
      <c r="M72" s="24">
        <f>ROUND(K72*(1-L72),0)</f>
        <v>15845</v>
      </c>
      <c r="N72" s="15">
        <v>0.53</v>
      </c>
      <c r="O72" s="25">
        <f t="shared" ref="O72:O74" si="667">M72*N72</f>
        <v>8397.85</v>
      </c>
      <c r="P72" s="14">
        <v>0.27400000000000002</v>
      </c>
      <c r="Q72" s="25">
        <f t="shared" ref="Q72:Q74" si="668">M72*P72</f>
        <v>4341.5300000000007</v>
      </c>
      <c r="R72" s="16">
        <v>0.19600000000000001</v>
      </c>
      <c r="S72" s="150">
        <v>0.23749999999999999</v>
      </c>
      <c r="T72" s="25">
        <f t="shared" ref="T72:T74" si="669">M72*R72</f>
        <v>3105.6200000000003</v>
      </c>
      <c r="U72" s="26">
        <v>0.27</v>
      </c>
      <c r="V72" s="25">
        <f t="shared" ref="V72:V74" si="670">M72*U72</f>
        <v>4278.1500000000005</v>
      </c>
      <c r="W72" s="16">
        <v>0.46700000000000003</v>
      </c>
      <c r="X72" s="25">
        <f t="shared" ref="X72:X74" si="671">M72*W72</f>
        <v>7399.6150000000007</v>
      </c>
      <c r="Y72" s="16">
        <v>0.44</v>
      </c>
      <c r="Z72" s="25">
        <f t="shared" ref="Z72:Z74" si="672">Y72*M72</f>
        <v>6971.8</v>
      </c>
      <c r="AA72" s="17">
        <v>2.9199999999999999E-3</v>
      </c>
      <c r="AB72" s="18">
        <f t="shared" ref="AB72:AB74" si="673">M72*AA72</f>
        <v>46.267399999999995</v>
      </c>
      <c r="AC72" s="27">
        <f>IF(M72&gt;0,(AE72+AN72)/M72,0)</f>
        <v>3.1610906153360678E-3</v>
      </c>
      <c r="AD72" s="17">
        <v>3.8000000000000002E-4</v>
      </c>
      <c r="AE72" s="24">
        <f t="shared" ref="AE72:AE74" si="674">AD72*M72</f>
        <v>6.0211000000000006</v>
      </c>
      <c r="AF72" s="117">
        <v>0.21260000000000001</v>
      </c>
      <c r="AG72" s="30">
        <f t="shared" ref="AG72:AG74" si="675">AJ72*(1-AK72)*AF72</f>
        <v>40.3293696</v>
      </c>
      <c r="AH72" s="28">
        <f t="shared" ref="AH72:AH74" si="676">IF(AND(AF72&gt;0,AD72&gt;0,AA72&gt;0),((AA72-AD72)*AF72)/((AF72-AD72)*AA72),0)</f>
        <v>0.87142058577103365</v>
      </c>
      <c r="AI72" s="60">
        <f t="shared" si="635"/>
        <v>0.88122985395054088</v>
      </c>
      <c r="AJ72" s="12">
        <v>208</v>
      </c>
      <c r="AK72" s="14">
        <v>8.7999999999999995E-2</v>
      </c>
      <c r="AL72" s="15">
        <v>0.23230000000000001</v>
      </c>
      <c r="AM72" s="135">
        <v>0.2203</v>
      </c>
      <c r="AN72" s="30">
        <f>AJ72*(1-AK72)*AL72</f>
        <v>44.066380799999997</v>
      </c>
      <c r="AO72" s="136">
        <f t="shared" ref="AO72:AO126" si="677">AJ72*(1-AK72)*AM72</f>
        <v>41.790028800000002</v>
      </c>
      <c r="AP72" s="19">
        <v>1.5</v>
      </c>
      <c r="AQ72" s="19">
        <v>1065.1400000000001</v>
      </c>
      <c r="AR72" s="101">
        <f>AR70+AJ72-AQ72</f>
        <v>313.36000000000217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9"/>
      <c r="B73" s="33">
        <v>2</v>
      </c>
      <c r="C73" s="11" t="s">
        <v>59</v>
      </c>
      <c r="D73" s="34">
        <v>20100</v>
      </c>
      <c r="E73" s="34">
        <v>8</v>
      </c>
      <c r="F73" s="34">
        <v>13757</v>
      </c>
      <c r="G73" s="35">
        <v>1</v>
      </c>
      <c r="H73" s="35">
        <v>4.2</v>
      </c>
      <c r="I73" s="34">
        <v>17310</v>
      </c>
      <c r="J73" s="126">
        <v>8.9</v>
      </c>
      <c r="K73" s="34">
        <v>16969</v>
      </c>
      <c r="L73" s="36">
        <v>6.3E-2</v>
      </c>
      <c r="M73" s="37">
        <f>ROUND(K73*(1-L73),0)</f>
        <v>15900</v>
      </c>
      <c r="N73" s="38">
        <v>0.47699999999999998</v>
      </c>
      <c r="O73" s="25">
        <f t="shared" si="667"/>
        <v>7584.2999999999993</v>
      </c>
      <c r="P73" s="36">
        <v>0.36299999999999999</v>
      </c>
      <c r="Q73" s="25">
        <f t="shared" si="668"/>
        <v>5771.7</v>
      </c>
      <c r="R73" s="39">
        <v>0.16</v>
      </c>
      <c r="S73" s="139">
        <v>0.24030000000000001</v>
      </c>
      <c r="T73" s="25">
        <f t="shared" si="669"/>
        <v>2544</v>
      </c>
      <c r="U73" s="28">
        <v>0.26300000000000001</v>
      </c>
      <c r="V73" s="25">
        <f t="shared" si="670"/>
        <v>4181.7</v>
      </c>
      <c r="W73" s="39">
        <v>0.48499999999999999</v>
      </c>
      <c r="X73" s="25">
        <f t="shared" si="671"/>
        <v>7711.5</v>
      </c>
      <c r="Y73" s="39">
        <v>0.43</v>
      </c>
      <c r="Z73" s="25">
        <f t="shared" si="672"/>
        <v>6837</v>
      </c>
      <c r="AA73" s="40">
        <v>2.98E-3</v>
      </c>
      <c r="AB73" s="18">
        <f t="shared" si="673"/>
        <v>47.381999999999998</v>
      </c>
      <c r="AC73" s="27">
        <f>IF(M73&gt;0,(AE73+AN73)/M73,0)</f>
        <v>3.0566406540880504E-3</v>
      </c>
      <c r="AD73" s="40">
        <v>3.6999999999999999E-4</v>
      </c>
      <c r="AE73" s="37">
        <f t="shared" si="674"/>
        <v>5.883</v>
      </c>
      <c r="AF73" s="28">
        <v>0.21679999999999999</v>
      </c>
      <c r="AG73" s="41">
        <f t="shared" si="675"/>
        <v>39.764588799999999</v>
      </c>
      <c r="AH73" s="28">
        <f t="shared" si="676"/>
        <v>0.87733622508261744</v>
      </c>
      <c r="AI73" s="29">
        <f t="shared" si="635"/>
        <v>0.88035065981349658</v>
      </c>
      <c r="AJ73" s="34">
        <v>202</v>
      </c>
      <c r="AK73" s="36">
        <v>9.1999999999999998E-2</v>
      </c>
      <c r="AL73" s="38">
        <v>0.2329</v>
      </c>
      <c r="AM73" s="137">
        <v>0.2167</v>
      </c>
      <c r="AN73" s="41">
        <f>AJ73*(1-AK73)*AL73</f>
        <v>42.717586400000002</v>
      </c>
      <c r="AO73" s="138">
        <f t="shared" si="677"/>
        <v>39.746247199999999</v>
      </c>
      <c r="AP73" s="42">
        <v>1.55</v>
      </c>
      <c r="AQ73" s="42"/>
      <c r="AR73" s="121">
        <f>AR72+AJ73-AQ73</f>
        <v>515.36000000000217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9"/>
      <c r="B74" s="33">
        <v>3</v>
      </c>
      <c r="C74" s="46" t="s">
        <v>58</v>
      </c>
      <c r="D74" s="43">
        <v>22300</v>
      </c>
      <c r="E74" s="43">
        <v>1</v>
      </c>
      <c r="F74" s="43">
        <v>14915</v>
      </c>
      <c r="G74" s="37">
        <v>1.7</v>
      </c>
      <c r="H74" s="37">
        <v>5.6</v>
      </c>
      <c r="I74" s="43">
        <v>18363</v>
      </c>
      <c r="J74" s="37">
        <v>8.8000000000000007</v>
      </c>
      <c r="K74" s="43">
        <v>16897</v>
      </c>
      <c r="L74" s="39">
        <v>6.4000000000000001E-2</v>
      </c>
      <c r="M74" s="37">
        <f>ROUND(K74*(1-L74),0)</f>
        <v>15816</v>
      </c>
      <c r="N74" s="28">
        <v>0.53600000000000003</v>
      </c>
      <c r="O74" s="25">
        <f t="shared" si="667"/>
        <v>8477.3760000000002</v>
      </c>
      <c r="P74" s="39">
        <v>0.36599999999999999</v>
      </c>
      <c r="Q74" s="25">
        <f t="shared" si="668"/>
        <v>5788.6559999999999</v>
      </c>
      <c r="R74" s="39">
        <v>9.8000000000000004E-2</v>
      </c>
      <c r="S74" s="139">
        <v>0.23200000000000001</v>
      </c>
      <c r="T74" s="25">
        <f t="shared" si="669"/>
        <v>1549.9680000000001</v>
      </c>
      <c r="U74" s="28">
        <v>0.26500000000000001</v>
      </c>
      <c r="V74" s="25">
        <f t="shared" si="670"/>
        <v>4191.24</v>
      </c>
      <c r="W74" s="39">
        <v>0.48099999999999998</v>
      </c>
      <c r="X74" s="25">
        <f t="shared" si="671"/>
        <v>7607.4960000000001</v>
      </c>
      <c r="Y74" s="39">
        <v>0.44</v>
      </c>
      <c r="Z74" s="25">
        <f t="shared" si="672"/>
        <v>6959.04</v>
      </c>
      <c r="AA74" s="47">
        <v>2.8500000000000001E-3</v>
      </c>
      <c r="AB74" s="18">
        <f t="shared" si="673"/>
        <v>45.075600000000001</v>
      </c>
      <c r="AC74" s="27">
        <f>IF(M74&gt;0,(AE74+AN74)/M74,0)</f>
        <v>3.1114563227111784E-3</v>
      </c>
      <c r="AD74" s="47">
        <v>3.8000000000000002E-4</v>
      </c>
      <c r="AE74" s="37">
        <f t="shared" si="674"/>
        <v>6.0100800000000003</v>
      </c>
      <c r="AF74" s="28">
        <v>0.21360000000000001</v>
      </c>
      <c r="AG74" s="41">
        <f t="shared" si="675"/>
        <v>40.085457600000005</v>
      </c>
      <c r="AH74" s="28">
        <f t="shared" si="676"/>
        <v>0.868211237219773</v>
      </c>
      <c r="AI74" s="29">
        <f t="shared" si="635"/>
        <v>0.87932222547249794</v>
      </c>
      <c r="AJ74" s="43">
        <v>206</v>
      </c>
      <c r="AK74" s="39">
        <v>8.8999999999999996E-2</v>
      </c>
      <c r="AL74" s="28">
        <v>0.23019999999999999</v>
      </c>
      <c r="AM74" s="139">
        <v>0.21729999999999999</v>
      </c>
      <c r="AN74" s="41">
        <f>AJ74*(1-AK74)*AL74</f>
        <v>43.200713199999996</v>
      </c>
      <c r="AO74" s="140">
        <f t="shared" si="677"/>
        <v>40.779821800000001</v>
      </c>
      <c r="AP74" s="18">
        <v>1.65</v>
      </c>
      <c r="AQ74" s="18"/>
      <c r="AR74" s="121">
        <f>AR73+AJ74-AQ74</f>
        <v>721.36000000000217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70"/>
      <c r="B75" s="49" t="s">
        <v>38</v>
      </c>
      <c r="C75" s="50"/>
      <c r="D75" s="51">
        <f t="shared" ref="D75" si="678">SUM(D72:D74)</f>
        <v>51954</v>
      </c>
      <c r="E75" s="51"/>
      <c r="F75" s="51">
        <f t="shared" ref="F75" si="679">SUM(F72:F74)</f>
        <v>42289</v>
      </c>
      <c r="G75" s="52"/>
      <c r="H75" s="52"/>
      <c r="I75" s="51">
        <f t="shared" ref="I75:K75" si="680">SUM(I72:I74)</f>
        <v>53279</v>
      </c>
      <c r="J75" s="52"/>
      <c r="K75" s="51">
        <f t="shared" si="680"/>
        <v>50904</v>
      </c>
      <c r="L75" s="21">
        <f t="shared" ref="L75" si="681">IF(K75&gt;0,(K72*L72+K73*L73+K74*L74)/K75,0)</f>
        <v>6.5674897846927566E-2</v>
      </c>
      <c r="M75" s="52">
        <f t="shared" ref="M75" si="682">M72+M73+M74</f>
        <v>47561</v>
      </c>
      <c r="N75" s="53">
        <f t="shared" ref="N75" si="683">IF(M75&gt;0,O75/M75,0)</f>
        <v>0.51427694960156423</v>
      </c>
      <c r="O75" s="54">
        <f t="shared" ref="O75" si="684">O72+O73+O74</f>
        <v>24459.525999999998</v>
      </c>
      <c r="P75" s="21">
        <f t="shared" ref="P75" si="685">IF(M75&gt;0,Q75/M75,0)</f>
        <v>0.33434717520657681</v>
      </c>
      <c r="Q75" s="54">
        <f t="shared" ref="Q75" si="686">Q72+Q73+Q74</f>
        <v>15901.885999999999</v>
      </c>
      <c r="R75" s="21">
        <f t="shared" ref="R75" si="687">IF(M75&gt;0,T75/M75,0)</f>
        <v>0.15137587519185888</v>
      </c>
      <c r="S75" s="141"/>
      <c r="T75" s="54">
        <f t="shared" ref="T75" si="688">T72+T73+T74</f>
        <v>7199.5880000000006</v>
      </c>
      <c r="U75" s="21">
        <f t="shared" ref="U75" si="689">IF(M75&gt;0,V75/M75,0)</f>
        <v>0.26599714051428691</v>
      </c>
      <c r="V75" s="54">
        <f t="shared" ref="V75" si="690">V72+V73+V74</f>
        <v>12651.09</v>
      </c>
      <c r="W75" s="21">
        <f t="shared" ref="W75" si="691">IF(M75&gt;0,X75/M75,0)</f>
        <v>0.47767311452660793</v>
      </c>
      <c r="X75" s="54">
        <f t="shared" ref="X75" si="692">X72+X73+X74</f>
        <v>22718.611000000001</v>
      </c>
      <c r="Y75" s="21">
        <f t="shared" ref="Y75" si="693">IF(M75&gt;0,Z75/M75,0)</f>
        <v>0.43665692479132062</v>
      </c>
      <c r="Z75" s="54">
        <f t="shared" ref="Z75" si="694">Z72+Z73+Z74</f>
        <v>20767.84</v>
      </c>
      <c r="AA75" s="55">
        <f t="shared" ref="AA75" si="695">IF(M75&gt;0,AB75/M75,0)</f>
        <v>2.9167805554971508E-3</v>
      </c>
      <c r="AB75" s="56">
        <f t="shared" ref="AB75" si="696">SUM(AB72:AB74)</f>
        <v>138.72499999999999</v>
      </c>
      <c r="AC75" s="55">
        <f t="shared" ref="AC75" si="697">IF(M75&gt;0,(AC72*M72+AC73*M73+AC74*M74)/M75,0)</f>
        <v>3.109666752170896E-3</v>
      </c>
      <c r="AD75" s="55">
        <f t="shared" ref="AD75" si="698">IF(K75&gt;0,(K72*AD72+K73*AD73+K74*AD74)/K75,0)</f>
        <v>3.7666647021845044E-4</v>
      </c>
      <c r="AE75" s="52">
        <f t="shared" ref="AE75" si="699">SUM(AE72:AE74)</f>
        <v>17.914180000000002</v>
      </c>
      <c r="AF75" s="53">
        <f t="shared" ref="AF75" si="700">IF(K75&gt;0,(K72*AF72+K73*AF73+K74*AF74)/K75,0)</f>
        <v>0.21433202105924876</v>
      </c>
      <c r="AG75" s="58">
        <f t="shared" ref="AG75" si="701">SUM(AG72:AG74)</f>
        <v>120.179416</v>
      </c>
      <c r="AH75" s="53">
        <f t="shared" ref="AH75" si="702">IF(AND(AB75&gt;0),((AB72*AH72+AB73*AH73+AB74*AH74)/AB75),0)</f>
        <v>0.87239828633188599</v>
      </c>
      <c r="AI75" s="57">
        <f t="shared" si="635"/>
        <v>0.88030284166379802</v>
      </c>
      <c r="AJ75" s="51">
        <f t="shared" ref="AJ75" si="703">SUM(AJ72:AJ74)</f>
        <v>616</v>
      </c>
      <c r="AK75" s="21">
        <f t="shared" ref="AK75" si="704">IF(AJ75&gt;0,(AK72*AJ72+AK73*AJ73+AK74*AJ74)/AJ75,0)</f>
        <v>8.964610389610389E-2</v>
      </c>
      <c r="AL75" s="53">
        <f>IF(K75&gt;0,(AL72*K72+AL73*K73+AL74*K74)/K75,0)</f>
        <v>0.23180294082979724</v>
      </c>
      <c r="AM75" s="141">
        <f>IF(L75&gt;0,(AM72*K72+AM73*K73+AM74*K74)/K75,0)</f>
        <v>0.2181041136256483</v>
      </c>
      <c r="AN75" s="58">
        <f t="shared" ref="AN75" si="705">SUM(AN72:AN74)</f>
        <v>129.9846804</v>
      </c>
      <c r="AO75" s="142">
        <f t="shared" ref="AO75:AO123" si="706">SUM(AO72:AO74)</f>
        <v>122.31609779999999</v>
      </c>
      <c r="AP75" s="56"/>
      <c r="AQ75" s="56">
        <f t="shared" ref="AQ75" si="707">SUM(AQ72:AQ74)</f>
        <v>1065.1400000000001</v>
      </c>
      <c r="AR75" s="105"/>
      <c r="AS75" s="106">
        <f>AR74</f>
        <v>721.36000000000217</v>
      </c>
      <c r="AT75" s="51">
        <f t="shared" ref="AT75" si="708">SUM(AT72:AT74)</f>
        <v>0</v>
      </c>
      <c r="AU75" s="59"/>
      <c r="AV75" s="58"/>
      <c r="AW75" s="58"/>
      <c r="AX75" s="58"/>
      <c r="AY75" s="58"/>
    </row>
    <row r="76" spans="1:51" x14ac:dyDescent="0.2">
      <c r="A76" s="168">
        <v>19</v>
      </c>
      <c r="B76" s="23">
        <v>1</v>
      </c>
      <c r="C76" s="46" t="s">
        <v>54</v>
      </c>
      <c r="D76" s="12">
        <v>7767</v>
      </c>
      <c r="E76" s="12">
        <v>0</v>
      </c>
      <c r="F76" s="12">
        <v>8590</v>
      </c>
      <c r="G76" s="13">
        <v>2.1</v>
      </c>
      <c r="H76" s="13">
        <v>4.8</v>
      </c>
      <c r="I76" s="12">
        <v>10840</v>
      </c>
      <c r="J76" s="13">
        <v>10.9</v>
      </c>
      <c r="K76" s="12">
        <v>16572</v>
      </c>
      <c r="L76" s="14">
        <v>6.2E-2</v>
      </c>
      <c r="M76" s="24">
        <f>ROUND(K76*(1-L76),0)</f>
        <v>15545</v>
      </c>
      <c r="N76" s="15">
        <v>0.63100000000000001</v>
      </c>
      <c r="O76" s="25">
        <f t="shared" ref="O76:O78" si="709">M76*N76</f>
        <v>9808.8950000000004</v>
      </c>
      <c r="P76" s="14">
        <v>0.25600000000000001</v>
      </c>
      <c r="Q76" s="25">
        <f t="shared" ref="Q76:Q78" si="710">M76*P76</f>
        <v>3979.52</v>
      </c>
      <c r="R76" s="16">
        <v>0.113</v>
      </c>
      <c r="S76" s="150">
        <v>0.2218</v>
      </c>
      <c r="T76" s="25">
        <f t="shared" ref="T76:T78" si="711">M76*R76</f>
        <v>1756.585</v>
      </c>
      <c r="U76" s="26">
        <v>0.25800000000000001</v>
      </c>
      <c r="V76" s="25">
        <f t="shared" ref="V76:V78" si="712">M76*U76</f>
        <v>4010.61</v>
      </c>
      <c r="W76" s="16">
        <v>0.47699999999999998</v>
      </c>
      <c r="X76" s="25">
        <f t="shared" ref="X76:X78" si="713">M76*W76</f>
        <v>7414.9649999999992</v>
      </c>
      <c r="Y76" s="16">
        <v>0.45</v>
      </c>
      <c r="Z76" s="25">
        <f t="shared" ref="Z76:Z78" si="714">Y76*M76</f>
        <v>6995.25</v>
      </c>
      <c r="AA76" s="17">
        <v>2.7899999999999999E-3</v>
      </c>
      <c r="AB76" s="18">
        <f t="shared" ref="AB76:AB78" si="715">M76*AA76</f>
        <v>43.370550000000001</v>
      </c>
      <c r="AC76" s="27">
        <f>IF(M76&gt;0,(AE76+AN76)/M76,0)</f>
        <v>2.9125628819556128E-3</v>
      </c>
      <c r="AD76" s="17">
        <v>4.2000000000000002E-4</v>
      </c>
      <c r="AE76" s="24">
        <f t="shared" ref="AE76:AE78" si="716">AD76*M76</f>
        <v>6.5289000000000001</v>
      </c>
      <c r="AF76" s="117">
        <v>0.21110000000000001</v>
      </c>
      <c r="AG76" s="30">
        <f t="shared" ref="AG76:AG78" si="717">AJ76*(1-AK76)*AF76</f>
        <v>36.499190000000006</v>
      </c>
      <c r="AH76" s="28">
        <f t="shared" ref="AH76:AH78" si="718">IF(AND(AF76&gt;0,AD76&gt;0,AA76&gt;0),((AA76-AD76)*AF76)/((AF76-AD76)*AA76),0)</f>
        <v>0.85115580679867131</v>
      </c>
      <c r="AI76" s="60">
        <f t="shared" si="635"/>
        <v>0.85740401997493099</v>
      </c>
      <c r="AJ76" s="12">
        <v>190</v>
      </c>
      <c r="AK76" s="14">
        <v>0.09</v>
      </c>
      <c r="AL76" s="15">
        <v>0.22409999999999999</v>
      </c>
      <c r="AM76" s="135">
        <v>0.20979999999999999</v>
      </c>
      <c r="AN76" s="30">
        <f>AJ76*(1-AK76)*AL76</f>
        <v>38.74689</v>
      </c>
      <c r="AO76" s="136">
        <f t="shared" ref="AO76" si="719">AJ76*(1-AK76)*AM76</f>
        <v>36.274419999999999</v>
      </c>
      <c r="AP76" s="19">
        <v>1.5</v>
      </c>
      <c r="AQ76" s="19">
        <v>529.52</v>
      </c>
      <c r="AR76" s="101">
        <f>AR74+AJ76-AQ76</f>
        <v>381.84000000000219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9"/>
      <c r="B77" s="33">
        <v>2</v>
      </c>
      <c r="C77" s="11" t="s">
        <v>59</v>
      </c>
      <c r="D77" s="34">
        <v>19279</v>
      </c>
      <c r="E77" s="34">
        <v>5</v>
      </c>
      <c r="F77" s="34">
        <v>14777</v>
      </c>
      <c r="G77" s="35">
        <v>2.4</v>
      </c>
      <c r="H77" s="35">
        <v>6</v>
      </c>
      <c r="I77" s="34">
        <v>18815</v>
      </c>
      <c r="J77" s="35">
        <v>9.5</v>
      </c>
      <c r="K77" s="34">
        <v>16382</v>
      </c>
      <c r="L77" s="36">
        <v>6.4000000000000001E-2</v>
      </c>
      <c r="M77" s="37">
        <f>ROUND(K77*(1-L77),0)</f>
        <v>15334</v>
      </c>
      <c r="N77" s="38">
        <v>0.47899999999999998</v>
      </c>
      <c r="O77" s="25">
        <f t="shared" si="709"/>
        <v>7344.9859999999999</v>
      </c>
      <c r="P77" s="36">
        <v>0.28699999999999998</v>
      </c>
      <c r="Q77" s="25">
        <f t="shared" si="710"/>
        <v>4400.8579999999993</v>
      </c>
      <c r="R77" s="39">
        <v>0.23400000000000001</v>
      </c>
      <c r="S77" s="139">
        <v>0.22520000000000001</v>
      </c>
      <c r="T77" s="25">
        <f t="shared" si="711"/>
        <v>3588.1560000000004</v>
      </c>
      <c r="U77" s="28">
        <v>0.249</v>
      </c>
      <c r="V77" s="25">
        <f t="shared" si="712"/>
        <v>3818.1660000000002</v>
      </c>
      <c r="W77" s="39">
        <v>0.48599999999999999</v>
      </c>
      <c r="X77" s="25">
        <f t="shared" si="713"/>
        <v>7452.3239999999996</v>
      </c>
      <c r="Y77" s="39">
        <v>0.43</v>
      </c>
      <c r="Z77" s="25">
        <f t="shared" si="714"/>
        <v>6593.62</v>
      </c>
      <c r="AA77" s="40">
        <v>2.7499999999999998E-3</v>
      </c>
      <c r="AB77" s="18">
        <f t="shared" si="715"/>
        <v>42.168499999999995</v>
      </c>
      <c r="AC77" s="27">
        <f>IF(M77&gt;0,(AE77+AN77)/M77,0)</f>
        <v>3.046400299986957E-3</v>
      </c>
      <c r="AD77" s="40">
        <v>4.2000000000000002E-4</v>
      </c>
      <c r="AE77" s="37">
        <f t="shared" si="716"/>
        <v>6.4402800000000004</v>
      </c>
      <c r="AF77" s="28">
        <v>0.21560000000000001</v>
      </c>
      <c r="AG77" s="41">
        <f t="shared" si="717"/>
        <v>38.183406800000007</v>
      </c>
      <c r="AH77" s="28">
        <f t="shared" si="718"/>
        <v>0.84892648015614824</v>
      </c>
      <c r="AI77" s="29">
        <f t="shared" si="635"/>
        <v>0.86372764184530859</v>
      </c>
      <c r="AJ77" s="34">
        <v>197</v>
      </c>
      <c r="AK77" s="36">
        <v>0.10100000000000001</v>
      </c>
      <c r="AL77" s="38">
        <v>0.22739999999999999</v>
      </c>
      <c r="AM77" s="137">
        <v>0.2135</v>
      </c>
      <c r="AN77" s="41">
        <f>AJ77*(1-AK77)*AL77</f>
        <v>40.273222199999999</v>
      </c>
      <c r="AO77" s="138">
        <f t="shared" si="677"/>
        <v>37.811490499999998</v>
      </c>
      <c r="AP77" s="42">
        <v>1.55</v>
      </c>
      <c r="AQ77" s="42"/>
      <c r="AR77" s="121">
        <f>AR76+AJ77-AQ77</f>
        <v>578.84000000000219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9"/>
      <c r="B78" s="33">
        <v>3</v>
      </c>
      <c r="C78" s="11" t="s">
        <v>57</v>
      </c>
      <c r="D78" s="43">
        <v>18300</v>
      </c>
      <c r="E78" s="43">
        <v>2</v>
      </c>
      <c r="F78" s="43">
        <v>14710</v>
      </c>
      <c r="G78" s="37">
        <v>2.4</v>
      </c>
      <c r="H78" s="37">
        <v>4.5999999999999996</v>
      </c>
      <c r="I78" s="43">
        <v>18345</v>
      </c>
      <c r="J78" s="127">
        <v>9</v>
      </c>
      <c r="K78" s="43">
        <v>16544</v>
      </c>
      <c r="L78" s="39">
        <v>6.4000000000000001E-2</v>
      </c>
      <c r="M78" s="37">
        <f>ROUND(K78*(1-L78),0)</f>
        <v>15485</v>
      </c>
      <c r="N78" s="28">
        <v>0.55000000000000004</v>
      </c>
      <c r="O78" s="25">
        <f t="shared" si="709"/>
        <v>8516.75</v>
      </c>
      <c r="P78" s="39">
        <v>0.33200000000000002</v>
      </c>
      <c r="Q78" s="25">
        <f t="shared" si="710"/>
        <v>5141.0200000000004</v>
      </c>
      <c r="R78" s="39">
        <v>0.11799999999999999</v>
      </c>
      <c r="S78" s="139">
        <v>0.2316</v>
      </c>
      <c r="T78" s="25">
        <f t="shared" si="711"/>
        <v>1827.2299999999998</v>
      </c>
      <c r="U78" s="28">
        <v>0.249</v>
      </c>
      <c r="V78" s="25">
        <f t="shared" si="712"/>
        <v>3855.7649999999999</v>
      </c>
      <c r="W78" s="39">
        <v>0.49399999999999999</v>
      </c>
      <c r="X78" s="25">
        <f t="shared" si="713"/>
        <v>7649.59</v>
      </c>
      <c r="Y78" s="39">
        <v>0.44</v>
      </c>
      <c r="Z78" s="25">
        <f t="shared" si="714"/>
        <v>6813.4</v>
      </c>
      <c r="AA78" s="47">
        <v>2.63E-3</v>
      </c>
      <c r="AB78" s="18">
        <f t="shared" si="715"/>
        <v>40.725549999999998</v>
      </c>
      <c r="AC78" s="27">
        <f>IF(M78&gt;0,(AE78+AN78)/M78,0)</f>
        <v>2.7796106038101391E-3</v>
      </c>
      <c r="AD78" s="47">
        <v>4.2000000000000002E-4</v>
      </c>
      <c r="AE78" s="37">
        <f t="shared" si="716"/>
        <v>6.5037000000000003</v>
      </c>
      <c r="AF78" s="28">
        <v>0.21160000000000001</v>
      </c>
      <c r="AG78" s="41">
        <f t="shared" si="717"/>
        <v>34.119865200000007</v>
      </c>
      <c r="AH78" s="28">
        <f t="shared" si="718"/>
        <v>0.84197540022261308</v>
      </c>
      <c r="AI78" s="29">
        <f t="shared" si="635"/>
        <v>0.85047604431693147</v>
      </c>
      <c r="AJ78" s="43">
        <v>177</v>
      </c>
      <c r="AK78" s="39">
        <v>8.8999999999999996E-2</v>
      </c>
      <c r="AL78" s="28">
        <v>0.2266</v>
      </c>
      <c r="AM78" s="139">
        <v>0.21290000000000001</v>
      </c>
      <c r="AN78" s="41">
        <f>AJ78*(1-AK78)*AL78</f>
        <v>36.538570200000002</v>
      </c>
      <c r="AO78" s="140">
        <f t="shared" si="677"/>
        <v>34.329486300000006</v>
      </c>
      <c r="AP78" s="18">
        <v>1.58</v>
      </c>
      <c r="AQ78" s="18"/>
      <c r="AR78" s="121">
        <f>AR77+AJ78-AQ78</f>
        <v>755.84000000000219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70"/>
      <c r="B79" s="49" t="s">
        <v>38</v>
      </c>
      <c r="C79" s="50"/>
      <c r="D79" s="51">
        <f t="shared" ref="D79" si="720">SUM(D76:D78)</f>
        <v>45346</v>
      </c>
      <c r="E79" s="51"/>
      <c r="F79" s="51">
        <f t="shared" ref="F79" si="721">SUM(F76:F78)</f>
        <v>38077</v>
      </c>
      <c r="G79" s="52"/>
      <c r="H79" s="52"/>
      <c r="I79" s="51">
        <f t="shared" ref="I79:K79" si="722">SUM(I76:I78)</f>
        <v>48000</v>
      </c>
      <c r="J79" s="52"/>
      <c r="K79" s="51">
        <f t="shared" si="722"/>
        <v>49498</v>
      </c>
      <c r="L79" s="21">
        <f t="shared" ref="L79" si="723">IF(K79&gt;0,(K76*L76+K77*L77+K78*L78)/K79,0)</f>
        <v>6.3330397187765161E-2</v>
      </c>
      <c r="M79" s="52">
        <f t="shared" ref="M79" si="724">M76+M77+M78</f>
        <v>46364</v>
      </c>
      <c r="N79" s="53">
        <f t="shared" ref="N79" si="725">IF(M79&gt;0,O79/M79,0)</f>
        <v>0.55367593391424386</v>
      </c>
      <c r="O79" s="54">
        <f t="shared" ref="O79" si="726">O76+O77+O78</f>
        <v>25670.631000000001</v>
      </c>
      <c r="P79" s="21">
        <f t="shared" ref="P79" si="727">IF(M79&gt;0,Q79/M79,0)</f>
        <v>0.29163570873953926</v>
      </c>
      <c r="Q79" s="54">
        <f t="shared" ref="Q79" si="728">Q76+Q77+Q78</f>
        <v>13521.397999999999</v>
      </c>
      <c r="R79" s="21">
        <f t="shared" ref="R79" si="729">IF(M79&gt;0,T79/M79,0)</f>
        <v>0.15468835734621689</v>
      </c>
      <c r="S79" s="141"/>
      <c r="T79" s="54">
        <f t="shared" ref="T79" si="730">T76+T77+T78</f>
        <v>7171.9709999999995</v>
      </c>
      <c r="U79" s="21">
        <f t="shared" ref="U79" si="731">IF(M79&gt;0,V79/M79,0)</f>
        <v>0.25201753515658698</v>
      </c>
      <c r="V79" s="54">
        <f t="shared" ref="V79" si="732">V76+V77+V78</f>
        <v>11684.540999999999</v>
      </c>
      <c r="W79" s="21">
        <f t="shared" ref="W79" si="733">IF(M79&gt;0,X79/M79,0)</f>
        <v>0.48565436545595725</v>
      </c>
      <c r="X79" s="54">
        <f t="shared" ref="X79" si="734">X76+X77+X78</f>
        <v>22516.879000000001</v>
      </c>
      <c r="Y79" s="21">
        <f t="shared" ref="Y79" si="735">IF(M79&gt;0,Z79/M79,0)</f>
        <v>0.44004550944698467</v>
      </c>
      <c r="Z79" s="54">
        <f t="shared" ref="Z79" si="736">Z76+Z77+Z78</f>
        <v>20402.269999999997</v>
      </c>
      <c r="AA79" s="55">
        <f t="shared" ref="AA79" si="737">IF(M79&gt;0,AB79/M79,0)</f>
        <v>2.7233327581744457E-3</v>
      </c>
      <c r="AB79" s="56">
        <f t="shared" ref="AB79" si="738">SUM(AB76:AB78)</f>
        <v>126.2646</v>
      </c>
      <c r="AC79" s="55">
        <f t="shared" ref="AC79" si="739">IF(M79&gt;0,(AC76*M76+AC77*M77+AC78*M78)/M79,0)</f>
        <v>2.9124226209990508E-3</v>
      </c>
      <c r="AD79" s="55">
        <f t="shared" ref="AD79" si="740">IF(K79&gt;0,(K76*AD76+K77*AD77+K78*AD78)/K79,0)</f>
        <v>4.2000000000000007E-4</v>
      </c>
      <c r="AE79" s="52">
        <f t="shared" ref="AE79" si="741">SUM(AE76:AE78)</f>
        <v>19.472880000000004</v>
      </c>
      <c r="AF79" s="53">
        <f t="shared" ref="AF79" si="742">IF(K79&gt;0,(K76*AF76+K77*AF77+K78*AF78)/K79,0)</f>
        <v>0.2127564507656875</v>
      </c>
      <c r="AG79" s="58">
        <f t="shared" ref="AG79" si="743">SUM(AG76:AG78)</f>
        <v>108.80246200000002</v>
      </c>
      <c r="AH79" s="53">
        <f t="shared" ref="AH79" si="744">IF(AND(AB79&gt;0),((AB76*AH76+AB77*AH77+AB78*AH78)/AB79),0)</f>
        <v>0.84745021974134238</v>
      </c>
      <c r="AI79" s="57">
        <f t="shared" si="635"/>
        <v>0.85738333157746072</v>
      </c>
      <c r="AJ79" s="51">
        <f t="shared" ref="AJ79" si="745">SUM(AJ76:AJ78)</f>
        <v>564</v>
      </c>
      <c r="AK79" s="21">
        <f t="shared" ref="AK79" si="746">IF(AJ79&gt;0,(AK76*AJ76+AK77*AJ77+AK78*AJ78)/AJ79,0)</f>
        <v>9.3528368794326244E-2</v>
      </c>
      <c r="AL79" s="53">
        <f>IF(K79&gt;0,(AL76*K76+AL77*K77+AL78*K78)/K79,0)</f>
        <v>0.22602776677845568</v>
      </c>
      <c r="AM79" s="141">
        <f>IF(L79&gt;0,(AM76*K76+AM77*K77+AM78*K78)/K79,0)</f>
        <v>0.21206069336134795</v>
      </c>
      <c r="AN79" s="58">
        <f t="shared" ref="AN79" si="747">SUM(AN76:AN78)</f>
        <v>115.55868240000001</v>
      </c>
      <c r="AO79" s="142">
        <f t="shared" si="706"/>
        <v>108.4153968</v>
      </c>
      <c r="AP79" s="56"/>
      <c r="AQ79" s="56">
        <f t="shared" ref="AQ79" si="748">SUM(AQ76:AQ78)</f>
        <v>529.52</v>
      </c>
      <c r="AR79" s="105"/>
      <c r="AS79" s="106">
        <f>AR78</f>
        <v>755.84000000000219</v>
      </c>
      <c r="AT79" s="51">
        <f t="shared" ref="AT79" si="749">SUM(AT76:AT78)</f>
        <v>0</v>
      </c>
      <c r="AU79" s="59"/>
      <c r="AV79" s="58"/>
      <c r="AW79" s="58"/>
      <c r="AX79" s="58"/>
      <c r="AY79" s="58"/>
    </row>
    <row r="80" spans="1:51" x14ac:dyDescent="0.2">
      <c r="A80" s="168">
        <v>20</v>
      </c>
      <c r="B80" s="23">
        <v>1</v>
      </c>
      <c r="C80" s="46" t="s">
        <v>56</v>
      </c>
      <c r="D80" s="12">
        <v>15690</v>
      </c>
      <c r="E80" s="12">
        <v>1</v>
      </c>
      <c r="F80" s="12">
        <v>13999</v>
      </c>
      <c r="G80" s="13">
        <v>2.2000000000000002</v>
      </c>
      <c r="H80" s="13">
        <v>3.6</v>
      </c>
      <c r="I80" s="12">
        <v>16715</v>
      </c>
      <c r="J80" s="125">
        <v>9.5</v>
      </c>
      <c r="K80" s="12">
        <v>16874</v>
      </c>
      <c r="L80" s="14">
        <v>6.3E-2</v>
      </c>
      <c r="M80" s="24">
        <f>ROUND(K80*(1-L80),0)</f>
        <v>15811</v>
      </c>
      <c r="N80" s="15">
        <v>0.51400000000000001</v>
      </c>
      <c r="O80" s="25">
        <f t="shared" ref="O80:O82" si="750">M80*N80</f>
        <v>8126.8540000000003</v>
      </c>
      <c r="P80" s="14">
        <v>0.38600000000000001</v>
      </c>
      <c r="Q80" s="25">
        <f t="shared" ref="Q80:Q82" si="751">M80*P80</f>
        <v>6103.0460000000003</v>
      </c>
      <c r="R80" s="16">
        <v>0.1</v>
      </c>
      <c r="S80" s="150">
        <v>0.2462</v>
      </c>
      <c r="T80" s="25">
        <f t="shared" ref="T80:T82" si="752">M80*R80</f>
        <v>1581.1000000000001</v>
      </c>
      <c r="U80" s="26">
        <v>0.25900000000000001</v>
      </c>
      <c r="V80" s="25">
        <f t="shared" ref="V80:V82" si="753">M80*U80</f>
        <v>4095.049</v>
      </c>
      <c r="W80" s="16">
        <v>0.47799999999999998</v>
      </c>
      <c r="X80" s="25">
        <f t="shared" ref="X80:X82" si="754">M80*W80</f>
        <v>7557.6579999999994</v>
      </c>
      <c r="Y80" s="16">
        <v>0.43</v>
      </c>
      <c r="Z80" s="25">
        <f t="shared" ref="Z80:Z82" si="755">Y80*M80</f>
        <v>6798.73</v>
      </c>
      <c r="AA80" s="17">
        <v>2.7100000000000002E-3</v>
      </c>
      <c r="AB80" s="18">
        <f t="shared" ref="AB80:AB82" si="756">M80*AA80</f>
        <v>42.847810000000003</v>
      </c>
      <c r="AC80" s="27">
        <f>IF(M80&gt;0,(AE80+AN80)/M80,0)</f>
        <v>2.8597984947188663E-3</v>
      </c>
      <c r="AD80" s="17">
        <v>4.2999999999999999E-4</v>
      </c>
      <c r="AE80" s="24">
        <f t="shared" ref="AE80:AE82" si="757">AD80*M80</f>
        <v>6.7987299999999999</v>
      </c>
      <c r="AF80" s="117">
        <v>0.21829999999999999</v>
      </c>
      <c r="AG80" s="30">
        <f t="shared" ref="AG80:AG82" si="758">AJ80*(1-AK80)*AF80</f>
        <v>36.831575999999998</v>
      </c>
      <c r="AH80" s="28">
        <f t="shared" ref="AH80:AH82" si="759">IF(AND(AF80&gt;0,AD80&gt;0,AA80&gt;0),((AA80-AD80)*AF80)/((AF80-AD80)*AA80),0)</f>
        <v>0.842988904483987</v>
      </c>
      <c r="AI80" s="60">
        <f t="shared" si="635"/>
        <v>0.85124729351848838</v>
      </c>
      <c r="AJ80" s="12">
        <v>185</v>
      </c>
      <c r="AK80" s="14">
        <v>8.7999999999999995E-2</v>
      </c>
      <c r="AL80" s="15">
        <v>0.22770000000000001</v>
      </c>
      <c r="AM80" s="135">
        <v>0.21290000000000001</v>
      </c>
      <c r="AN80" s="30">
        <f>AJ80*(1-AK80)*AL80</f>
        <v>38.417543999999999</v>
      </c>
      <c r="AO80" s="136">
        <f t="shared" ref="AO80" si="760">AJ80*(1-AK80)*AM80</f>
        <v>35.920487999999999</v>
      </c>
      <c r="AP80" s="19">
        <v>1.58</v>
      </c>
      <c r="AQ80" s="19"/>
      <c r="AR80" s="101">
        <f>AR78+AJ80-AQ80</f>
        <v>940.84000000000219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9"/>
      <c r="B81" s="33">
        <v>2</v>
      </c>
      <c r="C81" s="11" t="s">
        <v>59</v>
      </c>
      <c r="D81" s="34">
        <v>19150</v>
      </c>
      <c r="E81" s="34">
        <v>2</v>
      </c>
      <c r="F81" s="34">
        <v>13682</v>
      </c>
      <c r="G81" s="35">
        <v>2.1</v>
      </c>
      <c r="H81" s="35">
        <v>4.2</v>
      </c>
      <c r="I81" s="34">
        <v>16930</v>
      </c>
      <c r="J81" s="35">
        <v>9.8000000000000007</v>
      </c>
      <c r="K81" s="34">
        <v>16816</v>
      </c>
      <c r="L81" s="36">
        <v>6.3E-2</v>
      </c>
      <c r="M81" s="37">
        <f>ROUND(K81*(1-L81),0)</f>
        <v>15757</v>
      </c>
      <c r="N81" s="38">
        <v>0.52400000000000002</v>
      </c>
      <c r="O81" s="25">
        <f t="shared" si="750"/>
        <v>8256.6679999999997</v>
      </c>
      <c r="P81" s="36">
        <v>0.35099999999999998</v>
      </c>
      <c r="Q81" s="25">
        <f t="shared" si="751"/>
        <v>5530.7069999999994</v>
      </c>
      <c r="R81" s="39">
        <v>0.125</v>
      </c>
      <c r="S81" s="139">
        <v>0.23380000000000001</v>
      </c>
      <c r="T81" s="25">
        <f t="shared" si="752"/>
        <v>1969.625</v>
      </c>
      <c r="U81" s="28">
        <v>0.27200000000000002</v>
      </c>
      <c r="V81" s="25">
        <f t="shared" si="753"/>
        <v>4285.9040000000005</v>
      </c>
      <c r="W81" s="39">
        <v>0.47599999999999998</v>
      </c>
      <c r="X81" s="25">
        <f t="shared" si="754"/>
        <v>7500.3319999999994</v>
      </c>
      <c r="Y81" s="39">
        <v>0.44</v>
      </c>
      <c r="Z81" s="25">
        <f t="shared" si="755"/>
        <v>6933.08</v>
      </c>
      <c r="AA81" s="40">
        <v>2.7299999999999998E-3</v>
      </c>
      <c r="AB81" s="18">
        <f t="shared" si="756"/>
        <v>43.01661</v>
      </c>
      <c r="AC81" s="27">
        <f>IF(M81&gt;0,(AE81+AN81)/M81,0)</f>
        <v>2.9371676588183029E-3</v>
      </c>
      <c r="AD81" s="40">
        <v>4.2000000000000002E-4</v>
      </c>
      <c r="AE81" s="37">
        <f t="shared" si="757"/>
        <v>6.6179399999999999</v>
      </c>
      <c r="AF81" s="28">
        <v>0.2099</v>
      </c>
      <c r="AG81" s="41">
        <f t="shared" si="758"/>
        <v>37.1497812</v>
      </c>
      <c r="AH81" s="28">
        <f t="shared" si="759"/>
        <v>0.8478503547245192</v>
      </c>
      <c r="AI81" s="29">
        <f t="shared" si="635"/>
        <v>0.85861428191415523</v>
      </c>
      <c r="AJ81" s="34">
        <v>196</v>
      </c>
      <c r="AK81" s="36">
        <v>9.7000000000000003E-2</v>
      </c>
      <c r="AL81" s="38">
        <v>0.22409999999999999</v>
      </c>
      <c r="AM81" s="137">
        <v>0.20449999999999999</v>
      </c>
      <c r="AN81" s="41">
        <f>AJ81*(1-AK81)*AL81</f>
        <v>39.663010800000002</v>
      </c>
      <c r="AO81" s="138">
        <f t="shared" si="677"/>
        <v>36.194046</v>
      </c>
      <c r="AP81" s="42">
        <v>1.55</v>
      </c>
      <c r="AQ81" s="42"/>
      <c r="AR81" s="121">
        <f>AR80+AJ81-AQ81</f>
        <v>1136.8400000000022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9"/>
      <c r="B82" s="33">
        <v>3</v>
      </c>
      <c r="C82" s="11" t="s">
        <v>53</v>
      </c>
      <c r="D82" s="43">
        <v>17200</v>
      </c>
      <c r="E82" s="43">
        <v>1</v>
      </c>
      <c r="F82" s="43">
        <v>13028</v>
      </c>
      <c r="G82" s="37">
        <v>2.1</v>
      </c>
      <c r="H82" s="37">
        <v>5.6</v>
      </c>
      <c r="I82" s="43">
        <v>17576</v>
      </c>
      <c r="J82" s="37">
        <v>9.4</v>
      </c>
      <c r="K82" s="43">
        <v>16911</v>
      </c>
      <c r="L82" s="39">
        <v>6.4000000000000001E-2</v>
      </c>
      <c r="M82" s="37">
        <f>ROUND(K82*(1-L82),0)</f>
        <v>15829</v>
      </c>
      <c r="N82" s="28">
        <v>0.51700000000000002</v>
      </c>
      <c r="O82" s="25">
        <f t="shared" si="750"/>
        <v>8183.5929999999998</v>
      </c>
      <c r="P82" s="39">
        <v>0.30099999999999999</v>
      </c>
      <c r="Q82" s="25">
        <f t="shared" si="751"/>
        <v>4764.5289999999995</v>
      </c>
      <c r="R82" s="39">
        <v>0.182</v>
      </c>
      <c r="S82" s="139">
        <v>0.25069999999999998</v>
      </c>
      <c r="T82" s="25">
        <f t="shared" si="752"/>
        <v>2880.8779999999997</v>
      </c>
      <c r="U82" s="28">
        <v>0.27800000000000002</v>
      </c>
      <c r="V82" s="25">
        <f t="shared" si="753"/>
        <v>4400.4620000000004</v>
      </c>
      <c r="W82" s="39">
        <v>0.47</v>
      </c>
      <c r="X82" s="25">
        <f t="shared" si="754"/>
        <v>7439.6299999999992</v>
      </c>
      <c r="Y82" s="39">
        <v>0.44</v>
      </c>
      <c r="Z82" s="25">
        <f t="shared" si="755"/>
        <v>6964.76</v>
      </c>
      <c r="AA82" s="47">
        <v>2.7499999999999998E-3</v>
      </c>
      <c r="AB82" s="18">
        <f t="shared" si="756"/>
        <v>43.52975</v>
      </c>
      <c r="AC82" s="27">
        <f>IF(M82&gt;0,(AE82+AN82)/M82,0)</f>
        <v>2.7882539010676607E-3</v>
      </c>
      <c r="AD82" s="47">
        <v>4.2000000000000002E-4</v>
      </c>
      <c r="AE82" s="37">
        <f t="shared" si="757"/>
        <v>6.64818</v>
      </c>
      <c r="AF82" s="28">
        <v>0.2114</v>
      </c>
      <c r="AG82" s="41">
        <f t="shared" si="758"/>
        <v>35.584962000000004</v>
      </c>
      <c r="AH82" s="28">
        <f t="shared" si="759"/>
        <v>0.84895940158050298</v>
      </c>
      <c r="AI82" s="29">
        <f t="shared" si="635"/>
        <v>0.85097298225769891</v>
      </c>
      <c r="AJ82" s="43">
        <v>186</v>
      </c>
      <c r="AK82" s="39">
        <v>9.5000000000000001E-2</v>
      </c>
      <c r="AL82" s="28">
        <v>0.22270000000000001</v>
      </c>
      <c r="AM82" s="139">
        <v>0.20130000000000001</v>
      </c>
      <c r="AN82" s="41">
        <f>AJ82*(1-AK82)*AL82</f>
        <v>37.487091000000007</v>
      </c>
      <c r="AO82" s="140">
        <f t="shared" si="677"/>
        <v>33.884829000000003</v>
      </c>
      <c r="AP82" s="18">
        <v>1.6</v>
      </c>
      <c r="AQ82" s="18"/>
      <c r="AR82" s="121">
        <f>AR81+AJ82-AQ82</f>
        <v>1322.8400000000022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70"/>
      <c r="B83" s="49" t="s">
        <v>38</v>
      </c>
      <c r="C83" s="50"/>
      <c r="D83" s="51">
        <f t="shared" ref="D83" si="761">SUM(D80:D82)</f>
        <v>52040</v>
      </c>
      <c r="E83" s="51"/>
      <c r="F83" s="51">
        <f t="shared" ref="F83" si="762">SUM(F80:F82)</f>
        <v>40709</v>
      </c>
      <c r="G83" s="52"/>
      <c r="H83" s="52"/>
      <c r="I83" s="51">
        <f t="shared" ref="I83:K83" si="763">SUM(I80:I82)</f>
        <v>51221</v>
      </c>
      <c r="J83" s="52"/>
      <c r="K83" s="51">
        <f t="shared" si="763"/>
        <v>50601</v>
      </c>
      <c r="L83" s="21">
        <f t="shared" ref="L83" si="764">IF(K83&gt;0,(K80*L80+K81*L81+K82*L82)/K83,0)</f>
        <v>6.3334202881365972E-2</v>
      </c>
      <c r="M83" s="52">
        <f t="shared" ref="M83" si="765">M80+M81+M82</f>
        <v>47397</v>
      </c>
      <c r="N83" s="53">
        <f t="shared" ref="N83" si="766">IF(M83&gt;0,O83/M83,0)</f>
        <v>0.51832637086735456</v>
      </c>
      <c r="O83" s="54">
        <f t="shared" ref="O83" si="767">O80+O81+O82</f>
        <v>24567.115000000002</v>
      </c>
      <c r="P83" s="21">
        <f t="shared" ref="P83" si="768">IF(M83&gt;0,Q83/M83,0)</f>
        <v>0.34597721374770551</v>
      </c>
      <c r="Q83" s="54">
        <f t="shared" ref="Q83" si="769">Q80+Q81+Q82</f>
        <v>16398.281999999999</v>
      </c>
      <c r="R83" s="21">
        <f t="shared" ref="R83" si="770">IF(M83&gt;0,T83/M83,0)</f>
        <v>0.13569641538493998</v>
      </c>
      <c r="S83" s="141"/>
      <c r="T83" s="54">
        <f t="shared" ref="T83" si="771">T80+T81+T82</f>
        <v>6431.6030000000001</v>
      </c>
      <c r="U83" s="21">
        <f t="shared" ref="U83" si="772">IF(M83&gt;0,V83/M83,0)</f>
        <v>0.26966717302782878</v>
      </c>
      <c r="V83" s="54">
        <f t="shared" ref="V83" si="773">V80+V81+V82</f>
        <v>12781.415000000001</v>
      </c>
      <c r="W83" s="21">
        <f t="shared" ref="W83" si="774">IF(M83&gt;0,X83/M83,0)</f>
        <v>0.4746633753191129</v>
      </c>
      <c r="X83" s="54">
        <f t="shared" ref="X83" si="775">X80+X81+X82</f>
        <v>22497.619999999995</v>
      </c>
      <c r="Y83" s="21">
        <f t="shared" ref="Y83" si="776">IF(M83&gt;0,Z83/M83,0)</f>
        <v>0.43666413486085615</v>
      </c>
      <c r="Z83" s="54">
        <f t="shared" ref="Z83" si="777">Z80+Z81+Z82</f>
        <v>20696.57</v>
      </c>
      <c r="AA83" s="55">
        <f t="shared" ref="AA83" si="778">IF(M83&gt;0,AB83/M83,0)</f>
        <v>2.7300075954174315E-3</v>
      </c>
      <c r="AB83" s="56">
        <f t="shared" ref="AB83" si="779">SUM(AB80:AB82)</f>
        <v>129.39417</v>
      </c>
      <c r="AC83" s="55">
        <f t="shared" ref="AC83" si="780">IF(M83&gt;0,(AC80*M80+AC81*M81+AC82*M82)/M83,0)</f>
        <v>2.8616261746524044E-3</v>
      </c>
      <c r="AD83" s="55">
        <f t="shared" ref="AD83" si="781">IF(K83&gt;0,(K80*AD80+K81*AD81+K82*AD82)/K83,0)</f>
        <v>4.2333471670520347E-4</v>
      </c>
      <c r="AE83" s="52">
        <f t="shared" ref="AE83" si="782">SUM(AE80:AE82)</f>
        <v>20.06485</v>
      </c>
      <c r="AF83" s="53">
        <f t="shared" ref="AF83" si="783">IF(K83&gt;0,(K80*AF80+K81*AF81+K82*AF82)/K83,0)</f>
        <v>0.21320246635441986</v>
      </c>
      <c r="AG83" s="58">
        <f t="shared" ref="AG83" si="784">SUM(AG80:AG82)</f>
        <v>109.5663192</v>
      </c>
      <c r="AH83" s="53">
        <f t="shared" ref="AH83" si="785">IF(AND(AB83&gt;0),((AB80*AH80+AB81*AH81+AB82*AH82)/AB83),0)</f>
        <v>0.84661362231337955</v>
      </c>
      <c r="AI83" s="57">
        <f t="shared" si="635"/>
        <v>0.85367235278622344</v>
      </c>
      <c r="AJ83" s="51">
        <f t="shared" ref="AJ83" si="786">SUM(AJ80:AJ82)</f>
        <v>567</v>
      </c>
      <c r="AK83" s="21">
        <f t="shared" ref="AK83" si="787">IF(AJ83&gt;0,(AK80*AJ80+AK81*AJ81+AK82*AJ82)/AJ83,0)</f>
        <v>9.3407407407407411E-2</v>
      </c>
      <c r="AL83" s="53">
        <f>IF(K83&gt;0,(AL80*K80+AL81*K81+AL82*K82)/K83,0)</f>
        <v>0.22483261397996088</v>
      </c>
      <c r="AM83" s="141">
        <f>IF(L83&gt;0,(AM80*K80+AM81*K81+AM82*K82)/K83,0)</f>
        <v>0.20623171281199976</v>
      </c>
      <c r="AN83" s="58">
        <f t="shared" ref="AN83" si="788">SUM(AN80:AN82)</f>
        <v>115.56764580000001</v>
      </c>
      <c r="AO83" s="142">
        <f t="shared" si="706"/>
        <v>105.99936299999999</v>
      </c>
      <c r="AP83" s="56"/>
      <c r="AQ83" s="56">
        <f t="shared" ref="AQ83" si="789">SUM(AQ80:AQ82)</f>
        <v>0</v>
      </c>
      <c r="AR83" s="105"/>
      <c r="AS83" s="106">
        <f>AR82</f>
        <v>1322.8400000000022</v>
      </c>
      <c r="AT83" s="51">
        <f t="shared" ref="AT83" si="790">SUM(AT80:AT82)</f>
        <v>0</v>
      </c>
      <c r="AU83" s="59"/>
      <c r="AV83" s="58"/>
      <c r="AW83" s="58"/>
      <c r="AX83" s="58"/>
      <c r="AY83" s="58"/>
    </row>
    <row r="84" spans="1:51" x14ac:dyDescent="0.2">
      <c r="A84" s="168">
        <v>21</v>
      </c>
      <c r="B84" s="23">
        <v>1</v>
      </c>
      <c r="C84" s="46" t="s">
        <v>56</v>
      </c>
      <c r="D84" s="12">
        <v>12912</v>
      </c>
      <c r="E84" s="12">
        <v>1</v>
      </c>
      <c r="F84" s="12">
        <v>13000</v>
      </c>
      <c r="G84" s="13">
        <v>0.9</v>
      </c>
      <c r="H84" s="13">
        <v>4.0999999999999996</v>
      </c>
      <c r="I84" s="12">
        <v>17717</v>
      </c>
      <c r="J84" s="13">
        <v>9.4</v>
      </c>
      <c r="K84" s="12">
        <v>16922</v>
      </c>
      <c r="L84" s="14">
        <v>6.5000000000000002E-2</v>
      </c>
      <c r="M84" s="24">
        <f>ROUND(K84*(1-L84),0)</f>
        <v>15822</v>
      </c>
      <c r="N84" s="15">
        <v>0.47699999999999998</v>
      </c>
      <c r="O84" s="25">
        <f t="shared" ref="O84:O86" si="791">M84*N84</f>
        <v>7547.0940000000001</v>
      </c>
      <c r="P84" s="14">
        <v>0.33200000000000002</v>
      </c>
      <c r="Q84" s="25">
        <f t="shared" ref="Q84:Q86" si="792">M84*P84</f>
        <v>5252.9040000000005</v>
      </c>
      <c r="R84" s="16">
        <v>0.191</v>
      </c>
      <c r="S84" s="150">
        <v>0.24779999999999999</v>
      </c>
      <c r="T84" s="25">
        <f t="shared" ref="T84:T86" si="793">M84*R84</f>
        <v>3022.002</v>
      </c>
      <c r="U84" s="26">
        <v>0.27</v>
      </c>
      <c r="V84" s="25">
        <f t="shared" ref="V84:V86" si="794">M84*U84</f>
        <v>4271.9400000000005</v>
      </c>
      <c r="W84" s="16">
        <v>0.47499999999999998</v>
      </c>
      <c r="X84" s="25">
        <f t="shared" ref="X84:X86" si="795">M84*W84</f>
        <v>7515.45</v>
      </c>
      <c r="Y84" s="16">
        <v>0.43</v>
      </c>
      <c r="Z84" s="25">
        <f t="shared" ref="Z84:Z86" si="796">Y84*M84</f>
        <v>6803.46</v>
      </c>
      <c r="AA84" s="17">
        <v>2.8E-3</v>
      </c>
      <c r="AB84" s="18">
        <f t="shared" ref="AB84:AB86" si="797">M84*AA84</f>
        <v>44.301600000000001</v>
      </c>
      <c r="AC84" s="27">
        <f>IF(M84&gt;0,(AE84+AN84)/M84,0)</f>
        <v>2.9896567058526101E-3</v>
      </c>
      <c r="AD84" s="17">
        <v>4.2999999999999999E-4</v>
      </c>
      <c r="AE84" s="24">
        <f t="shared" ref="AE84:AE86" si="798">AD84*M84</f>
        <v>6.8034599999999994</v>
      </c>
      <c r="AF84" s="117">
        <v>0.22</v>
      </c>
      <c r="AG84" s="30">
        <f t="shared" ref="AG84:AG86" si="799">AJ84*(1-AK84)*AF84</f>
        <v>38.55368</v>
      </c>
      <c r="AH84" s="28">
        <f t="shared" ref="AH84:AH86" si="800">IF(AND(AF84&gt;0,AD84&gt;0,AA84&gt;0),((AA84-AD84)*AF84)/((AF84-AD84)*AA84),0)</f>
        <v>0.84808619444498667</v>
      </c>
      <c r="AI84" s="60">
        <f t="shared" si="635"/>
        <v>0.85776679518383314</v>
      </c>
      <c r="AJ84" s="12">
        <v>193</v>
      </c>
      <c r="AK84" s="14">
        <v>9.1999999999999998E-2</v>
      </c>
      <c r="AL84" s="15">
        <v>0.2311</v>
      </c>
      <c r="AM84" s="135">
        <v>0.20580000000000001</v>
      </c>
      <c r="AN84" s="30">
        <f>AJ84*(1-AK84)*AL84</f>
        <v>40.498888399999998</v>
      </c>
      <c r="AO84" s="136">
        <f t="shared" ref="AO84" si="801">AJ84*(1-AK84)*AM84</f>
        <v>36.065215200000004</v>
      </c>
      <c r="AP84" s="19">
        <v>1.6</v>
      </c>
      <c r="AQ84" s="19"/>
      <c r="AR84" s="101">
        <f>AR82+AJ84-AQ84</f>
        <v>1515.8400000000022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9"/>
      <c r="B85" s="33">
        <v>2</v>
      </c>
      <c r="C85" s="46" t="s">
        <v>58</v>
      </c>
      <c r="D85" s="34">
        <v>19748</v>
      </c>
      <c r="E85" s="34">
        <v>2</v>
      </c>
      <c r="F85" s="34">
        <v>12728</v>
      </c>
      <c r="G85" s="35">
        <v>1.3</v>
      </c>
      <c r="H85" s="35">
        <v>4.5999999999999996</v>
      </c>
      <c r="I85" s="34">
        <v>16414</v>
      </c>
      <c r="J85" s="35">
        <v>9.5</v>
      </c>
      <c r="K85" s="34">
        <v>16749</v>
      </c>
      <c r="L85" s="36">
        <v>7.0999999999999994E-2</v>
      </c>
      <c r="M85" s="37">
        <f>ROUND(K85*(1-L85),0)</f>
        <v>15560</v>
      </c>
      <c r="N85" s="38">
        <v>0.504</v>
      </c>
      <c r="O85" s="25">
        <f t="shared" si="791"/>
        <v>7842.24</v>
      </c>
      <c r="P85" s="36">
        <v>0.35499999999999998</v>
      </c>
      <c r="Q85" s="25">
        <f t="shared" si="792"/>
        <v>5523.7999999999993</v>
      </c>
      <c r="R85" s="39">
        <v>0.14099999999999999</v>
      </c>
      <c r="S85" s="139">
        <v>0.24940000000000001</v>
      </c>
      <c r="T85" s="25">
        <f t="shared" si="793"/>
        <v>2193.9599999999996</v>
      </c>
      <c r="U85" s="28">
        <v>0.28399999999999997</v>
      </c>
      <c r="V85" s="25">
        <f t="shared" si="794"/>
        <v>4419.04</v>
      </c>
      <c r="W85" s="39">
        <v>0.46500000000000002</v>
      </c>
      <c r="X85" s="25">
        <f t="shared" si="795"/>
        <v>7235.4000000000005</v>
      </c>
      <c r="Y85" s="39">
        <v>0.45</v>
      </c>
      <c r="Z85" s="25">
        <f t="shared" si="796"/>
        <v>7002</v>
      </c>
      <c r="AA85" s="40">
        <v>2.7000000000000001E-3</v>
      </c>
      <c r="AB85" s="18">
        <f t="shared" si="797"/>
        <v>42.012</v>
      </c>
      <c r="AC85" s="27">
        <f>IF(M85&gt;0,(AE85+AN85)/M85,0)</f>
        <v>2.8521816195372749E-3</v>
      </c>
      <c r="AD85" s="40">
        <v>3.8999999999999999E-4</v>
      </c>
      <c r="AE85" s="37">
        <f t="shared" si="798"/>
        <v>6.0683999999999996</v>
      </c>
      <c r="AF85" s="28">
        <v>0.21709999999999999</v>
      </c>
      <c r="AG85" s="41">
        <f t="shared" si="799"/>
        <v>35.758541000000001</v>
      </c>
      <c r="AH85" s="28">
        <f t="shared" si="800"/>
        <v>0.85709524761714317</v>
      </c>
      <c r="AI85" s="29">
        <f t="shared" si="635"/>
        <v>0.86471242634652634</v>
      </c>
      <c r="AJ85" s="34">
        <v>181</v>
      </c>
      <c r="AK85" s="36">
        <v>0.09</v>
      </c>
      <c r="AL85" s="38">
        <v>0.2326</v>
      </c>
      <c r="AM85" s="137">
        <v>0.21809999999999999</v>
      </c>
      <c r="AN85" s="41">
        <f>AJ85*(1-AK85)*AL85</f>
        <v>38.311546</v>
      </c>
      <c r="AO85" s="138">
        <f t="shared" si="677"/>
        <v>35.923251</v>
      </c>
      <c r="AP85" s="42">
        <v>1.55</v>
      </c>
      <c r="AQ85" s="42"/>
      <c r="AR85" s="121">
        <f>AR84+AJ85-AQ85</f>
        <v>1696.8400000000022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9"/>
      <c r="B86" s="33">
        <v>3</v>
      </c>
      <c r="C86" s="11" t="s">
        <v>53</v>
      </c>
      <c r="D86" s="43">
        <v>14300</v>
      </c>
      <c r="E86" s="43">
        <v>0</v>
      </c>
      <c r="F86" s="43">
        <v>11689</v>
      </c>
      <c r="G86" s="37">
        <v>1.4</v>
      </c>
      <c r="H86" s="37">
        <v>5.2</v>
      </c>
      <c r="I86" s="43">
        <v>16829</v>
      </c>
      <c r="J86" s="127">
        <v>9.6</v>
      </c>
      <c r="K86" s="43">
        <v>16785</v>
      </c>
      <c r="L86" s="39">
        <v>6.4000000000000001E-2</v>
      </c>
      <c r="M86" s="37">
        <f>ROUND(K86*(1-L86),0)</f>
        <v>15711</v>
      </c>
      <c r="N86" s="28">
        <v>0.52700000000000002</v>
      </c>
      <c r="O86" s="25">
        <f t="shared" si="791"/>
        <v>8279.6970000000001</v>
      </c>
      <c r="P86" s="39">
        <v>0.317</v>
      </c>
      <c r="Q86" s="25">
        <f t="shared" si="792"/>
        <v>4980.3869999999997</v>
      </c>
      <c r="R86" s="39">
        <v>0.156</v>
      </c>
      <c r="S86" s="139">
        <v>0.2457</v>
      </c>
      <c r="T86" s="25">
        <f t="shared" si="793"/>
        <v>2450.9160000000002</v>
      </c>
      <c r="U86" s="28">
        <v>0.28799999999999998</v>
      </c>
      <c r="V86" s="25">
        <f t="shared" si="794"/>
        <v>4524.768</v>
      </c>
      <c r="W86" s="39">
        <v>0.47099999999999997</v>
      </c>
      <c r="X86" s="25">
        <f t="shared" si="795"/>
        <v>7399.8809999999994</v>
      </c>
      <c r="Y86" s="39">
        <v>0.43</v>
      </c>
      <c r="Z86" s="25">
        <f t="shared" si="796"/>
        <v>6755.73</v>
      </c>
      <c r="AA86" s="47">
        <v>2.7299999999999998E-3</v>
      </c>
      <c r="AB86" s="18">
        <f t="shared" si="797"/>
        <v>42.891029999999994</v>
      </c>
      <c r="AC86" s="27">
        <f>IF(M86&gt;0,(AE86+AN86)/M86,0)</f>
        <v>2.6711971866844888E-3</v>
      </c>
      <c r="AD86" s="47">
        <v>4.0000000000000002E-4</v>
      </c>
      <c r="AE86" s="37">
        <f t="shared" si="798"/>
        <v>6.2844000000000007</v>
      </c>
      <c r="AF86" s="28">
        <v>0.2185</v>
      </c>
      <c r="AG86" s="41">
        <f t="shared" si="799"/>
        <v>33.913385000000005</v>
      </c>
      <c r="AH86" s="28">
        <f t="shared" si="800"/>
        <v>0.8550451535320861</v>
      </c>
      <c r="AI86" s="29">
        <f t="shared" si="635"/>
        <v>0.85173633441998586</v>
      </c>
      <c r="AJ86" s="43">
        <v>170</v>
      </c>
      <c r="AK86" s="39">
        <v>8.6999999999999994E-2</v>
      </c>
      <c r="AL86" s="28">
        <v>0.22989999999999999</v>
      </c>
      <c r="AM86" s="139">
        <v>0.217</v>
      </c>
      <c r="AN86" s="41">
        <f>AJ86*(1-AK86)*AL86</f>
        <v>35.682779000000004</v>
      </c>
      <c r="AO86" s="140">
        <f t="shared" si="677"/>
        <v>33.680570000000003</v>
      </c>
      <c r="AP86" s="18">
        <v>1.55</v>
      </c>
      <c r="AQ86" s="18"/>
      <c r="AR86" s="121">
        <f>AR85+AJ86-AQ86</f>
        <v>1866.8400000000022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70"/>
      <c r="B87" s="49" t="s">
        <v>38</v>
      </c>
      <c r="C87" s="50"/>
      <c r="D87" s="51">
        <f t="shared" ref="D87" si="802">SUM(D84:D86)</f>
        <v>46960</v>
      </c>
      <c r="E87" s="51"/>
      <c r="F87" s="51">
        <f t="shared" ref="F87" si="803">SUM(F84:F86)</f>
        <v>37417</v>
      </c>
      <c r="G87" s="52"/>
      <c r="H87" s="52"/>
      <c r="I87" s="51">
        <f t="shared" ref="I87:K87" si="804">SUM(I84:I86)</f>
        <v>50960</v>
      </c>
      <c r="J87" s="52"/>
      <c r="K87" s="51">
        <f t="shared" si="804"/>
        <v>50456</v>
      </c>
      <c r="L87" s="21">
        <f t="shared" ref="L87" si="805">IF(K87&gt;0,(K84*L84+K85*L85+K86*L86)/K87,0)</f>
        <v>6.6659049468844142E-2</v>
      </c>
      <c r="M87" s="52">
        <f t="shared" ref="M87" si="806">M84+M85+M86</f>
        <v>47093</v>
      </c>
      <c r="N87" s="53">
        <f t="shared" ref="N87" si="807">IF(M87&gt;0,O87/M87,0)</f>
        <v>0.50260189412439216</v>
      </c>
      <c r="O87" s="54">
        <f t="shared" ref="O87" si="808">O84+O85+O86</f>
        <v>23669.030999999999</v>
      </c>
      <c r="P87" s="21">
        <f t="shared" ref="P87" si="809">IF(M87&gt;0,Q87/M87,0)</f>
        <v>0.33459518399762173</v>
      </c>
      <c r="Q87" s="54">
        <f t="shared" ref="Q87" si="810">Q84+Q85+Q86</f>
        <v>15757.091</v>
      </c>
      <c r="R87" s="21">
        <f t="shared" ref="R87" si="811">IF(M87&gt;0,T87/M87,0)</f>
        <v>0.16280292187798612</v>
      </c>
      <c r="S87" s="141"/>
      <c r="T87" s="54">
        <f t="shared" ref="T87" si="812">T84+T85+T86</f>
        <v>7666.8779999999997</v>
      </c>
      <c r="U87" s="21">
        <f t="shared" ref="U87" si="813">IF(M87&gt;0,V87/M87,0)</f>
        <v>0.28063083685473422</v>
      </c>
      <c r="V87" s="54">
        <f t="shared" ref="V87" si="814">V84+V85+V86</f>
        <v>13215.748</v>
      </c>
      <c r="W87" s="21">
        <f t="shared" ref="W87" si="815">IF(M87&gt;0,X87/M87,0)</f>
        <v>0.47036143375873274</v>
      </c>
      <c r="X87" s="54">
        <f t="shared" ref="X87" si="816">X84+X85+X86</f>
        <v>22150.731</v>
      </c>
      <c r="Y87" s="21">
        <f t="shared" ref="Y87" si="817">IF(M87&gt;0,Z87/M87,0)</f>
        <v>0.43660820079417323</v>
      </c>
      <c r="Z87" s="54">
        <f t="shared" ref="Z87" si="818">Z84+Z85+Z86</f>
        <v>20561.189999999999</v>
      </c>
      <c r="AA87" s="55">
        <f t="shared" ref="AA87" si="819">IF(M87&gt;0,AB87/M87,0)</f>
        <v>2.7436058437559723E-3</v>
      </c>
      <c r="AB87" s="56">
        <f t="shared" ref="AB87" si="820">SUM(AB84:AB86)</f>
        <v>129.20463000000001</v>
      </c>
      <c r="AC87" s="55">
        <f t="shared" ref="AC87" si="821">IF(M87&gt;0,(AC84*M84+AC85*M85+AC86*M86)/M87,0)</f>
        <v>2.8379902193531943E-3</v>
      </c>
      <c r="AD87" s="55">
        <f t="shared" ref="AD87" si="822">IF(K87&gt;0,(K84*AD84+K85*AD85+K86*AD86)/K87,0)</f>
        <v>4.0674191374663078E-4</v>
      </c>
      <c r="AE87" s="52">
        <f t="shared" ref="AE87" si="823">SUM(AE84:AE86)</f>
        <v>19.15626</v>
      </c>
      <c r="AF87" s="53">
        <f t="shared" ref="AF87" si="824">IF(K87&gt;0,(K84*AF84+K85*AF85+K86*AF86)/K87,0)</f>
        <v>0.21853833835420963</v>
      </c>
      <c r="AG87" s="58">
        <f t="shared" ref="AG87" si="825">SUM(AG84:AG86)</f>
        <v>108.225606</v>
      </c>
      <c r="AH87" s="53">
        <f t="shared" ref="AH87" si="826">IF(AND(AB87&gt;0),((AB84*AH84+AB85*AH85+AB86*AH86)/AB87),0)</f>
        <v>0.85332567591590747</v>
      </c>
      <c r="AI87" s="57">
        <f t="shared" si="635"/>
        <v>0.85818938311113302</v>
      </c>
      <c r="AJ87" s="51">
        <f t="shared" ref="AJ87" si="827">SUM(AJ84:AJ86)</f>
        <v>544</v>
      </c>
      <c r="AK87" s="21">
        <f t="shared" ref="AK87" si="828">IF(AJ87&gt;0,(AK84*AJ84+AK85*AJ85+AK86*AJ86)/AJ87,0)</f>
        <v>8.9772058823529413E-2</v>
      </c>
      <c r="AL87" s="53">
        <f>IF(K87&gt;0,(AL84*K84+AL85*K85+AL86*K86)/K87,0)</f>
        <v>0.23119872958617407</v>
      </c>
      <c r="AM87" s="141">
        <f>IF(L87&gt;0,(AM84*K84+AM85*K85+AM86*K86)/K87,0)</f>
        <v>0.21360887704138259</v>
      </c>
      <c r="AN87" s="58">
        <f t="shared" ref="AN87" si="829">SUM(AN84:AN86)</f>
        <v>114.4932134</v>
      </c>
      <c r="AO87" s="142">
        <f t="shared" si="706"/>
        <v>105.66903620000001</v>
      </c>
      <c r="AP87" s="56"/>
      <c r="AQ87" s="56">
        <f t="shared" ref="AQ87" si="830">SUM(AQ84:AQ86)</f>
        <v>0</v>
      </c>
      <c r="AR87" s="105"/>
      <c r="AS87" s="106">
        <f>AR86</f>
        <v>1866.8400000000022</v>
      </c>
      <c r="AT87" s="51">
        <f t="shared" ref="AT87" si="831">SUM(AT84:AT86)</f>
        <v>0</v>
      </c>
      <c r="AU87" s="59"/>
      <c r="AV87" s="58"/>
      <c r="AW87" s="58"/>
      <c r="AX87" s="58"/>
      <c r="AY87" s="58"/>
    </row>
    <row r="88" spans="1:51" x14ac:dyDescent="0.2">
      <c r="A88" s="168">
        <v>22</v>
      </c>
      <c r="B88" s="23">
        <v>1</v>
      </c>
      <c r="C88" s="46" t="s">
        <v>56</v>
      </c>
      <c r="D88" s="12">
        <v>3958</v>
      </c>
      <c r="E88" s="12">
        <v>1</v>
      </c>
      <c r="F88" s="12">
        <v>13197</v>
      </c>
      <c r="G88" s="13">
        <v>1.2</v>
      </c>
      <c r="H88" s="13">
        <v>3.7</v>
      </c>
      <c r="I88" s="12">
        <v>17085</v>
      </c>
      <c r="J88" s="125">
        <v>9.5</v>
      </c>
      <c r="K88" s="12">
        <v>16527</v>
      </c>
      <c r="L88" s="14">
        <v>6.8000000000000005E-2</v>
      </c>
      <c r="M88" s="24">
        <f>ROUND(K88*(1-L88),0)</f>
        <v>15403</v>
      </c>
      <c r="N88" s="15">
        <v>0.64100000000000001</v>
      </c>
      <c r="O88" s="25">
        <f t="shared" ref="O88:O90" si="832">M88*N88</f>
        <v>9873.3230000000003</v>
      </c>
      <c r="P88" s="14">
        <v>0.28999999999999998</v>
      </c>
      <c r="Q88" s="25">
        <f t="shared" ref="Q88:Q90" si="833">M88*P88</f>
        <v>4466.87</v>
      </c>
      <c r="R88" s="16">
        <v>6.9000000000000006E-2</v>
      </c>
      <c r="S88" s="150">
        <v>0.24709999999999999</v>
      </c>
      <c r="T88" s="25">
        <f t="shared" ref="T88:T90" si="834">M88*R88</f>
        <v>1062.807</v>
      </c>
      <c r="U88" s="26">
        <v>0.28599999999999998</v>
      </c>
      <c r="V88" s="25">
        <f t="shared" ref="V88:V90" si="835">M88*U88</f>
        <v>4405.2579999999998</v>
      </c>
      <c r="W88" s="16">
        <v>0.48</v>
      </c>
      <c r="X88" s="25">
        <f t="shared" ref="X88:X90" si="836">M88*W88</f>
        <v>7393.44</v>
      </c>
      <c r="Y88" s="16">
        <v>0.42</v>
      </c>
      <c r="Z88" s="25">
        <f t="shared" ref="Z88:Z90" si="837">Y88*M88</f>
        <v>6469.2599999999993</v>
      </c>
      <c r="AA88" s="17">
        <v>2.7299999999999998E-3</v>
      </c>
      <c r="AB88" s="18">
        <f t="shared" ref="AB88:AB90" si="838">M88*AA88</f>
        <v>42.050189999999994</v>
      </c>
      <c r="AC88" s="27">
        <f>IF(M88&gt;0,(AE88+AN88)/M88,0)</f>
        <v>3.1631355450236973E-3</v>
      </c>
      <c r="AD88" s="17">
        <v>3.8000000000000002E-4</v>
      </c>
      <c r="AE88" s="24">
        <f t="shared" ref="AE88:AE90" si="839">AD88*M88</f>
        <v>5.8531400000000007</v>
      </c>
      <c r="AF88" s="117">
        <v>0.21690000000000001</v>
      </c>
      <c r="AG88" s="30">
        <f t="shared" ref="AG88:AG90" si="840">AJ88*(1-AK88)*AF88</f>
        <v>39.803969700000003</v>
      </c>
      <c r="AH88" s="28">
        <f t="shared" ref="AH88:AH90" si="841">IF(AND(AF88&gt;0,AD88&gt;0,AA88&gt;0),((AA88-AD88)*AF88)/((AF88-AD88)*AA88),0)</f>
        <v>0.86231660451132097</v>
      </c>
      <c r="AI88" s="60">
        <f t="shared" si="635"/>
        <v>0.88129966072007904</v>
      </c>
      <c r="AJ88" s="12">
        <v>201</v>
      </c>
      <c r="AK88" s="14">
        <v>8.6999999999999994E-2</v>
      </c>
      <c r="AL88" s="15">
        <v>0.2336</v>
      </c>
      <c r="AM88" s="135">
        <v>0.21490000000000001</v>
      </c>
      <c r="AN88" s="30">
        <f>AJ88*(1-AK88)*AL88</f>
        <v>42.868636800000004</v>
      </c>
      <c r="AO88" s="136">
        <f t="shared" ref="AO88" si="842">AJ88*(1-AK88)*AM88</f>
        <v>39.4369437</v>
      </c>
      <c r="AP88" s="19">
        <v>1.65</v>
      </c>
      <c r="AQ88" s="19">
        <v>1062.08</v>
      </c>
      <c r="AR88" s="101">
        <f>AR86+AJ88-AQ88</f>
        <v>1005.760000000002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9"/>
      <c r="B89" s="33">
        <v>2</v>
      </c>
      <c r="C89" s="46" t="s">
        <v>58</v>
      </c>
      <c r="D89" s="34">
        <v>19142</v>
      </c>
      <c r="E89" s="34">
        <v>5</v>
      </c>
      <c r="F89" s="34">
        <v>11576</v>
      </c>
      <c r="G89" s="35">
        <v>2.2999999999999998</v>
      </c>
      <c r="H89" s="35">
        <v>4.2</v>
      </c>
      <c r="I89" s="34">
        <v>15375</v>
      </c>
      <c r="J89" s="35">
        <v>10</v>
      </c>
      <c r="K89" s="34">
        <v>16572</v>
      </c>
      <c r="L89" s="36">
        <v>7.0999999999999994E-2</v>
      </c>
      <c r="M89" s="37">
        <f>ROUND(K89*(1-L89),0)</f>
        <v>15395</v>
      </c>
      <c r="N89" s="38">
        <v>0.51500000000000001</v>
      </c>
      <c r="O89" s="25">
        <f t="shared" si="832"/>
        <v>7928.4250000000002</v>
      </c>
      <c r="P89" s="36">
        <v>0.378</v>
      </c>
      <c r="Q89" s="25">
        <f t="shared" si="833"/>
        <v>5819.31</v>
      </c>
      <c r="R89" s="39">
        <v>0.107</v>
      </c>
      <c r="S89" s="139">
        <v>0.27750000000000002</v>
      </c>
      <c r="T89" s="25">
        <f t="shared" si="834"/>
        <v>1647.2649999999999</v>
      </c>
      <c r="U89" s="28">
        <v>0.28499999999999998</v>
      </c>
      <c r="V89" s="25">
        <f t="shared" si="835"/>
        <v>4387.5749999999998</v>
      </c>
      <c r="W89" s="39">
        <v>0.46100000000000002</v>
      </c>
      <c r="X89" s="25">
        <f t="shared" si="836"/>
        <v>7097.0950000000003</v>
      </c>
      <c r="Y89" s="39">
        <v>0.42</v>
      </c>
      <c r="Z89" s="25">
        <f t="shared" si="837"/>
        <v>6465.9</v>
      </c>
      <c r="AA89" s="40">
        <v>2.66E-3</v>
      </c>
      <c r="AB89" s="18">
        <f t="shared" si="838"/>
        <v>40.950699999999998</v>
      </c>
      <c r="AC89" s="27">
        <f>IF(M89&gt;0,(AE89+AN89)/M89,0)</f>
        <v>2.7384161740824945E-3</v>
      </c>
      <c r="AD89" s="40">
        <v>3.6000000000000002E-4</v>
      </c>
      <c r="AE89" s="37">
        <f t="shared" si="839"/>
        <v>5.5422000000000002</v>
      </c>
      <c r="AF89" s="28">
        <v>0.21659999999999999</v>
      </c>
      <c r="AG89" s="41">
        <f t="shared" si="840"/>
        <v>34.038473400000001</v>
      </c>
      <c r="AH89" s="28">
        <f t="shared" si="841"/>
        <v>0.86610115744410965</v>
      </c>
      <c r="AI89" s="29">
        <f t="shared" si="635"/>
        <v>0.8698811704852214</v>
      </c>
      <c r="AJ89" s="34">
        <v>171</v>
      </c>
      <c r="AK89" s="36">
        <v>8.1000000000000003E-2</v>
      </c>
      <c r="AL89" s="38">
        <v>0.23300000000000001</v>
      </c>
      <c r="AM89" s="137">
        <v>0.21560000000000001</v>
      </c>
      <c r="AN89" s="41">
        <f>AJ89*(1-AK89)*AL89</f>
        <v>36.615717000000004</v>
      </c>
      <c r="AO89" s="138">
        <f t="shared" si="677"/>
        <v>33.881324400000004</v>
      </c>
      <c r="AP89" s="42">
        <v>1.6</v>
      </c>
      <c r="AQ89" s="42"/>
      <c r="AR89" s="121">
        <f>AR88+AJ89-AQ89</f>
        <v>1176.760000000002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9"/>
      <c r="B90" s="33">
        <v>3</v>
      </c>
      <c r="C90" s="46" t="s">
        <v>54</v>
      </c>
      <c r="D90" s="43">
        <v>21925</v>
      </c>
      <c r="E90" s="43">
        <v>1</v>
      </c>
      <c r="F90" s="43">
        <v>13549</v>
      </c>
      <c r="G90" s="37">
        <v>1.3</v>
      </c>
      <c r="H90" s="37">
        <v>4.9000000000000004</v>
      </c>
      <c r="I90" s="43">
        <v>17085</v>
      </c>
      <c r="J90" s="127">
        <v>10.5</v>
      </c>
      <c r="K90" s="43">
        <v>16563</v>
      </c>
      <c r="L90" s="39">
        <v>7.0000000000000007E-2</v>
      </c>
      <c r="M90" s="37">
        <f>ROUND(K90*(1-L90),0)</f>
        <v>15404</v>
      </c>
      <c r="N90" s="28">
        <v>0.48599999999999999</v>
      </c>
      <c r="O90" s="25">
        <f t="shared" si="832"/>
        <v>7486.3440000000001</v>
      </c>
      <c r="P90" s="39">
        <v>0.36799999999999999</v>
      </c>
      <c r="Q90" s="25">
        <f t="shared" si="833"/>
        <v>5668.6719999999996</v>
      </c>
      <c r="R90" s="39">
        <v>0.14599999999999999</v>
      </c>
      <c r="S90" s="139">
        <v>0.29620000000000002</v>
      </c>
      <c r="T90" s="25">
        <f t="shared" si="834"/>
        <v>2248.9839999999999</v>
      </c>
      <c r="U90" s="28">
        <v>0.27100000000000002</v>
      </c>
      <c r="V90" s="25">
        <f t="shared" si="835"/>
        <v>4174.4840000000004</v>
      </c>
      <c r="W90" s="39">
        <v>0.47199999999999998</v>
      </c>
      <c r="X90" s="25">
        <f t="shared" si="836"/>
        <v>7270.6879999999992</v>
      </c>
      <c r="Y90" s="39">
        <v>0.43</v>
      </c>
      <c r="Z90" s="25">
        <f t="shared" si="837"/>
        <v>6623.72</v>
      </c>
      <c r="AA90" s="47">
        <v>2.8999999999999998E-3</v>
      </c>
      <c r="AB90" s="18">
        <f t="shared" si="838"/>
        <v>44.671599999999998</v>
      </c>
      <c r="AC90" s="27">
        <f>IF(M90&gt;0,(AE90+AN90)/M90,0)</f>
        <v>2.8144382173461435E-3</v>
      </c>
      <c r="AD90" s="47">
        <v>3.8999999999999999E-4</v>
      </c>
      <c r="AE90" s="37">
        <f t="shared" si="839"/>
        <v>6.0075599999999998</v>
      </c>
      <c r="AF90" s="28">
        <v>0.2109</v>
      </c>
      <c r="AG90" s="41">
        <f t="shared" si="840"/>
        <v>33.530358299999996</v>
      </c>
      <c r="AH90" s="28">
        <f t="shared" si="841"/>
        <v>0.867120736339825</v>
      </c>
      <c r="AI90" s="29">
        <f t="shared" si="635"/>
        <v>0.86286142121487674</v>
      </c>
      <c r="AJ90" s="43">
        <v>173</v>
      </c>
      <c r="AK90" s="39">
        <v>8.1000000000000003E-2</v>
      </c>
      <c r="AL90" s="28">
        <v>0.2349</v>
      </c>
      <c r="AM90" s="139">
        <v>0.21360000000000001</v>
      </c>
      <c r="AN90" s="41">
        <f>AJ90*(1-AK90)*AL90</f>
        <v>37.346046299999998</v>
      </c>
      <c r="AO90" s="140">
        <f t="shared" si="677"/>
        <v>33.959623200000003</v>
      </c>
      <c r="AP90" s="18">
        <v>1.55</v>
      </c>
      <c r="AQ90" s="18"/>
      <c r="AR90" s="121">
        <f>AR89+AJ90-AQ90</f>
        <v>1349.760000000002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70"/>
      <c r="B91" s="49" t="s">
        <v>38</v>
      </c>
      <c r="C91" s="50"/>
      <c r="D91" s="51">
        <f t="shared" ref="D91" si="843">SUM(D88:D90)</f>
        <v>45025</v>
      </c>
      <c r="E91" s="51"/>
      <c r="F91" s="51">
        <f t="shared" ref="F91" si="844">SUM(F88:F90)</f>
        <v>38322</v>
      </c>
      <c r="G91" s="52"/>
      <c r="H91" s="52"/>
      <c r="I91" s="51">
        <f t="shared" ref="I91:K91" si="845">SUM(I88:I90)</f>
        <v>49545</v>
      </c>
      <c r="J91" s="52"/>
      <c r="K91" s="51">
        <f t="shared" si="845"/>
        <v>49662</v>
      </c>
      <c r="L91" s="21">
        <f t="shared" ref="L91" si="846">IF(K91&gt;0,(K88*L88+K89*L89+K90*L90)/K91,0)</f>
        <v>6.9668116467319074E-2</v>
      </c>
      <c r="M91" s="52">
        <f t="shared" ref="M91" si="847">M88+M89+M90</f>
        <v>46202</v>
      </c>
      <c r="N91" s="53">
        <f t="shared" ref="N91" si="848">IF(M91&gt;0,O91/M91,0)</f>
        <v>0.54733760443270851</v>
      </c>
      <c r="O91" s="54">
        <f t="shared" ref="O91" si="849">O88+O89+O90</f>
        <v>25288.092000000001</v>
      </c>
      <c r="P91" s="21">
        <f t="shared" ref="P91" si="850">IF(M91&gt;0,Q91/M91,0)</f>
        <v>0.34532816761179169</v>
      </c>
      <c r="Q91" s="54">
        <f t="shared" ref="Q91" si="851">Q88+Q89+Q90</f>
        <v>15954.851999999999</v>
      </c>
      <c r="R91" s="21">
        <f t="shared" ref="R91" si="852">IF(M91&gt;0,T91/M91,0)</f>
        <v>0.10733422795549977</v>
      </c>
      <c r="S91" s="141"/>
      <c r="T91" s="54">
        <f t="shared" ref="T91" si="853">T88+T89+T90</f>
        <v>4959.0560000000005</v>
      </c>
      <c r="U91" s="21">
        <f t="shared" ref="U91" si="854">IF(M91&gt;0,V91/M91,0)</f>
        <v>0.2806657071122462</v>
      </c>
      <c r="V91" s="54">
        <f t="shared" ref="V91" si="855">V88+V89+V90</f>
        <v>12967.316999999999</v>
      </c>
      <c r="W91" s="21">
        <f t="shared" ref="W91" si="856">IF(M91&gt;0,X91/M91,0)</f>
        <v>0.47100175317085835</v>
      </c>
      <c r="X91" s="54">
        <f t="shared" ref="X91" si="857">X88+X89+X90</f>
        <v>21761.222999999998</v>
      </c>
      <c r="Y91" s="21">
        <f t="shared" ref="Y91" si="858">IF(M91&gt;0,Z91/M91,0)</f>
        <v>0.42333405480282243</v>
      </c>
      <c r="Z91" s="54">
        <f t="shared" ref="Z91" si="859">Z88+Z89+Z90</f>
        <v>19558.88</v>
      </c>
      <c r="AA91" s="55">
        <f t="shared" ref="AA91" si="860">IF(M91&gt;0,AB91/M91,0)</f>
        <v>2.7633541838015668E-3</v>
      </c>
      <c r="AB91" s="56">
        <f t="shared" ref="AB91" si="861">SUM(AB88:AB90)</f>
        <v>127.67249</v>
      </c>
      <c r="AC91" s="55">
        <f t="shared" ref="AC91" si="862">IF(M91&gt;0,(AC88*M88+AC89*M89+AC90*M90)/M91,0)</f>
        <v>2.9053569131206442E-3</v>
      </c>
      <c r="AD91" s="55">
        <f t="shared" ref="AD91" si="863">IF(K91&gt;0,(K88*AD88+K89*AD89+K90*AD90)/K91,0)</f>
        <v>3.7666122991422018E-4</v>
      </c>
      <c r="AE91" s="52">
        <f t="shared" ref="AE91" si="864">SUM(AE88:AE90)</f>
        <v>17.402900000000002</v>
      </c>
      <c r="AF91" s="53">
        <f t="shared" ref="AF91" si="865">IF(K91&gt;0,(K88*AF88+K89*AF89+K90*AF90)/K91,0)</f>
        <v>0.21479880391446177</v>
      </c>
      <c r="AG91" s="58">
        <f t="shared" ref="AG91" si="866">SUM(AG88:AG90)</f>
        <v>107.37280139999999</v>
      </c>
      <c r="AH91" s="53">
        <f t="shared" ref="AH91" si="867">IF(AND(AB91&gt;0),((AB88*AH88+AB89*AH89+AB90*AH90)/AB91),0)</f>
        <v>0.86521142035751419</v>
      </c>
      <c r="AI91" s="57">
        <f t="shared" si="635"/>
        <v>0.87176053767335293</v>
      </c>
      <c r="AJ91" s="51">
        <f t="shared" ref="AJ91" si="868">SUM(AJ88:AJ90)</f>
        <v>545</v>
      </c>
      <c r="AK91" s="21">
        <f t="shared" ref="AK91" si="869">IF(AJ91&gt;0,(AK88*AJ88+AK89*AJ89+AK90*AJ90)/AJ91,0)</f>
        <v>8.321284403669725E-2</v>
      </c>
      <c r="AL91" s="53">
        <f>IF(K91&gt;0,(AL88*K88+AL89*K89+AL90*K90)/K91,0)</f>
        <v>0.2338333514558415</v>
      </c>
      <c r="AM91" s="141">
        <f>IF(L91&gt;0,(AM88*K88+AM89*K89+AM90*K90)/K91,0)</f>
        <v>0.21470001812250816</v>
      </c>
      <c r="AN91" s="58">
        <f t="shared" ref="AN91" si="870">SUM(AN88:AN90)</f>
        <v>116.83040010000001</v>
      </c>
      <c r="AO91" s="142">
        <f t="shared" si="706"/>
        <v>107.27789130000002</v>
      </c>
      <c r="AP91" s="56"/>
      <c r="AQ91" s="56">
        <f t="shared" ref="AQ91" si="871">SUM(AQ88:AQ90)</f>
        <v>1062.08</v>
      </c>
      <c r="AR91" s="105"/>
      <c r="AS91" s="106">
        <f>AR90</f>
        <v>1349.760000000002</v>
      </c>
      <c r="AT91" s="51">
        <f t="shared" ref="AT91" si="872">SUM(AT88:AT90)</f>
        <v>0</v>
      </c>
      <c r="AU91" s="59"/>
      <c r="AV91" s="58"/>
      <c r="AW91" s="58"/>
      <c r="AX91" s="58"/>
      <c r="AY91" s="58"/>
    </row>
    <row r="92" spans="1:51" x14ac:dyDescent="0.2">
      <c r="A92" s="168">
        <v>23</v>
      </c>
      <c r="B92" s="23">
        <v>1</v>
      </c>
      <c r="C92" s="11" t="s">
        <v>53</v>
      </c>
      <c r="D92" s="12">
        <v>6836</v>
      </c>
      <c r="E92" s="12">
        <v>0</v>
      </c>
      <c r="F92" s="12">
        <v>14068</v>
      </c>
      <c r="G92" s="13">
        <v>2</v>
      </c>
      <c r="H92" s="13">
        <v>4.5999999999999996</v>
      </c>
      <c r="I92" s="12">
        <v>17214</v>
      </c>
      <c r="J92" s="13">
        <v>10</v>
      </c>
      <c r="K92" s="12">
        <v>15235</v>
      </c>
      <c r="L92" s="14">
        <v>6.9000000000000006E-2</v>
      </c>
      <c r="M92" s="24">
        <f>ROUND(K92*(1-L92),0)</f>
        <v>14184</v>
      </c>
      <c r="N92" s="15">
        <v>0.51200000000000001</v>
      </c>
      <c r="O92" s="25">
        <f t="shared" ref="O92:O94" si="873">M92*N92</f>
        <v>7262.2080000000005</v>
      </c>
      <c r="P92" s="14">
        <v>0.35199999999999998</v>
      </c>
      <c r="Q92" s="25">
        <f t="shared" ref="Q92:Q94" si="874">M92*P92</f>
        <v>4992.768</v>
      </c>
      <c r="R92" s="16">
        <v>0.13600000000000001</v>
      </c>
      <c r="S92" s="150">
        <v>0.26350000000000001</v>
      </c>
      <c r="T92" s="25">
        <f t="shared" ref="T92:T94" si="875">M92*R92</f>
        <v>1929.0240000000001</v>
      </c>
      <c r="U92" s="26">
        <v>0.26400000000000001</v>
      </c>
      <c r="V92" s="25">
        <f t="shared" ref="V92:V94" si="876">M92*U92</f>
        <v>3744.576</v>
      </c>
      <c r="W92" s="16">
        <v>0.47499999999999998</v>
      </c>
      <c r="X92" s="25">
        <f t="shared" ref="X92:X94" si="877">M92*W92</f>
        <v>6737.4</v>
      </c>
      <c r="Y92" s="16">
        <v>0.43</v>
      </c>
      <c r="Z92" s="25">
        <f t="shared" ref="Z92:Z94" si="878">Y92*M92</f>
        <v>6099.12</v>
      </c>
      <c r="AA92" s="17">
        <v>2.82E-3</v>
      </c>
      <c r="AB92" s="18">
        <f t="shared" ref="AB92:AB94" si="879">M92*AA92</f>
        <v>39.99888</v>
      </c>
      <c r="AC92" s="27">
        <f>IF(M92&gt;0,(AE92+AN92)/M92,0)</f>
        <v>3.2508438804286525E-3</v>
      </c>
      <c r="AD92" s="17">
        <v>3.8999999999999999E-4</v>
      </c>
      <c r="AE92" s="24">
        <f t="shared" ref="AE92:AE94" si="880">AD92*M92</f>
        <v>5.5317600000000002</v>
      </c>
      <c r="AF92" s="117">
        <v>0.2102</v>
      </c>
      <c r="AG92" s="30">
        <f t="shared" ref="AG92:AG94" si="881">AJ92*(1-AK92)*AF92</f>
        <v>39.144284800000001</v>
      </c>
      <c r="AH92" s="28">
        <f t="shared" ref="AH92:AH94" si="882">IF(AND(AF92&gt;0,AD92&gt;0,AA92&gt;0),((AA92-AD92)*AF92)/((AF92-AD92)*AA92),0)</f>
        <v>0.86330388081617915</v>
      </c>
      <c r="AI92" s="60">
        <f t="shared" si="635"/>
        <v>0.88160906491646041</v>
      </c>
      <c r="AJ92" s="12">
        <v>206</v>
      </c>
      <c r="AK92" s="14">
        <v>9.6000000000000002E-2</v>
      </c>
      <c r="AL92" s="15">
        <v>0.21790000000000001</v>
      </c>
      <c r="AM92" s="135">
        <v>0.19670000000000001</v>
      </c>
      <c r="AN92" s="30">
        <f>AJ92*(1-AK92)*AL92</f>
        <v>40.578209600000008</v>
      </c>
      <c r="AO92" s="136">
        <f t="shared" ref="AO92" si="883">AJ92*(1-AK92)*AM92</f>
        <v>36.630260800000009</v>
      </c>
      <c r="AP92" s="19">
        <v>1.65</v>
      </c>
      <c r="AQ92" s="19">
        <v>1000.26</v>
      </c>
      <c r="AR92" s="101">
        <f>AR90+AJ92-AQ92</f>
        <v>555.50000000000205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9"/>
      <c r="B93" s="33">
        <v>2</v>
      </c>
      <c r="C93" s="46" t="s">
        <v>58</v>
      </c>
      <c r="D93" s="34">
        <v>20500</v>
      </c>
      <c r="E93" s="34">
        <v>5</v>
      </c>
      <c r="F93" s="34">
        <v>11624</v>
      </c>
      <c r="G93" s="35">
        <v>3.2</v>
      </c>
      <c r="H93" s="35">
        <v>6.2</v>
      </c>
      <c r="I93" s="34">
        <v>16179</v>
      </c>
      <c r="J93" s="35">
        <v>9.4</v>
      </c>
      <c r="K93" s="34">
        <v>14766</v>
      </c>
      <c r="L93" s="36">
        <v>6.9000000000000006E-2</v>
      </c>
      <c r="M93" s="37">
        <f>ROUND(K93*(1-L93),0)</f>
        <v>13747</v>
      </c>
      <c r="N93" s="38">
        <v>0.48699999999999999</v>
      </c>
      <c r="O93" s="25">
        <f t="shared" si="873"/>
        <v>6694.7889999999998</v>
      </c>
      <c r="P93" s="36">
        <v>0.38400000000000001</v>
      </c>
      <c r="Q93" s="25">
        <f t="shared" si="874"/>
        <v>5278.848</v>
      </c>
      <c r="R93" s="39">
        <v>0.129</v>
      </c>
      <c r="S93" s="139">
        <v>0.26169999999999999</v>
      </c>
      <c r="T93" s="25">
        <f t="shared" si="875"/>
        <v>1773.3630000000001</v>
      </c>
      <c r="U93" s="28">
        <v>0.26800000000000002</v>
      </c>
      <c r="V93" s="25">
        <f t="shared" si="876"/>
        <v>3684.1960000000004</v>
      </c>
      <c r="W93" s="39">
        <v>0.47099999999999997</v>
      </c>
      <c r="X93" s="25">
        <f t="shared" si="877"/>
        <v>6474.8369999999995</v>
      </c>
      <c r="Y93" s="39">
        <v>0.45</v>
      </c>
      <c r="Z93" s="25">
        <f t="shared" si="878"/>
        <v>6186.1500000000005</v>
      </c>
      <c r="AA93" s="40">
        <v>2.5799999999999998E-3</v>
      </c>
      <c r="AB93" s="18">
        <f t="shared" si="879"/>
        <v>35.467259999999996</v>
      </c>
      <c r="AC93" s="27">
        <f>IF(M93&gt;0,(AE93+AN93)/M93,0)</f>
        <v>2.8586228267985748E-3</v>
      </c>
      <c r="AD93" s="40">
        <v>3.6000000000000002E-4</v>
      </c>
      <c r="AE93" s="37">
        <f t="shared" si="880"/>
        <v>4.9489200000000002</v>
      </c>
      <c r="AF93" s="28">
        <v>0.2054</v>
      </c>
      <c r="AG93" s="41">
        <f t="shared" si="881"/>
        <v>29.856944000000002</v>
      </c>
      <c r="AH93" s="28">
        <f t="shared" si="882"/>
        <v>0.86197588218748011</v>
      </c>
      <c r="AI93" s="29">
        <f t="shared" si="635"/>
        <v>0.87539889178446106</v>
      </c>
      <c r="AJ93" s="34">
        <v>158</v>
      </c>
      <c r="AK93" s="36">
        <v>0.08</v>
      </c>
      <c r="AL93" s="38">
        <v>0.23630000000000001</v>
      </c>
      <c r="AM93" s="137">
        <v>0.22600000000000001</v>
      </c>
      <c r="AN93" s="41">
        <f>AJ93*(1-AK93)*AL93</f>
        <v>34.348568000000007</v>
      </c>
      <c r="AO93" s="138">
        <f t="shared" si="677"/>
        <v>32.851360000000007</v>
      </c>
      <c r="AP93" s="42">
        <v>1.55</v>
      </c>
      <c r="AQ93" s="42"/>
      <c r="AR93" s="121">
        <f>AR92+AJ93-AQ93</f>
        <v>713.50000000000205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9"/>
      <c r="B94" s="33">
        <v>3</v>
      </c>
      <c r="C94" s="46" t="s">
        <v>54</v>
      </c>
      <c r="D94" s="43">
        <v>19904</v>
      </c>
      <c r="E94" s="43">
        <v>0</v>
      </c>
      <c r="F94" s="43">
        <v>11227</v>
      </c>
      <c r="G94" s="37">
        <v>2.1</v>
      </c>
      <c r="H94" s="37">
        <v>5.9</v>
      </c>
      <c r="I94" s="43">
        <v>14160</v>
      </c>
      <c r="J94" s="37">
        <v>10.3</v>
      </c>
      <c r="K94" s="43">
        <v>15101</v>
      </c>
      <c r="L94" s="39">
        <v>7.5999999999999998E-2</v>
      </c>
      <c r="M94" s="37">
        <f>ROUND(K94*(1-L94),0)</f>
        <v>13953</v>
      </c>
      <c r="N94" s="28">
        <v>0.52600000000000002</v>
      </c>
      <c r="O94" s="25">
        <f t="shared" si="873"/>
        <v>7339.2780000000002</v>
      </c>
      <c r="P94" s="39">
        <v>0.34300000000000003</v>
      </c>
      <c r="Q94" s="25">
        <f t="shared" si="874"/>
        <v>4785.8790000000008</v>
      </c>
      <c r="R94" s="39">
        <v>0.13100000000000001</v>
      </c>
      <c r="S94" s="139">
        <v>0.27289999999999998</v>
      </c>
      <c r="T94" s="25">
        <f t="shared" si="875"/>
        <v>1827.8430000000001</v>
      </c>
      <c r="U94" s="28">
        <v>0.27700000000000002</v>
      </c>
      <c r="V94" s="25">
        <f t="shared" si="876"/>
        <v>3864.9810000000002</v>
      </c>
      <c r="W94" s="39">
        <v>0.45100000000000001</v>
      </c>
      <c r="X94" s="25">
        <f t="shared" si="877"/>
        <v>6292.8029999999999</v>
      </c>
      <c r="Y94" s="39">
        <v>0.43</v>
      </c>
      <c r="Z94" s="25">
        <f t="shared" si="878"/>
        <v>5999.79</v>
      </c>
      <c r="AA94" s="47">
        <v>2.5799999999999998E-3</v>
      </c>
      <c r="AB94" s="18">
        <f t="shared" si="879"/>
        <v>35.998739999999998</v>
      </c>
      <c r="AC94" s="27">
        <f>IF(M94&gt;0,(AE94+AN94)/M94,0)</f>
        <v>2.9035332903318287E-3</v>
      </c>
      <c r="AD94" s="47">
        <v>3.6000000000000002E-4</v>
      </c>
      <c r="AE94" s="37">
        <f t="shared" si="880"/>
        <v>5.0230800000000002</v>
      </c>
      <c r="AF94" s="28">
        <v>0.2195</v>
      </c>
      <c r="AG94" s="41">
        <f t="shared" si="881"/>
        <v>32.310400000000001</v>
      </c>
      <c r="AH94" s="28">
        <f t="shared" si="882"/>
        <v>0.8618786758385315</v>
      </c>
      <c r="AI94" s="29">
        <f t="shared" si="635"/>
        <v>0.877323112177952</v>
      </c>
      <c r="AJ94" s="43">
        <v>160</v>
      </c>
      <c r="AK94" s="39">
        <v>0.08</v>
      </c>
      <c r="AL94" s="28">
        <v>0.24110000000000001</v>
      </c>
      <c r="AM94" s="139">
        <v>0.22670000000000001</v>
      </c>
      <c r="AN94" s="41">
        <f>AJ94*(1-AK94)*AL94</f>
        <v>35.489920000000005</v>
      </c>
      <c r="AO94" s="140">
        <f t="shared" si="677"/>
        <v>33.370240000000003</v>
      </c>
      <c r="AP94" s="18">
        <v>1.5</v>
      </c>
      <c r="AQ94" s="18"/>
      <c r="AR94" s="121">
        <f>AR93+AJ94-AQ94</f>
        <v>873.50000000000205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70"/>
      <c r="B95" s="49" t="s">
        <v>38</v>
      </c>
      <c r="C95" s="50"/>
      <c r="D95" s="51">
        <f t="shared" ref="D95" si="884">SUM(D92:D94)</f>
        <v>47240</v>
      </c>
      <c r="E95" s="51"/>
      <c r="F95" s="51">
        <f t="shared" ref="F95" si="885">SUM(F92:F94)</f>
        <v>36919</v>
      </c>
      <c r="G95" s="52"/>
      <c r="H95" s="52"/>
      <c r="I95" s="51">
        <f t="shared" ref="I95:K95" si="886">SUM(I92:I94)</f>
        <v>47553</v>
      </c>
      <c r="J95" s="52"/>
      <c r="K95" s="51">
        <f t="shared" si="886"/>
        <v>45102</v>
      </c>
      <c r="L95" s="21">
        <f t="shared" ref="L95" si="887">IF(K95&gt;0,(K92*L92+K93*L93+K94*L94)/K95,0)</f>
        <v>7.1343731985277825E-2</v>
      </c>
      <c r="M95" s="52">
        <f t="shared" ref="M95" si="888">M92+M93+M94</f>
        <v>41884</v>
      </c>
      <c r="N95" s="53">
        <f t="shared" ref="N95" si="889">IF(M95&gt;0,O95/M95,0)</f>
        <v>0.50845848056537102</v>
      </c>
      <c r="O95" s="54">
        <f t="shared" ref="O95" si="890">O92+O93+O94</f>
        <v>21296.275000000001</v>
      </c>
      <c r="P95" s="21">
        <f t="shared" ref="P95" si="891">IF(M95&gt;0,Q95/M95,0)</f>
        <v>0.35950470346671765</v>
      </c>
      <c r="Q95" s="54">
        <f t="shared" ref="Q95" si="892">Q92+Q93+Q94</f>
        <v>15057.495000000001</v>
      </c>
      <c r="R95" s="21">
        <f t="shared" ref="R95" si="893">IF(M95&gt;0,T95/M95,0)</f>
        <v>0.13203681596791139</v>
      </c>
      <c r="S95" s="141"/>
      <c r="T95" s="54">
        <f t="shared" ref="T95" si="894">T92+T93+T94</f>
        <v>5530.2300000000005</v>
      </c>
      <c r="U95" s="21">
        <f t="shared" ref="U95" si="895">IF(M95&gt;0,V95/M95,0)</f>
        <v>0.26964361092541306</v>
      </c>
      <c r="V95" s="54">
        <f t="shared" ref="V95" si="896">V92+V93+V94</f>
        <v>11293.753000000001</v>
      </c>
      <c r="W95" s="21">
        <f t="shared" ref="W95" si="897">IF(M95&gt;0,X95/M95,0)</f>
        <v>0.46569191099226437</v>
      </c>
      <c r="X95" s="54">
        <f t="shared" ref="X95" si="898">X92+X93+X94</f>
        <v>19505.04</v>
      </c>
      <c r="Y95" s="21">
        <f t="shared" ref="Y95" si="899">IF(M95&gt;0,Z95/M95,0)</f>
        <v>0.43656432050424987</v>
      </c>
      <c r="Z95" s="54">
        <f t="shared" ref="Z95" si="900">Z92+Z93+Z94</f>
        <v>18285.060000000001</v>
      </c>
      <c r="AA95" s="55">
        <f t="shared" ref="AA95" si="901">IF(M95&gt;0,AB95/M95,0)</f>
        <v>2.661275904880145E-3</v>
      </c>
      <c r="AB95" s="56">
        <f t="shared" ref="AB95" si="902">SUM(AB92:AB94)</f>
        <v>111.46487999999999</v>
      </c>
      <c r="AC95" s="55">
        <f t="shared" ref="AC95" si="903">IF(M95&gt;0,(AC92*M92+AC93*M93+AC94*M94)/M95,0)</f>
        <v>3.0064095501862293E-3</v>
      </c>
      <c r="AD95" s="55">
        <f t="shared" ref="AD95" si="904">IF(K95&gt;0,(K92*AD92+K93*AD93+K94*AD94)/K95,0)</f>
        <v>3.7013369695357192E-4</v>
      </c>
      <c r="AE95" s="52">
        <f t="shared" ref="AE95" si="905">SUM(AE92:AE94)</f>
        <v>15.50376</v>
      </c>
      <c r="AF95" s="53">
        <f t="shared" ref="AF95" si="906">IF(K95&gt;0,(K92*AF92+K93*AF93+K94*AF94)/K95,0)</f>
        <v>0.2117423373686311</v>
      </c>
      <c r="AG95" s="58">
        <f t="shared" ref="AG95" si="907">SUM(AG92:AG94)</f>
        <v>101.31162880000001</v>
      </c>
      <c r="AH95" s="53">
        <f t="shared" ref="AH95" si="908">IF(AND(AB95&gt;0),((AB92*AH92+AB93*AH93+AB94*AH94)/AB95),0)</f>
        <v>0.86242103721485142</v>
      </c>
      <c r="AI95" s="57">
        <f t="shared" si="635"/>
        <v>0.87828822636198323</v>
      </c>
      <c r="AJ95" s="51">
        <f t="shared" ref="AJ95" si="909">SUM(AJ92:AJ94)</f>
        <v>524</v>
      </c>
      <c r="AK95" s="21">
        <f t="shared" ref="AK95" si="910">IF(AJ95&gt;0,(AK92*AJ92+AK93*AJ93+AK94*AJ94)/AJ95,0)</f>
        <v>8.6290076335877847E-2</v>
      </c>
      <c r="AL95" s="53">
        <f>IF(K95&gt;0,(AL92*K92+AL93*K93+AL94*K94)/K95,0)</f>
        <v>0.2316917963726664</v>
      </c>
      <c r="AM95" s="141">
        <f>IF(L95&gt;0,(AM92*K92+AM93*K93+AM94*K94)/K95,0)</f>
        <v>0.21633712917387254</v>
      </c>
      <c r="AN95" s="58">
        <f t="shared" ref="AN95" si="911">SUM(AN92:AN94)</f>
        <v>110.41669760000002</v>
      </c>
      <c r="AO95" s="142">
        <f t="shared" si="706"/>
        <v>102.85186080000003</v>
      </c>
      <c r="AP95" s="56"/>
      <c r="AQ95" s="56">
        <f t="shared" ref="AQ95" si="912">SUM(AQ92:AQ94)</f>
        <v>1000.26</v>
      </c>
      <c r="AR95" s="105"/>
      <c r="AS95" s="106">
        <f>AR94</f>
        <v>873.50000000000205</v>
      </c>
      <c r="AT95" s="51">
        <f t="shared" ref="AT95" si="913">SUM(AT92:AT94)</f>
        <v>0</v>
      </c>
      <c r="AU95" s="59"/>
      <c r="AV95" s="58"/>
      <c r="AW95" s="58"/>
      <c r="AX95" s="58"/>
      <c r="AY95" s="58"/>
    </row>
    <row r="96" spans="1:51" x14ac:dyDescent="0.2">
      <c r="A96" s="168">
        <v>24</v>
      </c>
      <c r="B96" s="23">
        <v>1</v>
      </c>
      <c r="C96" s="11" t="s">
        <v>59</v>
      </c>
      <c r="D96" s="12">
        <v>0</v>
      </c>
      <c r="E96" s="12">
        <v>1</v>
      </c>
      <c r="F96" s="12">
        <v>12618</v>
      </c>
      <c r="G96" s="13">
        <v>2.8</v>
      </c>
      <c r="H96" s="13">
        <v>4.4000000000000004</v>
      </c>
      <c r="I96" s="12">
        <v>15087</v>
      </c>
      <c r="J96" s="13">
        <v>9.8000000000000007</v>
      </c>
      <c r="K96" s="12">
        <v>14853</v>
      </c>
      <c r="L96" s="14">
        <v>6.9000000000000006E-2</v>
      </c>
      <c r="M96" s="24">
        <f>ROUND(K96*(1-L96),0)</f>
        <v>13828</v>
      </c>
      <c r="N96" s="15">
        <v>0.49099999999999999</v>
      </c>
      <c r="O96" s="25">
        <f t="shared" ref="O96:O98" si="914">M96*N96</f>
        <v>6789.5479999999998</v>
      </c>
      <c r="P96" s="14">
        <v>0.29699999999999999</v>
      </c>
      <c r="Q96" s="25">
        <f t="shared" ref="Q96:Q98" si="915">M96*P96</f>
        <v>4106.9160000000002</v>
      </c>
      <c r="R96" s="16">
        <v>0.21199999999999999</v>
      </c>
      <c r="S96" s="150">
        <v>0.26350000000000001</v>
      </c>
      <c r="T96" s="25">
        <f t="shared" ref="T96:T98" si="916">M96*R96</f>
        <v>2931.5360000000001</v>
      </c>
      <c r="U96" s="26">
        <v>0.26200000000000001</v>
      </c>
      <c r="V96" s="25">
        <f t="shared" ref="V96:V98" si="917">M96*U96</f>
        <v>3622.9360000000001</v>
      </c>
      <c r="W96" s="16">
        <v>0.47699999999999998</v>
      </c>
      <c r="X96" s="25">
        <f t="shared" ref="X96:X98" si="918">M96*W96</f>
        <v>6595.9560000000001</v>
      </c>
      <c r="Y96" s="16">
        <v>0.44</v>
      </c>
      <c r="Z96" s="25">
        <f t="shared" ref="Z96:Z98" si="919">Y96*M96</f>
        <v>6084.32</v>
      </c>
      <c r="AA96" s="17">
        <v>2.5699999999999998E-3</v>
      </c>
      <c r="AB96" s="18">
        <f t="shared" ref="AB96:AB98" si="920">M96*AA96</f>
        <v>35.537959999999998</v>
      </c>
      <c r="AC96" s="27">
        <f>IF(M96&gt;0,(AE96+AN96)/M96,0)</f>
        <v>2.7662323908012733E-3</v>
      </c>
      <c r="AD96" s="17">
        <v>3.8000000000000002E-4</v>
      </c>
      <c r="AE96" s="24">
        <f t="shared" ref="AE96:AE98" si="921">AD96*M96</f>
        <v>5.2546400000000002</v>
      </c>
      <c r="AF96" s="117">
        <v>0.21579999999999999</v>
      </c>
      <c r="AG96" s="30">
        <f t="shared" ref="AG96:AG98" si="922">AJ96*(1-AK96)*AF96</f>
        <v>30.210920999999999</v>
      </c>
      <c r="AH96" s="28">
        <f t="shared" ref="AH96:AH98" si="923">IF(AND(AF96&gt;0,AD96&gt;0,AA96&gt;0),((AA96-AD96)*AF96)/((AF96-AD96)*AA96),0)</f>
        <v>0.85364324943725889</v>
      </c>
      <c r="AI96" s="60">
        <f t="shared" si="635"/>
        <v>0.86402203234723196</v>
      </c>
      <c r="AJ96" s="12">
        <v>153</v>
      </c>
      <c r="AK96" s="14">
        <v>8.5000000000000006E-2</v>
      </c>
      <c r="AL96" s="15">
        <v>0.23569999999999999</v>
      </c>
      <c r="AM96" s="135">
        <v>0.22489999999999999</v>
      </c>
      <c r="AN96" s="30">
        <f>AJ96*(1-AK96)*AL96</f>
        <v>32.996821500000003</v>
      </c>
      <c r="AO96" s="136">
        <f t="shared" ref="AO96" si="924">AJ96*(1-AK96)*AM96</f>
        <v>31.484875500000001</v>
      </c>
      <c r="AP96" s="19">
        <v>1.5</v>
      </c>
      <c r="AQ96" s="19">
        <v>530</v>
      </c>
      <c r="AR96" s="101">
        <f>AR94+AJ96-AQ96+AS96</f>
        <v>491.50000000000205</v>
      </c>
      <c r="AS96" s="151">
        <v>-5</v>
      </c>
      <c r="AT96" s="12"/>
      <c r="AU96" s="31"/>
      <c r="AV96" s="20"/>
      <c r="AW96" s="20"/>
      <c r="AX96" s="20"/>
      <c r="AY96" s="20"/>
    </row>
    <row r="97" spans="1:51" x14ac:dyDescent="0.2">
      <c r="A97" s="169"/>
      <c r="B97" s="33">
        <v>2</v>
      </c>
      <c r="C97" s="11" t="s">
        <v>53</v>
      </c>
      <c r="D97" s="34">
        <v>26400</v>
      </c>
      <c r="E97" s="34">
        <v>3</v>
      </c>
      <c r="F97" s="34">
        <v>14226</v>
      </c>
      <c r="G97" s="35">
        <v>1.7</v>
      </c>
      <c r="H97" s="35">
        <v>5.5</v>
      </c>
      <c r="I97" s="34">
        <v>16967</v>
      </c>
      <c r="J97" s="35">
        <v>9.1</v>
      </c>
      <c r="K97" s="34">
        <v>14944</v>
      </c>
      <c r="L97" s="36">
        <v>8.4000000000000005E-2</v>
      </c>
      <c r="M97" s="37">
        <f>ROUND(K97*(1-L97),0)</f>
        <v>13689</v>
      </c>
      <c r="N97" s="38">
        <v>0.46100000000000002</v>
      </c>
      <c r="O97" s="25">
        <f t="shared" si="914"/>
        <v>6310.6289999999999</v>
      </c>
      <c r="P97" s="36">
        <v>0.38200000000000001</v>
      </c>
      <c r="Q97" s="25">
        <f t="shared" si="915"/>
        <v>5229.1980000000003</v>
      </c>
      <c r="R97" s="39">
        <v>0.157</v>
      </c>
      <c r="S97" s="139">
        <v>0.27089999999999997</v>
      </c>
      <c r="T97" s="25">
        <f t="shared" si="916"/>
        <v>2149.1730000000002</v>
      </c>
      <c r="U97" s="28">
        <v>0.27900000000000003</v>
      </c>
      <c r="V97" s="25">
        <f t="shared" si="917"/>
        <v>3819.2310000000002</v>
      </c>
      <c r="W97" s="39">
        <v>0.46300000000000002</v>
      </c>
      <c r="X97" s="25">
        <f t="shared" si="918"/>
        <v>6338.0070000000005</v>
      </c>
      <c r="Y97" s="39">
        <v>0.43</v>
      </c>
      <c r="Z97" s="25">
        <f t="shared" si="919"/>
        <v>5886.2699999999995</v>
      </c>
      <c r="AA97" s="40">
        <v>2.5100000000000001E-3</v>
      </c>
      <c r="AB97" s="18">
        <f t="shared" si="920"/>
        <v>34.359389999999998</v>
      </c>
      <c r="AC97" s="27">
        <f>IF(M97&gt;0,(AE97+AN97)/M97,0)</f>
        <v>2.7784623274161738E-3</v>
      </c>
      <c r="AD97" s="40">
        <v>3.5E-4</v>
      </c>
      <c r="AE97" s="37">
        <f t="shared" si="921"/>
        <v>4.79115</v>
      </c>
      <c r="AF97" s="28">
        <v>0.21579999999999999</v>
      </c>
      <c r="AG97" s="41">
        <f t="shared" si="922"/>
        <v>29.816654400000001</v>
      </c>
      <c r="AH97" s="28">
        <f t="shared" si="923"/>
        <v>0.86195575091141585</v>
      </c>
      <c r="AI97" s="29">
        <f t="shared" si="635"/>
        <v>0.87530434576992466</v>
      </c>
      <c r="AJ97" s="34">
        <v>152</v>
      </c>
      <c r="AK97" s="36">
        <v>9.0999999999999998E-2</v>
      </c>
      <c r="AL97" s="38">
        <v>0.24060000000000001</v>
      </c>
      <c r="AM97" s="137">
        <v>0.22670000000000001</v>
      </c>
      <c r="AN97" s="41">
        <f>AJ97*(1-AK97)*AL97</f>
        <v>33.243220800000003</v>
      </c>
      <c r="AO97" s="138">
        <f t="shared" si="677"/>
        <v>31.322685600000003</v>
      </c>
      <c r="AP97" s="42">
        <v>1.55</v>
      </c>
      <c r="AQ97" s="42"/>
      <c r="AR97" s="121">
        <f>AR96+AJ97-AQ97</f>
        <v>643.50000000000205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9"/>
      <c r="B98" s="33">
        <v>3</v>
      </c>
      <c r="C98" s="11" t="s">
        <v>57</v>
      </c>
      <c r="D98" s="43">
        <v>17699</v>
      </c>
      <c r="E98" s="43">
        <v>0</v>
      </c>
      <c r="F98" s="43">
        <v>14139</v>
      </c>
      <c r="G98" s="37">
        <v>2.9</v>
      </c>
      <c r="H98" s="37">
        <v>6.6</v>
      </c>
      <c r="I98" s="43">
        <v>17704</v>
      </c>
      <c r="J98" s="37">
        <v>8.8000000000000007</v>
      </c>
      <c r="K98" s="43">
        <v>15480</v>
      </c>
      <c r="L98" s="39">
        <v>7.0999999999999994E-2</v>
      </c>
      <c r="M98" s="37">
        <f>ROUND(K98*(1-L98),0)</f>
        <v>14381</v>
      </c>
      <c r="N98" s="28">
        <v>0.51500000000000001</v>
      </c>
      <c r="O98" s="25">
        <f t="shared" si="914"/>
        <v>7406.2150000000001</v>
      </c>
      <c r="P98" s="39">
        <v>0.34399999999999997</v>
      </c>
      <c r="Q98" s="25">
        <f t="shared" si="915"/>
        <v>4947.0639999999994</v>
      </c>
      <c r="R98" s="39">
        <v>0.14099999999999999</v>
      </c>
      <c r="S98" s="139">
        <v>0.26850000000000002</v>
      </c>
      <c r="T98" s="25">
        <f t="shared" si="916"/>
        <v>2027.7209999999998</v>
      </c>
      <c r="U98" s="28">
        <v>0.26900000000000002</v>
      </c>
      <c r="V98" s="25">
        <f t="shared" si="917"/>
        <v>3868.489</v>
      </c>
      <c r="W98" s="39">
        <v>0.46700000000000003</v>
      </c>
      <c r="X98" s="25">
        <f t="shared" si="918"/>
        <v>6715.9270000000006</v>
      </c>
      <c r="Y98" s="39">
        <v>0.44</v>
      </c>
      <c r="Z98" s="25">
        <f t="shared" si="919"/>
        <v>6327.64</v>
      </c>
      <c r="AA98" s="47">
        <v>2.5699999999999998E-3</v>
      </c>
      <c r="AB98" s="18">
        <f t="shared" si="920"/>
        <v>36.95917</v>
      </c>
      <c r="AC98" s="27">
        <f>IF(M98&gt;0,(AE98+AN98)/M98,0)</f>
        <v>2.7368054516375773E-3</v>
      </c>
      <c r="AD98" s="47">
        <v>3.6000000000000002E-4</v>
      </c>
      <c r="AE98" s="37">
        <f t="shared" si="921"/>
        <v>5.1771600000000007</v>
      </c>
      <c r="AF98" s="28">
        <v>0.214</v>
      </c>
      <c r="AG98" s="41">
        <f t="shared" si="922"/>
        <v>31.637974</v>
      </c>
      <c r="AH98" s="28">
        <f t="shared" si="923"/>
        <v>0.86137121467656774</v>
      </c>
      <c r="AI98" s="29">
        <f t="shared" si="635"/>
        <v>0.86981415869462286</v>
      </c>
      <c r="AJ98" s="43">
        <v>163</v>
      </c>
      <c r="AK98" s="39">
        <v>9.2999999999999999E-2</v>
      </c>
      <c r="AL98" s="28">
        <v>0.23119999999999999</v>
      </c>
      <c r="AM98" s="139">
        <v>0.21709999999999999</v>
      </c>
      <c r="AN98" s="41">
        <f>AJ98*(1-AK98)*AL98</f>
        <v>34.180839200000001</v>
      </c>
      <c r="AO98" s="140">
        <f t="shared" si="677"/>
        <v>32.096281099999999</v>
      </c>
      <c r="AP98" s="18">
        <v>1.5</v>
      </c>
      <c r="AQ98" s="18"/>
      <c r="AR98" s="121">
        <f>AR97+AJ98-AQ98</f>
        <v>806.50000000000205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70"/>
      <c r="B99" s="49" t="s">
        <v>38</v>
      </c>
      <c r="C99" s="50"/>
      <c r="D99" s="51">
        <f t="shared" ref="D99" si="925">SUM(D96:D98)</f>
        <v>44099</v>
      </c>
      <c r="E99" s="51"/>
      <c r="F99" s="51">
        <f t="shared" ref="F99" si="926">SUM(F96:F98)</f>
        <v>40983</v>
      </c>
      <c r="G99" s="52"/>
      <c r="H99" s="52"/>
      <c r="I99" s="51">
        <f t="shared" ref="I99:K99" si="927">SUM(I96:I98)</f>
        <v>49758</v>
      </c>
      <c r="J99" s="52"/>
      <c r="K99" s="51">
        <f t="shared" si="927"/>
        <v>45277</v>
      </c>
      <c r="L99" s="21">
        <f t="shared" ref="L99" si="928">IF(K99&gt;0,(K96*L96+K97*L97+K98*L98)/K99,0)</f>
        <v>7.463464893875478E-2</v>
      </c>
      <c r="M99" s="52">
        <f t="shared" ref="M99" si="929">M96+M97+M98</f>
        <v>41898</v>
      </c>
      <c r="N99" s="53">
        <f t="shared" ref="N99" si="930">IF(M99&gt;0,O99/M99,0)</f>
        <v>0.48943605900042964</v>
      </c>
      <c r="O99" s="54">
        <f t="shared" ref="O99" si="931">O96+O97+O98</f>
        <v>20506.392</v>
      </c>
      <c r="P99" s="21">
        <f t="shared" ref="P99" si="932">IF(M99&gt;0,Q99/M99,0)</f>
        <v>0.34090357534965871</v>
      </c>
      <c r="Q99" s="54">
        <f t="shared" ref="Q99" si="933">Q96+Q97+Q98</f>
        <v>14283.178</v>
      </c>
      <c r="R99" s="21">
        <f t="shared" ref="R99" si="934">IF(M99&gt;0,T99/M99,0)</f>
        <v>0.16966036564991169</v>
      </c>
      <c r="S99" s="141"/>
      <c r="T99" s="54">
        <f t="shared" ref="T99" si="935">T96+T97+T98</f>
        <v>7108.43</v>
      </c>
      <c r="U99" s="21">
        <f t="shared" ref="U99" si="936">IF(M99&gt;0,V99/M99,0)</f>
        <v>0.26995694305217433</v>
      </c>
      <c r="V99" s="54">
        <f t="shared" ref="V99" si="937">V96+V97+V98</f>
        <v>11310.656000000001</v>
      </c>
      <c r="W99" s="21">
        <f t="shared" ref="W99" si="938">IF(M99&gt;0,X99/M99,0)</f>
        <v>0.46899350804334333</v>
      </c>
      <c r="X99" s="54">
        <f t="shared" ref="X99" si="939">X96+X97+X98</f>
        <v>19649.89</v>
      </c>
      <c r="Y99" s="21">
        <f t="shared" ref="Y99" si="940">IF(M99&gt;0,Z99/M99,0)</f>
        <v>0.43673277960761847</v>
      </c>
      <c r="Z99" s="54">
        <f t="shared" ref="Z99" si="941">Z96+Z97+Z98</f>
        <v>18298.23</v>
      </c>
      <c r="AA99" s="55">
        <f t="shared" ref="AA99" si="942">IF(M99&gt;0,AB99/M99,0)</f>
        <v>2.5503966776457107E-3</v>
      </c>
      <c r="AB99" s="56">
        <f t="shared" ref="AB99" si="943">SUM(AB96:AB98)</f>
        <v>106.85651999999999</v>
      </c>
      <c r="AC99" s="55">
        <f t="shared" ref="AC99" si="944">IF(M99&gt;0,(AC96*M96+AC97*M97+AC98*M98)/M99,0)</f>
        <v>2.7601277268604709E-3</v>
      </c>
      <c r="AD99" s="55">
        <f t="shared" ref="AD99" si="945">IF(K99&gt;0,(K96*AD96+K97*AD97+K98*AD98)/K99,0)</f>
        <v>3.6326037502484708E-4</v>
      </c>
      <c r="AE99" s="52">
        <f t="shared" ref="AE99" si="946">SUM(AE96:AE98)</f>
        <v>15.222950000000001</v>
      </c>
      <c r="AF99" s="53">
        <f t="shared" ref="AF99" si="947">IF(K99&gt;0,(K96*AF96+K97*AF97+K98*AF98)/K99,0)</f>
        <v>0.21518458820151512</v>
      </c>
      <c r="AG99" s="58">
        <f t="shared" ref="AG99" si="948">SUM(AG96:AG98)</f>
        <v>91.665549400000003</v>
      </c>
      <c r="AH99" s="53">
        <f t="shared" ref="AH99" si="949">IF(AND(AB99&gt;0),((AB96*AH96+AB97*AH97+AB98*AH98)/AB99),0)</f>
        <v>0.85898903143596006</v>
      </c>
      <c r="AI99" s="57">
        <f t="shared" si="635"/>
        <v>0.86972999115975569</v>
      </c>
      <c r="AJ99" s="51">
        <f t="shared" ref="AJ99" si="950">SUM(AJ96:AJ98)</f>
        <v>468</v>
      </c>
      <c r="AK99" s="21">
        <f t="shared" ref="AK99" si="951">IF(AJ99&gt;0,(AK96*AJ96+AK97*AJ97+AK98*AJ98)/AJ99,0)</f>
        <v>8.9735042735042736E-2</v>
      </c>
      <c r="AL99" s="53">
        <f>IF(K99&gt;0,(AL96*K96+AL97*K97+AL98*K98)/K99,0)</f>
        <v>0.23577875080062727</v>
      </c>
      <c r="AM99" s="141">
        <f>IF(L99&gt;0,(AM96*K96+AM97*K97+AM98*K98)/K99,0)</f>
        <v>0.22282731850608475</v>
      </c>
      <c r="AN99" s="58">
        <f t="shared" ref="AN99" si="952">SUM(AN96:AN98)</f>
        <v>100.42088150000001</v>
      </c>
      <c r="AO99" s="142">
        <f t="shared" si="706"/>
        <v>94.9038422</v>
      </c>
      <c r="AP99" s="56"/>
      <c r="AQ99" s="56">
        <f t="shared" ref="AQ99" si="953">SUM(AQ96:AQ98)</f>
        <v>530</v>
      </c>
      <c r="AR99" s="105"/>
      <c r="AS99" s="106">
        <f>AR98</f>
        <v>806.50000000000205</v>
      </c>
      <c r="AT99" s="51">
        <f t="shared" ref="AT99" si="954">SUM(AT96:AT98)</f>
        <v>0</v>
      </c>
      <c r="AU99" s="59"/>
      <c r="AV99" s="58"/>
      <c r="AW99" s="58"/>
      <c r="AX99" s="58"/>
      <c r="AY99" s="58"/>
    </row>
    <row r="100" spans="1:51" x14ac:dyDescent="0.2">
      <c r="A100" s="171">
        <v>25</v>
      </c>
      <c r="B100" s="33">
        <v>1</v>
      </c>
      <c r="C100" s="11" t="s">
        <v>59</v>
      </c>
      <c r="D100" s="12">
        <v>6580</v>
      </c>
      <c r="E100" s="12">
        <v>0</v>
      </c>
      <c r="F100" s="12">
        <v>13039</v>
      </c>
      <c r="G100" s="13">
        <v>2.8</v>
      </c>
      <c r="H100" s="13">
        <v>5.8</v>
      </c>
      <c r="I100" s="12">
        <v>16385</v>
      </c>
      <c r="J100" s="13">
        <v>9</v>
      </c>
      <c r="K100" s="12">
        <v>16427</v>
      </c>
      <c r="L100" s="14">
        <v>7.1999999999999995E-2</v>
      </c>
      <c r="M100" s="24">
        <f>ROUND(K100*(1-L100),0)</f>
        <v>15244</v>
      </c>
      <c r="N100" s="15">
        <v>0.52700000000000002</v>
      </c>
      <c r="O100" s="25">
        <f t="shared" ref="O100:O102" si="955">M100*N100</f>
        <v>8033.5880000000006</v>
      </c>
      <c r="P100" s="14">
        <v>0.28499999999999998</v>
      </c>
      <c r="Q100" s="25">
        <f t="shared" ref="Q100:Q102" si="956">M100*P100</f>
        <v>4344.54</v>
      </c>
      <c r="R100" s="16">
        <v>0.188</v>
      </c>
      <c r="S100" s="150">
        <v>0.2697</v>
      </c>
      <c r="T100" s="25">
        <f t="shared" ref="T100:T102" si="957">M100*R100</f>
        <v>2865.8719999999998</v>
      </c>
      <c r="U100" s="26">
        <v>0.26900000000000002</v>
      </c>
      <c r="V100" s="25">
        <f t="shared" ref="V100:V102" si="958">M100*U100</f>
        <v>4100.6360000000004</v>
      </c>
      <c r="W100" s="16">
        <v>0.46200000000000002</v>
      </c>
      <c r="X100" s="25">
        <f t="shared" ref="X100:X102" si="959">M100*W100</f>
        <v>7042.7280000000001</v>
      </c>
      <c r="Y100" s="16">
        <v>0.44</v>
      </c>
      <c r="Z100" s="25">
        <f t="shared" ref="Z100:Z102" si="960">Y100*M100</f>
        <v>6707.36</v>
      </c>
      <c r="AA100" s="17">
        <v>2.5899999999999999E-3</v>
      </c>
      <c r="AB100" s="18">
        <f t="shared" ref="AB100:AB102" si="961">M100*AA100</f>
        <v>39.481960000000001</v>
      </c>
      <c r="AC100" s="27">
        <f>IF(M100&gt;0,(AE100+AN100)/M100,0)</f>
        <v>2.7365711624245605E-3</v>
      </c>
      <c r="AD100" s="17">
        <v>3.5E-4</v>
      </c>
      <c r="AE100" s="24">
        <f t="shared" ref="AE100:AE102" si="962">AD100*M100</f>
        <v>5.3353999999999999</v>
      </c>
      <c r="AF100" s="117">
        <v>0.21360000000000001</v>
      </c>
      <c r="AG100" s="30">
        <f t="shared" ref="AG100:AG102" si="963">AJ100*(1-AK100)*AF100</f>
        <v>35.099179200000002</v>
      </c>
      <c r="AH100" s="28">
        <f t="shared" ref="AH100:AH102" si="964">IF(AND(AF100&gt;0,AD100&gt;0,AA100&gt;0),((AA100-AD100)*AF100)/((AF100-AD100)*AA100),0)</f>
        <v>0.86628433826558093</v>
      </c>
      <c r="AI100" s="60">
        <f t="shared" si="635"/>
        <v>0.87348356874669886</v>
      </c>
      <c r="AJ100" s="12">
        <v>179</v>
      </c>
      <c r="AK100" s="14">
        <v>8.2000000000000003E-2</v>
      </c>
      <c r="AL100" s="15">
        <v>0.22140000000000001</v>
      </c>
      <c r="AM100" s="135">
        <v>0.223</v>
      </c>
      <c r="AN100" s="30">
        <f>AJ100*(1-AK100)*AL100</f>
        <v>36.380890800000003</v>
      </c>
      <c r="AO100" s="136">
        <f t="shared" ref="AO100" si="965">AJ100*(1-AK100)*AM100</f>
        <v>36.643805999999998</v>
      </c>
      <c r="AP100" s="19">
        <v>1.55</v>
      </c>
      <c r="AQ100" s="19">
        <v>535.74</v>
      </c>
      <c r="AR100" s="101">
        <f>AR98+AJ100-AQ100+AS100</f>
        <v>452.78000000000202</v>
      </c>
      <c r="AS100" s="160">
        <v>3.02</v>
      </c>
      <c r="AT100" s="12"/>
      <c r="AU100" s="31"/>
      <c r="AV100" s="20"/>
      <c r="AW100" s="20"/>
      <c r="AX100" s="20"/>
      <c r="AY100" s="20"/>
    </row>
    <row r="101" spans="1:51" x14ac:dyDescent="0.2">
      <c r="A101" s="171"/>
      <c r="B101" s="33">
        <v>2</v>
      </c>
      <c r="C101" s="11" t="s">
        <v>53</v>
      </c>
      <c r="D101" s="34">
        <v>19800</v>
      </c>
      <c r="E101" s="34">
        <v>4</v>
      </c>
      <c r="F101" s="34">
        <v>13935</v>
      </c>
      <c r="G101" s="35">
        <v>3.6</v>
      </c>
      <c r="H101" s="35">
        <v>7.7</v>
      </c>
      <c r="I101" s="34">
        <v>16328</v>
      </c>
      <c r="J101" s="35">
        <v>9.1</v>
      </c>
      <c r="K101" s="34">
        <v>16297</v>
      </c>
      <c r="L101" s="36">
        <v>7.4999999999999997E-2</v>
      </c>
      <c r="M101" s="37">
        <f>ROUND(K101*(1-L101),0)</f>
        <v>15075</v>
      </c>
      <c r="N101" s="38">
        <v>0.66579999999999995</v>
      </c>
      <c r="O101" s="25">
        <f t="shared" si="955"/>
        <v>10036.934999999999</v>
      </c>
      <c r="P101" s="36">
        <v>0.23300000000000001</v>
      </c>
      <c r="Q101" s="25">
        <f t="shared" si="956"/>
        <v>3512.4750000000004</v>
      </c>
      <c r="R101" s="39">
        <v>0.10199999999999999</v>
      </c>
      <c r="S101" s="139">
        <v>0.2631</v>
      </c>
      <c r="T101" s="25">
        <f t="shared" si="957"/>
        <v>1537.6499999999999</v>
      </c>
      <c r="U101" s="28">
        <v>0.25900000000000001</v>
      </c>
      <c r="V101" s="25">
        <f t="shared" si="958"/>
        <v>3904.4250000000002</v>
      </c>
      <c r="W101" s="39">
        <v>0.47299999999999998</v>
      </c>
      <c r="X101" s="25">
        <f t="shared" si="959"/>
        <v>7130.4749999999995</v>
      </c>
      <c r="Y101" s="39">
        <v>0.43</v>
      </c>
      <c r="Z101" s="25">
        <f t="shared" si="960"/>
        <v>6482.25</v>
      </c>
      <c r="AA101" s="40">
        <v>2.5400000000000002E-3</v>
      </c>
      <c r="AB101" s="18">
        <f t="shared" si="961"/>
        <v>38.290500000000002</v>
      </c>
      <c r="AC101" s="27">
        <f>IF(M101&gt;0,(AE101+AN101)/M101,0)</f>
        <v>2.6975448358208956E-3</v>
      </c>
      <c r="AD101" s="40">
        <v>3.3E-4</v>
      </c>
      <c r="AE101" s="37">
        <f t="shared" si="962"/>
        <v>4.9747500000000002</v>
      </c>
      <c r="AF101" s="28">
        <v>0.2117</v>
      </c>
      <c r="AG101" s="41">
        <f t="shared" si="963"/>
        <v>34.786967400000002</v>
      </c>
      <c r="AH101" s="28">
        <f t="shared" si="964"/>
        <v>0.87143714477616774</v>
      </c>
      <c r="AI101" s="29">
        <f t="shared" si="635"/>
        <v>0.8790020378392811</v>
      </c>
      <c r="AJ101" s="34">
        <v>179</v>
      </c>
      <c r="AK101" s="36">
        <v>8.2000000000000003E-2</v>
      </c>
      <c r="AL101" s="38">
        <v>0.2172</v>
      </c>
      <c r="AM101" s="137">
        <v>0.21440000000000001</v>
      </c>
      <c r="AN101" s="41">
        <f>AJ101*(1-AK101)*AL101</f>
        <v>35.690738400000001</v>
      </c>
      <c r="AO101" s="138">
        <f t="shared" si="677"/>
        <v>35.230636799999999</v>
      </c>
      <c r="AP101" s="42">
        <v>1.55</v>
      </c>
      <c r="AQ101" s="42"/>
      <c r="AR101" s="121">
        <f>AR100+AJ101-AQ101</f>
        <v>631.78000000000202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1"/>
      <c r="B102" s="33">
        <v>3</v>
      </c>
      <c r="C102" s="46" t="s">
        <v>56</v>
      </c>
      <c r="D102" s="43">
        <v>20861</v>
      </c>
      <c r="E102" s="43">
        <v>1</v>
      </c>
      <c r="F102" s="43">
        <v>14769</v>
      </c>
      <c r="G102" s="37">
        <v>1.8</v>
      </c>
      <c r="H102" s="37">
        <v>5.2</v>
      </c>
      <c r="I102" s="43">
        <v>17735</v>
      </c>
      <c r="J102" s="37">
        <v>9</v>
      </c>
      <c r="K102" s="43">
        <v>16284</v>
      </c>
      <c r="L102" s="39">
        <v>7.6999999999999999E-2</v>
      </c>
      <c r="M102" s="37">
        <f>ROUND(K102*(1-L102),0)</f>
        <v>15030</v>
      </c>
      <c r="N102" s="28">
        <v>0.70599999999999996</v>
      </c>
      <c r="O102" s="25">
        <f t="shared" si="955"/>
        <v>10611.18</v>
      </c>
      <c r="P102" s="39">
        <v>0.24</v>
      </c>
      <c r="Q102" s="25">
        <f t="shared" si="956"/>
        <v>3607.2</v>
      </c>
      <c r="R102" s="39">
        <v>5.3999999999999999E-2</v>
      </c>
      <c r="S102" s="139">
        <v>0.25309999999999999</v>
      </c>
      <c r="T102" s="25">
        <f t="shared" si="957"/>
        <v>811.62</v>
      </c>
      <c r="U102" s="28">
        <v>0.25700000000000001</v>
      </c>
      <c r="V102" s="25">
        <f t="shared" si="958"/>
        <v>3862.71</v>
      </c>
      <c r="W102" s="39">
        <v>0.47199999999999998</v>
      </c>
      <c r="X102" s="25">
        <f t="shared" si="959"/>
        <v>7094.16</v>
      </c>
      <c r="Y102" s="39">
        <v>0.43</v>
      </c>
      <c r="Z102" s="25">
        <f t="shared" si="960"/>
        <v>6462.9</v>
      </c>
      <c r="AA102" s="47">
        <v>2.7399999999999998E-3</v>
      </c>
      <c r="AB102" s="18">
        <f t="shared" si="961"/>
        <v>41.182199999999995</v>
      </c>
      <c r="AC102" s="27">
        <f>IF(M102&gt;0,(AE102+AN102)/M102,0)</f>
        <v>2.9296093413173655E-3</v>
      </c>
      <c r="AD102" s="47">
        <v>3.4000000000000002E-4</v>
      </c>
      <c r="AE102" s="37">
        <f t="shared" si="962"/>
        <v>5.1102000000000007</v>
      </c>
      <c r="AF102" s="28">
        <v>0.2165</v>
      </c>
      <c r="AG102" s="41">
        <f t="shared" si="963"/>
        <v>37.685938500000006</v>
      </c>
      <c r="AH102" s="28">
        <f t="shared" si="964"/>
        <v>0.87729013923182075</v>
      </c>
      <c r="AI102" s="29">
        <f t="shared" si="635"/>
        <v>0.88528971764988451</v>
      </c>
      <c r="AJ102" s="43">
        <v>189</v>
      </c>
      <c r="AK102" s="39">
        <v>7.9000000000000001E-2</v>
      </c>
      <c r="AL102" s="28">
        <v>0.22359999999999999</v>
      </c>
      <c r="AM102" s="139">
        <v>0.22420000000000001</v>
      </c>
      <c r="AN102" s="41">
        <f>AJ102*(1-AK102)*AL102</f>
        <v>38.921828400000003</v>
      </c>
      <c r="AO102" s="140">
        <f t="shared" si="677"/>
        <v>39.026269800000009</v>
      </c>
      <c r="AP102" s="18">
        <v>1.55</v>
      </c>
      <c r="AQ102" s="18"/>
      <c r="AR102" s="121">
        <f>AR101+AJ102-AQ102</f>
        <v>820.78000000000202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1"/>
      <c r="B103" s="66" t="s">
        <v>38</v>
      </c>
      <c r="C103" s="50"/>
      <c r="D103" s="51">
        <f t="shared" ref="D103" si="966">SUM(D100:D102)</f>
        <v>47241</v>
      </c>
      <c r="E103" s="51"/>
      <c r="F103" s="51">
        <f t="shared" ref="F103" si="967">SUM(F100:F102)</f>
        <v>41743</v>
      </c>
      <c r="G103" s="52"/>
      <c r="H103" s="52"/>
      <c r="I103" s="51">
        <f t="shared" ref="I103:K103" si="968">SUM(I100:I102)</f>
        <v>50448</v>
      </c>
      <c r="J103" s="52"/>
      <c r="K103" s="51">
        <f t="shared" si="968"/>
        <v>49008</v>
      </c>
      <c r="L103" s="21">
        <f t="shared" ref="L103" si="969">IF(K103&gt;0,(K100*L100+K101*L101+K102*L102)/K103,0)</f>
        <v>7.4658974045053866E-2</v>
      </c>
      <c r="M103" s="52">
        <f t="shared" ref="M103" si="970">M100+M101+M102</f>
        <v>45349</v>
      </c>
      <c r="N103" s="53">
        <f t="shared" ref="N103" si="971">IF(M103&gt;0,O103/M103,0)</f>
        <v>0.63246605217314611</v>
      </c>
      <c r="O103" s="54">
        <f t="shared" ref="O103" si="972">O100+O101+O102</f>
        <v>28681.703000000001</v>
      </c>
      <c r="P103" s="21">
        <f t="shared" ref="P103" si="973">IF(M103&gt;0,Q103/M103,0)</f>
        <v>0.25279973097532471</v>
      </c>
      <c r="Q103" s="54">
        <f t="shared" ref="Q103" si="974">Q100+Q101+Q102</f>
        <v>11464.215</v>
      </c>
      <c r="R103" s="21">
        <f t="shared" ref="R103" si="975">IF(M103&gt;0,T103/M103,0)</f>
        <v>0.11500015435842025</v>
      </c>
      <c r="S103" s="141"/>
      <c r="T103" s="54">
        <f t="shared" ref="T103" si="976">T100+T101+T102</f>
        <v>5215.1419999999998</v>
      </c>
      <c r="U103" s="21">
        <f t="shared" ref="U103" si="977">IF(M103&gt;0,V103/M103,0)</f>
        <v>0.26169862621005979</v>
      </c>
      <c r="V103" s="54">
        <f t="shared" ref="V103" si="978">V100+V101+V102</f>
        <v>11867.771000000001</v>
      </c>
      <c r="W103" s="21">
        <f t="shared" ref="W103" si="979">IF(M103&gt;0,X103/M103,0)</f>
        <v>0.46897093651458682</v>
      </c>
      <c r="X103" s="54">
        <f t="shared" ref="X103" si="980">X100+X101+X102</f>
        <v>21267.362999999998</v>
      </c>
      <c r="Y103" s="21">
        <f t="shared" ref="Y103" si="981">IF(M103&gt;0,Z103/M103,0)</f>
        <v>0.43336148536902691</v>
      </c>
      <c r="Z103" s="54">
        <f t="shared" ref="Z103" si="982">Z100+Z101+Z102</f>
        <v>19652.510000000002</v>
      </c>
      <c r="AA103" s="55">
        <f t="shared" ref="AA103" si="983">IF(M103&gt;0,AB103/M103,0)</f>
        <v>2.6230933427418461E-3</v>
      </c>
      <c r="AB103" s="56">
        <f t="shared" ref="AB103" si="984">SUM(AB100:AB102)</f>
        <v>118.95465999999999</v>
      </c>
      <c r="AC103" s="55">
        <f t="shared" ref="AC103" si="985">IF(M103&gt;0,(AC100*M100+AC101*M101+AC102*M102)/M103,0)</f>
        <v>2.7875765198791596E-3</v>
      </c>
      <c r="AD103" s="55">
        <f t="shared" ref="AD103" si="986">IF(K103&gt;0,(K100*AD100+K101*AD101+K102*AD102)/K103,0)</f>
        <v>3.4002652628142344E-4</v>
      </c>
      <c r="AE103" s="52">
        <f t="shared" ref="AE103" si="987">SUM(AE100:AE102)</f>
        <v>15.420350000000001</v>
      </c>
      <c r="AF103" s="53">
        <f t="shared" ref="AF103" si="988">IF(K103&gt;0,(K100*AF100+K101*AF101+K102*AF102)/K103,0)</f>
        <v>0.21393176828272933</v>
      </c>
      <c r="AG103" s="58">
        <f t="shared" ref="AG103" si="989">SUM(AG100:AG102)</f>
        <v>107.57208510000001</v>
      </c>
      <c r="AH103" s="53">
        <f t="shared" ref="AH103" si="990">IF(AND(AB103&gt;0),((AB100*AH100+AB101*AH101+AB102*AH102)/AB103),0)</f>
        <v>0.87175320038704385</v>
      </c>
      <c r="AI103" s="57">
        <f t="shared" si="635"/>
        <v>0.87937535720628135</v>
      </c>
      <c r="AJ103" s="51">
        <f t="shared" ref="AJ103" si="991">SUM(AJ100:AJ102)</f>
        <v>547</v>
      </c>
      <c r="AK103" s="21">
        <f t="shared" ref="AK103" si="992">IF(AJ103&gt;0,(AK100*AJ100+AK101*AJ101+AK102*AJ102)/AJ103,0)</f>
        <v>8.0963436928702018E-2</v>
      </c>
      <c r="AL103" s="53">
        <f>IF(K103&gt;0,(AL100*K100+AL101*K101+AL102*K102)/K103,0)</f>
        <v>0.22073434133202741</v>
      </c>
      <c r="AM103" s="141">
        <f>IF(L103&gt;0,(AM100*K100+AM101*K101+AM102*K102)/K103,0)</f>
        <v>0.22053890385243227</v>
      </c>
      <c r="AN103" s="58">
        <f t="shared" ref="AN103" si="993">SUM(AN100:AN102)</f>
        <v>110.9934576</v>
      </c>
      <c r="AO103" s="142">
        <f t="shared" si="706"/>
        <v>110.90071260000001</v>
      </c>
      <c r="AP103" s="56"/>
      <c r="AQ103" s="56">
        <f t="shared" ref="AQ103" si="994">SUM(AQ100:AQ102)</f>
        <v>535.74</v>
      </c>
      <c r="AR103" s="122"/>
      <c r="AS103" s="106">
        <f>AR102</f>
        <v>820.78000000000202</v>
      </c>
      <c r="AT103" s="51">
        <f t="shared" ref="AT103" si="995">SUM(AT100:AT102)</f>
        <v>0</v>
      </c>
      <c r="AU103" s="59"/>
      <c r="AV103" s="58"/>
      <c r="AW103" s="58"/>
      <c r="AX103" s="58"/>
      <c r="AY103" s="58"/>
    </row>
    <row r="104" spans="1:51" x14ac:dyDescent="0.2">
      <c r="A104" s="168">
        <v>26</v>
      </c>
      <c r="B104" s="23">
        <v>1</v>
      </c>
      <c r="C104" s="46" t="s">
        <v>58</v>
      </c>
      <c r="D104" s="12">
        <v>5459</v>
      </c>
      <c r="E104" s="12">
        <v>0</v>
      </c>
      <c r="F104" s="12">
        <v>10185</v>
      </c>
      <c r="G104" s="13">
        <v>2.9</v>
      </c>
      <c r="H104" s="13">
        <v>5.2</v>
      </c>
      <c r="I104" s="12">
        <v>12444</v>
      </c>
      <c r="J104" s="13">
        <v>9.9</v>
      </c>
      <c r="K104" s="12">
        <v>15598</v>
      </c>
      <c r="L104" s="14">
        <v>7.6999999999999999E-2</v>
      </c>
      <c r="M104" s="24">
        <f>ROUND(K104*(1-L104),0)</f>
        <v>14397</v>
      </c>
      <c r="N104" s="15">
        <v>0.59699999999999998</v>
      </c>
      <c r="O104" s="25">
        <f t="shared" ref="O104:O106" si="996">M104*N104</f>
        <v>8595.009</v>
      </c>
      <c r="P104" s="14">
        <v>0.33100000000000002</v>
      </c>
      <c r="Q104" s="25">
        <f t="shared" ref="Q104:Q106" si="997">M104*P104</f>
        <v>4765.4070000000002</v>
      </c>
      <c r="R104" s="16">
        <v>7.1999999999999995E-2</v>
      </c>
      <c r="S104" s="150">
        <v>0.2487</v>
      </c>
      <c r="T104" s="25">
        <f t="shared" ref="T104:T106" si="998">M104*R104</f>
        <v>1036.5839999999998</v>
      </c>
      <c r="U104" s="26">
        <v>0.26100000000000001</v>
      </c>
      <c r="V104" s="25">
        <f t="shared" ref="V104:V106" si="999">M104*U104</f>
        <v>3757.6170000000002</v>
      </c>
      <c r="W104" s="16">
        <v>0.46400000000000002</v>
      </c>
      <c r="X104" s="25">
        <f t="shared" ref="X104:X106" si="1000">M104*W104</f>
        <v>6680.2080000000005</v>
      </c>
      <c r="Y104" s="16">
        <v>0.44</v>
      </c>
      <c r="Z104" s="25">
        <f t="shared" ref="Z104:Z106" si="1001">Y104*M104</f>
        <v>6334.68</v>
      </c>
      <c r="AA104" s="17">
        <v>2.7399999999999998E-3</v>
      </c>
      <c r="AB104" s="18">
        <f t="shared" ref="AB104:AB106" si="1002">M104*AA104</f>
        <v>39.447779999999995</v>
      </c>
      <c r="AC104" s="27">
        <f>IF(M104&gt;0,(AE104+AN104)/M104,0)</f>
        <v>2.884882044870459E-3</v>
      </c>
      <c r="AD104" s="17">
        <v>3.3E-4</v>
      </c>
      <c r="AE104" s="24">
        <f t="shared" ref="AE104:AE106" si="1003">AD104*M104</f>
        <v>4.75101</v>
      </c>
      <c r="AF104" s="117">
        <v>0.2152</v>
      </c>
      <c r="AG104" s="30">
        <f t="shared" ref="AG104:AG106" si="1004">AJ104*(1-AK104)*AF104</f>
        <v>36.111420799999998</v>
      </c>
      <c r="AH104" s="28">
        <f t="shared" ref="AH104:AH106" si="1005">IF(AND(AF104&gt;0,AD104&gt;0,AA104&gt;0),((AA104-AD104)*AF104)/((AF104-AD104)*AA104),0)</f>
        <v>0.88091288604652818</v>
      </c>
      <c r="AI104" s="60">
        <f t="shared" si="635"/>
        <v>0.88694584872870774</v>
      </c>
      <c r="AJ104" s="12">
        <v>182</v>
      </c>
      <c r="AK104" s="14">
        <v>7.8E-2</v>
      </c>
      <c r="AL104" s="15">
        <v>0.21920000000000001</v>
      </c>
      <c r="AM104" s="135">
        <v>0.221</v>
      </c>
      <c r="AN104" s="30">
        <f>AJ104*(1-AK104)*AL104</f>
        <v>36.782636799999999</v>
      </c>
      <c r="AO104" s="136">
        <f t="shared" ref="AO104" si="1006">AJ104*(1-AK104)*AM104</f>
        <v>37.084684000000003</v>
      </c>
      <c r="AP104" s="19">
        <v>1.6</v>
      </c>
      <c r="AQ104" s="19">
        <v>505.2</v>
      </c>
      <c r="AR104" s="101">
        <f>AR102+AJ104-AQ104</f>
        <v>497.58000000000203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9"/>
      <c r="B105" s="33">
        <v>2</v>
      </c>
      <c r="C105" s="11" t="s">
        <v>53</v>
      </c>
      <c r="D105" s="34">
        <v>20400</v>
      </c>
      <c r="E105" s="34">
        <v>4</v>
      </c>
      <c r="F105" s="34">
        <v>15488</v>
      </c>
      <c r="G105" s="35">
        <v>3.2</v>
      </c>
      <c r="H105" s="35">
        <v>4.8</v>
      </c>
      <c r="I105" s="34">
        <v>18341</v>
      </c>
      <c r="J105" s="35">
        <v>9.8000000000000007</v>
      </c>
      <c r="K105" s="34">
        <v>16612</v>
      </c>
      <c r="L105" s="36">
        <v>6.9000000000000006E-2</v>
      </c>
      <c r="M105" s="37">
        <f>ROUND(K105*(1-L105),0)</f>
        <v>15466</v>
      </c>
      <c r="N105" s="38">
        <v>0.60799999999999998</v>
      </c>
      <c r="O105" s="25">
        <f t="shared" si="996"/>
        <v>9403.3279999999995</v>
      </c>
      <c r="P105" s="36">
        <v>0.29199999999999998</v>
      </c>
      <c r="Q105" s="25">
        <f t="shared" si="997"/>
        <v>4516.0720000000001</v>
      </c>
      <c r="R105" s="39">
        <v>0.1</v>
      </c>
      <c r="S105" s="139">
        <v>0.26579999999999998</v>
      </c>
      <c r="T105" s="25">
        <f t="shared" si="998"/>
        <v>1546.6000000000001</v>
      </c>
      <c r="U105" s="28">
        <v>0.26300000000000001</v>
      </c>
      <c r="V105" s="25">
        <f t="shared" si="999"/>
        <v>4067.558</v>
      </c>
      <c r="W105" s="39">
        <v>0.47599999999999998</v>
      </c>
      <c r="X105" s="25">
        <f t="shared" si="1000"/>
        <v>7361.8159999999998</v>
      </c>
      <c r="Y105" s="39">
        <v>0.44</v>
      </c>
      <c r="Z105" s="25">
        <f t="shared" si="1001"/>
        <v>6805.04</v>
      </c>
      <c r="AA105" s="40">
        <v>2.8500000000000001E-3</v>
      </c>
      <c r="AB105" s="18">
        <f t="shared" si="1002"/>
        <v>44.078099999999999</v>
      </c>
      <c r="AC105" s="27">
        <f>IF(M105&gt;0,(AE105+AN105)/M105,0)</f>
        <v>2.8360086383033755E-3</v>
      </c>
      <c r="AD105" s="40">
        <v>3.3E-4</v>
      </c>
      <c r="AE105" s="37">
        <f t="shared" si="1003"/>
        <v>5.1037799999999995</v>
      </c>
      <c r="AF105" s="28">
        <v>0.22170000000000001</v>
      </c>
      <c r="AG105" s="41">
        <f t="shared" si="1004"/>
        <v>38.428591200000007</v>
      </c>
      <c r="AH105" s="28">
        <f t="shared" si="1005"/>
        <v>0.88552863388991521</v>
      </c>
      <c r="AI105" s="29">
        <f t="shared" si="635"/>
        <v>0.88494532882226373</v>
      </c>
      <c r="AJ105" s="34">
        <v>188</v>
      </c>
      <c r="AK105" s="36">
        <v>7.8E-2</v>
      </c>
      <c r="AL105" s="38">
        <v>0.22359999999999999</v>
      </c>
      <c r="AM105" s="137">
        <v>0.2281</v>
      </c>
      <c r="AN105" s="41">
        <f>AJ105*(1-AK105)*AL105</f>
        <v>38.757929600000004</v>
      </c>
      <c r="AO105" s="138">
        <f t="shared" si="677"/>
        <v>39.537941600000003</v>
      </c>
      <c r="AP105" s="42">
        <v>1.6</v>
      </c>
      <c r="AQ105" s="42"/>
      <c r="AR105" s="121">
        <f>AR104+AJ105-AQ105</f>
        <v>685.58000000000197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9"/>
      <c r="B106" s="33">
        <v>3</v>
      </c>
      <c r="C106" s="46" t="s">
        <v>56</v>
      </c>
      <c r="D106" s="43">
        <v>17811</v>
      </c>
      <c r="E106" s="43">
        <v>3</v>
      </c>
      <c r="F106" s="43">
        <v>15626</v>
      </c>
      <c r="G106" s="37">
        <v>3</v>
      </c>
      <c r="H106" s="37">
        <v>6.2</v>
      </c>
      <c r="I106" s="43">
        <v>18785</v>
      </c>
      <c r="J106" s="37">
        <v>9</v>
      </c>
      <c r="K106" s="43">
        <v>16709</v>
      </c>
      <c r="L106" s="39">
        <v>6.3E-2</v>
      </c>
      <c r="M106" s="37">
        <f>ROUND(K106*(1-L106),0)</f>
        <v>15656</v>
      </c>
      <c r="N106" s="28">
        <v>0.52200000000000002</v>
      </c>
      <c r="O106" s="25">
        <f t="shared" si="996"/>
        <v>8172.4320000000007</v>
      </c>
      <c r="P106" s="39">
        <v>0.34200000000000003</v>
      </c>
      <c r="Q106" s="25">
        <f t="shared" si="997"/>
        <v>5354.3520000000008</v>
      </c>
      <c r="R106" s="39">
        <v>0.13600000000000001</v>
      </c>
      <c r="S106" s="139">
        <v>0.25240000000000001</v>
      </c>
      <c r="T106" s="25">
        <f t="shared" si="998"/>
        <v>2129.2160000000003</v>
      </c>
      <c r="U106" s="28">
        <v>0.255</v>
      </c>
      <c r="V106" s="25">
        <f t="shared" si="999"/>
        <v>3992.28</v>
      </c>
      <c r="W106" s="39">
        <v>0.47599999999999998</v>
      </c>
      <c r="X106" s="25">
        <f t="shared" si="1000"/>
        <v>7452.2559999999994</v>
      </c>
      <c r="Y106" s="39">
        <v>0.43</v>
      </c>
      <c r="Z106" s="25">
        <f t="shared" si="1001"/>
        <v>6732.08</v>
      </c>
      <c r="AA106" s="47">
        <v>2.7499999999999998E-3</v>
      </c>
      <c r="AB106" s="18">
        <f t="shared" si="1002"/>
        <v>43.053999999999995</v>
      </c>
      <c r="AC106" s="27">
        <f>IF(M106&gt;0,(AE106+AN106)/M106,0)</f>
        <v>2.8167368421052634E-3</v>
      </c>
      <c r="AD106" s="47">
        <v>3.4000000000000002E-4</v>
      </c>
      <c r="AE106" s="37">
        <f t="shared" si="1003"/>
        <v>5.3230400000000007</v>
      </c>
      <c r="AF106" s="28">
        <v>0.21920000000000001</v>
      </c>
      <c r="AG106" s="41">
        <f t="shared" si="1004"/>
        <v>37.509504</v>
      </c>
      <c r="AH106" s="28">
        <f t="shared" si="1005"/>
        <v>0.87772507123690535</v>
      </c>
      <c r="AI106" s="29">
        <f t="shared" si="635"/>
        <v>0.88061425817482453</v>
      </c>
      <c r="AJ106" s="43">
        <v>186</v>
      </c>
      <c r="AK106" s="39">
        <v>0.08</v>
      </c>
      <c r="AL106" s="28">
        <v>0.2266</v>
      </c>
      <c r="AM106" s="139">
        <v>0.23150000000000001</v>
      </c>
      <c r="AN106" s="41">
        <f>AJ106*(1-AK106)*AL106</f>
        <v>38.775792000000003</v>
      </c>
      <c r="AO106" s="140">
        <f t="shared" si="677"/>
        <v>39.614280000000001</v>
      </c>
      <c r="AP106" s="18">
        <v>1.6</v>
      </c>
      <c r="AQ106" s="18"/>
      <c r="AR106" s="121">
        <f>AR105+AJ106-AQ106</f>
        <v>871.58000000000197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70"/>
      <c r="B107" s="49" t="s">
        <v>38</v>
      </c>
      <c r="C107" s="50"/>
      <c r="D107" s="51">
        <f t="shared" ref="D107" si="1007">SUM(D104:D106)</f>
        <v>43670</v>
      </c>
      <c r="E107" s="51"/>
      <c r="F107" s="51">
        <f t="shared" ref="F107" si="1008">SUM(F104:F106)</f>
        <v>41299</v>
      </c>
      <c r="G107" s="52"/>
      <c r="H107" s="52"/>
      <c r="I107" s="51">
        <f t="shared" ref="I107:K107" si="1009">SUM(I104:I106)</f>
        <v>49570</v>
      </c>
      <c r="J107" s="52"/>
      <c r="K107" s="51">
        <f t="shared" si="1009"/>
        <v>48919</v>
      </c>
      <c r="L107" s="21">
        <f t="shared" ref="L107" si="1010">IF(K107&gt;0,(K104*L104+K105*L105+K106*L106)/K107,0)</f>
        <v>6.9501441157832342E-2</v>
      </c>
      <c r="M107" s="52">
        <f t="shared" ref="M107" si="1011">M104+M105+M106</f>
        <v>45519</v>
      </c>
      <c r="N107" s="53">
        <f t="shared" ref="N107" si="1012">IF(M107&gt;0,O107/M107,0)</f>
        <v>0.57494165073925174</v>
      </c>
      <c r="O107" s="54">
        <f t="shared" ref="O107" si="1013">O104+O105+O106</f>
        <v>26170.769</v>
      </c>
      <c r="P107" s="21">
        <f t="shared" ref="P107" si="1014">IF(M107&gt;0,Q107/M107,0)</f>
        <v>0.32153234912893519</v>
      </c>
      <c r="Q107" s="54">
        <f t="shared" ref="Q107" si="1015">Q104+Q105+Q106</f>
        <v>14635.831</v>
      </c>
      <c r="R107" s="21">
        <f t="shared" ref="R107" si="1016">IF(M107&gt;0,T107/M107,0)</f>
        <v>0.1035260001318131</v>
      </c>
      <c r="S107" s="141"/>
      <c r="T107" s="54">
        <f t="shared" ref="T107" si="1017">T104+T105+T106</f>
        <v>4712.4000000000005</v>
      </c>
      <c r="U107" s="21">
        <f t="shared" ref="U107" si="1018">IF(M107&gt;0,V107/M107,0)</f>
        <v>0.25961587468969</v>
      </c>
      <c r="V107" s="54">
        <f t="shared" ref="V107" si="1019">V104+V105+V106</f>
        <v>11817.455</v>
      </c>
      <c r="W107" s="21">
        <f t="shared" ref="W107" si="1020">IF(M107&gt;0,X107/M107,0)</f>
        <v>0.47220457391418963</v>
      </c>
      <c r="X107" s="54">
        <f t="shared" ref="X107" si="1021">X104+X105+X106</f>
        <v>21494.28</v>
      </c>
      <c r="Y107" s="21">
        <f t="shared" ref="Y107" si="1022">IF(M107&gt;0,Z107/M107,0)</f>
        <v>0.43656055712998976</v>
      </c>
      <c r="Z107" s="54">
        <f t="shared" ref="Z107" si="1023">Z104+Z105+Z106</f>
        <v>19871.800000000003</v>
      </c>
      <c r="AA107" s="55">
        <f t="shared" ref="AA107" si="1024">IF(M107&gt;0,AB107/M107,0)</f>
        <v>2.7808141655133022E-3</v>
      </c>
      <c r="AB107" s="56">
        <f t="shared" ref="AB107" si="1025">SUM(AB104:AB106)</f>
        <v>126.57988</v>
      </c>
      <c r="AC107" s="55">
        <f t="shared" ref="AC107" si="1026">IF(M107&gt;0,(AC104*M104+AC105*M105+AC106*M106)/M107,0)</f>
        <v>2.8448381642830465E-3</v>
      </c>
      <c r="AD107" s="55">
        <f t="shared" ref="AD107" si="1027">IF(K107&gt;0,(K104*AD104+K105*AD105+K106*AD106)/K107,0)</f>
        <v>3.3341564627240955E-4</v>
      </c>
      <c r="AE107" s="52">
        <f t="shared" ref="AE107" si="1028">SUM(AE104:AE106)</f>
        <v>15.17783</v>
      </c>
      <c r="AF107" s="53">
        <f t="shared" ref="AF107" si="1029">IF(K107&gt;0,(K104*AF104+K105*AF105+K106*AF106)/K107,0)</f>
        <v>0.21877353993335921</v>
      </c>
      <c r="AG107" s="58">
        <f t="shared" ref="AG107" si="1030">SUM(AG104:AG106)</f>
        <v>112.04951600000001</v>
      </c>
      <c r="AH107" s="53">
        <f t="shared" ref="AH107" si="1031">IF(AND(AB107&gt;0),((AB104*AH104+AB105*AH105+AB106*AH106)/AB107),0)</f>
        <v>0.88143591716491831</v>
      </c>
      <c r="AI107" s="57">
        <f t="shared" si="635"/>
        <v>0.88412035270960354</v>
      </c>
      <c r="AJ107" s="51">
        <f t="shared" ref="AJ107" si="1032">SUM(AJ104:AJ106)</f>
        <v>556</v>
      </c>
      <c r="AK107" s="21">
        <f t="shared" ref="AK107" si="1033">IF(AJ107&gt;0,(AK104*AJ104+AK105*AJ105+AK106*AJ106)/AJ107,0)</f>
        <v>7.8669064748201442E-2</v>
      </c>
      <c r="AL107" s="53">
        <f>IF(K107&gt;0,(AL104*K104+AL105*K105+AL106*K106)/K107,0)</f>
        <v>0.2232217379750199</v>
      </c>
      <c r="AM107" s="141">
        <f>IF(L107&gt;0,(AM104*K104+AM105*K105+AM106*K106)/K107,0)</f>
        <v>0.22699745906498497</v>
      </c>
      <c r="AN107" s="58">
        <f t="shared" ref="AN107" si="1034">SUM(AN104:AN106)</f>
        <v>114.31635840000001</v>
      </c>
      <c r="AO107" s="142">
        <f t="shared" si="706"/>
        <v>116.2369056</v>
      </c>
      <c r="AP107" s="56"/>
      <c r="AQ107" s="56">
        <f t="shared" ref="AQ107" si="1035">SUM(AQ104:AQ106)</f>
        <v>505.2</v>
      </c>
      <c r="AR107" s="105"/>
      <c r="AS107" s="106">
        <f>AR106</f>
        <v>871.58000000000197</v>
      </c>
      <c r="AT107" s="51">
        <f t="shared" ref="AT107" si="1036">SUM(AT104:AT106)</f>
        <v>0</v>
      </c>
      <c r="AU107" s="59"/>
      <c r="AV107" s="58"/>
      <c r="AW107" s="58"/>
      <c r="AX107" s="58"/>
      <c r="AY107" s="58"/>
    </row>
    <row r="108" spans="1:51" x14ac:dyDescent="0.2">
      <c r="A108" s="168">
        <v>27</v>
      </c>
      <c r="B108" s="23">
        <v>1</v>
      </c>
      <c r="C108" s="46" t="s">
        <v>58</v>
      </c>
      <c r="D108" s="12">
        <v>17620</v>
      </c>
      <c r="E108" s="12">
        <v>0</v>
      </c>
      <c r="F108" s="12">
        <v>15878</v>
      </c>
      <c r="G108" s="13">
        <v>3.4</v>
      </c>
      <c r="H108" s="13">
        <v>5</v>
      </c>
      <c r="I108" s="12">
        <v>19009</v>
      </c>
      <c r="J108" s="13">
        <v>8.1</v>
      </c>
      <c r="K108" s="12">
        <v>16686</v>
      </c>
      <c r="L108" s="14">
        <v>6.8000000000000005E-2</v>
      </c>
      <c r="M108" s="24">
        <f>ROUND(K108*(1-L108),0)</f>
        <v>15551</v>
      </c>
      <c r="N108" s="15">
        <v>0.52600000000000002</v>
      </c>
      <c r="O108" s="25">
        <f t="shared" ref="O108:O110" si="1037">M108*N108</f>
        <v>8179.826</v>
      </c>
      <c r="P108" s="14">
        <v>0.36899999999999999</v>
      </c>
      <c r="Q108" s="25">
        <f t="shared" ref="Q108:Q110" si="1038">M108*P108</f>
        <v>5738.3189999999995</v>
      </c>
      <c r="R108" s="16">
        <v>0.105</v>
      </c>
      <c r="S108" s="150">
        <v>0.25219999999999998</v>
      </c>
      <c r="T108" s="25">
        <f t="shared" ref="T108:T110" si="1039">M108*R108</f>
        <v>1632.855</v>
      </c>
      <c r="U108" s="26">
        <v>0.26900000000000002</v>
      </c>
      <c r="V108" s="25">
        <f t="shared" ref="V108:V110" si="1040">M108*U108</f>
        <v>4183.2190000000001</v>
      </c>
      <c r="W108" s="16">
        <v>0.46700000000000003</v>
      </c>
      <c r="X108" s="25">
        <f t="shared" ref="X108:X110" si="1041">M108*W108</f>
        <v>7262.317</v>
      </c>
      <c r="Y108" s="16">
        <v>0.44</v>
      </c>
      <c r="Z108" s="25">
        <f t="shared" ref="Z108:Z110" si="1042">Y108*M108</f>
        <v>6842.44</v>
      </c>
      <c r="AA108" s="17">
        <v>2.6800000000000001E-3</v>
      </c>
      <c r="AB108" s="18">
        <f t="shared" ref="AB108:AB110" si="1043">M108*AA108</f>
        <v>41.676680000000005</v>
      </c>
      <c r="AC108" s="27">
        <f>IF(M108&gt;0,(AE108+AN108)/M108,0)</f>
        <v>2.7927775770046942E-3</v>
      </c>
      <c r="AD108" s="17">
        <v>3.5E-4</v>
      </c>
      <c r="AE108" s="24">
        <f t="shared" ref="AE108:AE110" si="1044">AD108*M108</f>
        <v>5.44285</v>
      </c>
      <c r="AF108" s="117">
        <v>0.2175</v>
      </c>
      <c r="AG108" s="30">
        <f t="shared" ref="AG108:AG110" si="1045">AJ108*(1-AK108)*AF108</f>
        <v>36.737707500000006</v>
      </c>
      <c r="AH108" s="28">
        <f t="shared" ref="AH108:AH110" si="1046">IF(AND(AF108&gt;0,AD108&gt;0,AA108&gt;0),((AA108-AD108)*AF108)/((AF108-AD108)*AA108),0)</f>
        <v>0.87080427931720628</v>
      </c>
      <c r="AI108" s="60">
        <f t="shared" si="635"/>
        <v>0.87604007149112995</v>
      </c>
      <c r="AJ108" s="12">
        <v>183</v>
      </c>
      <c r="AK108" s="14">
        <v>7.6999999999999999E-2</v>
      </c>
      <c r="AL108" s="15">
        <v>0.22489999999999999</v>
      </c>
      <c r="AM108" s="135">
        <v>0.2278</v>
      </c>
      <c r="AN108" s="30">
        <f>AJ108*(1-AK108)*AL108</f>
        <v>37.987634100000001</v>
      </c>
      <c r="AO108" s="136">
        <f t="shared" ref="AO108" si="1047">AJ108*(1-AK108)*AM108</f>
        <v>38.477470200000006</v>
      </c>
      <c r="AP108" s="19">
        <v>1.6</v>
      </c>
      <c r="AQ108" s="19"/>
      <c r="AR108" s="101">
        <f>AR106+AJ108-AQ108</f>
        <v>1054.580000000002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9"/>
      <c r="B109" s="33">
        <v>2</v>
      </c>
      <c r="C109" s="11" t="s">
        <v>57</v>
      </c>
      <c r="D109" s="34">
        <v>19636</v>
      </c>
      <c r="E109" s="34">
        <v>3</v>
      </c>
      <c r="F109" s="34">
        <v>15202</v>
      </c>
      <c r="G109" s="35">
        <v>3.1</v>
      </c>
      <c r="H109" s="35">
        <v>5.5</v>
      </c>
      <c r="I109" s="34">
        <v>18905</v>
      </c>
      <c r="J109" s="35">
        <v>7.7</v>
      </c>
      <c r="K109" s="34">
        <v>16816</v>
      </c>
      <c r="L109" s="36">
        <v>6.9000000000000006E-2</v>
      </c>
      <c r="M109" s="37">
        <f>ROUND(K109*(1-L109),0)</f>
        <v>15656</v>
      </c>
      <c r="N109" s="38">
        <v>0.56399999999999995</v>
      </c>
      <c r="O109" s="25">
        <f t="shared" si="1037"/>
        <v>8829.9839999999986</v>
      </c>
      <c r="P109" s="36">
        <v>0.32900000000000001</v>
      </c>
      <c r="Q109" s="25">
        <f t="shared" si="1038"/>
        <v>5150.8240000000005</v>
      </c>
      <c r="R109" s="39">
        <v>0.107</v>
      </c>
      <c r="S109" s="139">
        <v>0.27139999999999997</v>
      </c>
      <c r="T109" s="25">
        <f t="shared" si="1039"/>
        <v>1675.192</v>
      </c>
      <c r="U109" s="28">
        <v>0.27</v>
      </c>
      <c r="V109" s="25">
        <f t="shared" si="1040"/>
        <v>4227.12</v>
      </c>
      <c r="W109" s="39">
        <v>0.46500000000000002</v>
      </c>
      <c r="X109" s="25">
        <f t="shared" si="1041"/>
        <v>7280.04</v>
      </c>
      <c r="Y109" s="39">
        <v>0.43</v>
      </c>
      <c r="Z109" s="25">
        <f t="shared" si="1042"/>
        <v>6732.08</v>
      </c>
      <c r="AA109" s="40">
        <v>2.7399999999999998E-3</v>
      </c>
      <c r="AB109" s="18">
        <f t="shared" si="1043"/>
        <v>42.897439999999996</v>
      </c>
      <c r="AC109" s="27">
        <f>IF(M109&gt;0,(AE109+AN109)/M109,0)</f>
        <v>2.7924540815022995E-3</v>
      </c>
      <c r="AD109" s="40">
        <v>3.8000000000000002E-4</v>
      </c>
      <c r="AE109" s="37">
        <f t="shared" si="1044"/>
        <v>5.9492799999999999</v>
      </c>
      <c r="AF109" s="28">
        <v>0.21690000000000001</v>
      </c>
      <c r="AG109" s="41">
        <f t="shared" si="1045"/>
        <v>37.3560363</v>
      </c>
      <c r="AH109" s="28">
        <f t="shared" si="1046"/>
        <v>0.86282550388966273</v>
      </c>
      <c r="AI109" s="29">
        <f t="shared" si="635"/>
        <v>0.86541856519065952</v>
      </c>
      <c r="AJ109" s="34">
        <v>187</v>
      </c>
      <c r="AK109" s="36">
        <v>7.9000000000000001E-2</v>
      </c>
      <c r="AL109" s="38">
        <v>0.21929999999999999</v>
      </c>
      <c r="AM109" s="137">
        <v>0.21920000000000001</v>
      </c>
      <c r="AN109" s="41">
        <f>AJ109*(1-AK109)*AL109</f>
        <v>37.769381099999997</v>
      </c>
      <c r="AO109" s="138">
        <f t="shared" si="677"/>
        <v>37.752158399999999</v>
      </c>
      <c r="AP109" s="42">
        <v>1.6</v>
      </c>
      <c r="AQ109" s="42"/>
      <c r="AR109" s="121">
        <f>AR108+AJ109-AQ109</f>
        <v>1241.580000000002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9"/>
      <c r="B110" s="33">
        <v>3</v>
      </c>
      <c r="C110" s="46" t="s">
        <v>56</v>
      </c>
      <c r="D110" s="43">
        <v>17844</v>
      </c>
      <c r="E110" s="43">
        <v>2</v>
      </c>
      <c r="F110" s="43">
        <v>15528</v>
      </c>
      <c r="G110" s="37">
        <v>1.8</v>
      </c>
      <c r="H110" s="37">
        <v>5</v>
      </c>
      <c r="I110" s="43">
        <v>18474</v>
      </c>
      <c r="J110" s="37">
        <v>7.5</v>
      </c>
      <c r="K110" s="43">
        <v>16780</v>
      </c>
      <c r="L110" s="39">
        <v>6.9000000000000006E-2</v>
      </c>
      <c r="M110" s="37">
        <f>ROUND(K110*(1-L110),0)</f>
        <v>15622</v>
      </c>
      <c r="N110" s="28">
        <v>0.51100000000000001</v>
      </c>
      <c r="O110" s="25">
        <f t="shared" si="1037"/>
        <v>7982.8420000000006</v>
      </c>
      <c r="P110" s="39">
        <v>0.27500000000000002</v>
      </c>
      <c r="Q110" s="25">
        <f t="shared" si="1038"/>
        <v>4296.05</v>
      </c>
      <c r="R110" s="39">
        <v>0.214</v>
      </c>
      <c r="S110" s="139">
        <v>0.27689999999999998</v>
      </c>
      <c r="T110" s="25">
        <f t="shared" si="1039"/>
        <v>3343.1079999999997</v>
      </c>
      <c r="U110" s="28">
        <v>0.27500000000000002</v>
      </c>
      <c r="V110" s="25">
        <f t="shared" si="1040"/>
        <v>4296.05</v>
      </c>
      <c r="W110" s="39">
        <v>0.47499999999999998</v>
      </c>
      <c r="X110" s="25">
        <f t="shared" si="1041"/>
        <v>7420.45</v>
      </c>
      <c r="Y110" s="39">
        <v>0.43</v>
      </c>
      <c r="Z110" s="25">
        <f t="shared" si="1042"/>
        <v>6717.46</v>
      </c>
      <c r="AA110" s="47">
        <v>2.8E-3</v>
      </c>
      <c r="AB110" s="18">
        <f t="shared" si="1043"/>
        <v>43.741599999999998</v>
      </c>
      <c r="AC110" s="27">
        <f>IF(M110&gt;0,(AE110+AN110)/M110,0)</f>
        <v>2.8452913839457179E-3</v>
      </c>
      <c r="AD110" s="47">
        <v>3.8000000000000002E-4</v>
      </c>
      <c r="AE110" s="37">
        <f t="shared" si="1044"/>
        <v>5.9363600000000005</v>
      </c>
      <c r="AF110" s="28">
        <v>0.2162</v>
      </c>
      <c r="AG110" s="41">
        <f t="shared" si="1045"/>
        <v>36.957228000000001</v>
      </c>
      <c r="AH110" s="28">
        <f t="shared" si="1046"/>
        <v>0.86580748507354</v>
      </c>
      <c r="AI110" s="29">
        <f t="shared" si="635"/>
        <v>0.86790986751810884</v>
      </c>
      <c r="AJ110" s="43">
        <v>185</v>
      </c>
      <c r="AK110" s="39">
        <v>7.5999999999999998E-2</v>
      </c>
      <c r="AL110" s="28">
        <v>0.2253</v>
      </c>
      <c r="AM110" s="139">
        <v>0.23080000000000001</v>
      </c>
      <c r="AN110" s="41">
        <f>AJ110*(1-AK110)*AL110</f>
        <v>38.512782000000001</v>
      </c>
      <c r="AO110" s="140">
        <f t="shared" si="677"/>
        <v>39.452952000000003</v>
      </c>
      <c r="AP110" s="18">
        <v>1.6</v>
      </c>
      <c r="AQ110" s="18"/>
      <c r="AR110" s="121">
        <f>AR109+AJ110-AQ110</f>
        <v>1426.580000000002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70"/>
      <c r="B111" s="49" t="s">
        <v>38</v>
      </c>
      <c r="C111" s="50"/>
      <c r="D111" s="51">
        <f t="shared" ref="D111" si="1048">SUM(D108:D110)</f>
        <v>55100</v>
      </c>
      <c r="E111" s="51"/>
      <c r="F111" s="51">
        <f t="shared" ref="F111" si="1049">SUM(F108:F110)</f>
        <v>46608</v>
      </c>
      <c r="G111" s="52"/>
      <c r="H111" s="52"/>
      <c r="I111" s="51">
        <f t="shared" ref="I111:K111" si="1050">SUM(I108:I110)</f>
        <v>56388</v>
      </c>
      <c r="J111" s="52"/>
      <c r="K111" s="51">
        <f t="shared" si="1050"/>
        <v>50282</v>
      </c>
      <c r="L111" s="21">
        <f t="shared" ref="L111" si="1051">IF(K111&gt;0,(K108*L108+K109*L109+K110*L110)/K111,0)</f>
        <v>6.866815162483593E-2</v>
      </c>
      <c r="M111" s="52">
        <f t="shared" ref="M111" si="1052">M108+M109+M110</f>
        <v>46829</v>
      </c>
      <c r="N111" s="53">
        <f t="shared" ref="N111" si="1053">IF(M111&gt;0,O111/M111,0)</f>
        <v>0.5337003139080484</v>
      </c>
      <c r="O111" s="54">
        <f t="shared" ref="O111" si="1054">O108+O109+O110</f>
        <v>24992.651999999998</v>
      </c>
      <c r="P111" s="21">
        <f t="shared" ref="P111" si="1055">IF(M111&gt;0,Q111/M111,0)</f>
        <v>0.32426899997864572</v>
      </c>
      <c r="Q111" s="54">
        <f t="shared" ref="Q111" si="1056">Q108+Q109+Q110</f>
        <v>15185.192999999999</v>
      </c>
      <c r="R111" s="21">
        <f t="shared" ref="R111" si="1057">IF(M111&gt;0,T111/M111,0)</f>
        <v>0.14203068611330585</v>
      </c>
      <c r="S111" s="141"/>
      <c r="T111" s="54">
        <f t="shared" ref="T111" si="1058">T108+T109+T110</f>
        <v>6651.1549999999997</v>
      </c>
      <c r="U111" s="21">
        <f t="shared" ref="U111" si="1059">IF(M111&gt;0,V111/M111,0)</f>
        <v>0.27133590296611071</v>
      </c>
      <c r="V111" s="54">
        <f t="shared" ref="V111" si="1060">V108+V109+V110</f>
        <v>12706.388999999999</v>
      </c>
      <c r="W111" s="21">
        <f t="shared" ref="W111" si="1061">IF(M111&gt;0,X111/M111,0)</f>
        <v>0.46900012812573405</v>
      </c>
      <c r="X111" s="54">
        <f t="shared" ref="X111" si="1062">X108+X109+X110</f>
        <v>21962.807000000001</v>
      </c>
      <c r="Y111" s="21">
        <f t="shared" ref="Y111" si="1063">IF(M111&gt;0,Z111/M111,0)</f>
        <v>0.43332080548378143</v>
      </c>
      <c r="Z111" s="54">
        <f t="shared" ref="Z111" si="1064">Z108+Z109+Z110</f>
        <v>20291.98</v>
      </c>
      <c r="AA111" s="55">
        <f t="shared" ref="AA111" si="1065">IF(M111&gt;0,AB111/M111,0)</f>
        <v>2.7400909692711782E-3</v>
      </c>
      <c r="AB111" s="56">
        <f t="shared" ref="AB111" si="1066">SUM(AB108:AB110)</f>
        <v>128.31572</v>
      </c>
      <c r="AC111" s="55">
        <f t="shared" ref="AC111" si="1067">IF(M111&gt;0,(AC108*M108+AC109*M109+AC110*M110)/M111,0)</f>
        <v>2.8101878579512691E-3</v>
      </c>
      <c r="AD111" s="55">
        <f t="shared" ref="AD111" si="1068">IF(K111&gt;0,(K108*AD108+K109*AD109+K110*AD110)/K111,0)</f>
        <v>3.7004454874507779E-4</v>
      </c>
      <c r="AE111" s="52">
        <f t="shared" ref="AE111" si="1069">SUM(AE108:AE110)</f>
        <v>17.328490000000002</v>
      </c>
      <c r="AF111" s="53">
        <f t="shared" ref="AF111" si="1070">IF(K111&gt;0,(K108*AF108+K109*AF109+K110*AF110)/K111,0)</f>
        <v>0.21686550654309697</v>
      </c>
      <c r="AG111" s="58">
        <f t="shared" ref="AG111" si="1071">SUM(AG108:AG110)</f>
        <v>111.0509718</v>
      </c>
      <c r="AH111" s="53">
        <f t="shared" ref="AH111" si="1072">IF(AND(AB111&gt;0),((AB108*AH108+AB109*AH109+AB110*AH110)/AB111),0)</f>
        <v>0.86643352244294902</v>
      </c>
      <c r="AI111" s="57">
        <f t="shared" si="635"/>
        <v>0.8697625902737679</v>
      </c>
      <c r="AJ111" s="51">
        <f t="shared" ref="AJ111" si="1073">SUM(AJ108:AJ110)</f>
        <v>555</v>
      </c>
      <c r="AK111" s="21">
        <f t="shared" ref="AK111" si="1074">IF(AJ111&gt;0,(AK108*AJ108+AK109*AJ109+AK110*AJ110)/AJ111,0)</f>
        <v>7.7340540540540542E-2</v>
      </c>
      <c r="AL111" s="53">
        <f>IF(K111&gt;0,(AL108*K108+AL109*K109+AL110*K110)/K111,0)</f>
        <v>0.22316065788950321</v>
      </c>
      <c r="AM111" s="141">
        <f>IF(L111&gt;0,(AM108*K108+AM109*K109+AM110*K110)/K111,0)</f>
        <v>0.22592502287100752</v>
      </c>
      <c r="AN111" s="58">
        <f t="shared" ref="AN111" si="1075">SUM(AN108:AN110)</f>
        <v>114.2697972</v>
      </c>
      <c r="AO111" s="142">
        <f t="shared" si="706"/>
        <v>115.68258060000002</v>
      </c>
      <c r="AP111" s="56"/>
      <c r="AQ111" s="56">
        <f t="shared" ref="AQ111" si="1076">SUM(AQ108:AQ110)</f>
        <v>0</v>
      </c>
      <c r="AR111" s="105"/>
      <c r="AS111" s="106">
        <f>AR110</f>
        <v>1426.580000000002</v>
      </c>
      <c r="AT111" s="51">
        <f t="shared" ref="AT111" si="1077">SUM(AT108:AT110)</f>
        <v>0</v>
      </c>
      <c r="AU111" s="59"/>
      <c r="AV111" s="58"/>
      <c r="AW111" s="58"/>
      <c r="AX111" s="58"/>
      <c r="AY111" s="58"/>
    </row>
    <row r="112" spans="1:51" x14ac:dyDescent="0.2">
      <c r="A112" s="168">
        <v>28</v>
      </c>
      <c r="B112" s="23">
        <v>1</v>
      </c>
      <c r="C112" s="46" t="s">
        <v>58</v>
      </c>
      <c r="D112" s="12">
        <v>15013</v>
      </c>
      <c r="E112" s="12">
        <v>0</v>
      </c>
      <c r="F112" s="12">
        <v>15011</v>
      </c>
      <c r="G112" s="13">
        <v>1.8</v>
      </c>
      <c r="H112" s="13">
        <v>5.2</v>
      </c>
      <c r="I112" s="12">
        <v>18089</v>
      </c>
      <c r="J112" s="13">
        <v>7.3</v>
      </c>
      <c r="K112" s="12">
        <v>16607</v>
      </c>
      <c r="L112" s="14">
        <v>6.9000000000000006E-2</v>
      </c>
      <c r="M112" s="24">
        <f>ROUND(K112*(1-L112),0)</f>
        <v>15461</v>
      </c>
      <c r="N112" s="15">
        <v>0.52100000000000002</v>
      </c>
      <c r="O112" s="25">
        <f t="shared" ref="O112:O114" si="1078">M112*N112</f>
        <v>8055.1810000000005</v>
      </c>
      <c r="P112" s="14">
        <v>0.29699999999999999</v>
      </c>
      <c r="Q112" s="25">
        <f t="shared" ref="Q112:Q114" si="1079">M112*P112</f>
        <v>4591.9169999999995</v>
      </c>
      <c r="R112" s="16">
        <v>0.182</v>
      </c>
      <c r="S112" s="150">
        <v>0.26829999999999998</v>
      </c>
      <c r="T112" s="25">
        <f t="shared" ref="T112:T114" si="1080">M112*R112</f>
        <v>2813.902</v>
      </c>
      <c r="U112" s="26">
        <v>0.28499999999999998</v>
      </c>
      <c r="V112" s="25">
        <f t="shared" ref="V112:V114" si="1081">M112*U112</f>
        <v>4406.3849999999993</v>
      </c>
      <c r="W112" s="16">
        <v>0.45700000000000002</v>
      </c>
      <c r="X112" s="25">
        <f t="shared" ref="X112:X114" si="1082">M112*W112</f>
        <v>7065.6770000000006</v>
      </c>
      <c r="Y112" s="16">
        <v>0.43</v>
      </c>
      <c r="Z112" s="25">
        <f t="shared" ref="Z112:Z114" si="1083">Y112*M112</f>
        <v>6648.23</v>
      </c>
      <c r="AA112" s="17">
        <v>2.7699999999999999E-3</v>
      </c>
      <c r="AB112" s="18">
        <f t="shared" ref="AB112:AB114" si="1084">M112*AA112</f>
        <v>42.826969999999996</v>
      </c>
      <c r="AC112" s="27">
        <f>IF(M112&gt;0,(AE112+AN112)/M112,0)</f>
        <v>2.8187126964620665E-3</v>
      </c>
      <c r="AD112" s="17">
        <v>3.6999999999999999E-4</v>
      </c>
      <c r="AE112" s="24">
        <f t="shared" ref="AE112:AE114" si="1085">AD112*M112</f>
        <v>5.7205699999999995</v>
      </c>
      <c r="AF112" s="117">
        <v>0.21429999999999999</v>
      </c>
      <c r="AG112" s="30">
        <f t="shared" ref="AG112:AG114" si="1086">AJ112*(1-AK112)*AF112</f>
        <v>36.513505500000001</v>
      </c>
      <c r="AH112" s="28">
        <f t="shared" ref="AH112:AH114" si="1087">IF(AND(AF112&gt;0,AD112&gt;0,AA112&gt;0),((AA112-AD112)*AF112)/((AF112-AD112)*AA112),0)</f>
        <v>0.86792450919790398</v>
      </c>
      <c r="AI112" s="60">
        <f t="shared" si="635"/>
        <v>0.87018340499800051</v>
      </c>
      <c r="AJ112" s="12">
        <v>185</v>
      </c>
      <c r="AK112" s="14">
        <v>7.9000000000000001E-2</v>
      </c>
      <c r="AL112" s="15">
        <v>0.22220000000000001</v>
      </c>
      <c r="AM112" s="135">
        <v>0.2263</v>
      </c>
      <c r="AN112" s="30">
        <f>AJ112*(1-AK112)*AL112</f>
        <v>37.859547000000006</v>
      </c>
      <c r="AO112" s="136">
        <f t="shared" ref="AO112" si="1088">AJ112*(1-AK112)*AM112</f>
        <v>38.558125500000003</v>
      </c>
      <c r="AP112" s="19">
        <v>1.6</v>
      </c>
      <c r="AQ112" s="19"/>
      <c r="AR112" s="101">
        <f>AR110+AJ112-AQ112</f>
        <v>1611.580000000002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9"/>
      <c r="B113" s="33">
        <v>2</v>
      </c>
      <c r="C113" s="11" t="s">
        <v>57</v>
      </c>
      <c r="D113" s="34">
        <v>18887</v>
      </c>
      <c r="E113" s="34">
        <v>2</v>
      </c>
      <c r="F113" s="34">
        <v>15080</v>
      </c>
      <c r="G113" s="35">
        <v>4.5999999999999996</v>
      </c>
      <c r="H113" s="35">
        <v>6.5</v>
      </c>
      <c r="I113" s="34">
        <v>18072</v>
      </c>
      <c r="J113" s="35">
        <v>7.5</v>
      </c>
      <c r="K113" s="34">
        <v>16719</v>
      </c>
      <c r="L113" s="36">
        <v>6.9000000000000006E-2</v>
      </c>
      <c r="M113" s="37">
        <f>ROUND(K113*(1-L113),0)</f>
        <v>15565</v>
      </c>
      <c r="N113" s="38">
        <v>0.45100000000000001</v>
      </c>
      <c r="O113" s="25">
        <f t="shared" si="1078"/>
        <v>7019.8150000000005</v>
      </c>
      <c r="P113" s="36">
        <v>0.36899999999999999</v>
      </c>
      <c r="Q113" s="25">
        <f t="shared" si="1079"/>
        <v>5743.4849999999997</v>
      </c>
      <c r="R113" s="39">
        <v>0.18</v>
      </c>
      <c r="S113" s="139">
        <v>0.27050000000000002</v>
      </c>
      <c r="T113" s="25">
        <f t="shared" si="1080"/>
        <v>2801.7</v>
      </c>
      <c r="U113" s="28">
        <v>0.27</v>
      </c>
      <c r="V113" s="25">
        <f t="shared" si="1081"/>
        <v>4202.55</v>
      </c>
      <c r="W113" s="39">
        <v>0.47099999999999997</v>
      </c>
      <c r="X113" s="25">
        <f t="shared" si="1082"/>
        <v>7331.1149999999998</v>
      </c>
      <c r="Y113" s="39">
        <v>0.43</v>
      </c>
      <c r="Z113" s="25">
        <f t="shared" si="1083"/>
        <v>6692.95</v>
      </c>
      <c r="AA113" s="40">
        <v>2.64E-3</v>
      </c>
      <c r="AB113" s="18">
        <f t="shared" si="1084"/>
        <v>41.0916</v>
      </c>
      <c r="AC113" s="27">
        <f>IF(M113&gt;0,(AE113+AN113)/M113,0)</f>
        <v>2.7407057500803086E-3</v>
      </c>
      <c r="AD113" s="40">
        <v>3.6000000000000002E-4</v>
      </c>
      <c r="AE113" s="37">
        <f t="shared" si="1085"/>
        <v>5.6034000000000006</v>
      </c>
      <c r="AF113" s="28">
        <v>0.2177</v>
      </c>
      <c r="AG113" s="41">
        <f t="shared" si="1086"/>
        <v>36.045677500000004</v>
      </c>
      <c r="AH113" s="28">
        <f t="shared" si="1087"/>
        <v>0.86506688305712875</v>
      </c>
      <c r="AI113" s="29">
        <f t="shared" si="635"/>
        <v>0.87004651030505997</v>
      </c>
      <c r="AJ113" s="34">
        <v>179</v>
      </c>
      <c r="AK113" s="36">
        <v>7.4999999999999997E-2</v>
      </c>
      <c r="AL113" s="38">
        <v>0.2238</v>
      </c>
      <c r="AM113" s="137">
        <v>0.2301</v>
      </c>
      <c r="AN113" s="41">
        <f>AJ113*(1-AK113)*AL113</f>
        <v>37.055685000000004</v>
      </c>
      <c r="AO113" s="138">
        <f t="shared" si="677"/>
        <v>38.098807500000007</v>
      </c>
      <c r="AP113" s="42">
        <v>1.58</v>
      </c>
      <c r="AQ113" s="42"/>
      <c r="AR113" s="121">
        <f>AR112+AJ113-AQ113</f>
        <v>1790.580000000002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9"/>
      <c r="B114" s="33">
        <v>3</v>
      </c>
      <c r="C114" s="46" t="s">
        <v>55</v>
      </c>
      <c r="D114" s="43">
        <v>17300</v>
      </c>
      <c r="E114" s="43">
        <v>2</v>
      </c>
      <c r="F114" s="43">
        <v>14525</v>
      </c>
      <c r="G114" s="37">
        <v>2.9</v>
      </c>
      <c r="H114" s="37">
        <v>5.9</v>
      </c>
      <c r="I114" s="43">
        <v>17619</v>
      </c>
      <c r="J114" s="37">
        <v>7.2</v>
      </c>
      <c r="K114" s="43">
        <v>16728</v>
      </c>
      <c r="L114" s="39">
        <v>6.8000000000000005E-2</v>
      </c>
      <c r="M114" s="37">
        <f>ROUND(K114*(1-L114),0)</f>
        <v>15590</v>
      </c>
      <c r="N114" s="28">
        <v>0.47399999999999998</v>
      </c>
      <c r="O114" s="25">
        <f t="shared" si="1078"/>
        <v>7389.66</v>
      </c>
      <c r="P114" s="39">
        <v>0.313</v>
      </c>
      <c r="Q114" s="25">
        <f t="shared" si="1079"/>
        <v>4879.67</v>
      </c>
      <c r="R114" s="39">
        <v>0.21299999999999999</v>
      </c>
      <c r="S114" s="139">
        <v>0.25829999999999997</v>
      </c>
      <c r="T114" s="25">
        <f t="shared" si="1080"/>
        <v>3320.67</v>
      </c>
      <c r="U114" s="28">
        <v>0.26600000000000001</v>
      </c>
      <c r="V114" s="25">
        <f t="shared" si="1081"/>
        <v>4146.9400000000005</v>
      </c>
      <c r="W114" s="39">
        <v>0.47699999999999998</v>
      </c>
      <c r="X114" s="25">
        <f t="shared" si="1082"/>
        <v>7436.4299999999994</v>
      </c>
      <c r="Y114" s="39">
        <v>0.43</v>
      </c>
      <c r="Z114" s="25">
        <f t="shared" si="1083"/>
        <v>6703.7</v>
      </c>
      <c r="AA114" s="47">
        <v>2.6800000000000001E-3</v>
      </c>
      <c r="AB114" s="18">
        <f t="shared" si="1084"/>
        <v>41.781199999999998</v>
      </c>
      <c r="AC114" s="27">
        <f>IF(M114&gt;0,(AE114+AN114)/M114,0)</f>
        <v>2.6277901860166774E-3</v>
      </c>
      <c r="AD114" s="47">
        <v>3.6000000000000002E-4</v>
      </c>
      <c r="AE114" s="37">
        <f t="shared" si="1085"/>
        <v>5.6124000000000001</v>
      </c>
      <c r="AF114" s="28">
        <v>0.21829999999999999</v>
      </c>
      <c r="AG114" s="41">
        <f t="shared" si="1086"/>
        <v>34.105009000000003</v>
      </c>
      <c r="AH114" s="28">
        <f t="shared" si="1087"/>
        <v>0.86710158485356092</v>
      </c>
      <c r="AI114" s="29">
        <f t="shared" si="635"/>
        <v>0.8643778207829439</v>
      </c>
      <c r="AJ114" s="43">
        <v>170</v>
      </c>
      <c r="AK114" s="39">
        <v>8.1000000000000003E-2</v>
      </c>
      <c r="AL114" s="28">
        <v>0.2263</v>
      </c>
      <c r="AM114" s="139">
        <v>0.2339</v>
      </c>
      <c r="AN114" s="41">
        <f>AJ114*(1-AK114)*AL114</f>
        <v>35.354849000000002</v>
      </c>
      <c r="AO114" s="140">
        <f t="shared" si="677"/>
        <v>36.542197000000002</v>
      </c>
      <c r="AP114" s="18">
        <v>1.58</v>
      </c>
      <c r="AQ114" s="18"/>
      <c r="AR114" s="121">
        <f>AR113+AJ114-AQ114</f>
        <v>1960.580000000002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70"/>
      <c r="B115" s="49" t="s">
        <v>38</v>
      </c>
      <c r="C115" s="50"/>
      <c r="D115" s="51">
        <f t="shared" ref="D115" si="1089">SUM(D112:D114)</f>
        <v>51200</v>
      </c>
      <c r="E115" s="51"/>
      <c r="F115" s="51">
        <f t="shared" ref="F115" si="1090">SUM(F112:F114)</f>
        <v>44616</v>
      </c>
      <c r="G115" s="52"/>
      <c r="H115" s="52"/>
      <c r="I115" s="51">
        <f t="shared" ref="I115:K115" si="1091">SUM(I112:I114)</f>
        <v>53780</v>
      </c>
      <c r="J115" s="52"/>
      <c r="K115" s="51">
        <f t="shared" si="1091"/>
        <v>50054</v>
      </c>
      <c r="L115" s="21">
        <f t="shared" ref="L115" si="1092">IF(K115&gt;0,(K112*L112+K113*L113+K114*L114)/K115,0)</f>
        <v>6.8665800934990223E-2</v>
      </c>
      <c r="M115" s="52">
        <f t="shared" ref="M115" si="1093">M112+M113+M114</f>
        <v>46616</v>
      </c>
      <c r="N115" s="53">
        <f t="shared" ref="N115" si="1094">IF(M115&gt;0,O115/M115,0)</f>
        <v>0.48190870087523602</v>
      </c>
      <c r="O115" s="54">
        <f t="shared" ref="O115" si="1095">O112+O113+O114</f>
        <v>22464.656000000003</v>
      </c>
      <c r="P115" s="21">
        <f t="shared" ref="P115" si="1096">IF(M115&gt;0,Q115/M115,0)</f>
        <v>0.32639162519306675</v>
      </c>
      <c r="Q115" s="54">
        <f t="shared" ref="Q115" si="1097">Q112+Q113+Q114</f>
        <v>15215.071999999998</v>
      </c>
      <c r="R115" s="21">
        <f t="shared" ref="R115" si="1098">IF(M115&gt;0,T115/M115,0)</f>
        <v>0.19169967393169729</v>
      </c>
      <c r="S115" s="141"/>
      <c r="T115" s="54">
        <f t="shared" ref="T115" si="1099">T112+T113+T114</f>
        <v>8936.2720000000008</v>
      </c>
      <c r="U115" s="21">
        <f t="shared" ref="U115" si="1100">IF(M115&gt;0,V115/M115,0)</f>
        <v>0.27363727046507635</v>
      </c>
      <c r="V115" s="54">
        <f t="shared" ref="V115" si="1101">V112+V113+V114</f>
        <v>12755.875</v>
      </c>
      <c r="W115" s="21">
        <f t="shared" ref="W115" si="1102">IF(M115&gt;0,X115/M115,0)</f>
        <v>0.4683632658314742</v>
      </c>
      <c r="X115" s="54">
        <f t="shared" ref="X115" si="1103">X112+X113+X114</f>
        <v>21833.222000000002</v>
      </c>
      <c r="Y115" s="21">
        <f t="shared" ref="Y115" si="1104">IF(M115&gt;0,Z115/M115,0)</f>
        <v>0.43000000000000005</v>
      </c>
      <c r="Z115" s="54">
        <f t="shared" ref="Z115" si="1105">Z112+Z113+Z114</f>
        <v>20044.88</v>
      </c>
      <c r="AA115" s="55">
        <f t="shared" ref="AA115" si="1106">IF(M115&gt;0,AB115/M115,0)</f>
        <v>2.6964941221898058E-3</v>
      </c>
      <c r="AB115" s="56">
        <f t="shared" ref="AB115" si="1107">SUM(AB112:AB114)</f>
        <v>125.69976999999999</v>
      </c>
      <c r="AC115" s="55">
        <f t="shared" ref="AC115" si="1108">IF(M115&gt;0,(AC112*M112+AC113*M113+AC114*M114)/M115,0)</f>
        <v>2.7288152351124082E-3</v>
      </c>
      <c r="AD115" s="55">
        <f t="shared" ref="AD115" si="1109">IF(K115&gt;0,(K112*AD112+K113*AD113+K114*AD114)/K115,0)</f>
        <v>3.6331781675790148E-4</v>
      </c>
      <c r="AE115" s="52">
        <f t="shared" ref="AE115" si="1110">SUM(AE112:AE114)</f>
        <v>16.93637</v>
      </c>
      <c r="AF115" s="53">
        <f t="shared" ref="AF115" si="1111">IF(K115&gt;0,(K112*AF112+K113*AF113+K114*AF114)/K115,0)</f>
        <v>0.21677246174131939</v>
      </c>
      <c r="AG115" s="58">
        <f t="shared" ref="AG115" si="1112">SUM(AG112:AG114)</f>
        <v>106.66419200000001</v>
      </c>
      <c r="AH115" s="53">
        <f t="shared" ref="AH115" si="1113">IF(AND(AB115&gt;0),((AB112*AH112+AB113*AH113+AB114*AH114)/AB115),0)</f>
        <v>0.86671681250170363</v>
      </c>
      <c r="AI115" s="57">
        <f t="shared" si="635"/>
        <v>0.86826640105382724</v>
      </c>
      <c r="AJ115" s="51">
        <f t="shared" ref="AJ115" si="1114">SUM(AJ112:AJ114)</f>
        <v>534</v>
      </c>
      <c r="AK115" s="21">
        <f t="shared" ref="AK115" si="1115">IF(AJ115&gt;0,(AK112*AJ112+AK113*AJ113+AK114*AJ114)/AJ115,0)</f>
        <v>7.8295880149812744E-2</v>
      </c>
      <c r="AL115" s="53">
        <f>IF(K115&gt;0,(AL112*K112+AL113*K113+AL114*K114)/K115,0)</f>
        <v>0.22410464698126023</v>
      </c>
      <c r="AM115" s="141">
        <f>IF(L115&gt;0,(AM112*K112+AM113*K113+AM114*K114)/K115,0)</f>
        <v>0.23010918607903466</v>
      </c>
      <c r="AN115" s="58">
        <f t="shared" ref="AN115" si="1116">SUM(AN112:AN114)</f>
        <v>110.270081</v>
      </c>
      <c r="AO115" s="142">
        <f t="shared" si="706"/>
        <v>113.19913000000001</v>
      </c>
      <c r="AP115" s="56"/>
      <c r="AQ115" s="56">
        <f t="shared" ref="AQ115" si="1117">SUM(AQ112:AQ114)</f>
        <v>0</v>
      </c>
      <c r="AR115" s="105"/>
      <c r="AS115" s="106">
        <f>AR114</f>
        <v>1960.580000000002</v>
      </c>
      <c r="AT115" s="51">
        <f t="shared" ref="AT115" si="1118">SUM(AT112:AT114)</f>
        <v>0</v>
      </c>
      <c r="AU115" s="59"/>
      <c r="AV115" s="58"/>
      <c r="AW115" s="58"/>
      <c r="AX115" s="58"/>
      <c r="AY115" s="58"/>
    </row>
    <row r="116" spans="1:51" x14ac:dyDescent="0.2">
      <c r="A116" s="169">
        <v>29</v>
      </c>
      <c r="B116" s="33">
        <v>1</v>
      </c>
      <c r="C116" s="11" t="s">
        <v>53</v>
      </c>
      <c r="D116" s="12">
        <v>5900</v>
      </c>
      <c r="E116" s="12">
        <v>0</v>
      </c>
      <c r="F116" s="12">
        <v>6083</v>
      </c>
      <c r="G116" s="13">
        <v>4.4000000000000004</v>
      </c>
      <c r="H116" s="13">
        <v>6.2</v>
      </c>
      <c r="I116" s="12">
        <v>7072</v>
      </c>
      <c r="J116" s="13">
        <v>11.5</v>
      </c>
      <c r="K116" s="12">
        <v>16206</v>
      </c>
      <c r="L116" s="14">
        <v>8.3000000000000004E-2</v>
      </c>
      <c r="M116" s="24">
        <f>ROUND(K116*(1-L116),0)</f>
        <v>14861</v>
      </c>
      <c r="N116" s="15">
        <v>0.40400000000000003</v>
      </c>
      <c r="O116" s="25">
        <f t="shared" ref="O116:O118" si="1119">M116*N116</f>
        <v>6003.8440000000001</v>
      </c>
      <c r="P116" s="14">
        <v>0.44800000000000001</v>
      </c>
      <c r="Q116" s="25">
        <f t="shared" ref="Q116:Q118" si="1120">M116*P116</f>
        <v>6657.7280000000001</v>
      </c>
      <c r="R116" s="16">
        <v>0.14799999999999999</v>
      </c>
      <c r="S116" s="150">
        <v>0.25459999999999999</v>
      </c>
      <c r="T116" s="25">
        <f t="shared" ref="T116:T118" si="1121">M116*R116</f>
        <v>2199.4279999999999</v>
      </c>
      <c r="U116" s="26">
        <v>0.26400000000000001</v>
      </c>
      <c r="V116" s="25">
        <f t="shared" ref="V116:V118" si="1122">M116*U116</f>
        <v>3923.3040000000001</v>
      </c>
      <c r="W116" s="16">
        <v>0.47199999999999998</v>
      </c>
      <c r="X116" s="25">
        <f t="shared" ref="X116:X118" si="1123">M116*W116</f>
        <v>7014.3919999999998</v>
      </c>
      <c r="Y116" s="16">
        <v>0.44</v>
      </c>
      <c r="Z116" s="25">
        <f t="shared" ref="Z116:Z118" si="1124">Y116*M116</f>
        <v>6538.84</v>
      </c>
      <c r="AA116" s="17">
        <v>2.7499999999999998E-3</v>
      </c>
      <c r="AB116" s="18">
        <f t="shared" ref="AB116:AB118" si="1125">M116*AA116</f>
        <v>40.867750000000001</v>
      </c>
      <c r="AC116" s="27">
        <f>IF(M116&gt;0,(AE116+AN116)/M116,0)</f>
        <v>2.9180863737298971E-3</v>
      </c>
      <c r="AD116" s="17">
        <v>3.6000000000000002E-4</v>
      </c>
      <c r="AE116" s="24">
        <f t="shared" ref="AE116:AE118" si="1126">AD116*M116</f>
        <v>5.3499600000000003</v>
      </c>
      <c r="AF116" s="117">
        <v>0.21659999999999999</v>
      </c>
      <c r="AG116" s="30">
        <f t="shared" ref="AG116:AG118" si="1127">AJ116*(1-AK116)*AF116</f>
        <v>37.024304399999998</v>
      </c>
      <c r="AH116" s="28">
        <f t="shared" ref="AH116:AH118" si="1128">IF(AND(AF116&gt;0,AD116&gt;0,AA116&gt;0),((AA116-AD116)*AF116)/((AF116-AD116)*AA116),0)</f>
        <v>0.87053778629805256</v>
      </c>
      <c r="AI116" s="60">
        <f t="shared" si="635"/>
        <v>0.87805278749546112</v>
      </c>
      <c r="AJ116" s="12">
        <v>186</v>
      </c>
      <c r="AK116" s="14">
        <v>8.1000000000000003E-2</v>
      </c>
      <c r="AL116" s="15">
        <v>0.22239999999999999</v>
      </c>
      <c r="AM116" s="135">
        <v>0.2205</v>
      </c>
      <c r="AN116" s="30">
        <f>AJ116*(1-AK116)*AL116</f>
        <v>38.015721599999999</v>
      </c>
      <c r="AO116" s="136">
        <f t="shared" ref="AO116" si="1129">AJ116*(1-AK116)*AM116</f>
        <v>37.690947000000001</v>
      </c>
      <c r="AP116" s="19">
        <v>1.65</v>
      </c>
      <c r="AQ116" s="19">
        <v>1005.78</v>
      </c>
      <c r="AR116" s="101">
        <f>AR114+AJ116-AQ116</f>
        <v>1140.8000000000018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9"/>
      <c r="B117" s="33">
        <v>2</v>
      </c>
      <c r="C117" s="11" t="s">
        <v>57</v>
      </c>
      <c r="D117" s="34">
        <v>1845</v>
      </c>
      <c r="E117" s="34">
        <v>0</v>
      </c>
      <c r="F117" s="34">
        <v>759</v>
      </c>
      <c r="G117" s="35">
        <v>14.5</v>
      </c>
      <c r="H117" s="35">
        <v>10</v>
      </c>
      <c r="I117" s="34">
        <v>2365</v>
      </c>
      <c r="J117" s="35">
        <v>13.2</v>
      </c>
      <c r="K117" s="34">
        <v>13277</v>
      </c>
      <c r="L117" s="36">
        <v>5.8999999999999997E-2</v>
      </c>
      <c r="M117" s="37">
        <f>ROUND(K117*(1-L117),0)</f>
        <v>12494</v>
      </c>
      <c r="N117" s="38">
        <v>0.50700000000000001</v>
      </c>
      <c r="O117" s="25">
        <f t="shared" si="1119"/>
        <v>6334.4579999999996</v>
      </c>
      <c r="P117" s="36">
        <v>0.32800000000000001</v>
      </c>
      <c r="Q117" s="25">
        <f t="shared" si="1120"/>
        <v>4098.0320000000002</v>
      </c>
      <c r="R117" s="39">
        <v>0.16500000000000001</v>
      </c>
      <c r="S117" s="139">
        <v>0.2258</v>
      </c>
      <c r="T117" s="25">
        <f t="shared" si="1121"/>
        <v>2061.5100000000002</v>
      </c>
      <c r="U117" s="28">
        <v>0.217</v>
      </c>
      <c r="V117" s="25">
        <f t="shared" si="1122"/>
        <v>2711.1979999999999</v>
      </c>
      <c r="W117" s="39">
        <v>0.498</v>
      </c>
      <c r="X117" s="25">
        <f t="shared" si="1123"/>
        <v>6222.0119999999997</v>
      </c>
      <c r="Y117" s="39">
        <v>0.44</v>
      </c>
      <c r="Z117" s="25">
        <f t="shared" si="1124"/>
        <v>5497.36</v>
      </c>
      <c r="AA117" s="40">
        <v>2.5100000000000001E-3</v>
      </c>
      <c r="AB117" s="18">
        <f t="shared" si="1125"/>
        <v>31.359940000000002</v>
      </c>
      <c r="AC117" s="27">
        <f>IF(M117&gt;0,(AE117+AN117)/M117,0)</f>
        <v>2.7645380582679686E-3</v>
      </c>
      <c r="AD117" s="40">
        <v>3.8999999999999999E-4</v>
      </c>
      <c r="AE117" s="37">
        <f t="shared" si="1126"/>
        <v>4.8726599999999998</v>
      </c>
      <c r="AF117" s="28">
        <v>0.20669999999999999</v>
      </c>
      <c r="AG117" s="41">
        <f t="shared" si="1127"/>
        <v>27.363979499999996</v>
      </c>
      <c r="AH117" s="28">
        <f t="shared" si="1128"/>
        <v>0.84621815196680195</v>
      </c>
      <c r="AI117" s="29">
        <f t="shared" si="635"/>
        <v>0.86042499969441733</v>
      </c>
      <c r="AJ117" s="34">
        <v>145</v>
      </c>
      <c r="AK117" s="36">
        <v>8.6999999999999994E-2</v>
      </c>
      <c r="AL117" s="38">
        <v>0.22409999999999999</v>
      </c>
      <c r="AM117" s="137">
        <v>0.23330000000000001</v>
      </c>
      <c r="AN117" s="41">
        <f>AJ117*(1-AK117)*AL117</f>
        <v>29.667478499999998</v>
      </c>
      <c r="AO117" s="138">
        <f t="shared" si="677"/>
        <v>30.885420499999999</v>
      </c>
      <c r="AP117" s="42">
        <v>1.5</v>
      </c>
      <c r="AQ117" s="42"/>
      <c r="AR117" s="121">
        <f>AR116+AJ117-AQ117</f>
        <v>1285.8000000000018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9"/>
      <c r="B118" s="33">
        <v>3</v>
      </c>
      <c r="C118" s="46" t="s">
        <v>55</v>
      </c>
      <c r="D118" s="43">
        <v>18655</v>
      </c>
      <c r="E118" s="43">
        <v>1</v>
      </c>
      <c r="F118" s="43">
        <v>18662</v>
      </c>
      <c r="G118" s="37">
        <v>5.7</v>
      </c>
      <c r="H118" s="37">
        <v>7.2</v>
      </c>
      <c r="I118" s="43">
        <v>19271</v>
      </c>
      <c r="J118" s="37">
        <v>11.3</v>
      </c>
      <c r="K118" s="43">
        <v>15095</v>
      </c>
      <c r="L118" s="39">
        <v>5.3999999999999999E-2</v>
      </c>
      <c r="M118" s="37">
        <f>ROUND(K118*(1-L118),0)</f>
        <v>14280</v>
      </c>
      <c r="N118" s="28">
        <v>0.56100000000000005</v>
      </c>
      <c r="O118" s="25">
        <f t="shared" si="1119"/>
        <v>8011.0800000000008</v>
      </c>
      <c r="P118" s="39">
        <v>0.23300000000000001</v>
      </c>
      <c r="Q118" s="25">
        <f t="shared" si="1120"/>
        <v>3327.2400000000002</v>
      </c>
      <c r="R118" s="39">
        <v>0.20599999999999999</v>
      </c>
      <c r="S118" s="139">
        <v>0.24179999999999999</v>
      </c>
      <c r="T118" s="25">
        <f t="shared" si="1121"/>
        <v>2941.68</v>
      </c>
      <c r="U118" s="28">
        <v>0.24299999999999999</v>
      </c>
      <c r="V118" s="25">
        <f t="shared" si="1122"/>
        <v>3470.04</v>
      </c>
      <c r="W118" s="39">
        <v>0.47899999999999998</v>
      </c>
      <c r="X118" s="25">
        <f t="shared" si="1123"/>
        <v>6840.12</v>
      </c>
      <c r="Y118" s="39">
        <v>0.43</v>
      </c>
      <c r="Z118" s="25">
        <f t="shared" si="1124"/>
        <v>6140.4</v>
      </c>
      <c r="AA118" s="47">
        <v>2.64E-3</v>
      </c>
      <c r="AB118" s="18">
        <f t="shared" si="1125"/>
        <v>37.699199999999998</v>
      </c>
      <c r="AC118" s="27">
        <f>IF(M118&gt;0,(AE118+AN118)/M118,0)</f>
        <v>2.3887069327731096E-3</v>
      </c>
      <c r="AD118" s="47">
        <v>3.8000000000000002E-4</v>
      </c>
      <c r="AE118" s="37">
        <f t="shared" si="1126"/>
        <v>5.4264000000000001</v>
      </c>
      <c r="AF118" s="28">
        <v>0.21629999999999999</v>
      </c>
      <c r="AG118" s="41">
        <f t="shared" si="1127"/>
        <v>28.697602500000002</v>
      </c>
      <c r="AH118" s="28">
        <f t="shared" si="1128"/>
        <v>0.85756719660480285</v>
      </c>
      <c r="AI118" s="29">
        <f t="shared" si="635"/>
        <v>0.8423987424976086</v>
      </c>
      <c r="AJ118" s="43">
        <v>145</v>
      </c>
      <c r="AK118" s="39">
        <v>8.5000000000000006E-2</v>
      </c>
      <c r="AL118" s="28">
        <v>0.2162</v>
      </c>
      <c r="AM118" s="139">
        <v>0.22220000000000001</v>
      </c>
      <c r="AN118" s="41">
        <f>AJ118*(1-AK118)*AL118</f>
        <v>28.684335000000004</v>
      </c>
      <c r="AO118" s="140">
        <f t="shared" si="677"/>
        <v>29.480385000000005</v>
      </c>
      <c r="AP118" s="18">
        <v>1.6</v>
      </c>
      <c r="AQ118" s="18"/>
      <c r="AR118" s="121">
        <f>AR117+AJ118-AQ118</f>
        <v>1430.8000000000018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70"/>
      <c r="B119" s="49" t="s">
        <v>38</v>
      </c>
      <c r="C119" s="50"/>
      <c r="D119" s="51">
        <f t="shared" ref="D119" si="1130">SUM(D116:D118)</f>
        <v>26400</v>
      </c>
      <c r="E119" s="51"/>
      <c r="F119" s="51">
        <f t="shared" ref="F119" si="1131">SUM(F116:F118)</f>
        <v>25504</v>
      </c>
      <c r="G119" s="52"/>
      <c r="H119" s="52"/>
      <c r="I119" s="51">
        <f t="shared" ref="I119:K119" si="1132">SUM(I116:I118)</f>
        <v>28708</v>
      </c>
      <c r="J119" s="52"/>
      <c r="K119" s="51">
        <f t="shared" si="1132"/>
        <v>44578</v>
      </c>
      <c r="L119" s="21">
        <f t="shared" ref="L119" si="1133">IF(K119&gt;0,(K116*L116+K117*L117+K118*L118)/K119,0)</f>
        <v>6.6031921575665134E-2</v>
      </c>
      <c r="M119" s="52">
        <f t="shared" ref="M119" si="1134">M116+M117+M118</f>
        <v>41635</v>
      </c>
      <c r="N119" s="53">
        <f t="shared" ref="N119" si="1135">IF(M119&gt;0,O119/M119,0)</f>
        <v>0.48875662303350548</v>
      </c>
      <c r="O119" s="54">
        <f t="shared" ref="O119" si="1136">O116+O117+O118</f>
        <v>20349.382000000001</v>
      </c>
      <c r="P119" s="21">
        <f t="shared" ref="P119" si="1137">IF(M119&gt;0,Q119/M119,0)</f>
        <v>0.33824906929266241</v>
      </c>
      <c r="Q119" s="54">
        <f t="shared" ref="Q119" si="1138">Q116+Q117+Q118</f>
        <v>14083</v>
      </c>
      <c r="R119" s="21">
        <f t="shared" ref="R119" si="1139">IF(M119&gt;0,T119/M119,0)</f>
        <v>0.17299430767383212</v>
      </c>
      <c r="S119" s="141"/>
      <c r="T119" s="54">
        <f t="shared" ref="T119" si="1140">T116+T117+T118</f>
        <v>7202.6180000000004</v>
      </c>
      <c r="U119" s="21">
        <f t="shared" ref="U119" si="1141">IF(M119&gt;0,V119/M119,0)</f>
        <v>0.24269345502581965</v>
      </c>
      <c r="V119" s="54">
        <f t="shared" ref="V119" si="1142">V116+V117+V118</f>
        <v>10104.542000000001</v>
      </c>
      <c r="W119" s="21">
        <f t="shared" ref="W119" si="1143">IF(M119&gt;0,X119/M119,0)</f>
        <v>0.48220305031824179</v>
      </c>
      <c r="X119" s="54">
        <f t="shared" ref="X119" si="1144">X116+X117+X118</f>
        <v>20076.523999999998</v>
      </c>
      <c r="Y119" s="21">
        <f t="shared" ref="Y119" si="1145">IF(M119&gt;0,Z119/M119,0)</f>
        <v>0.43657019334694364</v>
      </c>
      <c r="Z119" s="54">
        <f t="shared" ref="Z119" si="1146">Z116+Z117+Z118</f>
        <v>18176.599999999999</v>
      </c>
      <c r="AA119" s="55">
        <f t="shared" ref="AA119" si="1147">IF(M119&gt;0,AB119/M119,0)</f>
        <v>2.6402519514831268E-3</v>
      </c>
      <c r="AB119" s="56">
        <f t="shared" ref="AB119" si="1148">SUM(AB116:AB118)</f>
        <v>109.92688999999999</v>
      </c>
      <c r="AC119" s="55">
        <f t="shared" ref="AC119" si="1149">IF(M119&gt;0,(AC116*M116+AC117*M117+AC118*M118)/M119,0)</f>
        <v>2.6904420583643571E-3</v>
      </c>
      <c r="AD119" s="55">
        <f t="shared" ref="AD119" si="1150">IF(K119&gt;0,(K116*AD116+K117*AD117+K118*AD118)/K119,0)</f>
        <v>3.7570752389070846E-4</v>
      </c>
      <c r="AE119" s="52">
        <f t="shared" ref="AE119" si="1151">SUM(AE116:AE118)</f>
        <v>15.64902</v>
      </c>
      <c r="AF119" s="53">
        <f t="shared" ref="AF119" si="1152">IF(K119&gt;0,(K116*AF116+K117*AF117+K118*AF118)/K119,0)</f>
        <v>0.21354982278253848</v>
      </c>
      <c r="AG119" s="58">
        <f t="shared" ref="AG119" si="1153">SUM(AG116:AG118)</f>
        <v>93.085886399999993</v>
      </c>
      <c r="AH119" s="53">
        <f t="shared" ref="AH119" si="1154">IF(AND(AB119&gt;0),((AB116*AH116+AB117*AH117+AB118*AH118)/AB119),0)</f>
        <v>0.85915164475967454</v>
      </c>
      <c r="AI119" s="57">
        <f t="shared" si="635"/>
        <v>0.86182113064305477</v>
      </c>
      <c r="AJ119" s="51">
        <f t="shared" ref="AJ119" si="1155">SUM(AJ116:AJ118)</f>
        <v>476</v>
      </c>
      <c r="AK119" s="21">
        <f t="shared" ref="AK119" si="1156">IF(AJ119&gt;0,(AK116*AJ116+AK117*AJ117+AK118*AJ118)/AJ119,0)</f>
        <v>8.4046218487394964E-2</v>
      </c>
      <c r="AL119" s="53">
        <f>IF(K119&gt;0,(AL116*K116+AL117*K117+AL118*K118)/K119,0)</f>
        <v>0.2208068800753735</v>
      </c>
      <c r="AM119" s="141">
        <f>IF(L119&gt;0,(AM116*K116+AM117*K117+AM118*K118)/K119,0)</f>
        <v>0.22488797388846515</v>
      </c>
      <c r="AN119" s="58">
        <f t="shared" ref="AN119" si="1157">SUM(AN116:AN118)</f>
        <v>96.367535099999998</v>
      </c>
      <c r="AO119" s="142">
        <f t="shared" si="706"/>
        <v>98.056752500000016</v>
      </c>
      <c r="AP119" s="56"/>
      <c r="AQ119" s="56">
        <f t="shared" ref="AQ119" si="1158">SUM(AQ116:AQ118)</f>
        <v>1005.78</v>
      </c>
      <c r="AR119" s="105"/>
      <c r="AS119" s="106">
        <f>AR118</f>
        <v>1430.8000000000018</v>
      </c>
      <c r="AT119" s="51">
        <f t="shared" ref="AT119" si="1159">SUM(AT116:AT118)</f>
        <v>0</v>
      </c>
      <c r="AU119" s="59"/>
      <c r="AV119" s="58"/>
      <c r="AW119" s="58"/>
      <c r="AX119" s="58"/>
      <c r="AY119" s="58"/>
    </row>
    <row r="120" spans="1:51" x14ac:dyDescent="0.2">
      <c r="A120" s="168">
        <v>30</v>
      </c>
      <c r="B120" s="23">
        <v>1</v>
      </c>
      <c r="C120" s="11" t="s">
        <v>53</v>
      </c>
      <c r="D120" s="12">
        <v>4900</v>
      </c>
      <c r="E120" s="12">
        <v>0</v>
      </c>
      <c r="F120" s="12">
        <v>18478</v>
      </c>
      <c r="G120" s="13">
        <v>3.1</v>
      </c>
      <c r="H120" s="13">
        <v>7.5</v>
      </c>
      <c r="I120" s="12">
        <v>19453</v>
      </c>
      <c r="J120" s="13">
        <v>11</v>
      </c>
      <c r="K120" s="12">
        <v>16704</v>
      </c>
      <c r="L120" s="14">
        <v>6.0999999999999999E-2</v>
      </c>
      <c r="M120" s="37">
        <f>ROUND(K120*(1-L120),0)</f>
        <v>15685</v>
      </c>
      <c r="N120" s="15">
        <v>0.55700000000000005</v>
      </c>
      <c r="O120" s="25">
        <f t="shared" ref="O120:O122" si="1160">M120*N120</f>
        <v>8736.5450000000001</v>
      </c>
      <c r="P120" s="14">
        <v>0.32500000000000001</v>
      </c>
      <c r="Q120" s="25">
        <f t="shared" ref="Q120:Q122" si="1161">M120*P120</f>
        <v>5097.625</v>
      </c>
      <c r="R120" s="16">
        <v>0.11799999999999999</v>
      </c>
      <c r="S120" s="150">
        <v>0.28039999999999998</v>
      </c>
      <c r="T120" s="25">
        <f t="shared" ref="T120:T122" si="1162">M120*R120</f>
        <v>1850.83</v>
      </c>
      <c r="U120" s="26">
        <v>0.27400000000000002</v>
      </c>
      <c r="V120" s="25">
        <f t="shared" ref="V120:V122" si="1163">M120*U120</f>
        <v>4297.6900000000005</v>
      </c>
      <c r="W120" s="16">
        <v>0.47799999999999998</v>
      </c>
      <c r="X120" s="25">
        <f t="shared" ref="X120:X122" si="1164">M120*W120</f>
        <v>7497.4299999999994</v>
      </c>
      <c r="Y120" s="16">
        <v>0.44</v>
      </c>
      <c r="Z120" s="25">
        <f t="shared" ref="Z120:Z122" si="1165">Y120*M120</f>
        <v>6901.4</v>
      </c>
      <c r="AA120" s="17">
        <v>2.82E-3</v>
      </c>
      <c r="AB120" s="18">
        <f t="shared" ref="AB120:AB122" si="1166">M120*AA120</f>
        <v>44.231700000000004</v>
      </c>
      <c r="AC120" s="27">
        <f>IF(M120&gt;0,(AE120+AN120)/M120,0)</f>
        <v>2.9296962703219639E-3</v>
      </c>
      <c r="AD120" s="17">
        <v>3.6999999999999999E-4</v>
      </c>
      <c r="AE120" s="24">
        <f t="shared" ref="AE120:AE122" si="1167">AD120*M120</f>
        <v>5.8034499999999998</v>
      </c>
      <c r="AF120" s="117">
        <v>0.21010000000000001</v>
      </c>
      <c r="AG120" s="30">
        <f t="shared" ref="AG120:AG122" si="1168">AJ120*(1-AK120)*AF120</f>
        <v>37.473436000000007</v>
      </c>
      <c r="AH120" s="28">
        <f t="shared" ref="AH120:AH122" si="1169">IF(AND(AF120&gt;0,AD120&gt;0,AA120&gt;0),((AA120-AD120)*AF120)/((AF120-AD120)*AA120),0)</f>
        <v>0.87032702972041398</v>
      </c>
      <c r="AI120" s="60">
        <f t="shared" si="635"/>
        <v>0.87514553362011516</v>
      </c>
      <c r="AJ120" s="12">
        <v>196</v>
      </c>
      <c r="AK120" s="14">
        <v>0.09</v>
      </c>
      <c r="AL120" s="15">
        <v>0.22509999999999999</v>
      </c>
      <c r="AM120" s="135">
        <v>0.2326</v>
      </c>
      <c r="AN120" s="30">
        <f>AJ120*(1-AK120)*AL120</f>
        <v>40.148836000000003</v>
      </c>
      <c r="AO120" s="136">
        <f t="shared" ref="AO120" si="1170">AJ120*(1-AK120)*AM120</f>
        <v>41.486536000000001</v>
      </c>
      <c r="AP120" s="19">
        <v>1.6</v>
      </c>
      <c r="AQ120" s="19">
        <v>500.94</v>
      </c>
      <c r="AR120" s="101">
        <f>AR118+AJ120-AQ120</f>
        <v>1125.8600000000017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9"/>
      <c r="B121" s="33">
        <v>2</v>
      </c>
      <c r="C121" s="46" t="s">
        <v>56</v>
      </c>
      <c r="D121" s="34">
        <v>20765</v>
      </c>
      <c r="E121" s="34">
        <v>6</v>
      </c>
      <c r="F121" s="34">
        <v>18431</v>
      </c>
      <c r="G121" s="35">
        <v>1.9</v>
      </c>
      <c r="H121" s="35">
        <v>5.0999999999999996</v>
      </c>
      <c r="I121" s="34">
        <v>18541</v>
      </c>
      <c r="J121" s="35">
        <v>10.5</v>
      </c>
      <c r="K121" s="34">
        <v>17308</v>
      </c>
      <c r="L121" s="36">
        <v>6.2E-2</v>
      </c>
      <c r="M121" s="37">
        <f>ROUND(K121*(1-L121),0)</f>
        <v>16235</v>
      </c>
      <c r="N121" s="38">
        <v>0.63500000000000001</v>
      </c>
      <c r="O121" s="25">
        <f t="shared" si="1160"/>
        <v>10309.225</v>
      </c>
      <c r="P121" s="36">
        <v>0.30399999999999999</v>
      </c>
      <c r="Q121" s="25">
        <f t="shared" si="1161"/>
        <v>4935.4399999999996</v>
      </c>
      <c r="R121" s="39">
        <v>6.0999999999999999E-2</v>
      </c>
      <c r="S121" s="139">
        <v>0.2356</v>
      </c>
      <c r="T121" s="25">
        <f t="shared" si="1162"/>
        <v>990.33499999999992</v>
      </c>
      <c r="U121" s="28">
        <v>0.29199999999999998</v>
      </c>
      <c r="V121" s="25">
        <f t="shared" si="1163"/>
        <v>4740.62</v>
      </c>
      <c r="W121" s="39">
        <v>0.45800000000000002</v>
      </c>
      <c r="X121" s="25">
        <f t="shared" si="1164"/>
        <v>7435.63</v>
      </c>
      <c r="Y121" s="39">
        <v>0.43</v>
      </c>
      <c r="Z121" s="25">
        <f t="shared" si="1165"/>
        <v>6981.05</v>
      </c>
      <c r="AA121" s="40">
        <v>2.8E-3</v>
      </c>
      <c r="AB121" s="18">
        <f t="shared" si="1166"/>
        <v>45.457999999999998</v>
      </c>
      <c r="AC121" s="27">
        <f>IF(M121&gt;0,(AE121+AN121)/M121,0)</f>
        <v>2.7043566368955959E-3</v>
      </c>
      <c r="AD121" s="40">
        <v>3.6999999999999999E-4</v>
      </c>
      <c r="AE121" s="37">
        <f t="shared" si="1167"/>
        <v>6.0069499999999998</v>
      </c>
      <c r="AF121" s="28">
        <v>0.2177</v>
      </c>
      <c r="AG121" s="41">
        <f t="shared" si="1168"/>
        <v>37.030769999999997</v>
      </c>
      <c r="AH121" s="28">
        <f t="shared" si="1169"/>
        <v>0.86933465237196905</v>
      </c>
      <c r="AI121" s="29">
        <f t="shared" si="635"/>
        <v>0.86461958386774818</v>
      </c>
      <c r="AJ121" s="34">
        <v>189</v>
      </c>
      <c r="AK121" s="36">
        <v>0.1</v>
      </c>
      <c r="AL121" s="38">
        <v>0.2228</v>
      </c>
      <c r="AM121" s="137">
        <v>0.22420000000000001</v>
      </c>
      <c r="AN121" s="41">
        <f>AJ121*(1-AK121)*AL121</f>
        <v>37.89828</v>
      </c>
      <c r="AO121" s="138">
        <f t="shared" si="677"/>
        <v>38.136420000000001</v>
      </c>
      <c r="AP121" s="42">
        <v>1.6</v>
      </c>
      <c r="AQ121" s="42"/>
      <c r="AR121" s="121">
        <f>AR120+AJ121-AQ121</f>
        <v>1314.8600000000017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9"/>
      <c r="B122" s="33">
        <v>3</v>
      </c>
      <c r="C122" s="46" t="s">
        <v>55</v>
      </c>
      <c r="D122" s="43">
        <v>20520</v>
      </c>
      <c r="E122" s="43">
        <v>4</v>
      </c>
      <c r="F122" s="43">
        <v>20588</v>
      </c>
      <c r="G122" s="37">
        <v>0.7</v>
      </c>
      <c r="H122" s="37">
        <v>4.2</v>
      </c>
      <c r="I122" s="43">
        <v>21512</v>
      </c>
      <c r="J122" s="37">
        <v>9</v>
      </c>
      <c r="K122" s="43">
        <v>17369</v>
      </c>
      <c r="L122" s="39">
        <v>5.5E-2</v>
      </c>
      <c r="M122" s="37">
        <f>ROUND(K122*(1-L122),0)</f>
        <v>16414</v>
      </c>
      <c r="N122" s="28">
        <v>0.57099999999999995</v>
      </c>
      <c r="O122" s="25">
        <f t="shared" si="1160"/>
        <v>9372.3939999999984</v>
      </c>
      <c r="P122" s="39">
        <v>0.23100000000000001</v>
      </c>
      <c r="Q122" s="25">
        <f t="shared" si="1161"/>
        <v>3791.634</v>
      </c>
      <c r="R122" s="39">
        <v>0.19800000000000001</v>
      </c>
      <c r="S122" s="139">
        <v>0.23519999999999999</v>
      </c>
      <c r="T122" s="25">
        <f t="shared" si="1162"/>
        <v>3249.9720000000002</v>
      </c>
      <c r="U122" s="28">
        <v>0.29299999999999998</v>
      </c>
      <c r="V122" s="25">
        <f t="shared" si="1163"/>
        <v>4809.3019999999997</v>
      </c>
      <c r="W122" s="39">
        <v>0.46200000000000002</v>
      </c>
      <c r="X122" s="25">
        <f t="shared" si="1164"/>
        <v>7583.268</v>
      </c>
      <c r="Y122" s="39">
        <v>0.43</v>
      </c>
      <c r="Z122" s="25">
        <f t="shared" si="1165"/>
        <v>7058.0199999999995</v>
      </c>
      <c r="AA122" s="47">
        <v>2.8300000000000001E-3</v>
      </c>
      <c r="AB122" s="18">
        <f t="shared" si="1166"/>
        <v>46.451619999999998</v>
      </c>
      <c r="AC122" s="27">
        <f>IF(M122&gt;0,(AE122+AN122)/M122,0)</f>
        <v>2.6465753624954312E-3</v>
      </c>
      <c r="AD122" s="47">
        <v>4.4000000000000002E-4</v>
      </c>
      <c r="AE122" s="37">
        <f t="shared" si="1167"/>
        <v>7.2221600000000006</v>
      </c>
      <c r="AF122" s="28">
        <v>0.21659999999999999</v>
      </c>
      <c r="AG122" s="41">
        <f t="shared" si="1168"/>
        <v>35.084868</v>
      </c>
      <c r="AH122" s="28">
        <f t="shared" si="1169"/>
        <v>0.84624201939147292</v>
      </c>
      <c r="AI122" s="29">
        <f t="shared" si="635"/>
        <v>0.83539129595980788</v>
      </c>
      <c r="AJ122" s="43">
        <v>178</v>
      </c>
      <c r="AK122" s="39">
        <v>0.09</v>
      </c>
      <c r="AL122" s="28">
        <v>0.22359999999999999</v>
      </c>
      <c r="AM122" s="139">
        <v>0.22420000000000001</v>
      </c>
      <c r="AN122" s="41">
        <f>AJ122*(1-AK122)*AL122</f>
        <v>36.218728000000006</v>
      </c>
      <c r="AO122" s="140">
        <f t="shared" si="677"/>
        <v>36.315916000000009</v>
      </c>
      <c r="AP122" s="18">
        <v>1.58</v>
      </c>
      <c r="AQ122" s="18"/>
      <c r="AR122" s="121">
        <f>AR121+AJ122-AQ122</f>
        <v>1492.8600000000017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70"/>
      <c r="B123" s="49" t="s">
        <v>38</v>
      </c>
      <c r="C123" s="50"/>
      <c r="D123" s="51">
        <f t="shared" ref="D123" si="1171">SUM(D120:D122)</f>
        <v>46185</v>
      </c>
      <c r="E123" s="51"/>
      <c r="F123" s="51">
        <f t="shared" ref="F123" si="1172">SUM(F120:F122)</f>
        <v>57497</v>
      </c>
      <c r="G123" s="52"/>
      <c r="H123" s="52"/>
      <c r="I123" s="51">
        <f t="shared" ref="I123:K123" si="1173">SUM(I120:I122)</f>
        <v>59506</v>
      </c>
      <c r="J123" s="52"/>
      <c r="K123" s="51">
        <f t="shared" si="1173"/>
        <v>51381</v>
      </c>
      <c r="L123" s="21">
        <f t="shared" ref="L123" si="1174">IF(K123&gt;0,(K120*L120+K121*L121+K122*L122)/K123,0)</f>
        <v>5.9308596562931824E-2</v>
      </c>
      <c r="M123" s="52">
        <f t="shared" ref="M123" si="1175">M120+M121+M122</f>
        <v>48334</v>
      </c>
      <c r="N123" s="53">
        <f t="shared" ref="N123" si="1176">IF(M123&gt;0,O123/M123,0)</f>
        <v>0.58795390408408155</v>
      </c>
      <c r="O123" s="54">
        <f t="shared" ref="O123" si="1177">O120+O121+O122</f>
        <v>28418.163999999997</v>
      </c>
      <c r="P123" s="21">
        <f t="shared" ref="P123" si="1178">IF(M123&gt;0,Q123/M123,0)</f>
        <v>0.28602431000951706</v>
      </c>
      <c r="Q123" s="54">
        <f t="shared" ref="Q123" si="1179">Q120+Q121+Q122</f>
        <v>13824.698999999999</v>
      </c>
      <c r="R123" s="21">
        <f t="shared" ref="R123" si="1180">IF(M123&gt;0,T123/M123,0)</f>
        <v>0.12602178590640131</v>
      </c>
      <c r="S123" s="141"/>
      <c r="T123" s="54">
        <f t="shared" ref="T123" si="1181">T120+T121+T122</f>
        <v>6091.1370000000006</v>
      </c>
      <c r="U123" s="21">
        <f t="shared" ref="U123" si="1182">IF(M123&gt;0,V123/M123,0)</f>
        <v>0.28649836553978569</v>
      </c>
      <c r="V123" s="54">
        <f t="shared" ref="V123" si="1183">V120+V121+V122</f>
        <v>13847.612000000001</v>
      </c>
      <c r="W123" s="21">
        <f t="shared" ref="W123" si="1184">IF(M123&gt;0,X123/M123,0)</f>
        <v>0.46584863657053011</v>
      </c>
      <c r="X123" s="54">
        <f t="shared" ref="X123" si="1185">X120+X121+X122</f>
        <v>22516.328000000001</v>
      </c>
      <c r="Y123" s="21">
        <f t="shared" ref="Y123" si="1186">IF(M123&gt;0,Z123/M123,0)</f>
        <v>0.43324512765341172</v>
      </c>
      <c r="Z123" s="54">
        <f t="shared" ref="Z123" si="1187">Z120+Z121+Z122</f>
        <v>20940.47</v>
      </c>
      <c r="AA123" s="55">
        <f t="shared" ref="AA123" si="1188">IF(M123&gt;0,AB123/M123,0)</f>
        <v>2.8166781147846236E-3</v>
      </c>
      <c r="AB123" s="56">
        <f t="shared" ref="AB123" si="1189">SUM(AB120:AB122)</f>
        <v>136.14132000000001</v>
      </c>
      <c r="AC123" s="55">
        <f t="shared" ref="AC123" si="1190">IF(M123&gt;0,(AC120*M120+AC121*M121+AC122*M122)/M123,0)</f>
        <v>2.7578599743451815E-3</v>
      </c>
      <c r="AD123" s="55">
        <f t="shared" ref="AD123" si="1191">IF(K123&gt;0,(K120*AD120+K121*AD121+K122*AD122)/K123,0)</f>
        <v>3.9366302718903877E-4</v>
      </c>
      <c r="AE123" s="52">
        <f t="shared" ref="AE123" si="1192">SUM(AE120:AE122)</f>
        <v>19.03256</v>
      </c>
      <c r="AF123" s="53">
        <f t="shared" ref="AF123" si="1193">IF(K123&gt;0,(K120*AF120+K121*AF121+K122*AF122)/K123,0)</f>
        <v>0.21485738697183784</v>
      </c>
      <c r="AG123" s="58">
        <f t="shared" ref="AG123" si="1194">SUM(AG120:AG122)</f>
        <v>109.58907400000001</v>
      </c>
      <c r="AH123" s="53">
        <f t="shared" ref="AH123" si="1195">IF(AND(AB123&gt;0),((AB120*AH120+AB121*AH121+AB122*AH122)/AB123),0)</f>
        <v>0.86177783071895242</v>
      </c>
      <c r="AI123" s="57">
        <f t="shared" si="635"/>
        <v>0.85876823637394573</v>
      </c>
      <c r="AJ123" s="51">
        <f t="shared" ref="AJ123" si="1196">SUM(AJ120:AJ122)</f>
        <v>563</v>
      </c>
      <c r="AK123" s="21">
        <f t="shared" ref="AK123" si="1197">IF(AJ123&gt;0,(AK120*AJ120+AK121*AJ121+AK122*AJ122)/AJ123,0)</f>
        <v>9.3357015985790409E-2</v>
      </c>
      <c r="AL123" s="53">
        <f>IF(K123&gt;0,(AL120*K120+AL121*K121+AL122*K122)/K123,0)</f>
        <v>0.22381816624822407</v>
      </c>
      <c r="AM123" s="141">
        <f>IF(L123&gt;0,(AM120*K120+AM121*K121+AM122*K122)/K123,0)</f>
        <v>0.22693084603258015</v>
      </c>
      <c r="AN123" s="58">
        <f t="shared" ref="AN123" si="1198">SUM(AN120:AN122)</f>
        <v>114.26584400000002</v>
      </c>
      <c r="AO123" s="142">
        <f t="shared" si="706"/>
        <v>115.938872</v>
      </c>
      <c r="AP123" s="56"/>
      <c r="AQ123" s="56">
        <f t="shared" ref="AQ123" si="1199">SUM(AQ120:AQ122)</f>
        <v>500.94</v>
      </c>
      <c r="AR123" s="105"/>
      <c r="AS123" s="106">
        <f>AR122</f>
        <v>1492.8600000000017</v>
      </c>
      <c r="AT123" s="51">
        <f t="shared" ref="AT123" si="1200">SUM(AT120:AT122)</f>
        <v>0</v>
      </c>
      <c r="AU123" s="59"/>
      <c r="AV123" s="58"/>
      <c r="AW123" s="58"/>
      <c r="AX123" s="58"/>
      <c r="AY123" s="58"/>
    </row>
    <row r="124" spans="1:51" x14ac:dyDescent="0.2">
      <c r="A124" s="168">
        <v>31</v>
      </c>
      <c r="B124" s="23">
        <v>1</v>
      </c>
      <c r="C124" s="11" t="s">
        <v>53</v>
      </c>
      <c r="D124" s="12">
        <v>9300</v>
      </c>
      <c r="E124" s="12">
        <v>3</v>
      </c>
      <c r="F124" s="12">
        <v>17778</v>
      </c>
      <c r="G124" s="13">
        <v>1.1000000000000001</v>
      </c>
      <c r="H124" s="13">
        <v>3.6</v>
      </c>
      <c r="I124" s="12">
        <v>18134</v>
      </c>
      <c r="J124" s="13">
        <v>9.5</v>
      </c>
      <c r="K124" s="12">
        <v>17068</v>
      </c>
      <c r="L124" s="14">
        <v>6.7000000000000004E-2</v>
      </c>
      <c r="M124" s="24">
        <f>ROUND(K124*(1-L124),0)</f>
        <v>15924</v>
      </c>
      <c r="N124" s="15">
        <v>0.51400000000000001</v>
      </c>
      <c r="O124" s="25">
        <f t="shared" ref="O124:O126" si="1201">M124*N124</f>
        <v>8184.9360000000006</v>
      </c>
      <c r="P124" s="14">
        <v>0.34899999999999998</v>
      </c>
      <c r="Q124" s="25">
        <f t="shared" ref="Q124:Q126" si="1202">M124*P124</f>
        <v>5557.4759999999997</v>
      </c>
      <c r="R124" s="16">
        <v>0.13700000000000001</v>
      </c>
      <c r="S124" s="150">
        <v>0.2157</v>
      </c>
      <c r="T124" s="25">
        <f t="shared" ref="T124:T126" si="1203">M124*R124</f>
        <v>2181.5880000000002</v>
      </c>
      <c r="U124" s="26">
        <v>0.27</v>
      </c>
      <c r="V124" s="25">
        <f t="shared" ref="V124:V126" si="1204">M124*U124</f>
        <v>4299.4800000000005</v>
      </c>
      <c r="W124" s="16">
        <v>0.48199999999999998</v>
      </c>
      <c r="X124" s="25">
        <f t="shared" ref="X124:X126" si="1205">M124*W124</f>
        <v>7675.3679999999995</v>
      </c>
      <c r="Y124" s="16">
        <v>0.43</v>
      </c>
      <c r="Z124" s="25">
        <f t="shared" ref="Z124:Z126" si="1206">Y124*M124</f>
        <v>6847.32</v>
      </c>
      <c r="AA124" s="17">
        <v>2.8500000000000001E-3</v>
      </c>
      <c r="AB124" s="18">
        <f t="shared" ref="AB124:AB126" si="1207">M124*AA124</f>
        <v>45.383400000000002</v>
      </c>
      <c r="AC124" s="27">
        <f>IF(M124&gt;0,(AE124+AN124)/M124,0)</f>
        <v>2.9353089675960816E-3</v>
      </c>
      <c r="AD124" s="17">
        <v>4.2999999999999999E-4</v>
      </c>
      <c r="AE124" s="24">
        <f t="shared" ref="AE124:AE126" si="1208">AD124*M124</f>
        <v>6.8473199999999999</v>
      </c>
      <c r="AF124" s="117">
        <v>0.2142</v>
      </c>
      <c r="AG124" s="30">
        <f t="shared" ref="AG124:AG126" si="1209">AJ124*(1-AK124)*AF124</f>
        <v>38.684519999999999</v>
      </c>
      <c r="AH124" s="28">
        <f t="shared" ref="AH124:AH126" si="1210">IF(AND(AF124&gt;0,AD124&gt;0,AA124&gt;0),((AA124-AD124)*AF124)/((AF124-AD124)*AA124),0)</f>
        <v>0.85083082407801813</v>
      </c>
      <c r="AI124" s="60">
        <f t="shared" si="635"/>
        <v>0.85517241852403636</v>
      </c>
      <c r="AJ124" s="12">
        <v>200</v>
      </c>
      <c r="AK124" s="14">
        <v>9.7000000000000003E-2</v>
      </c>
      <c r="AL124" s="15">
        <v>0.22090000000000001</v>
      </c>
      <c r="AM124" s="135">
        <v>0.21429999999999999</v>
      </c>
      <c r="AN124" s="30">
        <f>AJ124*(1-AK124)*AL124</f>
        <v>39.894539999999999</v>
      </c>
      <c r="AO124" s="136">
        <f t="shared" ref="AO124" si="1211">AJ124*(1-AK124)*AM124</f>
        <v>38.702579999999998</v>
      </c>
      <c r="AP124" s="19">
        <v>1.6</v>
      </c>
      <c r="AQ124" s="19">
        <v>455.28</v>
      </c>
      <c r="AR124" s="101">
        <f>AR122+AJ124-AQ124+AS124</f>
        <v>1208.5800000000017</v>
      </c>
      <c r="AS124" s="151">
        <v>-29</v>
      </c>
      <c r="AT124" s="12"/>
      <c r="AU124" s="31"/>
      <c r="AV124" s="20"/>
      <c r="AW124" s="20"/>
      <c r="AX124" s="20"/>
      <c r="AY124" s="20"/>
    </row>
    <row r="125" spans="1:51" x14ac:dyDescent="0.2">
      <c r="A125" s="169"/>
      <c r="B125" s="33">
        <v>2</v>
      </c>
      <c r="C125" s="46" t="s">
        <v>56</v>
      </c>
      <c r="D125" s="34">
        <v>23765</v>
      </c>
      <c r="E125" s="34">
        <v>2</v>
      </c>
      <c r="F125" s="34">
        <v>6207</v>
      </c>
      <c r="G125" s="35">
        <v>3.9</v>
      </c>
      <c r="H125" s="35">
        <v>4.8</v>
      </c>
      <c r="I125" s="34">
        <v>6471</v>
      </c>
      <c r="J125" s="35">
        <v>11</v>
      </c>
      <c r="K125" s="34">
        <v>14356</v>
      </c>
      <c r="L125" s="36">
        <v>6.0999999999999999E-2</v>
      </c>
      <c r="M125" s="37">
        <f>ROUND(K125*(1-L125),0)</f>
        <v>13480</v>
      </c>
      <c r="N125" s="38">
        <v>0.45100000000000001</v>
      </c>
      <c r="O125" s="25">
        <f t="shared" si="1201"/>
        <v>6079.4800000000005</v>
      </c>
      <c r="P125" s="36">
        <v>0.39800000000000002</v>
      </c>
      <c r="Q125" s="25">
        <f t="shared" si="1202"/>
        <v>5365.04</v>
      </c>
      <c r="R125" s="39">
        <v>0.151</v>
      </c>
      <c r="S125" s="139">
        <v>0.218</v>
      </c>
      <c r="T125" s="25">
        <f t="shared" si="1203"/>
        <v>2035.48</v>
      </c>
      <c r="U125" s="28">
        <v>0.22800000000000001</v>
      </c>
      <c r="V125" s="25">
        <f t="shared" si="1204"/>
        <v>3073.44</v>
      </c>
      <c r="W125" s="39">
        <v>0.50600000000000001</v>
      </c>
      <c r="X125" s="25">
        <f t="shared" si="1205"/>
        <v>6820.88</v>
      </c>
      <c r="Y125" s="39">
        <v>0.41</v>
      </c>
      <c r="Z125" s="25">
        <f t="shared" si="1206"/>
        <v>5526.7999999999993</v>
      </c>
      <c r="AA125" s="40">
        <v>2.7499999999999998E-3</v>
      </c>
      <c r="AB125" s="18">
        <f t="shared" si="1207"/>
        <v>37.07</v>
      </c>
      <c r="AC125" s="27">
        <f>IF(M125&gt;0,(AE125+AN125)/M125,0)</f>
        <v>3.0291019287833833E-3</v>
      </c>
      <c r="AD125" s="40">
        <v>4.0999999999999999E-4</v>
      </c>
      <c r="AE125" s="37">
        <f t="shared" si="1208"/>
        <v>5.5267999999999997</v>
      </c>
      <c r="AF125" s="28">
        <v>0.2208</v>
      </c>
      <c r="AG125" s="41">
        <f t="shared" si="1209"/>
        <v>34.493155199999997</v>
      </c>
      <c r="AH125" s="28">
        <f t="shared" si="1210"/>
        <v>0.85249206984312942</v>
      </c>
      <c r="AI125" s="29">
        <f t="shared" si="635"/>
        <v>0.8662178078386632</v>
      </c>
      <c r="AJ125" s="34">
        <v>173</v>
      </c>
      <c r="AK125" s="36">
        <v>9.7000000000000003E-2</v>
      </c>
      <c r="AL125" s="38">
        <v>0.22600000000000001</v>
      </c>
      <c r="AM125" s="137">
        <v>0.219</v>
      </c>
      <c r="AN125" s="41">
        <f>AJ125*(1-AK125)*AL125</f>
        <v>35.305494000000003</v>
      </c>
      <c r="AO125" s="138">
        <f t="shared" si="677"/>
        <v>34.211961000000002</v>
      </c>
      <c r="AP125" s="42">
        <v>1.6</v>
      </c>
      <c r="AQ125" s="42"/>
      <c r="AR125" s="121">
        <f>AR124+AJ125-AQ125</f>
        <v>1381.5800000000017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9"/>
      <c r="B126" s="33">
        <v>3</v>
      </c>
      <c r="C126" s="46" t="s">
        <v>55</v>
      </c>
      <c r="D126" s="43">
        <v>18025</v>
      </c>
      <c r="E126" s="43">
        <v>0</v>
      </c>
      <c r="F126" s="43">
        <v>18582</v>
      </c>
      <c r="G126" s="37">
        <v>2.1</v>
      </c>
      <c r="H126" s="37">
        <v>4.2</v>
      </c>
      <c r="I126" s="43">
        <v>19011</v>
      </c>
      <c r="J126" s="37">
        <v>10.199999999999999</v>
      </c>
      <c r="K126" s="43">
        <v>15804</v>
      </c>
      <c r="L126" s="39">
        <v>5.7000000000000002E-2</v>
      </c>
      <c r="M126" s="37">
        <f>ROUND(K126*(1-L126),0)</f>
        <v>14903</v>
      </c>
      <c r="N126" s="28">
        <v>0.54500000000000004</v>
      </c>
      <c r="O126" s="25">
        <f t="shared" si="1201"/>
        <v>8122.1350000000002</v>
      </c>
      <c r="P126" s="39">
        <v>0.29799999999999999</v>
      </c>
      <c r="Q126" s="25">
        <f t="shared" si="1202"/>
        <v>4441.0940000000001</v>
      </c>
      <c r="R126" s="39">
        <v>0.157</v>
      </c>
      <c r="S126" s="139">
        <v>0.26579999999999998</v>
      </c>
      <c r="T126" s="25">
        <f t="shared" si="1203"/>
        <v>2339.7710000000002</v>
      </c>
      <c r="U126" s="28">
        <v>0.246</v>
      </c>
      <c r="V126" s="25">
        <f t="shared" si="1204"/>
        <v>3666.1379999999999</v>
      </c>
      <c r="W126" s="39">
        <v>0.48499999999999999</v>
      </c>
      <c r="X126" s="25">
        <f t="shared" si="1205"/>
        <v>7227.9549999999999</v>
      </c>
      <c r="Y126" s="39">
        <v>0.42</v>
      </c>
      <c r="Z126" s="25">
        <f t="shared" si="1206"/>
        <v>6259.26</v>
      </c>
      <c r="AA126" s="47">
        <v>2.81E-3</v>
      </c>
      <c r="AB126" s="18">
        <f t="shared" si="1207"/>
        <v>41.877429999999997</v>
      </c>
      <c r="AC126" s="27">
        <f>IF(M126&gt;0,(AE126+AN126)/M126,0)</f>
        <v>2.7968177548144666E-3</v>
      </c>
      <c r="AD126" s="47">
        <v>4.0000000000000002E-4</v>
      </c>
      <c r="AE126" s="37">
        <f t="shared" si="1208"/>
        <v>5.9612000000000007</v>
      </c>
      <c r="AF126" s="28">
        <v>0.21679999999999999</v>
      </c>
      <c r="AG126" s="41">
        <f t="shared" si="1209"/>
        <v>34.525399999999998</v>
      </c>
      <c r="AH126" s="28">
        <f t="shared" si="1210"/>
        <v>0.85923655284467282</v>
      </c>
      <c r="AI126" s="29">
        <f t="shared" si="635"/>
        <v>0.85851131843254447</v>
      </c>
      <c r="AJ126" s="43">
        <v>175</v>
      </c>
      <c r="AK126" s="39">
        <v>0.09</v>
      </c>
      <c r="AL126" s="28">
        <v>0.2243</v>
      </c>
      <c r="AM126" s="139">
        <v>0.222</v>
      </c>
      <c r="AN126" s="41">
        <f>AJ126*(1-AK126)*AL126</f>
        <v>35.719774999999998</v>
      </c>
      <c r="AO126" s="140">
        <f t="shared" si="677"/>
        <v>35.353500000000004</v>
      </c>
      <c r="AP126" s="18">
        <v>1.6</v>
      </c>
      <c r="AQ126" s="18"/>
      <c r="AR126" s="121">
        <f>AR125+AJ126-AQ126</f>
        <v>1556.5800000000017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70"/>
      <c r="B127" s="49" t="s">
        <v>38</v>
      </c>
      <c r="C127" s="50"/>
      <c r="D127" s="51">
        <f>SUM(D124:D126)</f>
        <v>51090</v>
      </c>
      <c r="E127" s="61"/>
      <c r="F127" s="51">
        <f>SUM(F124:F126)</f>
        <v>42567</v>
      </c>
      <c r="G127" s="62"/>
      <c r="H127" s="62"/>
      <c r="I127" s="51">
        <f>SUM(I124:I126)</f>
        <v>43616</v>
      </c>
      <c r="J127" s="52"/>
      <c r="K127" s="51">
        <f>SUM(K124:K126)</f>
        <v>47228</v>
      </c>
      <c r="L127" s="21">
        <f>IF(K127&gt;0,(K124*L124+K125*L125+K126*L126)/K127,0)</f>
        <v>6.1829846701109512E-2</v>
      </c>
      <c r="M127" s="52">
        <f>M124+M125+M126</f>
        <v>44307</v>
      </c>
      <c r="N127" s="53">
        <f>IF(M127&gt;0,O127/M127,0)</f>
        <v>0.50525991378337509</v>
      </c>
      <c r="O127" s="54">
        <f t="shared" ref="O127" si="1212">O124+O125+O126</f>
        <v>22386.550999999999</v>
      </c>
      <c r="P127" s="21">
        <f>IF(M127&gt;0,Q127/M127,0)</f>
        <v>0.34675356038549215</v>
      </c>
      <c r="Q127" s="54">
        <f t="shared" ref="Q127" si="1213">Q124+Q125+Q126</f>
        <v>15363.61</v>
      </c>
      <c r="R127" s="21">
        <f>IF(M127&gt;0,T127/M127,0)</f>
        <v>0.14798652583113278</v>
      </c>
      <c r="S127" s="141"/>
      <c r="T127" s="54">
        <f t="shared" ref="T127" si="1214">T124+T125+T126</f>
        <v>6556.8389999999999</v>
      </c>
      <c r="U127" s="21">
        <f>IF(M127&gt;0,V127/M127,0)</f>
        <v>0.24914929920780013</v>
      </c>
      <c r="V127" s="54">
        <f t="shared" ref="V127" si="1215">V124+V125+V126</f>
        <v>11039.058000000001</v>
      </c>
      <c r="W127" s="21">
        <f>IF(M127&gt;0,X127/M127,0)</f>
        <v>0.49031085381542422</v>
      </c>
      <c r="X127" s="54">
        <f t="shared" ref="X127" si="1216">X124+X125+X126</f>
        <v>21724.203000000001</v>
      </c>
      <c r="Y127" s="21">
        <f>IF(M127&gt;0,Z127/M127,0)</f>
        <v>0.42055160584106344</v>
      </c>
      <c r="Z127" s="54">
        <f t="shared" ref="Z127" si="1217">Z124+Z125+Z126</f>
        <v>18633.379999999997</v>
      </c>
      <c r="AA127" s="55">
        <f>IF(M127&gt;0,AB127/M127,0)</f>
        <v>2.8061216060667614E-3</v>
      </c>
      <c r="AB127" s="56">
        <f t="shared" ref="AB127" si="1218">SUM(AB124:AB126)</f>
        <v>124.33082999999999</v>
      </c>
      <c r="AC127" s="55">
        <f t="shared" ref="AC127" si="1219">IF(M127&gt;0,(AC124*M124+AC125*M125+AC126*M126)/M127,0)</f>
        <v>2.9172620353443025E-3</v>
      </c>
      <c r="AD127" s="55">
        <f>IF(K127&gt;0,(K124*AD124+K125*AD125+K126*AD126)/K127,0)</f>
        <v>4.1388159566358942E-4</v>
      </c>
      <c r="AE127" s="52">
        <f t="shared" ref="AE127" si="1220">SUM(AE124:AE126)</f>
        <v>18.335319999999999</v>
      </c>
      <c r="AF127" s="53">
        <f>IF(K127&gt;0,(K124*AF124+K125*AF125+K126*AF126)/K127,0)</f>
        <v>0.21707625984585413</v>
      </c>
      <c r="AG127" s="58">
        <f>SUM(AG124:AG126)</f>
        <v>107.7030752</v>
      </c>
      <c r="AH127" s="53">
        <f>IF(AND(AB127&gt;0),((AB124*AH124+AB125*AH125+AB126*AH126)/AB127),0)</f>
        <v>0.8541573738849908</v>
      </c>
      <c r="AI127" s="57">
        <f t="shared" si="635"/>
        <v>0.85971811459636516</v>
      </c>
      <c r="AJ127" s="51">
        <f>SUM(AJ124:AJ126)</f>
        <v>548</v>
      </c>
      <c r="AK127" s="21">
        <f>IF(AJ127&gt;0,(AK124*AJ124+AK125*AJ125+AK126*AJ126)/AJ127,0)</f>
        <v>9.4764598540145975E-2</v>
      </c>
      <c r="AL127" s="53">
        <f>IF(K127&gt;0,(AL124*K124+AL125*K125+AL126*K126)/K127,0)</f>
        <v>0.22358800711442364</v>
      </c>
      <c r="AM127" s="141">
        <f>IF(L127&gt;0,(AM124*K124+AM125*K125+AM126*K126)/K127,0)</f>
        <v>0.21830533581773523</v>
      </c>
      <c r="AN127" s="58">
        <f>SUM(AN124:AN126)</f>
        <v>110.919809</v>
      </c>
      <c r="AO127" s="142">
        <f t="shared" ref="AO127" si="1221">SUM(AO124:AO126)</f>
        <v>108.26804100000001</v>
      </c>
      <c r="AP127" s="63"/>
      <c r="AQ127" s="56">
        <f>SUM(AQ124:AQ126)</f>
        <v>455.28</v>
      </c>
      <c r="AR127" s="105"/>
      <c r="AS127" s="106">
        <f>AR126</f>
        <v>1556.5800000000017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1436064</v>
      </c>
      <c r="E128" s="69"/>
      <c r="F128" s="69">
        <f>SUM(F127,F123,F119,F115,F111,F107,F103,F99,F95,F91,F87,F83,F79,F75,F71,F67,F63,F59,F55,F51,F47,F43,F39,F35,F31,F27,F23,F19,F15,F11,F7)</f>
        <v>1216903</v>
      </c>
      <c r="G128" s="75"/>
      <c r="H128" s="69"/>
      <c r="I128" s="69">
        <f>SUM(I127,I123,I119,I115,I111,I107,I103,I99,I95,I91,I87,I83,I79,I75,I71,I67,I63,I59,I55,I51,I47,I43,I39,I35,I31,I27,I23,I19,I15,I11,I7)</f>
        <v>1531938</v>
      </c>
      <c r="J128" s="75"/>
      <c r="K128" s="69">
        <f>SUM(K127,K123,K119,K115,K111,K107,K103,K99,K95,K91,K87,K83,K79,K75,K71,K67,K63,K59,K55,K51,K47,K43,K39,K35,K31,K27,K23,K19,K15,K11,K7)</f>
        <v>1485392</v>
      </c>
      <c r="L128" s="70">
        <f>1-M128/K128</f>
        <v>6.7732962073311254E-2</v>
      </c>
      <c r="M128" s="69">
        <f>SUM(M127,M123,M119,M115,M111,M107,M103,M99,M95,M91,M87,M83,M79,M75,M71,M67,M63,M59,M55,M51,M47,M43,M39,M35,M31,M27,M23,M19,M15,M11,M7)</f>
        <v>1384782</v>
      </c>
      <c r="N128" s="71">
        <f>IF(AND(M128&gt;0),(O128/M128),0)</f>
        <v>0.50866172798317721</v>
      </c>
      <c r="O128" s="69">
        <f>SUM(O127,O123,O119,O115,O111,O107,O103,O99,O95,O91,O87,O83,O79,O75,O71,O67,O63,O59,O55,O51,O47,O43,O39,O35,O31,O27,O23,O19,O15,O11,O7)</f>
        <v>704385.6050000001</v>
      </c>
      <c r="P128" s="71">
        <f>Q128/M128</f>
        <v>0.32649418247781953</v>
      </c>
      <c r="Q128" s="69">
        <f>SUM(Q127,Q123,Q119,Q115,Q111,Q107,Q103,Q99,Q95,Q91,Q87,Q83,Q79,Q75,Q71,Q67,Q63,Q59,Q55,Q51,Q47,Q43,Q39,Q35,Q31,Q27,Q23,Q19,Q15,Q11,Q7)</f>
        <v>452123.26699999988</v>
      </c>
      <c r="R128" s="71">
        <f>T128/M128</f>
        <v>0.16485279849102605</v>
      </c>
      <c r="S128" s="143"/>
      <c r="T128" s="69">
        <f>SUM(T127,T123,T119,T115,T111,T107,T103,T99,T95,T91,T87,T83,T79,T75,T71,T67,T63,T59,T55,T51,T47,T43,T39,T35,T31,T27,T23,T19,T15,T11,T7)</f>
        <v>228285.18800000002</v>
      </c>
      <c r="U128" s="71">
        <f>V128/M128</f>
        <v>0.26258404716410233</v>
      </c>
      <c r="V128" s="69">
        <f>SUM(V127,V123,V119,V115,V111,V107,V103,V99,V95,V91,V87,V83,V79,V75,V71,V67,V63,V59,V55,V51,V47,V43,V39,V35,V31,V27,V23,V19,V15,V11,V7)</f>
        <v>363621.66199999995</v>
      </c>
      <c r="W128" s="71">
        <f>X128/M128</f>
        <v>0.47893792452530443</v>
      </c>
      <c r="X128" s="69">
        <f>SUM(X127,X123,X119,X115,X111,X107,X103,X99,X95,X91,X87,X83,X79,X75,X71,X67,X63,X59,X55,X51,X47,X43,X39,X35,X31,X27,X23,X19,X15,X11,X7)</f>
        <v>663224.61700000009</v>
      </c>
      <c r="Y128" s="71">
        <f>IF(AND(M128&gt;0),(Z128/M128),0)</f>
        <v>0.4303188805169334</v>
      </c>
      <c r="Z128" s="69">
        <f>SUM(Z127,Z123,Z119,Z115,Z111,Z107,Z103,Z99,Z95,Z91,Z87,Z83,Z79,Z75,Z71,Z67,Z63,Z59,Z55,Z51,Z47,Z43,Z39,Z35,Z31,Z27,Z23,Z19,Z15,Z11,Z7)</f>
        <v>595897.84000000008</v>
      </c>
      <c r="AA128" s="72">
        <f>IF(AND(M128&gt;0),(AB128/M128),0)</f>
        <v>2.718248402997728E-3</v>
      </c>
      <c r="AB128" s="69">
        <f>SUM(AB127,AB123,AB119,AB115,AB111,AB107,AB103,AB99,AB95,AB91,AB87,AB83,AB79,AB75,AB71,AB67,AB63,AB59,AB55,AB51,AB47,AB43,AB39,AB35,AB31,AB27,AB23,AB19,AB15,AB11,AB7)</f>
        <v>3764.1814599999998</v>
      </c>
      <c r="AC128" s="73">
        <f>(AE128+AN128)/M128</f>
        <v>2.876715918678897E-3</v>
      </c>
      <c r="AD128" s="74">
        <f>AE128/(M128-AJ128)</f>
        <v>4.0170174416607405E-4</v>
      </c>
      <c r="AE128" s="75">
        <f>SUM(AE127,AE123,AE119,AE115,AE111,AE107,AE103,AE99,AE95,AE91,AE87,AE83,AE79,AE75,AE71,AE67,AE63,AE59,AE55,AE51,AE47,AE43,AE39,AE35,AE31,AE27,AE23,AE19,AE15,AE11,AE7)</f>
        <v>549.59266000000002</v>
      </c>
      <c r="AF128" s="71">
        <f>AG128/AJ128</f>
        <v>0.19446029589074065</v>
      </c>
      <c r="AG128" s="69">
        <f>SUM(AG127,AG123,AG119,AG115,AG111,AG107,AG103,AG99,AG95,AG91,AG87,AG83,AG79,AG75,AG71,AG67,AG63,AG59,AG55,AG51,AG47,AG43,AG39,AG35,AG31,AG27,AG23,AG19,AG15,AG11,AG7)</f>
        <v>3232.1245780000004</v>
      </c>
      <c r="AH128" s="76">
        <f>((AA128-AD128)*AF128)/((AF128-AD128)*AA128)</f>
        <v>0.85398446782065851</v>
      </c>
      <c r="AI128" s="77">
        <f>((AC128-AD128)*AL128)/((AL128-AD128)*AC128)</f>
        <v>0.86203702919746583</v>
      </c>
      <c r="AJ128" s="69">
        <f>SUM(AJ127,AJ123,AJ119,AJ115,AJ111,AJ107,AJ103,AJ99,AJ95,AJ91,AJ87,AJ83,AJ79,AJ75,AJ71,AJ67,AJ63,AJ59,AJ55,AJ51,AJ47,AJ43,AJ39,AJ35,AJ31,AJ27,AJ23,AJ19,AJ15,AJ11,AJ7)</f>
        <v>16621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8.7504963600264732E-2</v>
      </c>
      <c r="AL128" s="71">
        <f>AN128/AJ128</f>
        <v>0.20660801175019555</v>
      </c>
      <c r="AM128" s="143">
        <f>AO128/AJ128</f>
        <v>0.19724717345526746</v>
      </c>
      <c r="AN128" s="69">
        <f>SUM(AN127,AN123,AN119,AN115,AN111,AN107,AN103,AN99,AN95,AN91,AN87,AN83,AN79,AN75,AN71,AN67,AN63,AN59,AN55,AN51,AN47,AN43,AN39,AN35,AN31,AN27,AN23,AN19,AN15,AN11,AN7)</f>
        <v>3434.0317633000004</v>
      </c>
      <c r="AO128" s="144">
        <f>SUM(AO127,AO123,AO119,AO115,AO111,AO107,AO103,AO99,AO95,AO91,AO87,AO83,AO79,AO75,AO71,AO67,AO63,AO59,AO55,AO51,AO47,AO43,AO39,AO35,AO31,AO27,AO23,AO19,AO15,AO11,AO7)</f>
        <v>3278.4452700000006</v>
      </c>
      <c r="AP128" s="69"/>
      <c r="AQ128" s="107">
        <f>SUM(AQ127,AQ123,AQ119,AQ115,AQ111,AQ107,AQ103,AQ99,AQ95,AQ91,AQ87,AQ83,AQ79,AQ75,AQ71,AQ67,AQ63,AQ59,AQ55,AQ51,AQ47,AQ43,AQ39,AQ35,AQ31,AQ27,AQ23,AQ19,AQ15,AQ11,AQ7)</f>
        <v>16708.879999999997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AN1:AO1048576 O1:O3 T1:T3 AE1:AE3 AI1:AI1048576 AB1:AC3 AB128:AC1048576 O128:O1048576 Q128:Q1048576 T128:T1048576 V128:V1048576 X128:X1048576 Z128:Z1048576 AE128:AE1048576 M1:M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X1:AY1"/>
    <mergeCell ref="AV1:AW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2" topLeftCell="AD105" activePane="bottomRight" state="frozen"/>
      <selection pane="topRight" activeCell="D1" sqref="D1"/>
      <selection pane="bottomLeft" activeCell="A3" sqref="A3"/>
      <selection pane="bottomRight" activeCell="AK116" sqref="AK116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3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3.5703125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8554687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5" style="80" customWidth="1"/>
    <col min="33" max="33" width="15" style="82" hidden="1" customWidth="1"/>
    <col min="34" max="34" width="13.85546875" style="32" customWidth="1"/>
    <col min="35" max="35" width="10" style="32" customWidth="1"/>
    <col min="36" max="36" width="12" style="32" customWidth="1"/>
    <col min="37" max="37" width="11.5703125" style="81" customWidth="1"/>
    <col min="38" max="38" width="12.28515625" style="82" bestFit="1" customWidth="1"/>
    <col min="39" max="39" width="12.28515625" style="82" customWidth="1"/>
    <col min="40" max="40" width="11.7109375" style="32" bestFit="1" customWidth="1"/>
    <col min="41" max="41" width="11.7109375" style="145" customWidth="1"/>
    <col min="42" max="42" width="11.85546875" style="32" customWidth="1"/>
    <col min="43" max="43" width="12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74" t="s">
        <v>47</v>
      </c>
      <c r="B1" s="176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60</v>
      </c>
      <c r="AM1" s="131" t="s">
        <v>50</v>
      </c>
      <c r="AN1" s="146" t="s">
        <v>61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7" t="s">
        <v>28</v>
      </c>
      <c r="AW1" s="167"/>
      <c r="AX1" s="167" t="s">
        <v>29</v>
      </c>
      <c r="AY1" s="167"/>
    </row>
    <row r="2" spans="1:51" s="22" customFormat="1" ht="13.5" thickBot="1" x14ac:dyDescent="0.25">
      <c r="A2" s="175"/>
      <c r="B2" s="177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31</v>
      </c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 t="s">
        <v>32</v>
      </c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5" t="s">
        <v>32</v>
      </c>
      <c r="AN2" s="5" t="s">
        <v>30</v>
      </c>
      <c r="AO2" s="5" t="s">
        <v>30</v>
      </c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Юли!AS127</f>
        <v>1556.5800000000017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8">
        <v>1</v>
      </c>
      <c r="B4" s="23">
        <v>1</v>
      </c>
      <c r="C4" s="46" t="s">
        <v>54</v>
      </c>
      <c r="D4" s="12">
        <v>6690</v>
      </c>
      <c r="E4" s="12">
        <v>0</v>
      </c>
      <c r="F4" s="12">
        <v>16287</v>
      </c>
      <c r="G4" s="13">
        <v>0.5</v>
      </c>
      <c r="H4" s="13">
        <v>4.0999999999999996</v>
      </c>
      <c r="I4" s="12">
        <v>16911</v>
      </c>
      <c r="J4" s="13">
        <v>10.6</v>
      </c>
      <c r="K4" s="12">
        <v>15707</v>
      </c>
      <c r="L4" s="14">
        <v>7.0000000000000007E-2</v>
      </c>
      <c r="M4" s="24">
        <f>ROUND(K4*(1-L4),0)</f>
        <v>14608</v>
      </c>
      <c r="N4" s="15">
        <v>0.627</v>
      </c>
      <c r="O4" s="25">
        <f t="shared" ref="O4:O6" si="0">M4*N4</f>
        <v>9159.2160000000003</v>
      </c>
      <c r="P4" s="14">
        <v>0.24299999999999999</v>
      </c>
      <c r="Q4" s="25">
        <f t="shared" ref="Q4:Q6" si="1">M4*P4</f>
        <v>3549.7439999999997</v>
      </c>
      <c r="R4" s="16">
        <v>0.13</v>
      </c>
      <c r="S4" s="149">
        <v>0.25430000000000003</v>
      </c>
      <c r="T4" s="25">
        <f t="shared" ref="T4:T6" si="2">M4*R4</f>
        <v>1899.04</v>
      </c>
      <c r="U4" s="26">
        <v>0.23499999999999999</v>
      </c>
      <c r="V4" s="25">
        <f t="shared" ref="V4:V6" si="3">M4*U4</f>
        <v>3432.8799999999997</v>
      </c>
      <c r="W4" s="16">
        <v>0.49399999999999999</v>
      </c>
      <c r="X4" s="25">
        <f>M4*W4</f>
        <v>7216.3519999999999</v>
      </c>
      <c r="Y4" s="16">
        <v>0.42</v>
      </c>
      <c r="Z4" s="128">
        <f t="shared" ref="Z4:Z6" si="4">Y4*M4</f>
        <v>6135.36</v>
      </c>
      <c r="AA4" s="17">
        <v>2.8400000000000001E-3</v>
      </c>
      <c r="AB4" s="19">
        <f>M4*AA4</f>
        <v>41.486719999999998</v>
      </c>
      <c r="AC4" s="27">
        <f>IF(M4&gt;0,(AE4+AN4)/M4,0)</f>
        <v>2.8163170865279298E-3</v>
      </c>
      <c r="AD4" s="17">
        <v>4.0999999999999999E-4</v>
      </c>
      <c r="AE4" s="24">
        <f t="shared" ref="AE4:AE6" si="5">AD4*M4</f>
        <v>5.9892799999999999</v>
      </c>
      <c r="AF4" s="117">
        <v>0.21279999999999999</v>
      </c>
      <c r="AG4" s="30">
        <f>AJ4*(1-AK4)*AF4</f>
        <v>33.694752000000001</v>
      </c>
      <c r="AH4" s="28">
        <f>IF(AND(AF4&gt;0,AD4&gt;0,AA4&gt;0),((AA4-AD4)*AF4)/((AF4-AD4)*AA4),0)</f>
        <v>0.85728552775289124</v>
      </c>
      <c r="AI4" s="60">
        <f t="shared" ref="AI4:AI67" si="6">IF(AND(AC4&gt;0,AL4&gt;0,AD4&gt;0),((AL4*(AC4-AD4))/(AC4*(AL4-AD4))),0)</f>
        <v>0.85600070387685567</v>
      </c>
      <c r="AJ4" s="12">
        <v>174</v>
      </c>
      <c r="AK4" s="14">
        <v>0.09</v>
      </c>
      <c r="AL4" s="15">
        <v>0.222</v>
      </c>
      <c r="AM4" s="135">
        <v>0.22509999999999999</v>
      </c>
      <c r="AN4" s="30">
        <f>AJ4*(1-AK4)*AL4</f>
        <v>35.151479999999999</v>
      </c>
      <c r="AO4" s="136">
        <f>AJ4*(1-AK4)*AM4</f>
        <v>35.642333999999998</v>
      </c>
      <c r="AP4" s="19">
        <v>1.5</v>
      </c>
      <c r="AQ4" s="19">
        <v>508.36</v>
      </c>
      <c r="AR4" s="113">
        <f>AR3+AJ4-AQ4</f>
        <v>1222.2200000000016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9"/>
      <c r="B5" s="33">
        <v>2</v>
      </c>
      <c r="C5" s="11" t="s">
        <v>59</v>
      </c>
      <c r="D5" s="34">
        <v>20235</v>
      </c>
      <c r="E5" s="34">
        <v>5</v>
      </c>
      <c r="F5" s="34">
        <v>17110</v>
      </c>
      <c r="G5" s="35">
        <v>1</v>
      </c>
      <c r="H5" s="35">
        <v>4.7</v>
      </c>
      <c r="I5" s="34">
        <v>17715</v>
      </c>
      <c r="J5" s="35">
        <v>10</v>
      </c>
      <c r="K5" s="34">
        <v>15893</v>
      </c>
      <c r="L5" s="36">
        <v>6.6000000000000003E-2</v>
      </c>
      <c r="M5" s="37">
        <f>ROUND(K5*(1-L5),0)</f>
        <v>14844</v>
      </c>
      <c r="N5" s="38">
        <v>0.57799999999999996</v>
      </c>
      <c r="O5" s="25">
        <f t="shared" si="0"/>
        <v>8579.8319999999985</v>
      </c>
      <c r="P5" s="36">
        <v>0.34799999999999998</v>
      </c>
      <c r="Q5" s="25">
        <f t="shared" si="1"/>
        <v>5165.7119999999995</v>
      </c>
      <c r="R5" s="39">
        <v>7.3999999999999996E-2</v>
      </c>
      <c r="S5" s="139">
        <v>0.25419999999999998</v>
      </c>
      <c r="T5" s="25">
        <f t="shared" si="2"/>
        <v>1098.4559999999999</v>
      </c>
      <c r="U5" s="28">
        <v>0.22800000000000001</v>
      </c>
      <c r="V5" s="25">
        <f t="shared" si="3"/>
        <v>3384.4320000000002</v>
      </c>
      <c r="W5" s="39">
        <v>0.50700000000000001</v>
      </c>
      <c r="X5" s="25">
        <f>M5*W5</f>
        <v>7525.9080000000004</v>
      </c>
      <c r="Y5" s="39">
        <v>0.41</v>
      </c>
      <c r="Z5" s="25">
        <f t="shared" si="4"/>
        <v>6086.04</v>
      </c>
      <c r="AA5" s="40">
        <v>2.8700000000000002E-3</v>
      </c>
      <c r="AB5" s="18">
        <f>M5*AA5</f>
        <v>42.60228</v>
      </c>
      <c r="AC5" s="27">
        <f>IF(M5&gt;0,(AE5+AN5)/M5,0)</f>
        <v>2.8620404203718672E-3</v>
      </c>
      <c r="AD5" s="40">
        <v>4.0999999999999999E-4</v>
      </c>
      <c r="AE5" s="37">
        <f t="shared" si="5"/>
        <v>6.0860399999999997</v>
      </c>
      <c r="AF5" s="28">
        <v>0.21229999999999999</v>
      </c>
      <c r="AG5" s="41">
        <f>AJ5*(1-AK5)*AF5</f>
        <v>34.698311999999994</v>
      </c>
      <c r="AH5" s="28">
        <f>IF(AND(AF5&gt;0,AD5&gt;0,AA5&gt;0),((AA5-AD5)*AF5)/((AF5-AD5)*AA5),0)</f>
        <v>0.85880139964806546</v>
      </c>
      <c r="AI5" s="29">
        <f t="shared" si="6"/>
        <v>0.8583257727801562</v>
      </c>
      <c r="AJ5" s="34">
        <v>180</v>
      </c>
      <c r="AK5" s="36">
        <v>9.1999999999999998E-2</v>
      </c>
      <c r="AL5" s="38">
        <v>0.22270000000000001</v>
      </c>
      <c r="AM5" s="137">
        <v>0.224</v>
      </c>
      <c r="AN5" s="41">
        <f>AJ5*(1-AK5)*AL5</f>
        <v>36.398088000000001</v>
      </c>
      <c r="AO5" s="138">
        <f t="shared" ref="AO5:AO6" si="7">AJ5*(1-AK5)*AM5</f>
        <v>36.61056</v>
      </c>
      <c r="AP5" s="42">
        <v>1.58</v>
      </c>
      <c r="AQ5" s="42"/>
      <c r="AR5" s="113">
        <f>AR4+AJ5-AQ5</f>
        <v>1402.2200000000016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9"/>
      <c r="B6" s="33">
        <v>3</v>
      </c>
      <c r="C6" s="11" t="s">
        <v>56</v>
      </c>
      <c r="D6" s="43">
        <v>21225</v>
      </c>
      <c r="E6" s="43">
        <v>1</v>
      </c>
      <c r="F6" s="43">
        <v>17872</v>
      </c>
      <c r="G6" s="37">
        <v>0.6</v>
      </c>
      <c r="H6" s="37">
        <v>5.0999999999999996</v>
      </c>
      <c r="I6" s="43">
        <v>18426</v>
      </c>
      <c r="J6" s="37">
        <v>9.3000000000000007</v>
      </c>
      <c r="K6" s="43">
        <v>15956</v>
      </c>
      <c r="L6" s="39">
        <v>6.3E-2</v>
      </c>
      <c r="M6" s="37">
        <f>ROUND(K6*(1-L6),0)</f>
        <v>14951</v>
      </c>
      <c r="N6" s="28">
        <v>0.47</v>
      </c>
      <c r="O6" s="25">
        <f t="shared" si="0"/>
        <v>7026.9699999999993</v>
      </c>
      <c r="P6" s="39">
        <v>0.48399999999999999</v>
      </c>
      <c r="Q6" s="25">
        <f t="shared" si="1"/>
        <v>7236.2839999999997</v>
      </c>
      <c r="R6" s="39">
        <v>4.5999999999999999E-2</v>
      </c>
      <c r="S6" s="139">
        <v>0.25569999999999998</v>
      </c>
      <c r="T6" s="25">
        <f t="shared" si="2"/>
        <v>687.74599999999998</v>
      </c>
      <c r="U6" s="28">
        <v>0.23400000000000001</v>
      </c>
      <c r="V6" s="25">
        <f t="shared" si="3"/>
        <v>3498.5340000000001</v>
      </c>
      <c r="W6" s="39">
        <v>0.503</v>
      </c>
      <c r="X6" s="25">
        <f>M6*W6</f>
        <v>7520.3530000000001</v>
      </c>
      <c r="Y6" s="39">
        <v>0.41</v>
      </c>
      <c r="Z6" s="25">
        <f t="shared" si="4"/>
        <v>6129.91</v>
      </c>
      <c r="AA6" s="47">
        <v>2.82E-3</v>
      </c>
      <c r="AB6" s="18">
        <f>M6*AA6</f>
        <v>42.161819999999999</v>
      </c>
      <c r="AC6" s="27">
        <f>IF(M6&gt;0,(AE6+AN6)/M6,0)</f>
        <v>2.9709457561367131E-3</v>
      </c>
      <c r="AD6" s="47">
        <v>4.6000000000000001E-4</v>
      </c>
      <c r="AE6" s="37">
        <f t="shared" si="5"/>
        <v>6.8774600000000001</v>
      </c>
      <c r="AF6" s="28">
        <v>0.19889999999999999</v>
      </c>
      <c r="AG6" s="41">
        <f>AJ6*(1-AK6)*AF6</f>
        <v>34.729928999999998</v>
      </c>
      <c r="AH6" s="28">
        <f>IF(AND(AF6&gt;0,AD6&gt;0,AA6&gt;0),((AA6-AD6)*AF6)/((AF6-AD6)*AA6),0)</f>
        <v>0.8388193869629923</v>
      </c>
      <c r="AI6" s="29">
        <f t="shared" si="6"/>
        <v>0.84697929127431648</v>
      </c>
      <c r="AJ6" s="43">
        <v>190</v>
      </c>
      <c r="AK6" s="39">
        <v>8.1000000000000003E-2</v>
      </c>
      <c r="AL6" s="28">
        <v>0.215</v>
      </c>
      <c r="AM6" s="139">
        <v>0.21840000000000001</v>
      </c>
      <c r="AN6" s="41">
        <f>AJ6*(1-AK6)*AL6</f>
        <v>37.541150000000002</v>
      </c>
      <c r="AO6" s="140">
        <f t="shared" si="7"/>
        <v>38.134824000000002</v>
      </c>
      <c r="AP6" s="18">
        <v>1.58</v>
      </c>
      <c r="AQ6" s="18"/>
      <c r="AR6" s="113">
        <f>AR5+AJ6-AQ6</f>
        <v>1592.2200000000016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70"/>
      <c r="B7" s="49" t="s">
        <v>38</v>
      </c>
      <c r="C7" s="50"/>
      <c r="D7" s="51">
        <f>SUM(D4:D6)</f>
        <v>48150</v>
      </c>
      <c r="E7" s="51"/>
      <c r="F7" s="51">
        <f>SUM(F4:F6)</f>
        <v>51269</v>
      </c>
      <c r="G7" s="52"/>
      <c r="H7" s="52"/>
      <c r="I7" s="51">
        <f>SUM(I4:I6)</f>
        <v>53052</v>
      </c>
      <c r="J7" s="52"/>
      <c r="K7" s="51">
        <f>SUM(K4:K6)</f>
        <v>47556</v>
      </c>
      <c r="L7" s="21">
        <f>IF(K7&gt;0,(K4*L4+K5*L5+K6*L6)/K7,0)</f>
        <v>6.6314576499285058E-2</v>
      </c>
      <c r="M7" s="52">
        <f>M4+M5+M6</f>
        <v>44403</v>
      </c>
      <c r="N7" s="53">
        <f>IF(M7&gt;0,O7/M7,0)</f>
        <v>0.55775551201495388</v>
      </c>
      <c r="O7" s="54">
        <f>O4+O5+O6</f>
        <v>24766.017999999996</v>
      </c>
      <c r="P7" s="21">
        <f>IF(M7&gt;0,Q7/M7,0)</f>
        <v>0.35924914983221851</v>
      </c>
      <c r="Q7" s="54">
        <f>Q4+Q5+Q6</f>
        <v>15951.739999999998</v>
      </c>
      <c r="R7" s="21">
        <f>IF(M7&gt;0,T7/M7,0)</f>
        <v>8.2995338152827516E-2</v>
      </c>
      <c r="S7" s="141"/>
      <c r="T7" s="54">
        <f>T4+T5+T6</f>
        <v>3685.2420000000002</v>
      </c>
      <c r="U7" s="21">
        <f>IF(M7&gt;0,V7/M7,0)</f>
        <v>0.23232317636195751</v>
      </c>
      <c r="V7" s="54">
        <f>V4+V5+V6</f>
        <v>10315.846</v>
      </c>
      <c r="W7" s="21">
        <f>IF(M7&gt;0,X7/M7,0)</f>
        <v>0.50137632592392412</v>
      </c>
      <c r="X7" s="54">
        <f>X4+X5+X6</f>
        <v>22262.613000000001</v>
      </c>
      <c r="Y7" s="21">
        <f>IF(M7&gt;0,Z7/M7,0)</f>
        <v>0.41328986780172505</v>
      </c>
      <c r="Z7" s="54">
        <f>Z4+Z5+Z6</f>
        <v>18351.309999999998</v>
      </c>
      <c r="AA7" s="55">
        <f>IF(M7&gt;0,AB7/M7,0)</f>
        <v>2.8432948224219085E-3</v>
      </c>
      <c r="AB7" s="56">
        <f>SUM(AB4:AB6)</f>
        <v>126.25082</v>
      </c>
      <c r="AC7" s="55">
        <f>IF(M7&gt;0,(AC4*M4+AC5*M5+AC6*M6)/M7,0)</f>
        <v>2.8836677251537057E-3</v>
      </c>
      <c r="AD7" s="55">
        <f>IF(K7&gt;0,(K4*AD4+K5*AD5+K6*AD6)/K7,0)</f>
        <v>4.2677601143914544E-4</v>
      </c>
      <c r="AE7" s="52">
        <f>SUM(AE4:AE6)</f>
        <v>18.952780000000001</v>
      </c>
      <c r="AF7" s="53">
        <f>IF(K7&gt;0,(K4*AF4+K5*AF5+K6*AF6)/K7,0)</f>
        <v>0.20796917108251323</v>
      </c>
      <c r="AG7" s="58">
        <f>SUM(AG4:AG6)</f>
        <v>103.12299299999999</v>
      </c>
      <c r="AH7" s="53">
        <f>IF(AND(AB7&gt;0),((AB4*AH4+AB5*AH5+AB6*AH6)/AB7),0)</f>
        <v>0.85163022582965597</v>
      </c>
      <c r="AI7" s="57">
        <f t="shared" si="6"/>
        <v>0.85365923192441184</v>
      </c>
      <c r="AJ7" s="51">
        <f>SUM(AJ4:AJ6)</f>
        <v>544</v>
      </c>
      <c r="AK7" s="21">
        <f>IF(AJ7&gt;0,(AK4*AJ4+AK5*AJ5+AK6*AJ6)/AJ7,0)</f>
        <v>8.7518382352941182E-2</v>
      </c>
      <c r="AL7" s="53">
        <f>IF(K7&gt;0,(AL4*K4+AL5*K5+AL6*K6)/K7,0)</f>
        <v>0.21988529523088568</v>
      </c>
      <c r="AM7" s="141">
        <f>IF(K7&gt;0,(AM4*K4+AM5*K5+AM6*K6)/K7,0)</f>
        <v>0.22248439944486501</v>
      </c>
      <c r="AN7" s="58">
        <f>SUM(AN4:AN6)</f>
        <v>109.090718</v>
      </c>
      <c r="AO7" s="142">
        <f t="shared" ref="AO7" si="8">SUM(AO4:AO6)</f>
        <v>110.38771800000001</v>
      </c>
      <c r="AP7" s="56"/>
      <c r="AQ7" s="56">
        <f>SUM(AQ4:AQ6)</f>
        <v>508.36</v>
      </c>
      <c r="AR7" s="105"/>
      <c r="AS7" s="106">
        <f>AR6</f>
        <v>1592.2200000000016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8">
        <v>2</v>
      </c>
      <c r="B8" s="23">
        <v>1</v>
      </c>
      <c r="C8" s="46" t="s">
        <v>54</v>
      </c>
      <c r="D8" s="12">
        <v>5297</v>
      </c>
      <c r="E8" s="12">
        <v>1</v>
      </c>
      <c r="F8" s="12">
        <v>13039</v>
      </c>
      <c r="G8" s="13">
        <v>0.5</v>
      </c>
      <c r="H8" s="13">
        <v>4.0999999999999996</v>
      </c>
      <c r="I8" s="12">
        <v>14695</v>
      </c>
      <c r="J8" s="13">
        <v>10.6</v>
      </c>
      <c r="K8" s="12">
        <v>15232</v>
      </c>
      <c r="L8" s="14">
        <v>6.2E-2</v>
      </c>
      <c r="M8" s="24">
        <f>ROUND(K8*(1-L8),0)</f>
        <v>14288</v>
      </c>
      <c r="N8" s="15">
        <v>0.441</v>
      </c>
      <c r="O8" s="25">
        <f t="shared" ref="O8:O10" si="9">M8*N8</f>
        <v>6301.0079999999998</v>
      </c>
      <c r="P8" s="14">
        <v>0.376</v>
      </c>
      <c r="Q8" s="25">
        <f t="shared" ref="Q8:Q10" si="10">M8*P8</f>
        <v>5372.2880000000005</v>
      </c>
      <c r="R8" s="16">
        <v>0.183</v>
      </c>
      <c r="S8" s="150">
        <v>0.25569999999999998</v>
      </c>
      <c r="T8" s="25">
        <f t="shared" ref="T8:T10" si="11">M8*R8</f>
        <v>2614.7039999999997</v>
      </c>
      <c r="U8" s="26">
        <v>0.22800000000000001</v>
      </c>
      <c r="V8" s="25">
        <f t="shared" ref="V8:V10" si="12">M8*U8</f>
        <v>3257.6640000000002</v>
      </c>
      <c r="W8" s="16">
        <v>0.51</v>
      </c>
      <c r="X8" s="25">
        <f t="shared" ref="X8:X10" si="13">M8*W8</f>
        <v>7286.88</v>
      </c>
      <c r="Y8" s="16">
        <v>0.41</v>
      </c>
      <c r="Z8" s="25">
        <f t="shared" ref="Z8:Z10" si="14">Y8*M8</f>
        <v>5858.08</v>
      </c>
      <c r="AA8" s="17">
        <v>2.6700000000000001E-3</v>
      </c>
      <c r="AB8" s="18">
        <f t="shared" ref="AB8:AB10" si="15">M8*AA8</f>
        <v>38.148960000000002</v>
      </c>
      <c r="AC8" s="27">
        <f>IF(M8&gt;0,(AE8+AN8)/M8,0)</f>
        <v>2.6838346864501679E-3</v>
      </c>
      <c r="AD8" s="17">
        <v>4.4999999999999999E-4</v>
      </c>
      <c r="AE8" s="24">
        <f t="shared" ref="AE8:AE10" si="16">AD8*M8</f>
        <v>6.4295999999999998</v>
      </c>
      <c r="AF8" s="117">
        <v>0.20599999999999999</v>
      </c>
      <c r="AG8" s="30">
        <f t="shared" ref="AG8:AG10" si="17">AJ8*(1-AK8)*AF8</f>
        <v>30.723870000000002</v>
      </c>
      <c r="AH8" s="28">
        <f t="shared" ref="AH8:AH10" si="18">IF(AND(AF8&gt;0,AD8&gt;0,AA8&gt;0),((AA8-AD8)*AF8)/((AF8-AD8)*AA8),0)</f>
        <v>0.83328094807299691</v>
      </c>
      <c r="AI8" s="60">
        <f t="shared" si="6"/>
        <v>0.83408337779859842</v>
      </c>
      <c r="AJ8" s="12">
        <v>163</v>
      </c>
      <c r="AK8" s="14">
        <v>8.5000000000000006E-2</v>
      </c>
      <c r="AL8" s="15">
        <v>0.214</v>
      </c>
      <c r="AM8" s="135">
        <v>0.22</v>
      </c>
      <c r="AN8" s="30">
        <f>AJ8*(1-AK8)*AL8</f>
        <v>31.91703</v>
      </c>
      <c r="AO8" s="136">
        <f t="shared" ref="AO8:AO70" si="19">AJ8*(1-AK8)*AM8</f>
        <v>32.811900000000001</v>
      </c>
      <c r="AP8" s="19">
        <v>1.5</v>
      </c>
      <c r="AQ8" s="19">
        <v>1002.46</v>
      </c>
      <c r="AR8" s="101">
        <f>AR6+AJ8-AQ8</f>
        <v>752.76000000000158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9"/>
      <c r="B9" s="33">
        <v>2</v>
      </c>
      <c r="C9" s="46" t="s">
        <v>55</v>
      </c>
      <c r="D9" s="34">
        <v>19378</v>
      </c>
      <c r="E9" s="34">
        <v>5</v>
      </c>
      <c r="F9" s="34">
        <v>16969</v>
      </c>
      <c r="G9" s="35">
        <v>0.6</v>
      </c>
      <c r="H9" s="35">
        <v>3.1</v>
      </c>
      <c r="I9" s="34">
        <v>17684</v>
      </c>
      <c r="J9" s="35">
        <v>10.3</v>
      </c>
      <c r="K9" s="34">
        <v>15942</v>
      </c>
      <c r="L9" s="36">
        <v>6.7000000000000004E-2</v>
      </c>
      <c r="M9" s="37">
        <f>ROUND(K9*(1-L9),0)</f>
        <v>14874</v>
      </c>
      <c r="N9" s="38">
        <v>0.42699999999999999</v>
      </c>
      <c r="O9" s="25">
        <f t="shared" si="9"/>
        <v>6351.1979999999994</v>
      </c>
      <c r="P9" s="36">
        <v>0.40100000000000002</v>
      </c>
      <c r="Q9" s="25">
        <f t="shared" si="10"/>
        <v>5964.4740000000002</v>
      </c>
      <c r="R9" s="39">
        <v>0.17199999999999999</v>
      </c>
      <c r="S9" s="139">
        <v>0.24399999999999999</v>
      </c>
      <c r="T9" s="25">
        <f t="shared" si="11"/>
        <v>2558.328</v>
      </c>
      <c r="U9" s="28">
        <v>0.23200000000000001</v>
      </c>
      <c r="V9" s="25">
        <f t="shared" si="12"/>
        <v>3450.768</v>
      </c>
      <c r="W9" s="39">
        <v>0.5</v>
      </c>
      <c r="X9" s="25">
        <f t="shared" si="13"/>
        <v>7437</v>
      </c>
      <c r="Y9" s="39">
        <v>0.41</v>
      </c>
      <c r="Z9" s="25">
        <f t="shared" si="14"/>
        <v>6098.3399999999992</v>
      </c>
      <c r="AA9" s="40">
        <v>2.65E-3</v>
      </c>
      <c r="AB9" s="18">
        <f t="shared" si="15"/>
        <v>39.4161</v>
      </c>
      <c r="AC9" s="27">
        <f>IF(M9&gt;0,(AE9+AN9)/M9,0)</f>
        <v>2.6320511227645557E-3</v>
      </c>
      <c r="AD9" s="40">
        <v>4.0999999999999999E-4</v>
      </c>
      <c r="AE9" s="37">
        <f t="shared" si="16"/>
        <v>6.0983399999999994</v>
      </c>
      <c r="AF9" s="28">
        <v>0.221</v>
      </c>
      <c r="AG9" s="41">
        <f t="shared" si="17"/>
        <v>32.521034</v>
      </c>
      <c r="AH9" s="28">
        <f t="shared" si="18"/>
        <v>0.84685410567029917</v>
      </c>
      <c r="AI9" s="29">
        <f t="shared" si="6"/>
        <v>0.84577187873239634</v>
      </c>
      <c r="AJ9" s="34">
        <v>161</v>
      </c>
      <c r="AK9" s="36">
        <v>8.5999999999999993E-2</v>
      </c>
      <c r="AL9" s="38">
        <v>0.22459999999999999</v>
      </c>
      <c r="AM9" s="137">
        <v>0.23269999999999999</v>
      </c>
      <c r="AN9" s="41">
        <f>AJ9*(1-AK9)*AL9</f>
        <v>33.050788400000002</v>
      </c>
      <c r="AO9" s="138">
        <f t="shared" si="19"/>
        <v>34.242735799999998</v>
      </c>
      <c r="AP9" s="42">
        <v>1.5</v>
      </c>
      <c r="AQ9" s="42"/>
      <c r="AR9" s="113">
        <f>AR8+AJ9-AQ9</f>
        <v>913.76000000000158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9"/>
      <c r="B10" s="33">
        <v>3</v>
      </c>
      <c r="C10" s="11" t="s">
        <v>53</v>
      </c>
      <c r="D10" s="43">
        <v>17445</v>
      </c>
      <c r="E10" s="43">
        <v>3</v>
      </c>
      <c r="F10" s="43">
        <v>16760</v>
      </c>
      <c r="G10" s="37">
        <v>0.6</v>
      </c>
      <c r="H10" s="37">
        <v>4.0999999999999996</v>
      </c>
      <c r="I10" s="43">
        <v>17173</v>
      </c>
      <c r="J10" s="37">
        <v>9.8000000000000007</v>
      </c>
      <c r="K10" s="43">
        <v>15974</v>
      </c>
      <c r="L10" s="39">
        <v>7.0000000000000007E-2</v>
      </c>
      <c r="M10" s="37">
        <f>ROUND(K10*(1-L10),0)</f>
        <v>14856</v>
      </c>
      <c r="N10" s="28">
        <v>0.46899999999999997</v>
      </c>
      <c r="O10" s="25">
        <f t="shared" si="9"/>
        <v>6967.4639999999999</v>
      </c>
      <c r="P10" s="39">
        <v>0.34799999999999998</v>
      </c>
      <c r="Q10" s="25">
        <f t="shared" si="10"/>
        <v>5169.8879999999999</v>
      </c>
      <c r="R10" s="39">
        <v>0.183</v>
      </c>
      <c r="S10" s="139">
        <v>0.25800000000000001</v>
      </c>
      <c r="T10" s="25">
        <f t="shared" si="11"/>
        <v>2718.6480000000001</v>
      </c>
      <c r="U10" s="28">
        <v>0.23</v>
      </c>
      <c r="V10" s="25">
        <f t="shared" si="12"/>
        <v>3416.88</v>
      </c>
      <c r="W10" s="39">
        <v>0.498</v>
      </c>
      <c r="X10" s="25">
        <f t="shared" si="13"/>
        <v>7398.2879999999996</v>
      </c>
      <c r="Y10" s="39">
        <v>0.41</v>
      </c>
      <c r="Z10" s="25">
        <f t="shared" si="14"/>
        <v>6090.96</v>
      </c>
      <c r="AA10" s="47">
        <v>2.5899999999999999E-3</v>
      </c>
      <c r="AB10" s="18">
        <f t="shared" si="15"/>
        <v>38.477039999999995</v>
      </c>
      <c r="AC10" s="27">
        <f>IF(M10&gt;0,(AE10+AN10)/M10,0)</f>
        <v>2.799956381260097E-3</v>
      </c>
      <c r="AD10" s="47">
        <v>3.6999999999999999E-4</v>
      </c>
      <c r="AE10" s="37">
        <f t="shared" si="16"/>
        <v>5.4967199999999998</v>
      </c>
      <c r="AF10" s="28">
        <v>0.21460000000000001</v>
      </c>
      <c r="AG10" s="41">
        <f t="shared" si="17"/>
        <v>34.278487200000001</v>
      </c>
      <c r="AH10" s="28">
        <f t="shared" si="18"/>
        <v>0.85862324204293117</v>
      </c>
      <c r="AI10" s="29">
        <f t="shared" si="6"/>
        <v>0.86927823892655476</v>
      </c>
      <c r="AJ10" s="43">
        <v>174</v>
      </c>
      <c r="AK10" s="39">
        <v>8.2000000000000003E-2</v>
      </c>
      <c r="AL10" s="28">
        <v>0.22600000000000001</v>
      </c>
      <c r="AM10" s="139">
        <v>0.23039999999999999</v>
      </c>
      <c r="AN10" s="41">
        <f>AJ10*(1-AK10)*AL10</f>
        <v>36.099432</v>
      </c>
      <c r="AO10" s="140">
        <f t="shared" si="19"/>
        <v>36.802252799999998</v>
      </c>
      <c r="AP10" s="18">
        <v>1.6</v>
      </c>
      <c r="AQ10" s="18"/>
      <c r="AR10" s="113">
        <f>AR9+AJ10-AQ10</f>
        <v>1087.7600000000016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70"/>
      <c r="B11" s="49" t="s">
        <v>38</v>
      </c>
      <c r="C11" s="50"/>
      <c r="D11" s="51">
        <f t="shared" ref="D11" si="20">SUM(D8:D10)</f>
        <v>42120</v>
      </c>
      <c r="E11" s="51"/>
      <c r="F11" s="51">
        <f t="shared" ref="F11" si="21">SUM(F8:F10)</f>
        <v>46768</v>
      </c>
      <c r="G11" s="52"/>
      <c r="H11" s="52"/>
      <c r="I11" s="51">
        <f t="shared" ref="I11:K11" si="22">SUM(I8:I10)</f>
        <v>49552</v>
      </c>
      <c r="J11" s="52"/>
      <c r="K11" s="51">
        <f t="shared" si="22"/>
        <v>47148</v>
      </c>
      <c r="L11" s="21">
        <f t="shared" ref="L11" si="23">IF(K11&gt;0,(K8*L8+K9*L9+K10*L10)/K11,0)</f>
        <v>6.6401077458216676E-2</v>
      </c>
      <c r="M11" s="52">
        <f t="shared" ref="M11" si="24">M8+M9+M10</f>
        <v>44018</v>
      </c>
      <c r="N11" s="53">
        <f t="shared" ref="N11" si="25">IF(M11&gt;0,O11/M11,0)</f>
        <v>0.44571925121541184</v>
      </c>
      <c r="O11" s="54">
        <f t="shared" ref="O11" si="26">O8+O9+O10</f>
        <v>19619.669999999998</v>
      </c>
      <c r="P11" s="21">
        <f t="shared" ref="P11" si="27">IF(M11&gt;0,Q11/M11,0)</f>
        <v>0.3749977282020992</v>
      </c>
      <c r="Q11" s="54">
        <f t="shared" ref="Q11" si="28">Q8+Q9+Q10</f>
        <v>16506.650000000001</v>
      </c>
      <c r="R11" s="21">
        <f t="shared" ref="R11" si="29">IF(M11&gt;0,T11/M11,0)</f>
        <v>0.17928302058248896</v>
      </c>
      <c r="S11" s="141"/>
      <c r="T11" s="54">
        <f t="shared" ref="T11" si="30">T8+T9+T10</f>
        <v>7891.6799999999994</v>
      </c>
      <c r="U11" s="21">
        <f t="shared" ref="U11" si="31">IF(M11&gt;0,V11/M11,0)</f>
        <v>0.2300266254713981</v>
      </c>
      <c r="V11" s="54">
        <f t="shared" ref="V11" si="32">V8+V9+V10</f>
        <v>10125.312000000002</v>
      </c>
      <c r="W11" s="21">
        <f t="shared" ref="W11" si="33">IF(M11&gt;0,X11/M11,0)</f>
        <v>0.50257094824844384</v>
      </c>
      <c r="X11" s="54">
        <f t="shared" ref="X11" si="34">X8+X9+X10</f>
        <v>22122.168000000001</v>
      </c>
      <c r="Y11" s="21">
        <f t="shared" ref="Y11" si="35">IF(M11&gt;0,Z11/M11,0)</f>
        <v>0.40999999999999992</v>
      </c>
      <c r="Z11" s="54">
        <f t="shared" ref="Z11" si="36">Z8+Z9+Z10</f>
        <v>18047.379999999997</v>
      </c>
      <c r="AA11" s="55">
        <f t="shared" ref="AA11" si="37">IF(M11&gt;0,AB11/M11,0)</f>
        <v>2.6362419919123995E-3</v>
      </c>
      <c r="AB11" s="56">
        <f t="shared" ref="AB11" si="38">SUM(AB8:AB10)</f>
        <v>116.0421</v>
      </c>
      <c r="AC11" s="55">
        <f t="shared" ref="AC11" si="39">IF(M11&gt;0,(AC8*M8+AC9*M9+AC10*M10)/M11,0)</f>
        <v>2.7055275205597712E-3</v>
      </c>
      <c r="AD11" s="55">
        <f t="shared" ref="AD11" si="40">IF(K11&gt;0,(K8*AD8+K9*AD9+K10*AD10)/K11,0)</f>
        <v>4.0937049291592438E-4</v>
      </c>
      <c r="AE11" s="52">
        <f t="shared" ref="AE11" si="41">SUM(AE8:AE10)</f>
        <v>18.024659999999997</v>
      </c>
      <c r="AF11" s="53">
        <f t="shared" ref="AF11" si="42">IF(K11&gt;0,(K8*AF8+K9*AF9+K10*AF10)/K11,0)</f>
        <v>0.21398562823449563</v>
      </c>
      <c r="AG11" s="58">
        <f t="shared" ref="AG11" si="43">SUM(AG8:AG10)</f>
        <v>97.523391200000006</v>
      </c>
      <c r="AH11" s="53">
        <f t="shared" ref="AH11" si="44">IF(AND(AB11&gt;0),((AB8*AH8+AB9*AH9+AB10*AH10)/AB11),0)</f>
        <v>0.84629430612101519</v>
      </c>
      <c r="AI11" s="57">
        <f t="shared" si="6"/>
        <v>0.85026143187546566</v>
      </c>
      <c r="AJ11" s="51">
        <f t="shared" ref="AJ11" si="45">SUM(AJ8:AJ10)</f>
        <v>498</v>
      </c>
      <c r="AK11" s="21">
        <f t="shared" ref="AK11" si="46">IF(AJ11&gt;0,(AK8*AJ8+AK9*AJ9+AK10*AJ10)/AJ11,0)</f>
        <v>8.4275100401606434E-2</v>
      </c>
      <c r="AL11" s="53">
        <f>IF(K11&gt;0,(AL8*K8+AL9*K9+AL10*K10)/K11,0)</f>
        <v>0.22164980911173326</v>
      </c>
      <c r="AM11" s="141">
        <f>IF(K11&gt;0,(AM8*K8+AM9*K9+AM10*K10)/K11,0)</f>
        <v>0.22781778654449814</v>
      </c>
      <c r="AN11" s="58">
        <f t="shared" ref="AN11" si="47">SUM(AN8:AN10)</f>
        <v>101.06725040000001</v>
      </c>
      <c r="AO11" s="142">
        <f t="shared" ref="AO11:AO71" si="48">SUM(AO8:AO10)</f>
        <v>103.85688859999999</v>
      </c>
      <c r="AP11" s="56"/>
      <c r="AQ11" s="56">
        <f t="shared" ref="AQ11" si="49">SUM(AQ8:AQ10)</f>
        <v>1002.46</v>
      </c>
      <c r="AR11" s="105"/>
      <c r="AS11" s="106">
        <f>AR10</f>
        <v>1087.7600000000016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8">
        <v>3</v>
      </c>
      <c r="B12" s="23">
        <v>1</v>
      </c>
      <c r="C12" s="11" t="s">
        <v>54</v>
      </c>
      <c r="D12" s="12">
        <v>19036</v>
      </c>
      <c r="E12" s="12">
        <v>0</v>
      </c>
      <c r="F12" s="12">
        <v>17404</v>
      </c>
      <c r="G12" s="13">
        <v>0.6</v>
      </c>
      <c r="H12" s="13">
        <v>3.8</v>
      </c>
      <c r="I12" s="12">
        <v>18273</v>
      </c>
      <c r="J12" s="13">
        <v>9.1</v>
      </c>
      <c r="K12" s="12">
        <v>15770</v>
      </c>
      <c r="L12" s="14">
        <v>7.0000000000000007E-2</v>
      </c>
      <c r="M12" s="24">
        <f>ROUND(K12*(1-L12),0)</f>
        <v>14666</v>
      </c>
      <c r="N12" s="15">
        <v>0.54</v>
      </c>
      <c r="O12" s="25">
        <f t="shared" ref="O12:O14" si="51">M12*N12</f>
        <v>7919.64</v>
      </c>
      <c r="P12" s="14">
        <v>0.38300000000000001</v>
      </c>
      <c r="Q12" s="25">
        <f t="shared" ref="Q12:Q14" si="52">M12*P12</f>
        <v>5617.0780000000004</v>
      </c>
      <c r="R12" s="16">
        <v>7.6999999999999999E-2</v>
      </c>
      <c r="S12" s="150">
        <v>0.2576</v>
      </c>
      <c r="T12" s="25">
        <f t="shared" ref="T12:T14" si="53">M12*R12</f>
        <v>1129.2819999999999</v>
      </c>
      <c r="U12" s="26">
        <v>0.22900000000000001</v>
      </c>
      <c r="V12" s="25">
        <f t="shared" ref="V12:V14" si="54">M12*U12</f>
        <v>3358.5140000000001</v>
      </c>
      <c r="W12" s="16">
        <v>0.495</v>
      </c>
      <c r="X12" s="25">
        <f t="shared" ref="X12:X14" si="55">M12*W12</f>
        <v>7259.67</v>
      </c>
      <c r="Y12" s="16">
        <v>0.41</v>
      </c>
      <c r="Z12" s="25">
        <f t="shared" ref="Z12:Z14" si="56">Y12*M12</f>
        <v>6013.0599999999995</v>
      </c>
      <c r="AA12" s="17">
        <v>2.6099999999999999E-3</v>
      </c>
      <c r="AB12" s="18">
        <f t="shared" ref="AB12:AB14" si="57">M12*AA12</f>
        <v>38.278259999999996</v>
      </c>
      <c r="AC12" s="27">
        <f>IF(M12&gt;0,(AE12+AN12)/M12,0)</f>
        <v>2.5270596618028091E-3</v>
      </c>
      <c r="AD12" s="17">
        <v>3.8000000000000002E-4</v>
      </c>
      <c r="AE12" s="24">
        <f t="shared" ref="AE12:AE14" si="58">AD12*M12</f>
        <v>5.57308</v>
      </c>
      <c r="AF12" s="117">
        <v>0.2092</v>
      </c>
      <c r="AG12" s="30">
        <f t="shared" ref="AG12:AG14" si="59">AJ12*(1-AK12)*AF12</f>
        <v>29.767067999999998</v>
      </c>
      <c r="AH12" s="28">
        <f t="shared" ref="AH12:AH14" si="60">IF(AND(AF12&gt;0,AD12&gt;0,AA12&gt;0),((AA12-AD12)*AF12)/((AF12-AD12)*AA12),0)</f>
        <v>0.85596093502589443</v>
      </c>
      <c r="AI12" s="60">
        <f t="shared" si="6"/>
        <v>0.85108903757983834</v>
      </c>
      <c r="AJ12" s="12">
        <v>155</v>
      </c>
      <c r="AK12" s="14">
        <v>8.2000000000000003E-2</v>
      </c>
      <c r="AL12" s="15">
        <v>0.2213</v>
      </c>
      <c r="AM12" s="135">
        <v>0.2225</v>
      </c>
      <c r="AN12" s="30">
        <f>AJ12*(1-AK12)*AL12</f>
        <v>31.488776999999999</v>
      </c>
      <c r="AO12" s="136">
        <f t="shared" ref="AO12" si="61">AJ12*(1-AK12)*AM12</f>
        <v>31.659524999999999</v>
      </c>
      <c r="AP12" s="19">
        <v>1.55</v>
      </c>
      <c r="AQ12" s="19"/>
      <c r="AR12" s="101">
        <f>AR10+AJ12-AQ12</f>
        <v>1242.7600000000016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9"/>
      <c r="B13" s="33">
        <v>2</v>
      </c>
      <c r="C13" s="46" t="s">
        <v>55</v>
      </c>
      <c r="D13" s="34">
        <v>20219</v>
      </c>
      <c r="E13" s="34">
        <v>2</v>
      </c>
      <c r="F13" s="34">
        <v>18198</v>
      </c>
      <c r="G13" s="35">
        <v>1.1000000000000001</v>
      </c>
      <c r="H13" s="35">
        <v>5.6</v>
      </c>
      <c r="I13" s="34">
        <v>18187</v>
      </c>
      <c r="J13" s="35">
        <v>8.8000000000000007</v>
      </c>
      <c r="K13" s="34">
        <v>16037</v>
      </c>
      <c r="L13" s="36">
        <v>6.9000000000000006E-2</v>
      </c>
      <c r="M13" s="37">
        <f>ROUND(K13*(1-L13),0)</f>
        <v>14930</v>
      </c>
      <c r="N13" s="38">
        <v>0.503</v>
      </c>
      <c r="O13" s="25">
        <f t="shared" si="51"/>
        <v>7509.79</v>
      </c>
      <c r="P13" s="36">
        <v>0.35799999999999998</v>
      </c>
      <c r="Q13" s="25">
        <f t="shared" si="52"/>
        <v>5344.94</v>
      </c>
      <c r="R13" s="39">
        <v>0.13900000000000001</v>
      </c>
      <c r="S13" s="139">
        <v>0.26540000000000002</v>
      </c>
      <c r="T13" s="25">
        <f t="shared" si="53"/>
        <v>2075.27</v>
      </c>
      <c r="U13" s="28">
        <v>0.224</v>
      </c>
      <c r="V13" s="25">
        <f t="shared" si="54"/>
        <v>3344.32</v>
      </c>
      <c r="W13" s="39">
        <v>0.51200000000000001</v>
      </c>
      <c r="X13" s="25">
        <f t="shared" si="55"/>
        <v>7644.16</v>
      </c>
      <c r="Y13" s="39">
        <v>0.4</v>
      </c>
      <c r="Z13" s="25">
        <f t="shared" si="56"/>
        <v>5972</v>
      </c>
      <c r="AA13" s="40">
        <v>2.7100000000000002E-3</v>
      </c>
      <c r="AB13" s="18">
        <f t="shared" si="57"/>
        <v>40.460300000000004</v>
      </c>
      <c r="AC13" s="27">
        <f>IF(M13&gt;0,(AE13+AN13)/M13,0)</f>
        <v>2.8348796784996651E-3</v>
      </c>
      <c r="AD13" s="40">
        <v>4.0999999999999999E-4</v>
      </c>
      <c r="AE13" s="37">
        <f t="shared" si="58"/>
        <v>6.1212999999999997</v>
      </c>
      <c r="AF13" s="28">
        <v>0.19980000000000001</v>
      </c>
      <c r="AG13" s="41">
        <f t="shared" si="59"/>
        <v>33.785380799999999</v>
      </c>
      <c r="AH13" s="28">
        <f t="shared" si="60"/>
        <v>0.85045366226770236</v>
      </c>
      <c r="AI13" s="29">
        <f t="shared" si="6"/>
        <v>0.85701422677558081</v>
      </c>
      <c r="AJ13" s="34">
        <v>184</v>
      </c>
      <c r="AK13" s="36">
        <v>8.1000000000000003E-2</v>
      </c>
      <c r="AL13" s="38">
        <v>0.21410000000000001</v>
      </c>
      <c r="AM13" s="137">
        <v>0.2114</v>
      </c>
      <c r="AN13" s="41">
        <f>AJ13*(1-AK13)*AL13</f>
        <v>36.203453600000003</v>
      </c>
      <c r="AO13" s="138">
        <f t="shared" si="19"/>
        <v>35.746894400000002</v>
      </c>
      <c r="AP13" s="42">
        <v>1.6</v>
      </c>
      <c r="AQ13" s="42"/>
      <c r="AR13" s="113">
        <f>AR12+AJ13-AQ13</f>
        <v>1426.7600000000016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9"/>
      <c r="B14" s="33">
        <v>3</v>
      </c>
      <c r="C14" s="11" t="s">
        <v>53</v>
      </c>
      <c r="D14" s="43">
        <v>18800</v>
      </c>
      <c r="E14" s="43">
        <v>1</v>
      </c>
      <c r="F14" s="43">
        <v>17106</v>
      </c>
      <c r="G14" s="37">
        <v>2.1</v>
      </c>
      <c r="H14" s="37">
        <v>6</v>
      </c>
      <c r="I14" s="43">
        <v>17757</v>
      </c>
      <c r="J14" s="37">
        <v>8.3000000000000007</v>
      </c>
      <c r="K14" s="43">
        <v>16166</v>
      </c>
      <c r="L14" s="39">
        <v>6.7000000000000004E-2</v>
      </c>
      <c r="M14" s="37">
        <f>ROUND(K14*(1-L14),0)</f>
        <v>15083</v>
      </c>
      <c r="N14" s="28">
        <v>0.46800000000000003</v>
      </c>
      <c r="O14" s="25">
        <f t="shared" si="51"/>
        <v>7058.8440000000001</v>
      </c>
      <c r="P14" s="39">
        <v>0.40899999999999997</v>
      </c>
      <c r="Q14" s="25">
        <f t="shared" si="52"/>
        <v>6168.9469999999992</v>
      </c>
      <c r="R14" s="39">
        <v>0.123</v>
      </c>
      <c r="S14" s="139">
        <v>0.29020000000000001</v>
      </c>
      <c r="T14" s="25">
        <f t="shared" si="53"/>
        <v>1855.2090000000001</v>
      </c>
      <c r="U14" s="28">
        <v>0.245</v>
      </c>
      <c r="V14" s="25">
        <f t="shared" si="54"/>
        <v>3695.335</v>
      </c>
      <c r="W14" s="39">
        <v>0.499</v>
      </c>
      <c r="X14" s="25">
        <f t="shared" si="55"/>
        <v>7526.4170000000004</v>
      </c>
      <c r="Y14" s="39">
        <v>0.4</v>
      </c>
      <c r="Z14" s="25">
        <f t="shared" si="56"/>
        <v>6033.2000000000007</v>
      </c>
      <c r="AA14" s="47">
        <v>2.7399999999999998E-3</v>
      </c>
      <c r="AB14" s="18">
        <f t="shared" si="57"/>
        <v>41.327419999999996</v>
      </c>
      <c r="AC14" s="27">
        <f>IF(M14&gt;0,(AE14+AN14)/M14,0)</f>
        <v>2.5973224159649938E-3</v>
      </c>
      <c r="AD14" s="47">
        <v>4.0000000000000002E-4</v>
      </c>
      <c r="AE14" s="37">
        <f t="shared" si="58"/>
        <v>6.0331999999999999</v>
      </c>
      <c r="AF14" s="28">
        <v>0.20449999999999999</v>
      </c>
      <c r="AG14" s="41">
        <f t="shared" si="59"/>
        <v>31.879505000000002</v>
      </c>
      <c r="AH14" s="28">
        <f t="shared" si="60"/>
        <v>0.8556883165186665</v>
      </c>
      <c r="AI14" s="29">
        <f t="shared" si="6"/>
        <v>0.84758995889466704</v>
      </c>
      <c r="AJ14" s="43">
        <v>170</v>
      </c>
      <c r="AK14" s="39">
        <v>8.3000000000000004E-2</v>
      </c>
      <c r="AL14" s="28">
        <v>0.21260000000000001</v>
      </c>
      <c r="AM14" s="139">
        <v>0.21640000000000001</v>
      </c>
      <c r="AN14" s="41">
        <f>AJ14*(1-AK14)*AL14</f>
        <v>33.142214000000003</v>
      </c>
      <c r="AO14" s="140">
        <f t="shared" si="19"/>
        <v>33.734596000000003</v>
      </c>
      <c r="AP14" s="18">
        <v>1.55</v>
      </c>
      <c r="AQ14" s="18"/>
      <c r="AR14" s="113">
        <f>AR13+AJ14-AQ14</f>
        <v>1596.7600000000016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70"/>
      <c r="B15" s="49" t="s">
        <v>38</v>
      </c>
      <c r="C15" s="50"/>
      <c r="D15" s="51">
        <f t="shared" ref="D15" si="62">SUM(D12:D14)</f>
        <v>58055</v>
      </c>
      <c r="E15" s="51"/>
      <c r="F15" s="51">
        <f t="shared" ref="F15" si="63">SUM(F12:F14)</f>
        <v>52708</v>
      </c>
      <c r="G15" s="52"/>
      <c r="H15" s="52"/>
      <c r="I15" s="51">
        <f t="shared" ref="I15:K15" si="64">SUM(I12:I14)</f>
        <v>54217</v>
      </c>
      <c r="J15" s="52"/>
      <c r="K15" s="51">
        <f t="shared" si="64"/>
        <v>47973</v>
      </c>
      <c r="L15" s="21">
        <f t="shared" ref="L15" si="65">IF(K15&gt;0,(K12*L12+K13*L13+K14*L14)/K15,0)</f>
        <v>6.8654764138161059E-2</v>
      </c>
      <c r="M15" s="52">
        <f t="shared" ref="M15" si="66">M12+M13+M14</f>
        <v>44679</v>
      </c>
      <c r="N15" s="53">
        <f t="shared" ref="N15" si="67">IF(M15&gt;0,O15/M15,0)</f>
        <v>0.50332984176011109</v>
      </c>
      <c r="O15" s="54">
        <f t="shared" ref="O15" si="68">O12+O13+O14</f>
        <v>22488.274000000001</v>
      </c>
      <c r="P15" s="21">
        <f t="shared" ref="P15" si="69">IF(M15&gt;0,Q15/M15,0)</f>
        <v>0.38342319658004881</v>
      </c>
      <c r="Q15" s="54">
        <f t="shared" ref="Q15" si="70">Q12+Q13+Q14</f>
        <v>17130.965</v>
      </c>
      <c r="R15" s="21">
        <f t="shared" ref="R15" si="71">IF(M15&gt;0,T15/M15,0)</f>
        <v>0.11324696165984018</v>
      </c>
      <c r="S15" s="141"/>
      <c r="T15" s="54">
        <f t="shared" ref="T15" si="72">T12+T13+T14</f>
        <v>5059.7609999999995</v>
      </c>
      <c r="U15" s="21">
        <f t="shared" ref="U15" si="73">IF(M15&gt;0,V15/M15,0)</f>
        <v>0.23273056693301108</v>
      </c>
      <c r="V15" s="54">
        <f t="shared" ref="V15" si="74">V12+V13+V14</f>
        <v>10398.169000000002</v>
      </c>
      <c r="W15" s="21">
        <f t="shared" ref="W15" si="75">IF(M15&gt;0,X15/M15,0)</f>
        <v>0.50203108843080646</v>
      </c>
      <c r="X15" s="54">
        <f t="shared" ref="X15" si="76">X12+X13+X14</f>
        <v>22430.246999999999</v>
      </c>
      <c r="Y15" s="21">
        <f t="shared" ref="Y15" si="77">IF(M15&gt;0,Z15/M15,0)</f>
        <v>0.4032825264665727</v>
      </c>
      <c r="Z15" s="54">
        <f t="shared" ref="Z15" si="78">Z12+Z13+Z14</f>
        <v>18018.260000000002</v>
      </c>
      <c r="AA15" s="55">
        <f t="shared" ref="AA15" si="79">IF(M15&gt;0,AB15/M15,0)</f>
        <v>2.6873023120481659E-3</v>
      </c>
      <c r="AB15" s="56">
        <f t="shared" ref="AB15" si="80">SUM(AB12:AB14)</f>
        <v>120.06598</v>
      </c>
      <c r="AC15" s="55">
        <f t="shared" ref="AC15" si="81">IF(M15&gt;0,(AC12*M12+AC13*M13+AC14*M14)/M15,0)</f>
        <v>2.6536409633160993E-3</v>
      </c>
      <c r="AD15" s="55">
        <f t="shared" ref="AD15" si="82">IF(K15&gt;0,(K12*AD12+K13*AD13+K14*AD14)/K15,0)</f>
        <v>3.9676839055301937E-4</v>
      </c>
      <c r="AE15" s="52">
        <f t="shared" ref="AE15" si="83">SUM(AE12:AE14)</f>
        <v>17.72758</v>
      </c>
      <c r="AF15" s="53">
        <f t="shared" ref="AF15" si="84">IF(K15&gt;0,(K12*AF12+K13*AF13+K14*AF14)/K15,0)</f>
        <v>0.2044738415358639</v>
      </c>
      <c r="AG15" s="58">
        <f t="shared" ref="AG15" si="85">SUM(AG12:AG14)</f>
        <v>95.431953800000002</v>
      </c>
      <c r="AH15" s="53">
        <f t="shared" ref="AH15" si="86">IF(AND(AB15&gt;0),((AB12*AH12+AB13*AH13+AB14*AH14)/AB15),0)</f>
        <v>0.85401123597270501</v>
      </c>
      <c r="AI15" s="57">
        <f t="shared" si="6"/>
        <v>0.85204690680241524</v>
      </c>
      <c r="AJ15" s="51">
        <f t="shared" ref="AJ15" si="87">SUM(AJ12:AJ14)</f>
        <v>509</v>
      </c>
      <c r="AK15" s="21">
        <f t="shared" ref="AK15" si="88">IF(AJ15&gt;0,(AK12*AJ12+AK13*AJ13+AK14*AJ14)/AJ15,0)</f>
        <v>8.1972495088408648E-2</v>
      </c>
      <c r="AL15" s="53">
        <f>IF(K15&gt;0,(AL12*K12+AL13*K13+AL14*K14)/K15,0)</f>
        <v>0.21596135951472703</v>
      </c>
      <c r="AM15" s="141">
        <f>IF(K15&gt;0,(AM12*K12+AM13*K13+AM14*K14)/K15,0)</f>
        <v>0.21673377107956562</v>
      </c>
      <c r="AN15" s="58">
        <f t="shared" ref="AN15" si="89">SUM(AN12:AN14)</f>
        <v>100.83444460000001</v>
      </c>
      <c r="AO15" s="142">
        <f t="shared" si="48"/>
        <v>101.14101540000001</v>
      </c>
      <c r="AP15" s="56"/>
      <c r="AQ15" s="56">
        <f t="shared" ref="AQ15" si="90">SUM(AQ12:AQ14)</f>
        <v>0</v>
      </c>
      <c r="AR15" s="105"/>
      <c r="AS15" s="106">
        <f>AR14</f>
        <v>1596.7600000000016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8">
        <v>4</v>
      </c>
      <c r="B16" s="23">
        <v>1</v>
      </c>
      <c r="C16" s="11" t="s">
        <v>56</v>
      </c>
      <c r="D16" s="12">
        <v>14737</v>
      </c>
      <c r="E16" s="12">
        <v>0</v>
      </c>
      <c r="F16" s="12">
        <v>16993</v>
      </c>
      <c r="G16" s="13">
        <v>1.1000000000000001</v>
      </c>
      <c r="H16" s="13">
        <v>4</v>
      </c>
      <c r="I16" s="12">
        <v>18144</v>
      </c>
      <c r="J16" s="13">
        <v>8</v>
      </c>
      <c r="K16" s="12">
        <v>16107</v>
      </c>
      <c r="L16" s="14">
        <v>7.6999999999999999E-2</v>
      </c>
      <c r="M16" s="24">
        <f>ROUND(K16*(1-L16),0)</f>
        <v>14867</v>
      </c>
      <c r="N16" s="15">
        <v>0.64700000000000002</v>
      </c>
      <c r="O16" s="25">
        <f t="shared" ref="O16:O18" si="92">M16*N16</f>
        <v>9618.9490000000005</v>
      </c>
      <c r="P16" s="14">
        <v>0.33300000000000002</v>
      </c>
      <c r="Q16" s="25">
        <f t="shared" ref="Q16:Q18" si="93">M16*P16</f>
        <v>4950.7110000000002</v>
      </c>
      <c r="R16" s="16">
        <v>0.02</v>
      </c>
      <c r="S16" s="150">
        <v>0.3019</v>
      </c>
      <c r="T16" s="25">
        <f t="shared" ref="T16:T18" si="94">M16*R16</f>
        <v>297.34000000000003</v>
      </c>
      <c r="U16" s="26">
        <v>0.25600000000000001</v>
      </c>
      <c r="V16" s="25">
        <f t="shared" ref="V16:V18" si="95">M16*U16</f>
        <v>3805.9520000000002</v>
      </c>
      <c r="W16" s="16">
        <v>0.47599999999999998</v>
      </c>
      <c r="X16" s="25">
        <f t="shared" ref="X16:X18" si="96">M16*W16</f>
        <v>7076.692</v>
      </c>
      <c r="Y16" s="16">
        <v>0.4</v>
      </c>
      <c r="Z16" s="25">
        <f t="shared" ref="Z16:Z18" si="97">Y16*M16</f>
        <v>5946.8</v>
      </c>
      <c r="AA16" s="17">
        <v>2.82E-3</v>
      </c>
      <c r="AB16" s="18">
        <f t="shared" ref="AB16:AB18" si="98">M16*AA16</f>
        <v>41.924939999999999</v>
      </c>
      <c r="AC16" s="27">
        <f>IF(M16&gt;0,(AE16+AN16)/M16,0)</f>
        <v>2.6826463980628235E-3</v>
      </c>
      <c r="AD16" s="17">
        <v>3.8000000000000002E-4</v>
      </c>
      <c r="AE16" s="24">
        <f t="shared" ref="AE16:AE18" si="99">AD16*M16</f>
        <v>5.6494600000000004</v>
      </c>
      <c r="AF16" s="117">
        <v>0.21390000000000001</v>
      </c>
      <c r="AG16" s="30">
        <f t="shared" ref="AG16:AG18" si="100">AJ16*(1-AK16)*AF16</f>
        <v>32.880707999999998</v>
      </c>
      <c r="AH16" s="28">
        <f t="shared" ref="AH16:AH18" si="101">IF(AND(AF16&gt;0,AD16&gt;0,AA16&gt;0),((AA16-AD16)*AF16)/((AF16-AD16)*AA16),0)</f>
        <v>0.86678810296309872</v>
      </c>
      <c r="AI16" s="60">
        <f t="shared" si="6"/>
        <v>0.85981596132831595</v>
      </c>
      <c r="AJ16" s="12">
        <v>168</v>
      </c>
      <c r="AK16" s="14">
        <v>8.5000000000000006E-2</v>
      </c>
      <c r="AL16" s="15">
        <v>0.22270000000000001</v>
      </c>
      <c r="AM16" s="135">
        <v>0.2283</v>
      </c>
      <c r="AN16" s="30">
        <f>AJ16*(1-AK16)*AL16</f>
        <v>34.233443999999999</v>
      </c>
      <c r="AO16" s="136">
        <f t="shared" ref="AO16" si="102">AJ16*(1-AK16)*AM16</f>
        <v>35.094276000000001</v>
      </c>
      <c r="AP16" s="19">
        <v>1.58</v>
      </c>
      <c r="AQ16" s="19"/>
      <c r="AR16" s="101">
        <f>AR14+AJ16-AQ16</f>
        <v>1764.7600000000016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9"/>
      <c r="B17" s="33">
        <v>2</v>
      </c>
      <c r="C17" s="46" t="s">
        <v>55</v>
      </c>
      <c r="D17" s="34">
        <v>19346</v>
      </c>
      <c r="E17" s="34">
        <v>1</v>
      </c>
      <c r="F17" s="34">
        <v>17697</v>
      </c>
      <c r="G17" s="35">
        <v>1</v>
      </c>
      <c r="H17" s="35">
        <v>4.2</v>
      </c>
      <c r="I17" s="34">
        <v>18601</v>
      </c>
      <c r="J17" s="35">
        <v>7.4</v>
      </c>
      <c r="K17" s="34">
        <v>16134</v>
      </c>
      <c r="L17" s="36">
        <v>7.0000000000000007E-2</v>
      </c>
      <c r="M17" s="37">
        <f>ROUND(K17*(1-L17),0)</f>
        <v>15005</v>
      </c>
      <c r="N17" s="38">
        <v>0.57199999999999995</v>
      </c>
      <c r="O17" s="25">
        <f t="shared" si="92"/>
        <v>8582.8599999999988</v>
      </c>
      <c r="P17" s="36">
        <v>0.35899999999999999</v>
      </c>
      <c r="Q17" s="25">
        <f t="shared" si="93"/>
        <v>5386.7950000000001</v>
      </c>
      <c r="R17" s="39">
        <v>6.9000000000000006E-2</v>
      </c>
      <c r="S17" s="139">
        <v>0.30359999999999998</v>
      </c>
      <c r="T17" s="25">
        <f t="shared" si="94"/>
        <v>1035.345</v>
      </c>
      <c r="U17" s="28">
        <v>0.24299999999999999</v>
      </c>
      <c r="V17" s="25">
        <f t="shared" si="95"/>
        <v>3646.2149999999997</v>
      </c>
      <c r="W17" s="39">
        <v>0.49299999999999999</v>
      </c>
      <c r="X17" s="25">
        <f t="shared" si="96"/>
        <v>7397.4650000000001</v>
      </c>
      <c r="Y17" s="39">
        <v>0.4</v>
      </c>
      <c r="Z17" s="25">
        <f t="shared" si="97"/>
        <v>6002</v>
      </c>
      <c r="AA17" s="40">
        <v>2.8600000000000001E-3</v>
      </c>
      <c r="AB17" s="18">
        <f t="shared" si="98"/>
        <v>42.914300000000004</v>
      </c>
      <c r="AC17" s="27">
        <f>IF(M17&gt;0,(AE17+AN17)/M17,0)</f>
        <v>2.8012569810063315E-3</v>
      </c>
      <c r="AD17" s="40">
        <v>3.6999999999999999E-4</v>
      </c>
      <c r="AE17" s="37">
        <f t="shared" si="99"/>
        <v>5.55185</v>
      </c>
      <c r="AF17" s="28">
        <v>0.21149999999999999</v>
      </c>
      <c r="AG17" s="41">
        <f t="shared" si="100"/>
        <v>34.522298999999997</v>
      </c>
      <c r="AH17" s="28">
        <f t="shared" si="101"/>
        <v>0.87215512664288308</v>
      </c>
      <c r="AI17" s="29">
        <f t="shared" si="6"/>
        <v>0.86935563977621566</v>
      </c>
      <c r="AJ17" s="34">
        <v>178</v>
      </c>
      <c r="AK17" s="36">
        <v>8.3000000000000004E-2</v>
      </c>
      <c r="AL17" s="38">
        <v>0.2235</v>
      </c>
      <c r="AM17" s="137">
        <v>0.2349</v>
      </c>
      <c r="AN17" s="41">
        <f>AJ17*(1-AK17)*AL17</f>
        <v>36.481011000000002</v>
      </c>
      <c r="AO17" s="138">
        <f t="shared" si="19"/>
        <v>38.341787400000001</v>
      </c>
      <c r="AP17" s="42">
        <v>1.6</v>
      </c>
      <c r="AQ17" s="42"/>
      <c r="AR17" s="113">
        <f>AR16+AJ17-AQ17</f>
        <v>1942.7600000000016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9"/>
      <c r="B18" s="33">
        <v>3</v>
      </c>
      <c r="C18" s="11" t="s">
        <v>53</v>
      </c>
      <c r="D18" s="43">
        <v>16000</v>
      </c>
      <c r="E18" s="43">
        <v>0</v>
      </c>
      <c r="F18" s="43">
        <v>16550</v>
      </c>
      <c r="G18" s="37">
        <v>1.8</v>
      </c>
      <c r="H18" s="37">
        <v>5.6</v>
      </c>
      <c r="I18" s="43">
        <v>17470</v>
      </c>
      <c r="J18" s="37">
        <v>7.5</v>
      </c>
      <c r="K18" s="43">
        <v>16050</v>
      </c>
      <c r="L18" s="39">
        <v>7.8E-2</v>
      </c>
      <c r="M18" s="37">
        <f>ROUND(K18*(1-L18),0)</f>
        <v>14798</v>
      </c>
      <c r="N18" s="28">
        <v>0.48199999999999998</v>
      </c>
      <c r="O18" s="25">
        <f t="shared" si="92"/>
        <v>7132.6359999999995</v>
      </c>
      <c r="P18" s="39">
        <v>0.38100000000000001</v>
      </c>
      <c r="Q18" s="25">
        <f t="shared" si="93"/>
        <v>5638.0380000000005</v>
      </c>
      <c r="R18" s="39">
        <v>0.13700000000000001</v>
      </c>
      <c r="S18" s="139">
        <v>0.29260000000000003</v>
      </c>
      <c r="T18" s="25">
        <f t="shared" si="94"/>
        <v>2027.3260000000002</v>
      </c>
      <c r="U18" s="28">
        <v>0.23400000000000001</v>
      </c>
      <c r="V18" s="25">
        <f t="shared" si="95"/>
        <v>3462.7320000000004</v>
      </c>
      <c r="W18" s="39">
        <v>0.49</v>
      </c>
      <c r="X18" s="25">
        <f t="shared" si="96"/>
        <v>7251.0199999999995</v>
      </c>
      <c r="Y18" s="39">
        <v>0.41</v>
      </c>
      <c r="Z18" s="25">
        <f t="shared" si="97"/>
        <v>6067.1799999999994</v>
      </c>
      <c r="AA18" s="47">
        <v>2.8500000000000001E-3</v>
      </c>
      <c r="AB18" s="18">
        <f t="shared" si="98"/>
        <v>42.174300000000002</v>
      </c>
      <c r="AC18" s="27">
        <f>IF(M18&gt;0,(AE18+AN18)/M18,0)</f>
        <v>2.9643265306122453E-3</v>
      </c>
      <c r="AD18" s="47">
        <v>3.4000000000000002E-4</v>
      </c>
      <c r="AE18" s="37">
        <f t="shared" si="99"/>
        <v>5.03132</v>
      </c>
      <c r="AF18" s="28">
        <v>0.2145</v>
      </c>
      <c r="AG18" s="41">
        <f t="shared" si="100"/>
        <v>36.777312000000002</v>
      </c>
      <c r="AH18" s="28">
        <f t="shared" si="101"/>
        <v>0.88209995478048886</v>
      </c>
      <c r="AI18" s="29">
        <f t="shared" si="6"/>
        <v>0.88663371332128638</v>
      </c>
      <c r="AJ18" s="43">
        <v>188</v>
      </c>
      <c r="AK18" s="39">
        <v>8.7999999999999995E-2</v>
      </c>
      <c r="AL18" s="28">
        <v>0.22650000000000001</v>
      </c>
      <c r="AM18" s="139">
        <v>0.23380000000000001</v>
      </c>
      <c r="AN18" s="41">
        <f>AJ18*(1-AK18)*AL18</f>
        <v>38.834784000000006</v>
      </c>
      <c r="AO18" s="140">
        <f t="shared" si="19"/>
        <v>40.086412800000005</v>
      </c>
      <c r="AP18" s="18">
        <v>1.6</v>
      </c>
      <c r="AQ18" s="18"/>
      <c r="AR18" s="113">
        <f>AR17+AJ18-AQ18</f>
        <v>2130.7600000000016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70"/>
      <c r="B19" s="49" t="s">
        <v>38</v>
      </c>
      <c r="C19" s="50"/>
      <c r="D19" s="51">
        <f t="shared" ref="D19" si="103">SUM(D16:D18)</f>
        <v>50083</v>
      </c>
      <c r="E19" s="51"/>
      <c r="F19" s="51">
        <f t="shared" ref="F19" si="104">SUM(F16:F18)</f>
        <v>51240</v>
      </c>
      <c r="G19" s="52"/>
      <c r="H19" s="52"/>
      <c r="I19" s="51">
        <f t="shared" ref="I19:K19" si="105">SUM(I16:I18)</f>
        <v>54215</v>
      </c>
      <c r="J19" s="52"/>
      <c r="K19" s="51">
        <f t="shared" si="105"/>
        <v>48291</v>
      </c>
      <c r="L19" s="21">
        <f t="shared" ref="L19" si="106">IF(K19&gt;0,(K16*L16+K17*L17+K18*L18)/K19,0)</f>
        <v>7.4993663415543269E-2</v>
      </c>
      <c r="M19" s="52">
        <f t="shared" ref="M19" si="107">M16+M17+M18</f>
        <v>44670</v>
      </c>
      <c r="N19" s="53">
        <f t="shared" ref="N19" si="108">IF(M19&gt;0,O19/M19,0)</f>
        <v>0.56714674278038957</v>
      </c>
      <c r="O19" s="54">
        <f t="shared" ref="O19" si="109">O16+O17+O18</f>
        <v>25334.445</v>
      </c>
      <c r="P19" s="21">
        <f t="shared" ref="P19" si="110">IF(M19&gt;0,Q19/M19,0)</f>
        <v>0.35763474367584513</v>
      </c>
      <c r="Q19" s="54">
        <f t="shared" ref="Q19" si="111">Q16+Q17+Q18</f>
        <v>15975.544000000002</v>
      </c>
      <c r="R19" s="21">
        <f t="shared" ref="R19" si="112">IF(M19&gt;0,T19/M19,0)</f>
        <v>7.5218513543765395E-2</v>
      </c>
      <c r="S19" s="141"/>
      <c r="T19" s="54">
        <f t="shared" ref="T19" si="113">T16+T17+T18</f>
        <v>3360.0110000000004</v>
      </c>
      <c r="U19" s="21">
        <f t="shared" ref="U19" si="114">IF(M19&gt;0,V19/M19,0)</f>
        <v>0.24434517573315423</v>
      </c>
      <c r="V19" s="54">
        <f t="shared" ref="V19" si="115">V16+V17+V18</f>
        <v>10914.898999999999</v>
      </c>
      <c r="W19" s="21">
        <f t="shared" ref="W19" si="116">IF(M19&gt;0,X19/M19,0)</f>
        <v>0.48634826505484663</v>
      </c>
      <c r="X19" s="54">
        <f t="shared" ref="X19" si="117">X16+X17+X18</f>
        <v>21725.177</v>
      </c>
      <c r="Y19" s="21">
        <f t="shared" ref="Y19" si="118">IF(M19&gt;0,Z19/M19,0)</f>
        <v>0.40331273785538391</v>
      </c>
      <c r="Z19" s="54">
        <f t="shared" ref="Z19" si="119">Z16+Z17+Z18</f>
        <v>18015.98</v>
      </c>
      <c r="AA19" s="55">
        <f t="shared" ref="AA19" si="120">IF(M19&gt;0,AB19/M19,0)</f>
        <v>2.8433745242892323E-3</v>
      </c>
      <c r="AB19" s="56">
        <f t="shared" ref="AB19" si="121">SUM(AB16:AB18)</f>
        <v>127.01354000000001</v>
      </c>
      <c r="AC19" s="55">
        <f t="shared" ref="AC19" si="122">IF(M19&gt;0,(AC16*M16+AC17*M17+AC18*M18)/M19,0)</f>
        <v>2.8158018580702934E-3</v>
      </c>
      <c r="AD19" s="55">
        <f t="shared" ref="AD19" si="123">IF(K19&gt;0,(K16*AD16+K17*AD17+K18*AD18)/K19,0)</f>
        <v>3.6336460209977019E-4</v>
      </c>
      <c r="AE19" s="52">
        <f t="shared" ref="AE19" si="124">SUM(AE16:AE18)</f>
        <v>16.23263</v>
      </c>
      <c r="AF19" s="53">
        <f t="shared" ref="AF19" si="125">IF(K19&gt;0,(K16*AF16+K17*AF17+K18*AF18)/K19,0)</f>
        <v>0.21329757718829598</v>
      </c>
      <c r="AG19" s="58">
        <f t="shared" ref="AG19" si="126">SUM(AG16:AG18)</f>
        <v>104.180319</v>
      </c>
      <c r="AH19" s="53">
        <f t="shared" ref="AH19" si="127">IF(AND(AB19&gt;0),((AB16*AH16+AB17*AH17+AB18*AH18)/AB19),0)</f>
        <v>0.87368570377324484</v>
      </c>
      <c r="AI19" s="57">
        <f t="shared" si="6"/>
        <v>0.87236886660201662</v>
      </c>
      <c r="AJ19" s="51">
        <f t="shared" ref="AJ19" si="128">SUM(AJ16:AJ18)</f>
        <v>534</v>
      </c>
      <c r="AK19" s="21">
        <f t="shared" ref="AK19" si="129">IF(AJ19&gt;0,(AK16*AJ16+AK17*AJ17+AK18*AJ18)/AJ19,0)</f>
        <v>8.5389513108614229E-2</v>
      </c>
      <c r="AL19" s="53">
        <f>IF(K19&gt;0,(AL16*K16+AL17*K17+AL18*K18)/K19,0)</f>
        <v>0.22423024787227436</v>
      </c>
      <c r="AM19" s="141">
        <f>IF(K19&gt;0,(AM16*K16+AM17*K17+AM18*K18)/K19,0)</f>
        <v>0.23233303721190282</v>
      </c>
      <c r="AN19" s="58">
        <f t="shared" ref="AN19" si="130">SUM(AN16:AN18)</f>
        <v>109.549239</v>
      </c>
      <c r="AO19" s="142">
        <f t="shared" si="48"/>
        <v>113.5224762</v>
      </c>
      <c r="AP19" s="56"/>
      <c r="AQ19" s="56">
        <f t="shared" ref="AQ19" si="131">SUM(AQ16:AQ18)</f>
        <v>0</v>
      </c>
      <c r="AR19" s="105"/>
      <c r="AS19" s="106">
        <f>AR18</f>
        <v>2130.7600000000016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8">
        <v>5</v>
      </c>
      <c r="B20" s="23">
        <v>1</v>
      </c>
      <c r="C20" s="11" t="s">
        <v>56</v>
      </c>
      <c r="D20" s="12">
        <v>4500</v>
      </c>
      <c r="E20" s="12">
        <v>0</v>
      </c>
      <c r="F20" s="12">
        <v>15429</v>
      </c>
      <c r="G20" s="13">
        <v>2</v>
      </c>
      <c r="H20" s="13">
        <v>6</v>
      </c>
      <c r="I20" s="12">
        <v>16639</v>
      </c>
      <c r="J20" s="13">
        <v>7</v>
      </c>
      <c r="K20" s="12">
        <v>15123</v>
      </c>
      <c r="L20" s="14">
        <v>8.1000000000000003E-2</v>
      </c>
      <c r="M20" s="24">
        <f>ROUND(K20*(1-L20),0)</f>
        <v>13898</v>
      </c>
      <c r="N20" s="15">
        <v>0.66900000000000004</v>
      </c>
      <c r="O20" s="25">
        <f t="shared" ref="O20:O22" si="133">M20*N20</f>
        <v>9297.7620000000006</v>
      </c>
      <c r="P20" s="14">
        <v>0.26200000000000001</v>
      </c>
      <c r="Q20" s="25">
        <f t="shared" ref="Q20:Q22" si="134">M20*P20</f>
        <v>3641.2760000000003</v>
      </c>
      <c r="R20" s="16">
        <v>6.9000000000000006E-2</v>
      </c>
      <c r="S20" s="150">
        <v>0.28100000000000003</v>
      </c>
      <c r="T20" s="25">
        <f t="shared" ref="T20:T22" si="135">M20*R20</f>
        <v>958.9620000000001</v>
      </c>
      <c r="U20" s="26">
        <v>0.26</v>
      </c>
      <c r="V20" s="25">
        <f t="shared" ref="V20:V22" si="136">M20*U20</f>
        <v>3613.48</v>
      </c>
      <c r="W20" s="16">
        <v>0.48</v>
      </c>
      <c r="X20" s="25">
        <f t="shared" ref="X20:X22" si="137">M20*W20</f>
        <v>6671.04</v>
      </c>
      <c r="Y20" s="16">
        <v>0.4</v>
      </c>
      <c r="Z20" s="25">
        <f t="shared" ref="Z20:Z22" si="138">Y20*M20</f>
        <v>5559.2000000000007</v>
      </c>
      <c r="AA20" s="17">
        <v>2.7899999999999999E-3</v>
      </c>
      <c r="AB20" s="18">
        <f t="shared" ref="AB20:AB22" si="139">M20*AA20</f>
        <v>38.775419999999997</v>
      </c>
      <c r="AC20" s="27">
        <f>IF(M20&gt;0,(AE20+AN20)/M20,0)</f>
        <v>3.06690207224061E-3</v>
      </c>
      <c r="AD20" s="17">
        <v>3.3E-4</v>
      </c>
      <c r="AE20" s="24">
        <f t="shared" ref="AE20:AE22" si="140">AD20*M20</f>
        <v>4.5863399999999999</v>
      </c>
      <c r="AF20" s="117">
        <v>0.2152</v>
      </c>
      <c r="AG20" s="30">
        <f t="shared" ref="AG20:AG22" si="141">AJ20*(1-AK20)*AF20</f>
        <v>36.624887999999999</v>
      </c>
      <c r="AH20" s="28">
        <f t="shared" ref="AH20:AH22" si="142">IF(AND(AF20&gt;0,AD20&gt;0,AA20&gt;0),((AA20-AD20)*AF20)/((AF20-AD20)*AA20),0)</f>
        <v>0.88307458723479204</v>
      </c>
      <c r="AI20" s="60">
        <f t="shared" si="6"/>
        <v>0.89371914936764296</v>
      </c>
      <c r="AJ20" s="12">
        <v>186</v>
      </c>
      <c r="AK20" s="14">
        <v>8.5000000000000006E-2</v>
      </c>
      <c r="AL20" s="15">
        <v>0.2235</v>
      </c>
      <c r="AM20" s="135">
        <v>0.22720000000000001</v>
      </c>
      <c r="AN20" s="30">
        <f>AJ20*(1-AK20)*AL20</f>
        <v>38.037464999999997</v>
      </c>
      <c r="AO20" s="136">
        <f t="shared" ref="AO20" si="143">AJ20*(1-AK20)*AM20</f>
        <v>38.667168000000004</v>
      </c>
      <c r="AP20" s="19">
        <v>1.6</v>
      </c>
      <c r="AQ20" s="19">
        <v>883.92</v>
      </c>
      <c r="AR20" s="101">
        <f>AR18+AJ20-AQ20</f>
        <v>1432.8400000000015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9"/>
      <c r="B21" s="33">
        <v>2</v>
      </c>
      <c r="C21" s="46" t="s">
        <v>58</v>
      </c>
      <c r="D21" s="34">
        <v>17582</v>
      </c>
      <c r="E21" s="34">
        <v>5</v>
      </c>
      <c r="F21" s="34">
        <v>14595</v>
      </c>
      <c r="G21" s="35">
        <v>1.7</v>
      </c>
      <c r="H21" s="35">
        <v>5.6</v>
      </c>
      <c r="I21" s="34">
        <v>15106</v>
      </c>
      <c r="J21" s="35">
        <v>7.1</v>
      </c>
      <c r="K21" s="34">
        <v>14989</v>
      </c>
      <c r="L21" s="36">
        <v>8.1000000000000003E-2</v>
      </c>
      <c r="M21" s="37">
        <f>ROUND(K21*(1-L21),0)</f>
        <v>13775</v>
      </c>
      <c r="N21" s="38">
        <v>0.503</v>
      </c>
      <c r="O21" s="25">
        <f t="shared" si="133"/>
        <v>6928.8249999999998</v>
      </c>
      <c r="P21" s="36">
        <v>0.433</v>
      </c>
      <c r="Q21" s="25">
        <f t="shared" si="134"/>
        <v>5964.5749999999998</v>
      </c>
      <c r="R21" s="39">
        <v>6.4000000000000001E-2</v>
      </c>
      <c r="S21" s="139">
        <v>0.28029999999999999</v>
      </c>
      <c r="T21" s="25">
        <f t="shared" si="135"/>
        <v>881.6</v>
      </c>
      <c r="U21" s="28">
        <v>0.249</v>
      </c>
      <c r="V21" s="25">
        <f t="shared" si="136"/>
        <v>3429.9749999999999</v>
      </c>
      <c r="W21" s="39">
        <v>0.48199999999999998</v>
      </c>
      <c r="X21" s="25">
        <f t="shared" si="137"/>
        <v>6639.55</v>
      </c>
      <c r="Y21" s="39">
        <v>0.41</v>
      </c>
      <c r="Z21" s="25">
        <f t="shared" si="138"/>
        <v>5647.75</v>
      </c>
      <c r="AA21" s="40">
        <v>2.66E-3</v>
      </c>
      <c r="AB21" s="18">
        <f t="shared" si="139"/>
        <v>36.641500000000001</v>
      </c>
      <c r="AC21" s="27">
        <f>IF(M21&gt;0,(AE21+AN21)/M21,0)</f>
        <v>3.1298058076225047E-3</v>
      </c>
      <c r="AD21" s="40">
        <v>2.9999999999999997E-4</v>
      </c>
      <c r="AE21" s="37">
        <f t="shared" si="140"/>
        <v>4.1324999999999994</v>
      </c>
      <c r="AF21" s="28">
        <v>0.16370000000000001</v>
      </c>
      <c r="AG21" s="41">
        <f t="shared" si="141"/>
        <v>32.309469</v>
      </c>
      <c r="AH21" s="28">
        <f t="shared" si="142"/>
        <v>0.88884696441225464</v>
      </c>
      <c r="AI21" s="29">
        <f t="shared" si="6"/>
        <v>0.90552288551874827</v>
      </c>
      <c r="AJ21" s="34">
        <v>215</v>
      </c>
      <c r="AK21" s="36">
        <v>8.2000000000000003E-2</v>
      </c>
      <c r="AL21" s="38">
        <v>0.19750000000000001</v>
      </c>
      <c r="AM21" s="137">
        <v>0.1913</v>
      </c>
      <c r="AN21" s="41">
        <f>AJ21*(1-AK21)*AL21</f>
        <v>38.980575000000002</v>
      </c>
      <c r="AO21" s="138">
        <f t="shared" si="19"/>
        <v>37.756881</v>
      </c>
      <c r="AP21" s="42">
        <v>1.65</v>
      </c>
      <c r="AQ21" s="42"/>
      <c r="AR21" s="121">
        <f>AR20+AJ21-AQ21</f>
        <v>1647.8400000000015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9"/>
      <c r="B22" s="33">
        <v>3</v>
      </c>
      <c r="C22" s="11" t="s">
        <v>53</v>
      </c>
      <c r="D22" s="43">
        <v>22900</v>
      </c>
      <c r="E22" s="43">
        <v>1</v>
      </c>
      <c r="F22" s="43">
        <v>14183</v>
      </c>
      <c r="G22" s="37">
        <v>7.6</v>
      </c>
      <c r="H22" s="37">
        <v>10.6</v>
      </c>
      <c r="I22" s="43">
        <v>15806</v>
      </c>
      <c r="J22" s="37">
        <v>6.8</v>
      </c>
      <c r="K22" s="43">
        <v>14919</v>
      </c>
      <c r="L22" s="39">
        <v>6.8000000000000005E-2</v>
      </c>
      <c r="M22" s="37">
        <f>ROUND(K22*(1-L22),0)</f>
        <v>13905</v>
      </c>
      <c r="N22" s="28">
        <v>0.55200000000000005</v>
      </c>
      <c r="O22" s="25">
        <f t="shared" si="133"/>
        <v>7675.56</v>
      </c>
      <c r="P22" s="39">
        <v>0.33800000000000002</v>
      </c>
      <c r="Q22" s="25">
        <f t="shared" si="134"/>
        <v>4699.8900000000003</v>
      </c>
      <c r="R22" s="39">
        <v>0.11</v>
      </c>
      <c r="S22" s="139">
        <v>0.25040000000000001</v>
      </c>
      <c r="T22" s="25">
        <f t="shared" si="135"/>
        <v>1529.55</v>
      </c>
      <c r="U22" s="28">
        <v>0.26100000000000001</v>
      </c>
      <c r="V22" s="25">
        <f t="shared" si="136"/>
        <v>3629.2049999999999</v>
      </c>
      <c r="W22" s="39">
        <v>0.46899999999999997</v>
      </c>
      <c r="X22" s="25">
        <f t="shared" si="137"/>
        <v>6521.4449999999997</v>
      </c>
      <c r="Y22" s="39">
        <v>0.41</v>
      </c>
      <c r="Z22" s="25">
        <f t="shared" si="138"/>
        <v>5701.0499999999993</v>
      </c>
      <c r="AA22" s="47">
        <v>2.5600000000000002E-3</v>
      </c>
      <c r="AB22" s="18">
        <f t="shared" si="139"/>
        <v>35.596800000000002</v>
      </c>
      <c r="AC22" s="27">
        <f>IF(M22&gt;0,(AE22+AN22)/M22,0)</f>
        <v>2.9135057173678537E-3</v>
      </c>
      <c r="AD22" s="47">
        <v>3.1E-4</v>
      </c>
      <c r="AE22" s="37">
        <f t="shared" si="140"/>
        <v>4.3105500000000001</v>
      </c>
      <c r="AF22" s="28">
        <v>0.1618</v>
      </c>
      <c r="AG22" s="41">
        <f t="shared" si="141"/>
        <v>34.274094000000005</v>
      </c>
      <c r="AH22" s="28">
        <f t="shared" si="142"/>
        <v>0.88059341909715783</v>
      </c>
      <c r="AI22" s="29">
        <f t="shared" si="6"/>
        <v>0.89522284140295372</v>
      </c>
      <c r="AJ22" s="43">
        <v>230</v>
      </c>
      <c r="AK22" s="39">
        <v>7.9000000000000001E-2</v>
      </c>
      <c r="AL22" s="28">
        <v>0.1709</v>
      </c>
      <c r="AM22" s="139">
        <v>0.16009999999999999</v>
      </c>
      <c r="AN22" s="41">
        <f>AJ22*(1-AK22)*AL22</f>
        <v>36.201747000000005</v>
      </c>
      <c r="AO22" s="140">
        <f t="shared" si="19"/>
        <v>33.913983000000002</v>
      </c>
      <c r="AP22" s="18">
        <v>1.65</v>
      </c>
      <c r="AQ22" s="18"/>
      <c r="AR22" s="121">
        <f>AR21+AJ22-AQ22</f>
        <v>1877.8400000000015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70"/>
      <c r="B23" s="49" t="s">
        <v>38</v>
      </c>
      <c r="C23" s="50"/>
      <c r="D23" s="51">
        <f t="shared" ref="D23" si="144">SUM(D20:D22)</f>
        <v>44982</v>
      </c>
      <c r="E23" s="51"/>
      <c r="F23" s="51">
        <f t="shared" ref="F23" si="145">SUM(F20:F22)</f>
        <v>44207</v>
      </c>
      <c r="G23" s="52"/>
      <c r="H23" s="52"/>
      <c r="I23" s="51">
        <f t="shared" ref="I23:K23" si="146">SUM(I20:I22)</f>
        <v>47551</v>
      </c>
      <c r="J23" s="52"/>
      <c r="K23" s="51">
        <f t="shared" si="146"/>
        <v>45031</v>
      </c>
      <c r="L23" s="21">
        <f t="shared" ref="L23" si="147">IF(K23&gt;0,(K20*L20+K21*L21+K22*L22)/K23,0)</f>
        <v>7.6693033687903894E-2</v>
      </c>
      <c r="M23" s="52">
        <f t="shared" ref="M23" si="148">M20+M21+M22</f>
        <v>41578</v>
      </c>
      <c r="N23" s="53">
        <f t="shared" ref="N23" si="149">IF(M23&gt;0,O23/M23,0)</f>
        <v>0.57487486170570978</v>
      </c>
      <c r="O23" s="54">
        <f t="shared" ref="O23" si="150">O20+O21+O22</f>
        <v>23902.147000000001</v>
      </c>
      <c r="P23" s="21">
        <f t="shared" ref="P23" si="151">IF(M23&gt;0,Q23/M23,0)</f>
        <v>0.34406996488527591</v>
      </c>
      <c r="Q23" s="54">
        <f t="shared" ref="Q23" si="152">Q20+Q21+Q22</f>
        <v>14305.741000000002</v>
      </c>
      <c r="R23" s="21">
        <f t="shared" ref="R23" si="153">IF(M23&gt;0,T23/M23,0)</f>
        <v>8.1055173409014386E-2</v>
      </c>
      <c r="S23" s="141"/>
      <c r="T23" s="54">
        <f t="shared" ref="T23" si="154">T20+T21+T22</f>
        <v>3370.1120000000001</v>
      </c>
      <c r="U23" s="21">
        <f t="shared" ref="U23" si="155">IF(M23&gt;0,V23/M23,0)</f>
        <v>0.25669007648275532</v>
      </c>
      <c r="V23" s="54">
        <f t="shared" ref="V23" si="156">V20+V21+V22</f>
        <v>10672.66</v>
      </c>
      <c r="W23" s="21">
        <f t="shared" ref="W23" si="157">IF(M23&gt;0,X23/M23,0)</f>
        <v>0.47698386165760737</v>
      </c>
      <c r="X23" s="54">
        <f t="shared" ref="X23" si="158">X20+X21+X22</f>
        <v>19832.035</v>
      </c>
      <c r="Y23" s="21">
        <f t="shared" ref="Y23" si="159">IF(M23&gt;0,Z23/M23,0)</f>
        <v>0.40665736687671367</v>
      </c>
      <c r="Z23" s="54">
        <f t="shared" ref="Z23" si="160">Z20+Z21+Z22</f>
        <v>16908</v>
      </c>
      <c r="AA23" s="55">
        <f t="shared" ref="AA23" si="161">IF(M23&gt;0,AB23/M23,0)</f>
        <v>2.6700110635432201E-3</v>
      </c>
      <c r="AB23" s="56">
        <f t="shared" ref="AB23" si="162">SUM(AB20:AB22)</f>
        <v>111.01372000000001</v>
      </c>
      <c r="AC23" s="55">
        <f t="shared" ref="AC23" si="163">IF(M23&gt;0,(AC20*M20+AC21*M21+AC22*M22)/M23,0)</f>
        <v>3.0364417961421908E-3</v>
      </c>
      <c r="AD23" s="55">
        <f t="shared" ref="AD23" si="164">IF(K23&gt;0,(K20*AD20+K21*AD21+K22*AD22)/K23,0)</f>
        <v>3.1338811041282667E-4</v>
      </c>
      <c r="AE23" s="52">
        <f t="shared" ref="AE23" si="165">SUM(AE20:AE22)</f>
        <v>13.029389999999999</v>
      </c>
      <c r="AF23" s="53">
        <f t="shared" ref="AF23" si="166">IF(K23&gt;0,(K20*AF20+K21*AF21+K22*AF22)/K23,0)</f>
        <v>0.18036603895094494</v>
      </c>
      <c r="AG23" s="58">
        <f t="shared" ref="AG23" si="167">SUM(AG20:AG22)</f>
        <v>103.20845100000001</v>
      </c>
      <c r="AH23" s="53">
        <f t="shared" ref="AH23" si="168">IF(AND(AB23&gt;0),((AB20*AH20+AB21*AH21+AB22*AH22)/AB23),0)</f>
        <v>0.88418424208093405</v>
      </c>
      <c r="AI23" s="57">
        <f t="shared" si="6"/>
        <v>0.89821685663105177</v>
      </c>
      <c r="AJ23" s="51">
        <f t="shared" ref="AJ23" si="169">SUM(AJ20:AJ22)</f>
        <v>631</v>
      </c>
      <c r="AK23" s="21">
        <f t="shared" ref="AK23" si="170">IF(AJ23&gt;0,(AK20*AJ20+AK21*AJ21+AK22*AJ22)/AJ23,0)</f>
        <v>8.1790808240887483E-2</v>
      </c>
      <c r="AL23" s="53">
        <f>IF(K23&gt;0,(AL20*K20+AL21*K21+AL22*K22)/K23,0)</f>
        <v>0.19741900246496857</v>
      </c>
      <c r="AM23" s="141">
        <f>IF(K23&gt;0,(AM20*K20+AM21*K21+AM22*K22)/K23,0)</f>
        <v>0.19301976860385067</v>
      </c>
      <c r="AN23" s="58">
        <f t="shared" ref="AN23" si="171">SUM(AN20:AN22)</f>
        <v>113.219787</v>
      </c>
      <c r="AO23" s="142">
        <f t="shared" si="48"/>
        <v>110.338032</v>
      </c>
      <c r="AP23" s="56"/>
      <c r="AQ23" s="56">
        <f t="shared" ref="AQ23" si="172">SUM(AQ20:AQ22)</f>
        <v>883.92</v>
      </c>
      <c r="AR23" s="105"/>
      <c r="AS23" s="106">
        <f>AR22</f>
        <v>1877.8400000000015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8">
        <v>6</v>
      </c>
      <c r="B24" s="23">
        <v>1</v>
      </c>
      <c r="C24" s="11" t="s">
        <v>56</v>
      </c>
      <c r="D24" s="12">
        <v>4600</v>
      </c>
      <c r="E24" s="12">
        <v>0</v>
      </c>
      <c r="F24" s="12">
        <v>4935</v>
      </c>
      <c r="G24" s="13">
        <v>3</v>
      </c>
      <c r="H24" s="13">
        <v>7.1</v>
      </c>
      <c r="I24" s="12">
        <v>5193</v>
      </c>
      <c r="J24" s="13">
        <v>10.8</v>
      </c>
      <c r="K24" s="12">
        <v>12991</v>
      </c>
      <c r="L24" s="14">
        <v>7.1999999999999995E-2</v>
      </c>
      <c r="M24" s="24">
        <f>ROUND(K24*(1-L24),0)</f>
        <v>12056</v>
      </c>
      <c r="N24" s="15">
        <v>0.60599999999999998</v>
      </c>
      <c r="O24" s="25">
        <f t="shared" ref="O24:O26" si="174">M24*N24</f>
        <v>7305.9359999999997</v>
      </c>
      <c r="P24" s="14">
        <v>0.35599999999999998</v>
      </c>
      <c r="Q24" s="25">
        <f t="shared" ref="Q24:Q26" si="175">M24*P24</f>
        <v>4291.9359999999997</v>
      </c>
      <c r="R24" s="16">
        <v>3.7999999999999999E-2</v>
      </c>
      <c r="S24" s="150">
        <v>0.21759999999999999</v>
      </c>
      <c r="T24" s="25">
        <f t="shared" ref="T24:T26" si="176">M24*R24</f>
        <v>458.12799999999999</v>
      </c>
      <c r="U24" s="26">
        <v>0.22600000000000001</v>
      </c>
      <c r="V24" s="25">
        <f t="shared" ref="V24:V26" si="177">M24*U24</f>
        <v>2724.6559999999999</v>
      </c>
      <c r="W24" s="16">
        <v>0.51400000000000001</v>
      </c>
      <c r="X24" s="25">
        <f t="shared" ref="X24:X26" si="178">M24*W24</f>
        <v>6196.7840000000006</v>
      </c>
      <c r="Y24" s="16">
        <v>0.41</v>
      </c>
      <c r="Z24" s="25">
        <f t="shared" ref="Z24:Z26" si="179">Y24*M24</f>
        <v>4942.96</v>
      </c>
      <c r="AA24" s="17">
        <v>2.5999999999999999E-3</v>
      </c>
      <c r="AB24" s="18">
        <f t="shared" ref="AB24:AB26" si="180">M24*AA24</f>
        <v>31.345599999999997</v>
      </c>
      <c r="AC24" s="27">
        <f>IF(M24&gt;0,(AE24+AN24)/M24,0)</f>
        <v>2.4792417385534177E-3</v>
      </c>
      <c r="AD24" s="17">
        <v>3.3E-4</v>
      </c>
      <c r="AE24" s="24">
        <f t="shared" ref="AE24:AE26" si="181">AD24*M24</f>
        <v>3.9784799999999998</v>
      </c>
      <c r="AF24" s="117">
        <v>0.21199999999999999</v>
      </c>
      <c r="AG24" s="30">
        <f t="shared" ref="AG24:AG26" si="182">AJ24*(1-AK24)*AF24</f>
        <v>26.021728</v>
      </c>
      <c r="AH24" s="28">
        <f t="shared" ref="AH24:AH26" si="183">IF(AND(AF24&gt;0,AD24&gt;0,AA24&gt;0),((AA24-AD24)*AF24)/((AF24-AD24)*AA24),0)</f>
        <v>0.87443807668686013</v>
      </c>
      <c r="AI24" s="60">
        <f t="shared" si="6"/>
        <v>0.86825207339369403</v>
      </c>
      <c r="AJ24" s="12">
        <v>134</v>
      </c>
      <c r="AK24" s="14">
        <v>8.4000000000000005E-2</v>
      </c>
      <c r="AL24" s="15">
        <v>0.21110000000000001</v>
      </c>
      <c r="AM24" s="135">
        <v>0.2145</v>
      </c>
      <c r="AN24" s="30">
        <f>AJ24*(1-AK24)*AL24</f>
        <v>25.911258400000001</v>
      </c>
      <c r="AO24" s="136">
        <f t="shared" ref="AO24" si="184">AJ24*(1-AK24)*AM24</f>
        <v>26.328588</v>
      </c>
      <c r="AP24" s="19">
        <v>1.58</v>
      </c>
      <c r="AQ24" s="19">
        <v>870.96</v>
      </c>
      <c r="AR24" s="101">
        <f>AR22+AJ24-AQ24</f>
        <v>1140.8800000000015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9"/>
      <c r="B25" s="33">
        <v>2</v>
      </c>
      <c r="C25" s="46" t="s">
        <v>58</v>
      </c>
      <c r="D25" s="161">
        <v>8466</v>
      </c>
      <c r="E25" s="161">
        <v>1</v>
      </c>
      <c r="F25" s="34">
        <v>1961</v>
      </c>
      <c r="G25" s="35">
        <v>3</v>
      </c>
      <c r="H25" s="35">
        <v>6.1</v>
      </c>
      <c r="I25" s="34">
        <v>3462</v>
      </c>
      <c r="J25" s="35">
        <v>13</v>
      </c>
      <c r="K25" s="34">
        <v>14544</v>
      </c>
      <c r="L25" s="36">
        <v>7.0000000000000007E-2</v>
      </c>
      <c r="M25" s="37">
        <f>ROUND(K25*(1-L25),0)</f>
        <v>13526</v>
      </c>
      <c r="N25" s="38">
        <v>0.56499999999999995</v>
      </c>
      <c r="O25" s="25">
        <f t="shared" si="174"/>
        <v>7642.19</v>
      </c>
      <c r="P25" s="36">
        <v>0.39300000000000002</v>
      </c>
      <c r="Q25" s="25">
        <f t="shared" si="175"/>
        <v>5315.7179999999998</v>
      </c>
      <c r="R25" s="39">
        <v>4.2000000000000003E-2</v>
      </c>
      <c r="S25" s="139">
        <v>0.25679999999999997</v>
      </c>
      <c r="T25" s="25">
        <f t="shared" si="176"/>
        <v>568.09199999999998</v>
      </c>
      <c r="U25" s="28">
        <v>0.23</v>
      </c>
      <c r="V25" s="25">
        <f t="shared" si="177"/>
        <v>3110.98</v>
      </c>
      <c r="W25" s="39">
        <v>0.502</v>
      </c>
      <c r="X25" s="25">
        <f t="shared" si="178"/>
        <v>6790.0519999999997</v>
      </c>
      <c r="Y25" s="39">
        <v>0.41</v>
      </c>
      <c r="Z25" s="25">
        <f t="shared" si="179"/>
        <v>5545.66</v>
      </c>
      <c r="AA25" s="40">
        <v>2.7399999999999998E-3</v>
      </c>
      <c r="AB25" s="18">
        <f t="shared" si="180"/>
        <v>37.061239999999998</v>
      </c>
      <c r="AC25" s="27">
        <f>IF(M25&gt;0,(AE25+AN25)/M25,0)</f>
        <v>2.7814505397013157E-3</v>
      </c>
      <c r="AD25" s="40">
        <v>4.0999999999999999E-4</v>
      </c>
      <c r="AE25" s="37">
        <f t="shared" si="181"/>
        <v>5.5456599999999998</v>
      </c>
      <c r="AF25" s="28">
        <v>0.19869999999999999</v>
      </c>
      <c r="AG25" s="41">
        <f t="shared" si="182"/>
        <v>29.089679999999998</v>
      </c>
      <c r="AH25" s="28">
        <f t="shared" si="183"/>
        <v>0.85212324498550196</v>
      </c>
      <c r="AI25" s="29">
        <f t="shared" si="6"/>
        <v>0.85419334305263439</v>
      </c>
      <c r="AJ25" s="34">
        <v>160</v>
      </c>
      <c r="AK25" s="36">
        <v>8.5000000000000006E-2</v>
      </c>
      <c r="AL25" s="38">
        <v>0.21909999999999999</v>
      </c>
      <c r="AM25" s="137">
        <v>0.22650000000000001</v>
      </c>
      <c r="AN25" s="41">
        <f>AJ25*(1-AK25)*AL25</f>
        <v>32.076239999999999</v>
      </c>
      <c r="AO25" s="138">
        <f t="shared" si="19"/>
        <v>33.159600000000005</v>
      </c>
      <c r="AP25" s="42">
        <v>1.6</v>
      </c>
      <c r="AQ25" s="42"/>
      <c r="AR25" s="121">
        <f>AR24+AJ25-AQ25</f>
        <v>1300.8800000000015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9"/>
      <c r="B26" s="33">
        <v>3</v>
      </c>
      <c r="C26" s="46" t="s">
        <v>54</v>
      </c>
      <c r="D26" s="43">
        <v>12600</v>
      </c>
      <c r="E26" s="43">
        <v>0</v>
      </c>
      <c r="F26" s="43">
        <v>17936</v>
      </c>
      <c r="G26" s="37">
        <v>3.6</v>
      </c>
      <c r="H26" s="37">
        <v>6.4</v>
      </c>
      <c r="I26" s="43">
        <v>18281</v>
      </c>
      <c r="J26" s="37">
        <v>10.7</v>
      </c>
      <c r="K26" s="43">
        <v>14782</v>
      </c>
      <c r="L26" s="39">
        <v>7.6999999999999999E-2</v>
      </c>
      <c r="M26" s="37">
        <f>ROUND(K26*(1-L26),0)</f>
        <v>13644</v>
      </c>
      <c r="N26" s="28">
        <v>0.49099999999999999</v>
      </c>
      <c r="O26" s="25">
        <f t="shared" si="174"/>
        <v>6699.2039999999997</v>
      </c>
      <c r="P26" s="39">
        <v>0.30299999999999999</v>
      </c>
      <c r="Q26" s="25">
        <f t="shared" si="175"/>
        <v>4134.1319999999996</v>
      </c>
      <c r="R26" s="39">
        <v>0.20599999999999999</v>
      </c>
      <c r="S26" s="139">
        <v>0.23630000000000001</v>
      </c>
      <c r="T26" s="25">
        <f t="shared" si="176"/>
        <v>2810.6639999999998</v>
      </c>
      <c r="U26" s="28">
        <v>0.23400000000000001</v>
      </c>
      <c r="V26" s="25">
        <f t="shared" si="177"/>
        <v>3192.6960000000004</v>
      </c>
      <c r="W26" s="39">
        <v>0.49399999999999999</v>
      </c>
      <c r="X26" s="25">
        <f t="shared" si="178"/>
        <v>6740.1359999999995</v>
      </c>
      <c r="Y26" s="39">
        <v>0.42</v>
      </c>
      <c r="Z26" s="25">
        <f t="shared" si="179"/>
        <v>5730.48</v>
      </c>
      <c r="AA26" s="47">
        <v>2.7599999999999999E-3</v>
      </c>
      <c r="AB26" s="18">
        <f t="shared" si="180"/>
        <v>37.657440000000001</v>
      </c>
      <c r="AC26" s="27">
        <f>IF(M26&gt;0,(AE26+AN26)/M26,0)</f>
        <v>2.7221769788918207E-3</v>
      </c>
      <c r="AD26" s="47">
        <v>3.8000000000000002E-4</v>
      </c>
      <c r="AE26" s="37">
        <f t="shared" si="181"/>
        <v>5.1847200000000004</v>
      </c>
      <c r="AF26" s="28">
        <v>0.20930000000000001</v>
      </c>
      <c r="AG26" s="41">
        <f t="shared" si="182"/>
        <v>30.583125300000003</v>
      </c>
      <c r="AH26" s="28">
        <f t="shared" si="183"/>
        <v>0.86388729338183667</v>
      </c>
      <c r="AI26" s="29">
        <f t="shared" si="6"/>
        <v>0.8619034349127509</v>
      </c>
      <c r="AJ26" s="43">
        <v>159</v>
      </c>
      <c r="AK26" s="39">
        <v>8.1000000000000003E-2</v>
      </c>
      <c r="AL26" s="28">
        <v>0.21870000000000001</v>
      </c>
      <c r="AM26" s="139">
        <v>0.2349</v>
      </c>
      <c r="AN26" s="41">
        <f>AJ26*(1-AK26)*AL26</f>
        <v>31.956662700000003</v>
      </c>
      <c r="AO26" s="140">
        <f t="shared" si="19"/>
        <v>34.323822900000003</v>
      </c>
      <c r="AP26" s="18">
        <v>1.55</v>
      </c>
      <c r="AQ26" s="18"/>
      <c r="AR26" s="121">
        <f>AR25+AJ26-AQ26</f>
        <v>1459.8800000000015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70"/>
      <c r="B27" s="49" t="s">
        <v>38</v>
      </c>
      <c r="C27" s="50"/>
      <c r="D27" s="51">
        <f t="shared" ref="D27" si="185">SUM(D24:D26)</f>
        <v>25666</v>
      </c>
      <c r="E27" s="51"/>
      <c r="F27" s="51">
        <f t="shared" ref="F27" si="186">SUM(F24:F26)</f>
        <v>24832</v>
      </c>
      <c r="G27" s="52"/>
      <c r="H27" s="52"/>
      <c r="I27" s="51">
        <f t="shared" ref="I27:K27" si="187">SUM(I24:I26)</f>
        <v>26936</v>
      </c>
      <c r="J27" s="52"/>
      <c r="K27" s="51">
        <f t="shared" si="187"/>
        <v>42317</v>
      </c>
      <c r="L27" s="21">
        <f t="shared" ref="L27" si="188">IF(K27&gt;0,(K24*L24+K25*L25+K26*L26)/K27,0)</f>
        <v>7.3059196067774168E-2</v>
      </c>
      <c r="M27" s="52">
        <f t="shared" ref="M27" si="189">M24+M25+M26</f>
        <v>39226</v>
      </c>
      <c r="N27" s="53">
        <f t="shared" ref="N27" si="190">IF(M27&gt;0,O27/M27,0)</f>
        <v>0.55186177535308223</v>
      </c>
      <c r="O27" s="54">
        <f t="shared" ref="O27" si="191">O24+O25+O26</f>
        <v>21647.33</v>
      </c>
      <c r="P27" s="21">
        <f t="shared" ref="P27" si="192">IF(M27&gt;0,Q27/M27,0)</f>
        <v>0.35032340794371075</v>
      </c>
      <c r="Q27" s="54">
        <f t="shared" ref="Q27" si="193">Q24+Q25+Q26</f>
        <v>13741.785999999998</v>
      </c>
      <c r="R27" s="21">
        <f t="shared" ref="R27" si="194">IF(M27&gt;0,T27/M27,0)</f>
        <v>9.7814816703207061E-2</v>
      </c>
      <c r="S27" s="141"/>
      <c r="T27" s="54">
        <f t="shared" ref="T27" si="195">T24+T25+T26</f>
        <v>3836.884</v>
      </c>
      <c r="U27" s="21">
        <f t="shared" ref="U27" si="196">IF(M27&gt;0,V27/M27,0)</f>
        <v>0.23016193341151278</v>
      </c>
      <c r="V27" s="54">
        <f t="shared" ref="V27" si="197">V24+V25+V26</f>
        <v>9028.3320000000003</v>
      </c>
      <c r="W27" s="21">
        <f t="shared" ref="W27" si="198">IF(M27&gt;0,X27/M27,0)</f>
        <v>0.50290552184775394</v>
      </c>
      <c r="X27" s="54">
        <f t="shared" ref="X27" si="199">X24+X25+X26</f>
        <v>19726.971999999998</v>
      </c>
      <c r="Y27" s="21">
        <f t="shared" ref="Y27" si="200">IF(M27&gt;0,Z27/M27,0)</f>
        <v>0.41347830520573087</v>
      </c>
      <c r="Z27" s="54">
        <f t="shared" ref="Z27" si="201">Z24+Z25+Z26</f>
        <v>16219.099999999999</v>
      </c>
      <c r="AA27" s="55">
        <f t="shared" ref="AA27" si="202">IF(M27&gt;0,AB27/M27,0)</f>
        <v>2.7039280069341763E-3</v>
      </c>
      <c r="AB27" s="56">
        <f t="shared" ref="AB27" si="203">SUM(AB24:AB26)</f>
        <v>106.06428</v>
      </c>
      <c r="AC27" s="55">
        <f t="shared" ref="AC27" si="204">IF(M27&gt;0,(AC24*M24+AC25*M25+AC26*M26)/M27,0)</f>
        <v>2.6679503671034515E-3</v>
      </c>
      <c r="AD27" s="55">
        <f t="shared" ref="AD27" si="205">IF(K27&gt;0,(K24*AD24+K25*AD25+K26*AD26)/K27,0)</f>
        <v>3.749611267339367E-4</v>
      </c>
      <c r="AE27" s="52">
        <f t="shared" ref="AE27" si="206">SUM(AE24:AE26)</f>
        <v>14.70886</v>
      </c>
      <c r="AF27" s="53">
        <f t="shared" ref="AF27" si="207">IF(K27&gt;0,(K24*AF24+K25*AF25+K26*AF26)/K27,0)</f>
        <v>0.20648574804452113</v>
      </c>
      <c r="AG27" s="58">
        <f t="shared" ref="AG27" si="208">SUM(AG24:AG26)</f>
        <v>85.694533300000003</v>
      </c>
      <c r="AH27" s="53">
        <f t="shared" ref="AH27" si="209">IF(AND(AB27&gt;0),((AB24*AH24+AB25*AH25+AB26*AH26)/AB27),0)</f>
        <v>0.8628947859342565</v>
      </c>
      <c r="AI27" s="57">
        <f t="shared" si="6"/>
        <v>0.8609482985341852</v>
      </c>
      <c r="AJ27" s="51">
        <f t="shared" ref="AJ27" si="210">SUM(AJ24:AJ26)</f>
        <v>453</v>
      </c>
      <c r="AK27" s="21">
        <f t="shared" ref="AK27" si="211">IF(AJ27&gt;0,(AK24*AJ24+AK25*AJ25+AK26*AJ26)/AJ27,0)</f>
        <v>8.3300220750551879E-2</v>
      </c>
      <c r="AL27" s="53">
        <f>IF(K27&gt;0,(AL24*K24+AL25*K25+AL26*K26)/K27,0)</f>
        <v>0.21650433395562069</v>
      </c>
      <c r="AM27" s="141">
        <f>IF(K27&gt;0,(AM24*K24+AM25*K25+AM26*K26)/K27,0)</f>
        <v>0.22575034383344758</v>
      </c>
      <c r="AN27" s="58">
        <f t="shared" ref="AN27" si="212">SUM(AN24:AN26)</f>
        <v>89.944161100000002</v>
      </c>
      <c r="AO27" s="142">
        <f t="shared" si="48"/>
        <v>93.812010900000018</v>
      </c>
      <c r="AP27" s="56"/>
      <c r="AQ27" s="56">
        <f t="shared" ref="AQ27" si="213">SUM(AQ24:AQ26)</f>
        <v>870.96</v>
      </c>
      <c r="AR27" s="105"/>
      <c r="AS27" s="106">
        <f>AR26</f>
        <v>1459.8800000000015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8">
        <v>7</v>
      </c>
      <c r="B28" s="23">
        <v>1</v>
      </c>
      <c r="C28" s="46" t="s">
        <v>55</v>
      </c>
      <c r="D28" s="12">
        <v>4441</v>
      </c>
      <c r="E28" s="12">
        <v>1</v>
      </c>
      <c r="F28" s="12">
        <v>15802</v>
      </c>
      <c r="G28" s="13">
        <v>2.4</v>
      </c>
      <c r="H28" s="13">
        <v>4.9000000000000004</v>
      </c>
      <c r="I28" s="12">
        <v>17045</v>
      </c>
      <c r="J28" s="13">
        <v>10.5</v>
      </c>
      <c r="K28" s="12">
        <v>15087</v>
      </c>
      <c r="L28" s="14">
        <v>6.4000000000000001E-2</v>
      </c>
      <c r="M28" s="24">
        <f>ROUND(K28*(1-L28),0)</f>
        <v>14121</v>
      </c>
      <c r="N28" s="15">
        <v>0.50900000000000001</v>
      </c>
      <c r="O28" s="25">
        <f t="shared" ref="O28:O30" si="215">M28*N28</f>
        <v>7187.5889999999999</v>
      </c>
      <c r="P28" s="14">
        <v>0.26700000000000002</v>
      </c>
      <c r="Q28" s="25">
        <f t="shared" ref="Q28:Q30" si="216">M28*P28</f>
        <v>3770.3070000000002</v>
      </c>
      <c r="R28" s="16">
        <v>0.224</v>
      </c>
      <c r="S28" s="150">
        <v>0.27139999999999997</v>
      </c>
      <c r="T28" s="25">
        <f t="shared" ref="T28:T30" si="217">M28*R28</f>
        <v>3163.1040000000003</v>
      </c>
      <c r="U28" s="26">
        <v>0.254</v>
      </c>
      <c r="V28" s="25">
        <f t="shared" ref="V28:V30" si="218">M28*U28</f>
        <v>3586.7339999999999</v>
      </c>
      <c r="W28" s="16">
        <v>0.48799999999999999</v>
      </c>
      <c r="X28" s="25">
        <f t="shared" ref="X28:X30" si="219">M28*W28</f>
        <v>6891.0479999999998</v>
      </c>
      <c r="Y28" s="16">
        <v>0.42</v>
      </c>
      <c r="Z28" s="25">
        <f t="shared" ref="Z28:Z30" si="220">Y28*M28</f>
        <v>5930.82</v>
      </c>
      <c r="AA28" s="17">
        <v>2.5899999999999999E-3</v>
      </c>
      <c r="AB28" s="18">
        <f t="shared" ref="AB28:AB30" si="221">M28*AA28</f>
        <v>36.573389999999996</v>
      </c>
      <c r="AC28" s="27">
        <f>IF(M28&gt;0,(AE28+AN28)/M28,0)</f>
        <v>2.571670745697897E-3</v>
      </c>
      <c r="AD28" s="17">
        <v>3.6000000000000002E-4</v>
      </c>
      <c r="AE28" s="24">
        <f t="shared" ref="AE28:AE30" si="222">AD28*M28</f>
        <v>5.0835600000000003</v>
      </c>
      <c r="AF28" s="117">
        <v>0.1976</v>
      </c>
      <c r="AG28" s="30">
        <f t="shared" ref="AG28:AG30" si="223">AJ28*(1-AK28)*AF28</f>
        <v>27.723477600000002</v>
      </c>
      <c r="AH28" s="28">
        <f t="shared" ref="AH28:AH30" si="224">IF(AND(AF28&gt;0,AD28&gt;0,AA28&gt;0),((AA28-AD28)*AF28)/((AF28-AD28)*AA28),0)</f>
        <v>0.86257535456480905</v>
      </c>
      <c r="AI28" s="60">
        <f t="shared" si="6"/>
        <v>0.86140629371088284</v>
      </c>
      <c r="AJ28" s="12">
        <v>153</v>
      </c>
      <c r="AK28" s="14">
        <v>8.3000000000000004E-2</v>
      </c>
      <c r="AL28" s="15">
        <v>0.22259999999999999</v>
      </c>
      <c r="AM28" s="135">
        <v>0.2349</v>
      </c>
      <c r="AN28" s="30">
        <f>AJ28*(1-AK28)*AL28</f>
        <v>31.231002600000004</v>
      </c>
      <c r="AO28" s="136">
        <f t="shared" ref="AO28" si="225">AJ28*(1-AK28)*AM28</f>
        <v>32.956704900000005</v>
      </c>
      <c r="AP28" s="19">
        <v>1.56</v>
      </c>
      <c r="AQ28" s="19">
        <v>819.7</v>
      </c>
      <c r="AR28" s="101">
        <f>AR26+AJ28-AQ28</f>
        <v>793.18000000000143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9"/>
      <c r="B29" s="33">
        <v>2</v>
      </c>
      <c r="C29" s="46" t="s">
        <v>58</v>
      </c>
      <c r="D29" s="34">
        <v>20285</v>
      </c>
      <c r="E29" s="34">
        <v>2</v>
      </c>
      <c r="F29" s="34">
        <v>15538</v>
      </c>
      <c r="G29" s="35">
        <v>1.5</v>
      </c>
      <c r="H29" s="35">
        <v>5.3</v>
      </c>
      <c r="I29" s="34">
        <v>15543</v>
      </c>
      <c r="J29" s="35">
        <v>11</v>
      </c>
      <c r="K29" s="34">
        <v>15036</v>
      </c>
      <c r="L29" s="36">
        <v>6.4000000000000001E-2</v>
      </c>
      <c r="M29" s="37">
        <f>ROUND(K29*(1-L29),0)</f>
        <v>14074</v>
      </c>
      <c r="N29" s="38">
        <v>0.495</v>
      </c>
      <c r="O29" s="25">
        <f t="shared" si="215"/>
        <v>6966.63</v>
      </c>
      <c r="P29" s="36">
        <v>0.35799999999999998</v>
      </c>
      <c r="Q29" s="25">
        <f t="shared" si="216"/>
        <v>5038.4920000000002</v>
      </c>
      <c r="R29" s="39">
        <v>0.14699999999999999</v>
      </c>
      <c r="S29" s="139">
        <v>0.26450000000000001</v>
      </c>
      <c r="T29" s="25">
        <f t="shared" si="217"/>
        <v>2068.8779999999997</v>
      </c>
      <c r="U29" s="28">
        <v>0.25800000000000001</v>
      </c>
      <c r="V29" s="25">
        <f t="shared" si="218"/>
        <v>3631.0920000000001</v>
      </c>
      <c r="W29" s="39">
        <v>0.47699999999999998</v>
      </c>
      <c r="X29" s="25">
        <f t="shared" si="219"/>
        <v>6713.2979999999998</v>
      </c>
      <c r="Y29" s="39">
        <v>0.43</v>
      </c>
      <c r="Z29" s="25">
        <f t="shared" si="220"/>
        <v>6051.82</v>
      </c>
      <c r="AA29" s="40">
        <v>2.4099999999999998E-3</v>
      </c>
      <c r="AB29" s="18">
        <f t="shared" si="221"/>
        <v>33.918340000000001</v>
      </c>
      <c r="AC29" s="27">
        <f>IF(M29&gt;0,(AE29+AN29)/M29,0)</f>
        <v>2.9470805741082847E-3</v>
      </c>
      <c r="AD29" s="40">
        <v>3.1E-4</v>
      </c>
      <c r="AE29" s="37">
        <f t="shared" si="222"/>
        <v>4.36294</v>
      </c>
      <c r="AF29" s="28">
        <v>0.13980000000000001</v>
      </c>
      <c r="AG29" s="41">
        <f t="shared" si="223"/>
        <v>30.096144000000002</v>
      </c>
      <c r="AH29" s="28">
        <f t="shared" si="224"/>
        <v>0.87330580963432591</v>
      </c>
      <c r="AI29" s="29">
        <f t="shared" si="6"/>
        <v>0.8964230531824755</v>
      </c>
      <c r="AJ29" s="34">
        <v>234</v>
      </c>
      <c r="AK29" s="36">
        <v>0.08</v>
      </c>
      <c r="AL29" s="38">
        <v>0.1724</v>
      </c>
      <c r="AM29" s="137">
        <v>0.1663</v>
      </c>
      <c r="AN29" s="41">
        <f>AJ29*(1-AK29)*AL29</f>
        <v>37.114272</v>
      </c>
      <c r="AO29" s="138">
        <f t="shared" si="19"/>
        <v>35.801064000000004</v>
      </c>
      <c r="AP29" s="42">
        <v>1.65</v>
      </c>
      <c r="AQ29" s="42"/>
      <c r="AR29" s="121">
        <f>AR28+AJ29-AQ29</f>
        <v>1027.1800000000014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9"/>
      <c r="B30" s="33">
        <v>3</v>
      </c>
      <c r="C30" s="46" t="s">
        <v>54</v>
      </c>
      <c r="D30" s="43">
        <v>21443</v>
      </c>
      <c r="E30" s="43">
        <v>1</v>
      </c>
      <c r="F30" s="43">
        <v>17239</v>
      </c>
      <c r="G30" s="37">
        <v>1.2</v>
      </c>
      <c r="H30" s="37">
        <v>4.9000000000000004</v>
      </c>
      <c r="I30" s="43">
        <v>17871</v>
      </c>
      <c r="J30" s="37">
        <v>10.199999999999999</v>
      </c>
      <c r="K30" s="43">
        <v>15597</v>
      </c>
      <c r="L30" s="39">
        <v>0.06</v>
      </c>
      <c r="M30" s="37">
        <f>ROUND(K30*(1-L30),0)</f>
        <v>14661</v>
      </c>
      <c r="N30" s="28">
        <v>0.54500000000000004</v>
      </c>
      <c r="O30" s="25">
        <f t="shared" si="215"/>
        <v>7990.2450000000008</v>
      </c>
      <c r="P30" s="39">
        <v>0.37</v>
      </c>
      <c r="Q30" s="25">
        <f t="shared" si="216"/>
        <v>5424.57</v>
      </c>
      <c r="R30" s="39">
        <v>8.5000000000000006E-2</v>
      </c>
      <c r="S30" s="139">
        <v>0.29720000000000002</v>
      </c>
      <c r="T30" s="25">
        <f t="shared" si="217"/>
        <v>1246.1850000000002</v>
      </c>
      <c r="U30" s="28">
        <v>0.26300000000000001</v>
      </c>
      <c r="V30" s="25">
        <f t="shared" si="218"/>
        <v>3855.8430000000003</v>
      </c>
      <c r="W30" s="39">
        <v>0.45400000000000001</v>
      </c>
      <c r="X30" s="25">
        <f t="shared" si="219"/>
        <v>6656.0940000000001</v>
      </c>
      <c r="Y30" s="39">
        <v>0.43</v>
      </c>
      <c r="Z30" s="25">
        <f t="shared" si="220"/>
        <v>6304.23</v>
      </c>
      <c r="AA30" s="47">
        <v>2.64E-3</v>
      </c>
      <c r="AB30" s="18">
        <f t="shared" si="221"/>
        <v>38.705039999999997</v>
      </c>
      <c r="AC30" s="27">
        <f>IF(M30&gt;0,(AE30+AN30)/M30,0)</f>
        <v>2.2385355023531819E-3</v>
      </c>
      <c r="AD30" s="47">
        <v>3.2000000000000003E-4</v>
      </c>
      <c r="AE30" s="37">
        <f t="shared" si="222"/>
        <v>4.6915200000000006</v>
      </c>
      <c r="AF30" s="28">
        <v>0.20710000000000001</v>
      </c>
      <c r="AG30" s="41">
        <f t="shared" si="223"/>
        <v>29.750950500000002</v>
      </c>
      <c r="AH30" s="28">
        <f t="shared" si="224"/>
        <v>0.88014783681676023</v>
      </c>
      <c r="AI30" s="29">
        <f t="shared" si="6"/>
        <v>0.85845238348528796</v>
      </c>
      <c r="AJ30" s="43">
        <v>157</v>
      </c>
      <c r="AK30" s="39">
        <v>8.5000000000000006E-2</v>
      </c>
      <c r="AL30" s="28">
        <v>0.1958</v>
      </c>
      <c r="AM30" s="139">
        <v>0.19689999999999999</v>
      </c>
      <c r="AN30" s="41">
        <f>AJ30*(1-AK30)*AL30</f>
        <v>28.127649000000002</v>
      </c>
      <c r="AO30" s="140">
        <f t="shared" si="19"/>
        <v>28.285669499999997</v>
      </c>
      <c r="AP30" s="18">
        <v>1.5</v>
      </c>
      <c r="AQ30" s="18"/>
      <c r="AR30" s="121">
        <f>AR29+AJ30-AQ30</f>
        <v>1184.1800000000014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70"/>
      <c r="B31" s="49" t="s">
        <v>38</v>
      </c>
      <c r="C31" s="50"/>
      <c r="D31" s="51">
        <f t="shared" ref="D31" si="226">SUM(D28:D30)</f>
        <v>46169</v>
      </c>
      <c r="E31" s="51"/>
      <c r="F31" s="51">
        <f t="shared" ref="F31" si="227">SUM(F28:F30)</f>
        <v>48579</v>
      </c>
      <c r="G31" s="52"/>
      <c r="H31" s="52"/>
      <c r="I31" s="51">
        <f t="shared" ref="I31:K31" si="228">SUM(I28:I30)</f>
        <v>50459</v>
      </c>
      <c r="J31" s="52"/>
      <c r="K31" s="51">
        <f t="shared" si="228"/>
        <v>45720</v>
      </c>
      <c r="L31" s="21" t="s">
        <v>32</v>
      </c>
      <c r="M31" s="52">
        <f t="shared" ref="M31" si="229">M28+M29+M30</f>
        <v>42856</v>
      </c>
      <c r="N31" s="53">
        <f t="shared" ref="N31" si="230">IF(M31&gt;0,O31/M31,0)</f>
        <v>0.51671793914504383</v>
      </c>
      <c r="O31" s="54">
        <f t="shared" ref="O31" si="231">O28+O29+O30</f>
        <v>22144.464</v>
      </c>
      <c r="P31" s="21">
        <f t="shared" ref="P31" si="232">IF(M31&gt;0,Q31/M31,0)</f>
        <v>0.33212079988799703</v>
      </c>
      <c r="Q31" s="54">
        <f t="shared" ref="Q31" si="233">Q28+Q29+Q30</f>
        <v>14233.369000000001</v>
      </c>
      <c r="R31" s="21">
        <f t="shared" ref="R31" si="234">IF(M31&gt;0,T31/M31,0)</f>
        <v>0.15116126096695912</v>
      </c>
      <c r="S31" s="141"/>
      <c r="T31" s="54">
        <f t="shared" ref="T31" si="235">T28+T29+T30</f>
        <v>6478.1670000000004</v>
      </c>
      <c r="U31" s="21">
        <f t="shared" ref="U31" si="236">IF(M31&gt;0,V31/M31,0)</f>
        <v>0.25839250046667911</v>
      </c>
      <c r="V31" s="54">
        <f t="shared" ref="V31" si="237">V28+V29+V30</f>
        <v>11073.669</v>
      </c>
      <c r="W31" s="21">
        <f t="shared" ref="W31" si="238">IF(M31&gt;0,X31/M31,0)</f>
        <v>0.47275620683218217</v>
      </c>
      <c r="X31" s="54">
        <f t="shared" ref="X31" si="239">X28+X29+X30</f>
        <v>20260.439999999999</v>
      </c>
      <c r="Y31" s="21">
        <f t="shared" ref="Y31" si="240">IF(M31&gt;0,Z31/M31,0)</f>
        <v>0.42670501213365686</v>
      </c>
      <c r="Z31" s="54">
        <f t="shared" ref="Z31" si="241">Z28+Z29+Z30</f>
        <v>18286.87</v>
      </c>
      <c r="AA31" s="55">
        <f t="shared" ref="AA31" si="242">IF(M31&gt;0,AB31/M31,0)</f>
        <v>2.5479925798021275E-3</v>
      </c>
      <c r="AB31" s="56">
        <f t="shared" ref="AB31" si="243">SUM(AB28:AB30)</f>
        <v>109.19676999999999</v>
      </c>
      <c r="AC31" s="55">
        <f t="shared" ref="AC31" si="244">IF(M31&gt;0,(AC28*M28+AC29*M29+AC30*M30)/M31,0)</f>
        <v>2.5809908437558335E-3</v>
      </c>
      <c r="AD31" s="55">
        <f t="shared" ref="AD31" si="245">IF(K31&gt;0,(K28*AD28+K29*AD29+K30*AD30)/K31,0)</f>
        <v>3.2991076115485566E-4</v>
      </c>
      <c r="AE31" s="52">
        <f t="shared" ref="AE31" si="246">SUM(AE28:AE30)</f>
        <v>14.138020000000001</v>
      </c>
      <c r="AF31" s="53">
        <f t="shared" ref="AF31" si="247">IF(K31&gt;0,(K28*AF28+K29*AF29+K30*AF30)/K31,0)</f>
        <v>0.18183208005249343</v>
      </c>
      <c r="AG31" s="58">
        <f t="shared" ref="AG31" si="248">SUM(AG28:AG30)</f>
        <v>87.570572100000007</v>
      </c>
      <c r="AH31" s="53">
        <f t="shared" ref="AH31" si="249">IF(AND(AB31&gt;0),((AB28*AH28+AB29*AH29+AB30*AH30)/AB31),0)</f>
        <v>0.87213701881425221</v>
      </c>
      <c r="AI31" s="57">
        <f t="shared" si="6"/>
        <v>0.8736401504657626</v>
      </c>
      <c r="AJ31" s="51">
        <f t="shared" ref="AJ31" si="250">SUM(AJ28:AJ30)</f>
        <v>544</v>
      </c>
      <c r="AK31" s="21">
        <f t="shared" ref="AK31" si="251">IF(AJ31&gt;0,(AK28*AJ28+AK29*AJ29+AK30*AJ30)/AJ31,0)</f>
        <v>8.2286764705882351E-2</v>
      </c>
      <c r="AL31" s="53">
        <f>IF(K31&gt;0,(AL28*K28+AL29*K29+AL30*K30)/K31,0)</f>
        <v>0.19694805774278212</v>
      </c>
      <c r="AM31" s="141">
        <f>IF(L31&gt;0,(AM28*K28+AM29*K29+AM30*K30)/K31,0)</f>
        <v>0.1993760367454068</v>
      </c>
      <c r="AN31" s="58">
        <f t="shared" ref="AN31" si="252">SUM(AN28:AN30)</f>
        <v>96.472923600000016</v>
      </c>
      <c r="AO31" s="142">
        <f t="shared" si="48"/>
        <v>97.043438399999999</v>
      </c>
      <c r="AP31" s="56"/>
      <c r="AQ31" s="56">
        <f t="shared" ref="AQ31" si="253">SUM(AQ28:AQ30)</f>
        <v>819.7</v>
      </c>
      <c r="AR31" s="105"/>
      <c r="AS31" s="106">
        <f>AR30</f>
        <v>1184.1800000000014</v>
      </c>
      <c r="AT31" s="51">
        <f t="shared" ref="AT31" si="254">SUM(AT28:AT30)</f>
        <v>0</v>
      </c>
      <c r="AU31" s="59"/>
      <c r="AV31" s="58"/>
      <c r="AW31" s="58"/>
      <c r="AX31" s="58"/>
      <c r="AY31" s="58"/>
    </row>
    <row r="32" spans="1:51" x14ac:dyDescent="0.2">
      <c r="A32" s="168">
        <v>8</v>
      </c>
      <c r="B32" s="23">
        <v>1</v>
      </c>
      <c r="C32" s="46" t="s">
        <v>55</v>
      </c>
      <c r="D32" s="12">
        <v>5500</v>
      </c>
      <c r="E32" s="12">
        <v>0</v>
      </c>
      <c r="F32" s="12">
        <v>14252</v>
      </c>
      <c r="G32" s="13">
        <v>0.8</v>
      </c>
      <c r="H32" s="13">
        <v>6.1</v>
      </c>
      <c r="I32" s="12">
        <v>15499</v>
      </c>
      <c r="J32" s="13">
        <v>10.9</v>
      </c>
      <c r="K32" s="12">
        <v>15463</v>
      </c>
      <c r="L32" s="14">
        <v>5.8999999999999997E-2</v>
      </c>
      <c r="M32" s="24">
        <f>ROUND(K32*(1-L32),0)</f>
        <v>14551</v>
      </c>
      <c r="N32" s="15">
        <v>0.58799999999999997</v>
      </c>
      <c r="O32" s="25">
        <f t="shared" ref="O32:O34" si="255">M32*N32</f>
        <v>8555.9879999999994</v>
      </c>
      <c r="P32" s="14">
        <v>0.251</v>
      </c>
      <c r="Q32" s="25">
        <f t="shared" ref="Q32:Q34" si="256">M32*P32</f>
        <v>3652.3009999999999</v>
      </c>
      <c r="R32" s="16">
        <v>0.161</v>
      </c>
      <c r="S32" s="150">
        <v>0.29189999999999999</v>
      </c>
      <c r="T32" s="25">
        <f t="shared" ref="T32:T34" si="257">M32*R32</f>
        <v>2342.7110000000002</v>
      </c>
      <c r="U32" s="26">
        <v>0.25900000000000001</v>
      </c>
      <c r="V32" s="25">
        <f t="shared" ref="V32:V34" si="258">M32*U32</f>
        <v>3768.7090000000003</v>
      </c>
      <c r="W32" s="16">
        <v>0.47699999999999998</v>
      </c>
      <c r="X32" s="25">
        <f t="shared" ref="X32:X34" si="259">M32*W32</f>
        <v>6940.8269999999993</v>
      </c>
      <c r="Y32" s="16">
        <v>0.43</v>
      </c>
      <c r="Z32" s="25">
        <f t="shared" ref="Z32:Z34" si="260">Y32*M32</f>
        <v>6256.93</v>
      </c>
      <c r="AA32" s="17">
        <v>2.6800000000000001E-3</v>
      </c>
      <c r="AB32" s="18">
        <f t="shared" ref="AB32:AB34" si="261">M32*AA32</f>
        <v>38.996679999999998</v>
      </c>
      <c r="AC32" s="27">
        <f>IF(M32&gt;0,(AE32+AN32)/M32,0)</f>
        <v>2.6686970311318812E-3</v>
      </c>
      <c r="AD32" s="17">
        <v>3.2000000000000003E-4</v>
      </c>
      <c r="AE32" s="24">
        <f t="shared" ref="AE32:AE34" si="262">AD32*M32</f>
        <v>4.65632</v>
      </c>
      <c r="AF32" s="117">
        <v>0.2019</v>
      </c>
      <c r="AG32" s="30">
        <f t="shared" ref="AG32:AG34" si="263">AJ32*(1-AK32)*AF32</f>
        <v>31.959760500000002</v>
      </c>
      <c r="AH32" s="28">
        <f t="shared" ref="AH32:AH34" si="264">IF(AND(AF32&gt;0,AD32&gt;0,AA32&gt;0),((AA32-AD32)*AF32)/((AF32-AD32)*AA32),0)</f>
        <v>0.88199492664665557</v>
      </c>
      <c r="AI32" s="60">
        <f t="shared" si="6"/>
        <v>0.88139767602871488</v>
      </c>
      <c r="AJ32" s="12">
        <v>173</v>
      </c>
      <c r="AK32" s="14">
        <v>8.5000000000000006E-2</v>
      </c>
      <c r="AL32" s="15">
        <v>0.21590000000000001</v>
      </c>
      <c r="AM32" s="135">
        <v>0.21929999999999999</v>
      </c>
      <c r="AN32" s="30">
        <f>AJ32*(1-AK32)*AL32</f>
        <v>34.175890500000001</v>
      </c>
      <c r="AO32" s="136">
        <f t="shared" ref="AO32" si="265">AJ32*(1-AK32)*AM32</f>
        <v>34.714093500000004</v>
      </c>
      <c r="AP32" s="19">
        <v>1.56</v>
      </c>
      <c r="AQ32" s="19">
        <v>614.91999999999996</v>
      </c>
      <c r="AR32" s="101">
        <f>AR30+AJ32-AQ32</f>
        <v>742.26000000000147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9"/>
      <c r="B33" s="33">
        <v>2</v>
      </c>
      <c r="C33" s="11" t="s">
        <v>53</v>
      </c>
      <c r="D33" s="34">
        <v>20285</v>
      </c>
      <c r="E33" s="34">
        <v>0</v>
      </c>
      <c r="F33" s="34">
        <v>17053</v>
      </c>
      <c r="G33" s="35">
        <v>1.8</v>
      </c>
      <c r="H33" s="35">
        <v>5.7</v>
      </c>
      <c r="I33" s="34">
        <v>18118</v>
      </c>
      <c r="J33" s="35">
        <v>10.4</v>
      </c>
      <c r="K33" s="34">
        <v>15409</v>
      </c>
      <c r="L33" s="36">
        <v>0.06</v>
      </c>
      <c r="M33" s="37">
        <f>ROUND(K33*(1-L33),0)</f>
        <v>14484</v>
      </c>
      <c r="N33" s="38">
        <v>0.502</v>
      </c>
      <c r="O33" s="25">
        <f t="shared" si="255"/>
        <v>7270.9679999999998</v>
      </c>
      <c r="P33" s="36">
        <v>0.36799999999999999</v>
      </c>
      <c r="Q33" s="25">
        <f t="shared" si="256"/>
        <v>5330.1120000000001</v>
      </c>
      <c r="R33" s="39">
        <v>0.13</v>
      </c>
      <c r="S33" s="139">
        <v>0.25459999999999999</v>
      </c>
      <c r="T33" s="25">
        <f t="shared" si="257"/>
        <v>1882.92</v>
      </c>
      <c r="U33" s="28">
        <v>0.26500000000000001</v>
      </c>
      <c r="V33" s="25">
        <f t="shared" si="258"/>
        <v>3838.26</v>
      </c>
      <c r="W33" s="39">
        <v>0.48899999999999999</v>
      </c>
      <c r="X33" s="25">
        <f t="shared" si="259"/>
        <v>7082.6759999999995</v>
      </c>
      <c r="Y33" s="39">
        <v>0.42</v>
      </c>
      <c r="Z33" s="25">
        <f t="shared" si="260"/>
        <v>6083.28</v>
      </c>
      <c r="AA33" s="40">
        <v>2.5999999999999999E-3</v>
      </c>
      <c r="AB33" s="18">
        <f t="shared" si="261"/>
        <v>37.6584</v>
      </c>
      <c r="AC33" s="27">
        <f>IF(M33&gt;0,(AE33+AN33)/M33,0)</f>
        <v>2.5126740127036726E-3</v>
      </c>
      <c r="AD33" s="40">
        <v>3.1E-4</v>
      </c>
      <c r="AE33" s="37">
        <f t="shared" si="262"/>
        <v>4.4900399999999996</v>
      </c>
      <c r="AF33" s="28">
        <v>0.21360000000000001</v>
      </c>
      <c r="AG33" s="41">
        <f t="shared" si="263"/>
        <v>30.751778399999999</v>
      </c>
      <c r="AH33" s="28">
        <f t="shared" si="264"/>
        <v>0.88204935858365474</v>
      </c>
      <c r="AI33" s="29">
        <f t="shared" si="6"/>
        <v>0.87785350435615594</v>
      </c>
      <c r="AJ33" s="34">
        <v>157</v>
      </c>
      <c r="AK33" s="36">
        <v>8.3000000000000004E-2</v>
      </c>
      <c r="AL33" s="38">
        <v>0.22159999999999999</v>
      </c>
      <c r="AM33" s="137">
        <v>0.2331</v>
      </c>
      <c r="AN33" s="41">
        <f>AJ33*(1-AK33)*AL33</f>
        <v>31.903530399999998</v>
      </c>
      <c r="AO33" s="138">
        <f t="shared" si="19"/>
        <v>33.559173899999998</v>
      </c>
      <c r="AP33" s="42">
        <v>1.55</v>
      </c>
      <c r="AQ33" s="42"/>
      <c r="AR33" s="121">
        <f>AR32+AJ33-AQ33</f>
        <v>899.26000000000147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9"/>
      <c r="B34" s="33">
        <v>3</v>
      </c>
      <c r="C34" s="46" t="s">
        <v>54</v>
      </c>
      <c r="D34" s="43">
        <v>21315</v>
      </c>
      <c r="E34" s="43">
        <v>1</v>
      </c>
      <c r="F34" s="43">
        <v>16958</v>
      </c>
      <c r="G34" s="37">
        <v>1.3</v>
      </c>
      <c r="H34" s="37">
        <v>5.5</v>
      </c>
      <c r="I34" s="43">
        <v>19145</v>
      </c>
      <c r="J34" s="37">
        <v>9.6</v>
      </c>
      <c r="K34" s="43">
        <v>15942</v>
      </c>
      <c r="L34" s="39">
        <v>6.3E-2</v>
      </c>
      <c r="M34" s="37">
        <f>ROUND(K34*(1-L34),0)</f>
        <v>14938</v>
      </c>
      <c r="N34" s="28">
        <v>0.45100000000000001</v>
      </c>
      <c r="O34" s="25">
        <f t="shared" si="255"/>
        <v>6737.0380000000005</v>
      </c>
      <c r="P34" s="39">
        <v>0.35799999999999998</v>
      </c>
      <c r="Q34" s="25">
        <f t="shared" si="256"/>
        <v>5347.8040000000001</v>
      </c>
      <c r="R34" s="39">
        <v>0.151</v>
      </c>
      <c r="S34" s="139">
        <v>0.26569999999999999</v>
      </c>
      <c r="T34" s="25">
        <f t="shared" si="257"/>
        <v>2255.6379999999999</v>
      </c>
      <c r="U34" s="28">
        <v>0.27300000000000002</v>
      </c>
      <c r="V34" s="25">
        <f t="shared" si="258"/>
        <v>4078.0740000000005</v>
      </c>
      <c r="W34" s="39">
        <v>0.46700000000000003</v>
      </c>
      <c r="X34" s="25">
        <f t="shared" si="259"/>
        <v>6976.0460000000003</v>
      </c>
      <c r="Y34" s="39">
        <v>0.42</v>
      </c>
      <c r="Z34" s="25">
        <f t="shared" si="260"/>
        <v>6273.96</v>
      </c>
      <c r="AA34" s="47">
        <v>2.5699999999999998E-3</v>
      </c>
      <c r="AB34" s="18">
        <f t="shared" si="261"/>
        <v>38.390659999999997</v>
      </c>
      <c r="AC34" s="27">
        <f>IF(M34&gt;0,(AE34+AN34)/M34,0)</f>
        <v>2.5987538894095595E-3</v>
      </c>
      <c r="AD34" s="47">
        <v>3.2000000000000003E-4</v>
      </c>
      <c r="AE34" s="37">
        <f t="shared" si="262"/>
        <v>4.7801600000000004</v>
      </c>
      <c r="AF34" s="28">
        <v>0.2044</v>
      </c>
      <c r="AG34" s="41">
        <f t="shared" si="263"/>
        <v>31.454707200000001</v>
      </c>
      <c r="AH34" s="28">
        <f t="shared" si="264"/>
        <v>0.87685915495106059</v>
      </c>
      <c r="AI34" s="29">
        <f t="shared" si="6"/>
        <v>0.87813441836040806</v>
      </c>
      <c r="AJ34" s="43">
        <v>168</v>
      </c>
      <c r="AK34" s="39">
        <v>8.4000000000000005E-2</v>
      </c>
      <c r="AL34" s="28">
        <v>0.22120000000000001</v>
      </c>
      <c r="AM34" s="139">
        <v>0.23019999999999999</v>
      </c>
      <c r="AN34" s="41">
        <f>AJ34*(1-AK34)*AL34</f>
        <v>34.0400256</v>
      </c>
      <c r="AO34" s="140">
        <f t="shared" si="19"/>
        <v>35.425017599999997</v>
      </c>
      <c r="AP34" s="18">
        <v>1.55</v>
      </c>
      <c r="AQ34" s="18"/>
      <c r="AR34" s="121">
        <f>AR33+AJ34-AQ34</f>
        <v>1067.2600000000016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70"/>
      <c r="B35" s="49" t="s">
        <v>38</v>
      </c>
      <c r="C35" s="50"/>
      <c r="D35" s="51">
        <f t="shared" ref="D35" si="266">SUM(D32:D34)</f>
        <v>47100</v>
      </c>
      <c r="E35" s="51"/>
      <c r="F35" s="51">
        <f t="shared" ref="F35" si="267">SUM(F32:F34)</f>
        <v>48263</v>
      </c>
      <c r="G35" s="52"/>
      <c r="H35" s="52"/>
      <c r="I35" s="51">
        <f t="shared" ref="I35:K35" si="268">SUM(I32:I34)</f>
        <v>52762</v>
      </c>
      <c r="J35" s="52"/>
      <c r="K35" s="51">
        <f t="shared" si="268"/>
        <v>46814</v>
      </c>
      <c r="L35" s="21">
        <f t="shared" ref="L35" si="269">IF(K35&gt;0,(K32*L32+K33*L33+K34*L34)/K35,0)</f>
        <v>6.0691310291793053E-2</v>
      </c>
      <c r="M35" s="52">
        <f t="shared" ref="M35" si="270">M32+M33+M34</f>
        <v>43973</v>
      </c>
      <c r="N35" s="53">
        <f t="shared" ref="N35" si="271">IF(M35&gt;0,O35/M35,0)</f>
        <v>0.51313292247515518</v>
      </c>
      <c r="O35" s="54">
        <f t="shared" ref="O35" si="272">O32+O33+O34</f>
        <v>22563.993999999999</v>
      </c>
      <c r="P35" s="21">
        <f t="shared" ref="P35" si="273">IF(M35&gt;0,Q35/M35,0)</f>
        <v>0.32588672594546653</v>
      </c>
      <c r="Q35" s="54">
        <f t="shared" ref="Q35" si="274">Q32+Q33+Q34</f>
        <v>14330.217000000001</v>
      </c>
      <c r="R35" s="21">
        <f t="shared" ref="R35" si="275">IF(M35&gt;0,T35/M35,0)</f>
        <v>0.14739201328087689</v>
      </c>
      <c r="S35" s="141"/>
      <c r="T35" s="54">
        <f t="shared" ref="T35" si="276">T32+T33+T34</f>
        <v>6481.2690000000002</v>
      </c>
      <c r="U35" s="21">
        <f t="shared" ref="U35" si="277">IF(M35&gt;0,V35/M35,0)</f>
        <v>0.26573222204534602</v>
      </c>
      <c r="V35" s="54">
        <f t="shared" ref="V35" si="278">V32+V33+V34</f>
        <v>11685.043000000001</v>
      </c>
      <c r="W35" s="21">
        <f t="shared" ref="W35" si="279">IF(M35&gt;0,X35/M35,0)</f>
        <v>0.47755552270711571</v>
      </c>
      <c r="X35" s="54">
        <f t="shared" ref="X35" si="280">X32+X33+X34</f>
        <v>20999.548999999999</v>
      </c>
      <c r="Y35" s="21">
        <f t="shared" ref="Y35" si="281">IF(M35&gt;0,Z35/M35,0)</f>
        <v>0.42330907602392376</v>
      </c>
      <c r="Z35" s="54">
        <f t="shared" ref="Z35" si="282">Z32+Z33+Z34</f>
        <v>18614.169999999998</v>
      </c>
      <c r="AA35" s="55">
        <f t="shared" ref="AA35" si="283">IF(M35&gt;0,AB35/M35,0)</f>
        <v>2.6162813544675142E-3</v>
      </c>
      <c r="AB35" s="56">
        <f t="shared" ref="AB35" si="284">SUM(AB32:AB34)</f>
        <v>115.04574</v>
      </c>
      <c r="AC35" s="55">
        <f t="shared" ref="AC35" si="285">IF(M35&gt;0,(AC32*M32+AC33*M33+AC34*M34)/M35,0)</f>
        <v>2.5935452777840944E-3</v>
      </c>
      <c r="AD35" s="55">
        <f t="shared" ref="AD35" si="286">IF(K35&gt;0,(K32*AD32+K33*AD33+K34*AD34)/K35,0)</f>
        <v>3.1670846328021531E-4</v>
      </c>
      <c r="AE35" s="52">
        <f t="shared" ref="AE35" si="287">SUM(AE32:AE34)</f>
        <v>13.92652</v>
      </c>
      <c r="AF35" s="53">
        <f t="shared" ref="AF35" si="288">IF(K35&gt;0,(K32*AF32+K33*AF33+K34*AF34)/K35,0)</f>
        <v>0.20660244584953219</v>
      </c>
      <c r="AG35" s="58">
        <f t="shared" ref="AG35" si="289">SUM(AG32:AG34)</f>
        <v>94.166246099999995</v>
      </c>
      <c r="AH35" s="53">
        <f t="shared" ref="AH35" si="290">IF(AND(AB35&gt;0),((AB32*AH32+AB33*AH33+AB34*AH34)/AB35),0)</f>
        <v>0.88029894168148493</v>
      </c>
      <c r="AI35" s="57">
        <f t="shared" si="6"/>
        <v>0.87915392456507957</v>
      </c>
      <c r="AJ35" s="51">
        <f t="shared" ref="AJ35" si="291">SUM(AJ32:AJ34)</f>
        <v>498</v>
      </c>
      <c r="AK35" s="21">
        <f t="shared" ref="AK35" si="292">IF(AJ35&gt;0,(AK32*AJ32+AK33*AJ33+AK34*AJ34)/AJ35,0)</f>
        <v>8.403212851405624E-2</v>
      </c>
      <c r="AL35" s="53">
        <f>IF(K35&gt;0,(AL32*K32+AL33*K33+AL34*K34)/K35,0)</f>
        <v>0.2195810334515316</v>
      </c>
      <c r="AM35" s="141">
        <f>IF(L35&gt;0,(AM32*K32+AM33*K33+AM34*K34)/K35,0)</f>
        <v>0.2275541974622976</v>
      </c>
      <c r="AN35" s="58">
        <f t="shared" ref="AN35" si="293">SUM(AN32:AN34)</f>
        <v>100.11944650000001</v>
      </c>
      <c r="AO35" s="142">
        <f t="shared" si="48"/>
        <v>103.698285</v>
      </c>
      <c r="AP35" s="56"/>
      <c r="AQ35" s="56">
        <f t="shared" ref="AQ35" si="294">SUM(AQ32:AQ34)</f>
        <v>614.91999999999996</v>
      </c>
      <c r="AR35" s="105"/>
      <c r="AS35" s="106">
        <f>AR34</f>
        <v>1067.2600000000016</v>
      </c>
      <c r="AT35" s="51">
        <f t="shared" ref="AT35" si="295">SUM(AT32:AT34)</f>
        <v>0</v>
      </c>
      <c r="AU35" s="59"/>
      <c r="AV35" s="58"/>
      <c r="AW35" s="58"/>
      <c r="AX35" s="58"/>
      <c r="AY35" s="58"/>
    </row>
    <row r="36" spans="1:51" x14ac:dyDescent="0.2">
      <c r="A36" s="168">
        <v>9</v>
      </c>
      <c r="B36" s="23">
        <v>1</v>
      </c>
      <c r="C36" s="46" t="s">
        <v>55</v>
      </c>
      <c r="D36" s="12">
        <v>6807</v>
      </c>
      <c r="E36" s="12">
        <v>0</v>
      </c>
      <c r="F36" s="12">
        <v>14819</v>
      </c>
      <c r="G36" s="13">
        <v>1.9</v>
      </c>
      <c r="H36" s="13">
        <v>5.6</v>
      </c>
      <c r="I36" s="12">
        <v>15645</v>
      </c>
      <c r="J36" s="13">
        <v>9.9</v>
      </c>
      <c r="K36" s="12">
        <v>16334</v>
      </c>
      <c r="L36" s="14">
        <v>0.06</v>
      </c>
      <c r="M36" s="24">
        <f>ROUND(K36*(1-L36),0)</f>
        <v>15354</v>
      </c>
      <c r="N36" s="15">
        <v>0.46800000000000003</v>
      </c>
      <c r="O36" s="25">
        <f t="shared" ref="O36:O38" si="296">M36*N36</f>
        <v>7185.6720000000005</v>
      </c>
      <c r="P36" s="14">
        <v>0.39</v>
      </c>
      <c r="Q36" s="25">
        <f t="shared" ref="Q36:Q38" si="297">M36*P36</f>
        <v>5988.06</v>
      </c>
      <c r="R36" s="16">
        <v>0.14199999999999999</v>
      </c>
      <c r="S36" s="150">
        <v>0.24160000000000001</v>
      </c>
      <c r="T36" s="25">
        <f t="shared" ref="T36:T38" si="298">M36*R36</f>
        <v>2180.268</v>
      </c>
      <c r="U36" s="26">
        <v>0.27300000000000002</v>
      </c>
      <c r="V36" s="25">
        <f t="shared" ref="V36:V38" si="299">M36*U36</f>
        <v>4191.6420000000007</v>
      </c>
      <c r="W36" s="16">
        <v>0.47099999999999997</v>
      </c>
      <c r="X36" s="25">
        <f t="shared" ref="X36:X38" si="300">M36*W36</f>
        <v>7231.7339999999995</v>
      </c>
      <c r="Y36" s="16">
        <v>0.43</v>
      </c>
      <c r="Z36" s="25">
        <f t="shared" ref="Z36:Z38" si="301">Y36*M36</f>
        <v>6602.22</v>
      </c>
      <c r="AA36" s="17">
        <v>2.82E-3</v>
      </c>
      <c r="AB36" s="18">
        <f t="shared" ref="AB36:AB38" si="302">M36*AA36</f>
        <v>43.298279999999998</v>
      </c>
      <c r="AC36" s="27">
        <f>IF(M36&gt;0,(AE36+AN36)/M36,0)</f>
        <v>2.8569363032434547E-3</v>
      </c>
      <c r="AD36" s="17">
        <v>3.1E-4</v>
      </c>
      <c r="AE36" s="24">
        <f t="shared" ref="AE36:AE38" si="303">AD36*M36</f>
        <v>4.7597399999999999</v>
      </c>
      <c r="AF36" s="117">
        <v>0.20200000000000001</v>
      </c>
      <c r="AG36" s="30">
        <f t="shared" ref="AG36:AG38" si="304">AJ36*(1-AK36)*AF36</f>
        <v>37.208400000000005</v>
      </c>
      <c r="AH36" s="28">
        <f t="shared" ref="AH36:AH38" si="305">IF(AND(AF36&gt;0,AD36&gt;0,AA36&gt;0),((AA36-AD36)*AF36)/((AF36-AD36)*AA36),0)</f>
        <v>0.89143897189317656</v>
      </c>
      <c r="AI36" s="60">
        <f t="shared" si="6"/>
        <v>0.89279581406179653</v>
      </c>
      <c r="AJ36" s="12">
        <v>200</v>
      </c>
      <c r="AK36" s="14">
        <v>7.9000000000000001E-2</v>
      </c>
      <c r="AL36" s="15">
        <v>0.21229999999999999</v>
      </c>
      <c r="AM36" s="135">
        <v>0.21</v>
      </c>
      <c r="AN36" s="30">
        <f>AJ36*(1-AK36)*AL36</f>
        <v>39.10566</v>
      </c>
      <c r="AO36" s="136">
        <f t="shared" ref="AO36" si="306">AJ36*(1-AK36)*AM36</f>
        <v>38.682000000000002</v>
      </c>
      <c r="AP36" s="19">
        <v>1.6</v>
      </c>
      <c r="AQ36" s="19">
        <v>825.8</v>
      </c>
      <c r="AR36" s="101">
        <f>AR34+AJ36-AQ36+AS36</f>
        <v>436.06000000000165</v>
      </c>
      <c r="AS36" s="151">
        <v>-5.4</v>
      </c>
      <c r="AT36" s="12"/>
      <c r="AU36" s="31"/>
      <c r="AV36" s="20"/>
      <c r="AW36" s="20"/>
      <c r="AX36" s="20"/>
      <c r="AY36" s="20"/>
    </row>
    <row r="37" spans="1:51" x14ac:dyDescent="0.2">
      <c r="A37" s="169"/>
      <c r="B37" s="33">
        <v>2</v>
      </c>
      <c r="C37" s="11" t="s">
        <v>53</v>
      </c>
      <c r="D37" s="34">
        <v>21200</v>
      </c>
      <c r="E37" s="34">
        <v>4</v>
      </c>
      <c r="F37" s="34">
        <v>19557</v>
      </c>
      <c r="G37" s="35">
        <v>3.5</v>
      </c>
      <c r="H37" s="35">
        <v>5.8</v>
      </c>
      <c r="I37" s="34">
        <v>20212</v>
      </c>
      <c r="J37" s="35">
        <v>9</v>
      </c>
      <c r="K37" s="34">
        <v>16255</v>
      </c>
      <c r="L37" s="36">
        <v>5.5E-2</v>
      </c>
      <c r="M37" s="37">
        <f>ROUND(K37*(1-L37),0)</f>
        <v>15361</v>
      </c>
      <c r="N37" s="38">
        <v>0.53400000000000003</v>
      </c>
      <c r="O37" s="25">
        <f t="shared" si="296"/>
        <v>8202.7740000000013</v>
      </c>
      <c r="P37" s="36">
        <v>0.33400000000000002</v>
      </c>
      <c r="Q37" s="25">
        <f t="shared" si="297"/>
        <v>5130.5740000000005</v>
      </c>
      <c r="R37" s="39">
        <v>0.13200000000000001</v>
      </c>
      <c r="S37" s="139">
        <v>0.2944</v>
      </c>
      <c r="T37" s="25">
        <f t="shared" si="298"/>
        <v>2027.652</v>
      </c>
      <c r="U37" s="28">
        <v>0.27200000000000002</v>
      </c>
      <c r="V37" s="25">
        <f t="shared" si="299"/>
        <v>4178.192</v>
      </c>
      <c r="W37" s="39">
        <v>0.47599999999999998</v>
      </c>
      <c r="X37" s="25">
        <f t="shared" si="300"/>
        <v>7311.8359999999993</v>
      </c>
      <c r="Y37" s="39">
        <v>0.43</v>
      </c>
      <c r="Z37" s="25">
        <f t="shared" si="301"/>
        <v>6605.23</v>
      </c>
      <c r="AA37" s="40">
        <v>2.8600000000000001E-3</v>
      </c>
      <c r="AB37" s="18">
        <f t="shared" si="302"/>
        <v>43.932459999999999</v>
      </c>
      <c r="AC37" s="27">
        <f>IF(M37&gt;0,(AE37+AN37)/M37,0)</f>
        <v>2.8512648134887053E-3</v>
      </c>
      <c r="AD37" s="40">
        <v>2.9999999999999997E-4</v>
      </c>
      <c r="AE37" s="37">
        <f t="shared" si="303"/>
        <v>4.6082999999999998</v>
      </c>
      <c r="AF37" s="28">
        <v>0.20910000000000001</v>
      </c>
      <c r="AG37" s="41">
        <f t="shared" si="304"/>
        <v>37.401298799999999</v>
      </c>
      <c r="AH37" s="28">
        <f t="shared" si="305"/>
        <v>0.89639096535648277</v>
      </c>
      <c r="AI37" s="29">
        <f t="shared" si="6"/>
        <v>0.8960103878463066</v>
      </c>
      <c r="AJ37" s="34">
        <v>194</v>
      </c>
      <c r="AK37" s="36">
        <v>7.8E-2</v>
      </c>
      <c r="AL37" s="38">
        <v>0.21909999999999999</v>
      </c>
      <c r="AM37" s="137">
        <v>0.22500000000000001</v>
      </c>
      <c r="AN37" s="41">
        <f>AJ37*(1-AK37)*AL37</f>
        <v>39.189978799999999</v>
      </c>
      <c r="AO37" s="138">
        <f t="shared" si="19"/>
        <v>40.2453</v>
      </c>
      <c r="AP37" s="42">
        <v>1.6</v>
      </c>
      <c r="AQ37" s="42"/>
      <c r="AR37" s="121">
        <f>AR36+AJ37-AQ37</f>
        <v>630.06000000000165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9"/>
      <c r="B38" s="33">
        <v>3</v>
      </c>
      <c r="C38" s="11" t="s">
        <v>56</v>
      </c>
      <c r="D38" s="43">
        <v>17393</v>
      </c>
      <c r="E38" s="43">
        <v>4</v>
      </c>
      <c r="F38" s="43">
        <v>18392</v>
      </c>
      <c r="G38" s="37">
        <v>2.4</v>
      </c>
      <c r="H38" s="37">
        <v>5.0999999999999996</v>
      </c>
      <c r="I38" s="43">
        <v>19831</v>
      </c>
      <c r="J38" s="37">
        <v>8.4</v>
      </c>
      <c r="K38" s="43">
        <v>16297</v>
      </c>
      <c r="L38" s="39">
        <v>5.6000000000000001E-2</v>
      </c>
      <c r="M38" s="37">
        <f>ROUND(K38*(1-L38),0)</f>
        <v>15384</v>
      </c>
      <c r="N38" s="28">
        <v>0.5</v>
      </c>
      <c r="O38" s="25">
        <f t="shared" si="296"/>
        <v>7692</v>
      </c>
      <c r="P38" s="39">
        <v>0.39700000000000002</v>
      </c>
      <c r="Q38" s="25">
        <f t="shared" si="297"/>
        <v>6107.4480000000003</v>
      </c>
      <c r="R38" s="39">
        <v>0.10299999999999999</v>
      </c>
      <c r="S38" s="139">
        <v>0.30930000000000002</v>
      </c>
      <c r="T38" s="25">
        <f t="shared" si="298"/>
        <v>1584.5519999999999</v>
      </c>
      <c r="U38" s="28">
        <v>0.25</v>
      </c>
      <c r="V38" s="25">
        <f t="shared" si="299"/>
        <v>3846</v>
      </c>
      <c r="W38" s="39">
        <v>0.504</v>
      </c>
      <c r="X38" s="25">
        <f t="shared" si="300"/>
        <v>7753.5360000000001</v>
      </c>
      <c r="Y38" s="39">
        <v>0.42</v>
      </c>
      <c r="Z38" s="25">
        <f t="shared" si="301"/>
        <v>6461.28</v>
      </c>
      <c r="AA38" s="47">
        <v>2.8500000000000001E-3</v>
      </c>
      <c r="AB38" s="18">
        <f t="shared" si="302"/>
        <v>43.8444</v>
      </c>
      <c r="AC38" s="27">
        <f>IF(M38&gt;0,(AE38+AN38)/M38,0)</f>
        <v>2.7766225624024964E-3</v>
      </c>
      <c r="AD38" s="47">
        <v>2.9999999999999997E-4</v>
      </c>
      <c r="AE38" s="37">
        <f t="shared" si="303"/>
        <v>4.6151999999999997</v>
      </c>
      <c r="AF38" s="28">
        <v>0.2162</v>
      </c>
      <c r="AG38" s="41">
        <f t="shared" si="304"/>
        <v>36.757243000000003</v>
      </c>
      <c r="AH38" s="28">
        <f t="shared" si="305"/>
        <v>0.89598010774968917</v>
      </c>
      <c r="AI38" s="29">
        <f t="shared" si="6"/>
        <v>0.89315071676263547</v>
      </c>
      <c r="AJ38" s="43">
        <v>185</v>
      </c>
      <c r="AK38" s="39">
        <v>8.1000000000000003E-2</v>
      </c>
      <c r="AL38" s="28">
        <v>0.22409999999999999</v>
      </c>
      <c r="AM38" s="139">
        <v>0.22900000000000001</v>
      </c>
      <c r="AN38" s="41">
        <f>AJ38*(1-AK38)*AL38</f>
        <v>38.100361500000005</v>
      </c>
      <c r="AO38" s="140">
        <f t="shared" si="19"/>
        <v>38.933435000000003</v>
      </c>
      <c r="AP38" s="18">
        <v>1.6</v>
      </c>
      <c r="AQ38" s="18"/>
      <c r="AR38" s="121">
        <f>AR37+AJ38-AQ38</f>
        <v>815.06000000000165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70"/>
      <c r="B39" s="49" t="s">
        <v>38</v>
      </c>
      <c r="C39" s="50"/>
      <c r="D39" s="51">
        <f t="shared" ref="D39" si="307">SUM(D36:D38)</f>
        <v>45400</v>
      </c>
      <c r="E39" s="51"/>
      <c r="F39" s="51">
        <f t="shared" ref="F39" si="308">SUM(F36:F38)</f>
        <v>52768</v>
      </c>
      <c r="G39" s="52"/>
      <c r="H39" s="52"/>
      <c r="I39" s="51">
        <f t="shared" ref="I39:K39" si="309">SUM(I36:I38)</f>
        <v>55688</v>
      </c>
      <c r="J39" s="52"/>
      <c r="K39" s="51">
        <f t="shared" si="309"/>
        <v>48886</v>
      </c>
      <c r="L39" s="21">
        <f t="shared" ref="L39" si="310">IF(K39&gt;0,(K36*L36+K37*L37+K38*L38)/K39,0)</f>
        <v>5.7003988872069714E-2</v>
      </c>
      <c r="M39" s="52">
        <f t="shared" ref="M39" si="311">M36+M37+M38</f>
        <v>46099</v>
      </c>
      <c r="N39" s="53">
        <f t="shared" ref="N39" si="312">IF(M39&gt;0,O39/M39,0)</f>
        <v>0.50067129438816471</v>
      </c>
      <c r="O39" s="54">
        <f t="shared" ref="O39" si="313">O36+O37+O38</f>
        <v>23080.446000000004</v>
      </c>
      <c r="P39" s="21">
        <f t="shared" ref="P39" si="314">IF(M39&gt;0,Q39/M39,0)</f>
        <v>0.37367582810906969</v>
      </c>
      <c r="Q39" s="54">
        <f t="shared" ref="Q39" si="315">Q36+Q37+Q38</f>
        <v>17226.082000000002</v>
      </c>
      <c r="R39" s="21">
        <f t="shared" ref="R39" si="316">IF(M39&gt;0,T39/M39,0)</f>
        <v>0.12565287750276577</v>
      </c>
      <c r="S39" s="141"/>
      <c r="T39" s="54">
        <f t="shared" ref="T39" si="317">T36+T37+T38</f>
        <v>5792.4719999999998</v>
      </c>
      <c r="U39" s="21">
        <f t="shared" ref="U39" si="318">IF(M39&gt;0,V39/M39,0)</f>
        <v>0.26499130132974685</v>
      </c>
      <c r="V39" s="54">
        <f t="shared" ref="V39" si="319">V36+V37+V38</f>
        <v>12215.834000000001</v>
      </c>
      <c r="W39" s="21">
        <f t="shared" ref="W39" si="320">IF(M39&gt;0,X39/M39,0)</f>
        <v>0.48367873489663549</v>
      </c>
      <c r="X39" s="54">
        <f t="shared" ref="X39" si="321">X36+X37+X38</f>
        <v>22297.106</v>
      </c>
      <c r="Y39" s="21">
        <f t="shared" ref="Y39" si="322">IF(M39&gt;0,Z39/M39,0)</f>
        <v>0.42666283433480118</v>
      </c>
      <c r="Z39" s="54">
        <f t="shared" ref="Z39" si="323">Z36+Z37+Z38</f>
        <v>19668.73</v>
      </c>
      <c r="AA39" s="55">
        <f t="shared" ref="AA39" si="324">IF(M39&gt;0,AB39/M39,0)</f>
        <v>2.8433402026074319E-3</v>
      </c>
      <c r="AB39" s="56">
        <f t="shared" ref="AB39" si="325">SUM(AB36:AB38)</f>
        <v>131.07514</v>
      </c>
      <c r="AC39" s="55">
        <f t="shared" ref="AC39" si="326">IF(M39&gt;0,(AC36*M36+AC37*M37+AC38*M38)/M39,0)</f>
        <v>2.8282444369726024E-3</v>
      </c>
      <c r="AD39" s="55">
        <f t="shared" ref="AD39" si="327">IF(K39&gt;0,(K36*AD36+K37*AD37+K38*AD38)/K39,0)</f>
        <v>3.0334124289162537E-4</v>
      </c>
      <c r="AE39" s="52">
        <f t="shared" ref="AE39" si="328">SUM(AE36:AE38)</f>
        <v>13.98324</v>
      </c>
      <c r="AF39" s="53">
        <f t="shared" ref="AF39" si="329">IF(K39&gt;0,(K36*AF36+K37*AF37+K38*AF38)/K39,0)</f>
        <v>0.20909462627337075</v>
      </c>
      <c r="AG39" s="58">
        <f t="shared" ref="AG39" si="330">SUM(AG36:AG38)</f>
        <v>111.36694180000001</v>
      </c>
      <c r="AH39" s="53">
        <f t="shared" ref="AH39" si="331">IF(AND(AB39&gt;0),((AB36*AH36+AB37*AH37+AB38*AH38)/AB39),0)</f>
        <v>0.89461773356906904</v>
      </c>
      <c r="AI39" s="57">
        <f t="shared" si="6"/>
        <v>0.89398688967198114</v>
      </c>
      <c r="AJ39" s="51">
        <f t="shared" ref="AJ39" si="332">SUM(AJ36:AJ38)</f>
        <v>579</v>
      </c>
      <c r="AK39" s="21">
        <f t="shared" ref="AK39" si="333">IF(AJ39&gt;0,(AK36*AJ36+AK37*AJ37+AK38*AJ38)/AJ39,0)</f>
        <v>7.9303972366148529E-2</v>
      </c>
      <c r="AL39" s="53">
        <f>IF(K39&gt;0,(AL36*K36+AL37*K37+AL38*K38)/K39,0)</f>
        <v>0.21849479196497976</v>
      </c>
      <c r="AM39" s="141">
        <f>IF(L39&gt;0,(AM36*K36+AM37*K37+AM38*K38)/K39,0)</f>
        <v>0.22132160536758991</v>
      </c>
      <c r="AN39" s="58">
        <f t="shared" ref="AN39" si="334">SUM(AN36:AN38)</f>
        <v>116.39600030000001</v>
      </c>
      <c r="AO39" s="142">
        <f t="shared" si="48"/>
        <v>117.86073500000001</v>
      </c>
      <c r="AP39" s="56"/>
      <c r="AQ39" s="56">
        <f t="shared" ref="AQ39" si="335">SUM(AQ36:AQ38)</f>
        <v>825.8</v>
      </c>
      <c r="AR39" s="105"/>
      <c r="AS39" s="106">
        <f>AR38</f>
        <v>815.06000000000165</v>
      </c>
      <c r="AT39" s="51">
        <f t="shared" ref="AT39" si="336">SUM(AT36:AT38)</f>
        <v>0</v>
      </c>
      <c r="AU39" s="59"/>
      <c r="AV39" s="58"/>
      <c r="AW39" s="58"/>
      <c r="AX39" s="58"/>
      <c r="AY39" s="58"/>
    </row>
    <row r="40" spans="1:51" x14ac:dyDescent="0.2">
      <c r="A40" s="168">
        <v>10</v>
      </c>
      <c r="B40" s="23">
        <v>1</v>
      </c>
      <c r="C40" s="46" t="s">
        <v>58</v>
      </c>
      <c r="D40" s="12">
        <v>18866</v>
      </c>
      <c r="E40" s="12">
        <v>1</v>
      </c>
      <c r="F40" s="12">
        <v>17849</v>
      </c>
      <c r="G40" s="13">
        <v>2</v>
      </c>
      <c r="H40" s="13">
        <v>5.0999999999999996</v>
      </c>
      <c r="I40" s="12">
        <v>19683</v>
      </c>
      <c r="J40" s="13">
        <v>7.9</v>
      </c>
      <c r="K40" s="12">
        <v>16391</v>
      </c>
      <c r="L40" s="14">
        <v>6.8000000000000005E-2</v>
      </c>
      <c r="M40" s="24">
        <f>ROUND(K40*(1-L40),0)</f>
        <v>15276</v>
      </c>
      <c r="N40" s="15">
        <v>0.59199999999999997</v>
      </c>
      <c r="O40" s="25">
        <f t="shared" ref="O40:O42" si="337">M40*N40</f>
        <v>9043.3919999999998</v>
      </c>
      <c r="P40" s="14">
        <v>0.32100000000000001</v>
      </c>
      <c r="Q40" s="25">
        <f t="shared" ref="Q40:Q42" si="338">M40*P40</f>
        <v>4903.5960000000005</v>
      </c>
      <c r="R40" s="16">
        <v>8.6999999999999994E-2</v>
      </c>
      <c r="S40" s="150">
        <v>0.30859999999999999</v>
      </c>
      <c r="T40" s="25">
        <f t="shared" ref="T40:T42" si="339">M40*R40</f>
        <v>1329.0119999999999</v>
      </c>
      <c r="U40" s="26">
        <v>0.25600000000000001</v>
      </c>
      <c r="V40" s="25">
        <f t="shared" ref="V40:V42" si="340">M40*U40</f>
        <v>3910.6559999999999</v>
      </c>
      <c r="W40" s="16">
        <v>0.48299999999999998</v>
      </c>
      <c r="X40" s="25">
        <f t="shared" ref="X40:X42" si="341">M40*W40</f>
        <v>7378.308</v>
      </c>
      <c r="Y40" s="16">
        <v>0.43</v>
      </c>
      <c r="Z40" s="25">
        <f t="shared" ref="Z40:Z42" si="342">Y40*M40</f>
        <v>6568.68</v>
      </c>
      <c r="AA40" s="17">
        <v>2.81E-3</v>
      </c>
      <c r="AB40" s="18">
        <f t="shared" ref="AB40:AB42" si="343">M40*AA40</f>
        <v>42.925559999999997</v>
      </c>
      <c r="AC40" s="27">
        <f>IF(M40&gt;0,(AE40+AN40)/M40,0)</f>
        <v>2.8380598258706466E-3</v>
      </c>
      <c r="AD40" s="17">
        <v>2.9999999999999997E-4</v>
      </c>
      <c r="AE40" s="24">
        <f t="shared" ref="AE40:AE42" si="344">AD40*M40</f>
        <v>4.5827999999999998</v>
      </c>
      <c r="AF40" s="117">
        <v>0.2167</v>
      </c>
      <c r="AG40" s="30">
        <f t="shared" ref="AG40:AG42" si="345">AJ40*(1-AK40)*AF40</f>
        <v>37.1594993</v>
      </c>
      <c r="AH40" s="28">
        <f t="shared" ref="AH40:AH42" si="346">IF(AND(AF40&gt;0,AD40&gt;0,AA40&gt;0),((AA40-AD40)*AF40)/((AF40-AD40)*AA40),0)</f>
        <v>0.89447674992270798</v>
      </c>
      <c r="AI40" s="60">
        <f t="shared" si="6"/>
        <v>0.89548215045293711</v>
      </c>
      <c r="AJ40" s="12">
        <v>187</v>
      </c>
      <c r="AK40" s="14">
        <v>8.3000000000000004E-2</v>
      </c>
      <c r="AL40" s="15">
        <v>0.2261</v>
      </c>
      <c r="AM40" s="135">
        <v>0.2331</v>
      </c>
      <c r="AN40" s="30">
        <f>AJ40*(1-AK40)*AL40</f>
        <v>38.771401900000001</v>
      </c>
      <c r="AO40" s="136">
        <f t="shared" ref="AO40" si="347">AJ40*(1-AK40)*AM40</f>
        <v>39.971754900000001</v>
      </c>
      <c r="AP40" s="19">
        <v>1.6</v>
      </c>
      <c r="AQ40" s="19"/>
      <c r="AR40" s="101">
        <f>AR38+AJ40-AQ40</f>
        <v>1002.0600000000017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9"/>
      <c r="B41" s="33">
        <v>2</v>
      </c>
      <c r="C41" s="11" t="s">
        <v>53</v>
      </c>
      <c r="D41" s="34">
        <v>21200</v>
      </c>
      <c r="E41" s="34">
        <v>3</v>
      </c>
      <c r="F41" s="34">
        <v>18713</v>
      </c>
      <c r="G41" s="35">
        <v>3</v>
      </c>
      <c r="H41" s="35">
        <v>5.6</v>
      </c>
      <c r="I41" s="34">
        <v>20071</v>
      </c>
      <c r="J41" s="35">
        <v>7</v>
      </c>
      <c r="K41" s="34">
        <v>16435</v>
      </c>
      <c r="L41" s="36">
        <v>6.4000000000000001E-2</v>
      </c>
      <c r="M41" s="37">
        <f>ROUND(K41*(1-L41),0)</f>
        <v>15383</v>
      </c>
      <c r="N41" s="38">
        <v>0.59599999999999997</v>
      </c>
      <c r="O41" s="25">
        <f t="shared" si="337"/>
        <v>9168.268</v>
      </c>
      <c r="P41" s="36">
        <v>0.28599999999999998</v>
      </c>
      <c r="Q41" s="25">
        <f t="shared" si="338"/>
        <v>4399.5379999999996</v>
      </c>
      <c r="R41" s="39">
        <v>0.11799999999999999</v>
      </c>
      <c r="S41" s="139">
        <v>0.29509999999999997</v>
      </c>
      <c r="T41" s="25">
        <f t="shared" si="339"/>
        <v>1815.194</v>
      </c>
      <c r="U41" s="28">
        <v>0.28599999999999998</v>
      </c>
      <c r="V41" s="25">
        <f t="shared" si="340"/>
        <v>4399.5379999999996</v>
      </c>
      <c r="W41" s="39">
        <v>0.44800000000000001</v>
      </c>
      <c r="X41" s="25">
        <f t="shared" si="341"/>
        <v>6891.5839999999998</v>
      </c>
      <c r="Y41" s="39">
        <v>0.42</v>
      </c>
      <c r="Z41" s="25">
        <f t="shared" si="342"/>
        <v>6460.86</v>
      </c>
      <c r="AA41" s="40">
        <v>2.8300000000000001E-3</v>
      </c>
      <c r="AB41" s="18">
        <f t="shared" si="343"/>
        <v>43.53389</v>
      </c>
      <c r="AC41" s="27">
        <f>IF(M41&gt;0,(AE41+AN41)/M41,0)</f>
        <v>3.1428338685561986E-3</v>
      </c>
      <c r="AD41" s="40">
        <v>3.1E-4</v>
      </c>
      <c r="AE41" s="37">
        <f t="shared" si="344"/>
        <v>4.7687299999999997</v>
      </c>
      <c r="AF41" s="28">
        <v>0.21440000000000001</v>
      </c>
      <c r="AG41" s="41">
        <f t="shared" si="345"/>
        <v>42.256953600000003</v>
      </c>
      <c r="AH41" s="28">
        <f t="shared" si="346"/>
        <v>0.89174873946708788</v>
      </c>
      <c r="AI41" s="29">
        <f t="shared" si="6"/>
        <v>0.90262846368423766</v>
      </c>
      <c r="AJ41" s="34">
        <v>214</v>
      </c>
      <c r="AK41" s="36">
        <v>7.9000000000000001E-2</v>
      </c>
      <c r="AL41" s="38">
        <v>0.22109999999999999</v>
      </c>
      <c r="AM41" s="137">
        <v>0.2238</v>
      </c>
      <c r="AN41" s="41">
        <f>AJ41*(1-AK41)*AL41</f>
        <v>43.577483400000006</v>
      </c>
      <c r="AO41" s="138">
        <f t="shared" si="19"/>
        <v>44.109637200000002</v>
      </c>
      <c r="AP41" s="42">
        <v>1.6</v>
      </c>
      <c r="AQ41" s="42"/>
      <c r="AR41" s="121">
        <f>AR40+AJ41-AQ41</f>
        <v>1216.0600000000018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9"/>
      <c r="B42" s="33">
        <v>3</v>
      </c>
      <c r="C42" s="11" t="s">
        <v>56</v>
      </c>
      <c r="D42" s="43">
        <v>16645</v>
      </c>
      <c r="E42" s="43">
        <v>3</v>
      </c>
      <c r="F42" s="43">
        <v>19098</v>
      </c>
      <c r="G42" s="37">
        <v>2.4</v>
      </c>
      <c r="H42" s="37">
        <v>6.2</v>
      </c>
      <c r="I42" s="43">
        <v>19484</v>
      </c>
      <c r="J42" s="37">
        <v>6.4</v>
      </c>
      <c r="K42" s="43">
        <v>16383</v>
      </c>
      <c r="L42" s="39">
        <v>6.3E-2</v>
      </c>
      <c r="M42" s="37">
        <f>ROUND(K42*(1-L42),0)</f>
        <v>15351</v>
      </c>
      <c r="N42" s="28">
        <v>0.51600000000000001</v>
      </c>
      <c r="O42" s="25">
        <f t="shared" si="337"/>
        <v>7921.116</v>
      </c>
      <c r="P42" s="39">
        <v>0.29799999999999999</v>
      </c>
      <c r="Q42" s="25">
        <f t="shared" si="338"/>
        <v>4574.598</v>
      </c>
      <c r="R42" s="39">
        <v>0.186</v>
      </c>
      <c r="S42" s="139">
        <v>0.28339999999999999</v>
      </c>
      <c r="T42" s="25">
        <f t="shared" si="339"/>
        <v>2855.2860000000001</v>
      </c>
      <c r="U42" s="28">
        <v>0.248</v>
      </c>
      <c r="V42" s="25">
        <f t="shared" si="340"/>
        <v>3807.0479999999998</v>
      </c>
      <c r="W42" s="39">
        <v>0.48899999999999999</v>
      </c>
      <c r="X42" s="25">
        <f t="shared" si="341"/>
        <v>7506.6390000000001</v>
      </c>
      <c r="Y42" s="39">
        <v>0.41</v>
      </c>
      <c r="Z42" s="25">
        <f t="shared" si="342"/>
        <v>6293.91</v>
      </c>
      <c r="AA42" s="47">
        <v>2.8500000000000001E-3</v>
      </c>
      <c r="AB42" s="18">
        <f t="shared" si="343"/>
        <v>43.750350000000005</v>
      </c>
      <c r="AC42" s="27">
        <f>IF(M42&gt;0,(AE42+AN42)/M42,0)</f>
        <v>2.8811322259136214E-3</v>
      </c>
      <c r="AD42" s="47">
        <v>3.3E-4</v>
      </c>
      <c r="AE42" s="37">
        <f t="shared" si="344"/>
        <v>5.0658300000000001</v>
      </c>
      <c r="AF42" s="28">
        <v>0.21149999999999999</v>
      </c>
      <c r="AG42" s="41">
        <f t="shared" si="345"/>
        <v>37.666457999999999</v>
      </c>
      <c r="AH42" s="28">
        <f t="shared" si="346"/>
        <v>0.88559230153804724</v>
      </c>
      <c r="AI42" s="29">
        <f t="shared" si="6"/>
        <v>0.88679248920819975</v>
      </c>
      <c r="AJ42" s="43">
        <v>194</v>
      </c>
      <c r="AK42" s="39">
        <v>8.2000000000000003E-2</v>
      </c>
      <c r="AL42" s="28">
        <v>0.21990000000000001</v>
      </c>
      <c r="AM42" s="139">
        <v>0.21959999999999999</v>
      </c>
      <c r="AN42" s="41">
        <f>AJ42*(1-AK42)*AL42</f>
        <v>39.162430800000003</v>
      </c>
      <c r="AO42" s="140">
        <f t="shared" si="19"/>
        <v>39.109003200000004</v>
      </c>
      <c r="AP42" s="18">
        <v>1.62</v>
      </c>
      <c r="AQ42" s="18"/>
      <c r="AR42" s="121">
        <f>AR41+AJ42-AQ42</f>
        <v>1410.0600000000018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70"/>
      <c r="B43" s="49" t="s">
        <v>38</v>
      </c>
      <c r="C43" s="50"/>
      <c r="D43" s="51">
        <f t="shared" ref="D43" si="348">SUM(D40:D42)</f>
        <v>56711</v>
      </c>
      <c r="E43" s="51"/>
      <c r="F43" s="51">
        <f t="shared" ref="F43" si="349">SUM(F40:F42)</f>
        <v>55660</v>
      </c>
      <c r="G43" s="52"/>
      <c r="H43" s="52"/>
      <c r="I43" s="51">
        <f t="shared" ref="I43:K43" si="350">SUM(I40:I42)</f>
        <v>59238</v>
      </c>
      <c r="J43" s="52"/>
      <c r="K43" s="51">
        <f t="shared" si="350"/>
        <v>49209</v>
      </c>
      <c r="L43" s="21">
        <f t="shared" ref="L43" si="351">IF(K43&gt;0,(K40*L40+K41*L41+K42*L42)/K43,0)</f>
        <v>6.49994309983946E-2</v>
      </c>
      <c r="M43" s="52">
        <f t="shared" ref="M43" si="352">M40+M41+M42</f>
        <v>46010</v>
      </c>
      <c r="N43" s="53">
        <f t="shared" ref="N43" si="353">IF(M43&gt;0,O43/M43,0)</f>
        <v>0.56798035209737008</v>
      </c>
      <c r="O43" s="54">
        <f t="shared" ref="O43" si="354">O40+O41+O42</f>
        <v>26132.775999999998</v>
      </c>
      <c r="P43" s="21">
        <f t="shared" ref="P43" si="355">IF(M43&gt;0,Q43/M43,0)</f>
        <v>0.30162425559660944</v>
      </c>
      <c r="Q43" s="54">
        <f t="shared" ref="Q43" si="356">Q40+Q41+Q42</f>
        <v>13877.732</v>
      </c>
      <c r="R43" s="21">
        <f t="shared" ref="R43" si="357">IF(M43&gt;0,T43/M43,0)</f>
        <v>0.13039539230602043</v>
      </c>
      <c r="S43" s="141"/>
      <c r="T43" s="54">
        <f t="shared" ref="T43" si="358">T40+T41+T42</f>
        <v>5999.4920000000002</v>
      </c>
      <c r="U43" s="21">
        <f t="shared" ref="U43" si="359">IF(M43&gt;0,V43/M43,0)</f>
        <v>0.26336105194522924</v>
      </c>
      <c r="V43" s="54">
        <f t="shared" ref="V43" si="360">V40+V41+V42</f>
        <v>12117.241999999998</v>
      </c>
      <c r="W43" s="21">
        <f t="shared" ref="W43" si="361">IF(M43&gt;0,X43/M43,0)</f>
        <v>0.47329995653118884</v>
      </c>
      <c r="X43" s="54">
        <f t="shared" ref="X43" si="362">X40+X41+X42</f>
        <v>21776.530999999999</v>
      </c>
      <c r="Y43" s="21">
        <f t="shared" ref="Y43" si="363">IF(M43&gt;0,Z43/M43,0)</f>
        <v>0.41998369919582701</v>
      </c>
      <c r="Z43" s="54">
        <f t="shared" ref="Z43" si="364">Z40+Z41+Z42</f>
        <v>19323.45</v>
      </c>
      <c r="AA43" s="55">
        <f t="shared" ref="AA43" si="365">IF(M43&gt;0,AB43/M43,0)</f>
        <v>2.8300326016083462E-3</v>
      </c>
      <c r="AB43" s="56">
        <f t="shared" ref="AB43" si="366">SUM(AB40:AB42)</f>
        <v>130.2098</v>
      </c>
      <c r="AC43" s="55">
        <f t="shared" ref="AC43" si="367">IF(M43&gt;0,(AC40*M40+AC41*M41+AC42*M42)/M43,0)</f>
        <v>2.9543289741360578E-3</v>
      </c>
      <c r="AD43" s="55">
        <f t="shared" ref="AD43" si="368">IF(K43&gt;0,(K40*AD40+K41*AD41+K42*AD42)/K43,0)</f>
        <v>3.1332764331727935E-4</v>
      </c>
      <c r="AE43" s="52">
        <f t="shared" ref="AE43" si="369">SUM(AE40:AE42)</f>
        <v>14.41736</v>
      </c>
      <c r="AF43" s="53">
        <f t="shared" ref="AF43" si="370">IF(K43&gt;0,(K40*AF40+K41*AF41+K42*AF42)/K43,0)</f>
        <v>0.21420061777317159</v>
      </c>
      <c r="AG43" s="58">
        <f t="shared" ref="AG43" si="371">SUM(AG40:AG42)</f>
        <v>117.0829109</v>
      </c>
      <c r="AH43" s="53">
        <f t="shared" ref="AH43" si="372">IF(AND(AB43&gt;0),((AB40*AH40+AB41*AH41+AB42*AH42)/AB43),0)</f>
        <v>0.89057951151607762</v>
      </c>
      <c r="AI43" s="57">
        <f t="shared" si="6"/>
        <v>0.89520427230883481</v>
      </c>
      <c r="AJ43" s="51">
        <f t="shared" ref="AJ43" si="373">SUM(AJ40:AJ42)</f>
        <v>595</v>
      </c>
      <c r="AK43" s="21">
        <f t="shared" ref="AK43" si="374">IF(AJ43&gt;0,(AK40*AJ40+AK41*AJ41+AK42*AJ42)/AJ43,0)</f>
        <v>8.1235294117647058E-2</v>
      </c>
      <c r="AL43" s="53">
        <f>IF(K43&gt;0,(AL40*K40+AL41*K41+AL42*K42)/K43,0)</f>
        <v>0.22236593509317401</v>
      </c>
      <c r="AM43" s="141">
        <f>IF(L43&gt;0,(AM40*K40+AM41*K41+AM42*K42)/K43,0)</f>
        <v>0.22549943912698897</v>
      </c>
      <c r="AN43" s="58">
        <f t="shared" ref="AN43" si="375">SUM(AN40:AN42)</f>
        <v>121.51131610000002</v>
      </c>
      <c r="AO43" s="142">
        <f t="shared" si="48"/>
        <v>123.19039530000001</v>
      </c>
      <c r="AP43" s="56"/>
      <c r="AQ43" s="56">
        <f t="shared" ref="AQ43" si="376">SUM(AQ40:AQ42)</f>
        <v>0</v>
      </c>
      <c r="AR43" s="105"/>
      <c r="AS43" s="106">
        <f>AR42</f>
        <v>1410.0600000000018</v>
      </c>
      <c r="AT43" s="51">
        <f t="shared" ref="AT43" si="377">SUM(AT40:AT42)</f>
        <v>0</v>
      </c>
      <c r="AU43" s="59"/>
      <c r="AV43" s="58"/>
      <c r="AW43" s="58"/>
      <c r="AX43" s="58"/>
      <c r="AY43" s="58"/>
    </row>
    <row r="44" spans="1:51" x14ac:dyDescent="0.2">
      <c r="A44" s="168">
        <v>11</v>
      </c>
      <c r="B44" s="23">
        <v>1</v>
      </c>
      <c r="C44" s="46" t="s">
        <v>58</v>
      </c>
      <c r="D44" s="12">
        <v>20506</v>
      </c>
      <c r="E44" s="12">
        <v>0</v>
      </c>
      <c r="F44" s="12">
        <v>18650</v>
      </c>
      <c r="G44" s="13">
        <v>2.2000000000000002</v>
      </c>
      <c r="H44" s="13">
        <v>5.7</v>
      </c>
      <c r="I44" s="12">
        <v>20419</v>
      </c>
      <c r="J44" s="13">
        <v>5.7</v>
      </c>
      <c r="K44" s="12">
        <v>16438</v>
      </c>
      <c r="L44" s="14">
        <v>6.4000000000000001E-2</v>
      </c>
      <c r="M44" s="24">
        <f>ROUND(K44*(1-L44),0)</f>
        <v>15386</v>
      </c>
      <c r="N44" s="15">
        <v>0.502</v>
      </c>
      <c r="O44" s="25">
        <f t="shared" ref="O44:O46" si="378">M44*N44</f>
        <v>7723.7719999999999</v>
      </c>
      <c r="P44" s="14">
        <v>0.36</v>
      </c>
      <c r="Q44" s="25">
        <f t="shared" ref="Q44:Q46" si="379">M44*P44</f>
        <v>5538.96</v>
      </c>
      <c r="R44" s="16">
        <v>0.13800000000000001</v>
      </c>
      <c r="S44" s="150">
        <v>0.50039999999999996</v>
      </c>
      <c r="T44" s="25">
        <f t="shared" ref="T44:T46" si="380">M44*R44</f>
        <v>2123.268</v>
      </c>
      <c r="U44" s="26">
        <v>0.24399999999999999</v>
      </c>
      <c r="V44" s="25">
        <f t="shared" ref="V44:V46" si="381">M44*U44</f>
        <v>3754.1839999999997</v>
      </c>
      <c r="W44" s="16">
        <v>0.49099999999999999</v>
      </c>
      <c r="X44" s="25">
        <f t="shared" ref="X44:X46" si="382">M44*W44</f>
        <v>7554.5259999999998</v>
      </c>
      <c r="Y44" s="16">
        <v>0.43</v>
      </c>
      <c r="Z44" s="25">
        <f t="shared" ref="Z44:Z46" si="383">Y44*M44</f>
        <v>6615.98</v>
      </c>
      <c r="AA44" s="17">
        <v>2.9499999999999999E-3</v>
      </c>
      <c r="AB44" s="18">
        <f t="shared" ref="AB44:AB46" si="384">M44*AA44</f>
        <v>45.3887</v>
      </c>
      <c r="AC44" s="27">
        <f>IF(M44&gt;0,(AE44+AN44)/M44,0)</f>
        <v>3.1430916417522418E-3</v>
      </c>
      <c r="AD44" s="17">
        <v>3.3E-4</v>
      </c>
      <c r="AE44" s="24">
        <f t="shared" ref="AE44:AE46" si="385">AD44*M44</f>
        <v>5.0773799999999998</v>
      </c>
      <c r="AF44" s="117">
        <v>0.21340000000000001</v>
      </c>
      <c r="AG44" s="30">
        <f t="shared" ref="AG44:AG46" si="386">AJ44*(1-AK44)*AF44</f>
        <v>41.032552000000003</v>
      </c>
      <c r="AH44" s="28">
        <f t="shared" ref="AH44:AH46" si="387">IF(AND(AF44&gt;0,AD44&gt;0,AA44&gt;0),((AA44-AD44)*AF44)/((AF44-AD44)*AA44),0)</f>
        <v>0.88951112588923986</v>
      </c>
      <c r="AI44" s="60">
        <f t="shared" si="6"/>
        <v>0.8963218551885066</v>
      </c>
      <c r="AJ44" s="12">
        <v>209</v>
      </c>
      <c r="AK44" s="14">
        <v>0.08</v>
      </c>
      <c r="AL44" s="15">
        <v>0.22509999999999999</v>
      </c>
      <c r="AM44" s="135">
        <v>0.2369</v>
      </c>
      <c r="AN44" s="30">
        <f>AJ44*(1-AK44)*AL44</f>
        <v>43.282227999999996</v>
      </c>
      <c r="AO44" s="136">
        <f t="shared" ref="AO44" si="388">AJ44*(1-AK44)*AM44</f>
        <v>45.551132000000003</v>
      </c>
      <c r="AP44" s="19">
        <v>1.56</v>
      </c>
      <c r="AQ44" s="19"/>
      <c r="AR44" s="101">
        <f>AR42+AJ44-AQ44</f>
        <v>1619.0600000000018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9"/>
      <c r="B45" s="33">
        <v>2</v>
      </c>
      <c r="C45" s="46" t="s">
        <v>54</v>
      </c>
      <c r="D45" s="34">
        <v>20500</v>
      </c>
      <c r="E45" s="34">
        <v>2</v>
      </c>
      <c r="F45" s="34">
        <v>19441</v>
      </c>
      <c r="G45" s="35">
        <v>2.2000000000000002</v>
      </c>
      <c r="H45" s="35">
        <v>5.0999999999999996</v>
      </c>
      <c r="I45" s="34">
        <v>19998</v>
      </c>
      <c r="J45" s="35">
        <v>5.2</v>
      </c>
      <c r="K45" s="34">
        <v>16417</v>
      </c>
      <c r="L45" s="36">
        <v>6.5000000000000002E-2</v>
      </c>
      <c r="M45" s="37">
        <f>ROUND(K45*(1-L45),0)</f>
        <v>15350</v>
      </c>
      <c r="N45" s="38">
        <v>0.45700000000000002</v>
      </c>
      <c r="O45" s="25">
        <f t="shared" si="378"/>
        <v>7014.95</v>
      </c>
      <c r="P45" s="36">
        <v>0.376</v>
      </c>
      <c r="Q45" s="25">
        <f t="shared" si="379"/>
        <v>5771.6</v>
      </c>
      <c r="R45" s="39">
        <v>0.16700000000000001</v>
      </c>
      <c r="S45" s="139">
        <v>0.27739999999999998</v>
      </c>
      <c r="T45" s="25">
        <f t="shared" si="380"/>
        <v>2563.4500000000003</v>
      </c>
      <c r="U45" s="28">
        <v>0.25</v>
      </c>
      <c r="V45" s="25">
        <f t="shared" si="381"/>
        <v>3837.5</v>
      </c>
      <c r="W45" s="39">
        <v>0.48599999999999999</v>
      </c>
      <c r="X45" s="25">
        <f t="shared" si="382"/>
        <v>7460.0999999999995</v>
      </c>
      <c r="Y45" s="39">
        <v>0.42</v>
      </c>
      <c r="Z45" s="25">
        <f t="shared" si="383"/>
        <v>6447</v>
      </c>
      <c r="AA45" s="40">
        <v>2.81E-3</v>
      </c>
      <c r="AB45" s="18">
        <f t="shared" si="384"/>
        <v>43.133499999999998</v>
      </c>
      <c r="AC45" s="27">
        <f>IF(M45&gt;0,(AE45+AN45)/M45,0)</f>
        <v>3.0449099999999996E-3</v>
      </c>
      <c r="AD45" s="40">
        <v>3.3E-4</v>
      </c>
      <c r="AE45" s="37">
        <f t="shared" si="385"/>
        <v>5.0655000000000001</v>
      </c>
      <c r="AF45" s="28">
        <v>0.21010000000000001</v>
      </c>
      <c r="AG45" s="41">
        <f t="shared" si="386"/>
        <v>40.441938900000004</v>
      </c>
      <c r="AH45" s="28">
        <f t="shared" si="387"/>
        <v>0.8839506817923104</v>
      </c>
      <c r="AI45" s="29">
        <f t="shared" si="6"/>
        <v>0.89298354213361575</v>
      </c>
      <c r="AJ45" s="34">
        <v>209</v>
      </c>
      <c r="AK45" s="36">
        <v>7.9000000000000001E-2</v>
      </c>
      <c r="AL45" s="38">
        <v>0.2165</v>
      </c>
      <c r="AM45" s="137">
        <v>0.21640000000000001</v>
      </c>
      <c r="AN45" s="41">
        <f>AJ45*(1-AK45)*AL45</f>
        <v>41.673868499999998</v>
      </c>
      <c r="AO45" s="138">
        <f t="shared" si="19"/>
        <v>41.654619600000004</v>
      </c>
      <c r="AP45" s="42">
        <v>1.55</v>
      </c>
      <c r="AQ45" s="42"/>
      <c r="AR45" s="121">
        <f>AR44+AJ45-AQ45</f>
        <v>1828.0600000000018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9"/>
      <c r="B46" s="33">
        <v>3</v>
      </c>
      <c r="C46" s="11" t="s">
        <v>56</v>
      </c>
      <c r="D46" s="43">
        <v>17000</v>
      </c>
      <c r="E46" s="43">
        <v>3</v>
      </c>
      <c r="F46" s="43">
        <v>18609</v>
      </c>
      <c r="G46" s="37">
        <v>3.7</v>
      </c>
      <c r="H46" s="37">
        <v>5.8</v>
      </c>
      <c r="I46" s="43">
        <v>19869</v>
      </c>
      <c r="J46" s="37">
        <v>5.2</v>
      </c>
      <c r="K46" s="43">
        <v>16418</v>
      </c>
      <c r="L46" s="39">
        <v>6.0999999999999999E-2</v>
      </c>
      <c r="M46" s="37">
        <f>ROUND(K46*(1-L46),0)</f>
        <v>15417</v>
      </c>
      <c r="N46" s="28">
        <v>0.59</v>
      </c>
      <c r="O46" s="25">
        <f t="shared" si="378"/>
        <v>9096.0299999999988</v>
      </c>
      <c r="P46" s="39">
        <v>0.34899999999999998</v>
      </c>
      <c r="Q46" s="25">
        <f t="shared" si="379"/>
        <v>5380.5329999999994</v>
      </c>
      <c r="R46" s="39">
        <v>6.0999999999999999E-2</v>
      </c>
      <c r="S46" s="139">
        <v>0.28660000000000002</v>
      </c>
      <c r="T46" s="25">
        <f t="shared" si="380"/>
        <v>940.43700000000001</v>
      </c>
      <c r="U46" s="28">
        <v>0.22500000000000001</v>
      </c>
      <c r="V46" s="25">
        <f t="shared" si="381"/>
        <v>3468.8250000000003</v>
      </c>
      <c r="W46" s="39">
        <v>0.50700000000000001</v>
      </c>
      <c r="X46" s="25">
        <f t="shared" si="382"/>
        <v>7816.4189999999999</v>
      </c>
      <c r="Y46" s="39">
        <v>0.41</v>
      </c>
      <c r="Z46" s="25">
        <f t="shared" si="383"/>
        <v>6320.9699999999993</v>
      </c>
      <c r="AA46" s="47">
        <v>2.8500000000000001E-3</v>
      </c>
      <c r="AB46" s="18">
        <f t="shared" si="384"/>
        <v>43.938450000000003</v>
      </c>
      <c r="AC46" s="27">
        <f>IF(M46&gt;0,(AE46+AN46)/M46,0)</f>
        <v>3.0833415061295973E-3</v>
      </c>
      <c r="AD46" s="47">
        <v>3.4000000000000002E-4</v>
      </c>
      <c r="AE46" s="37">
        <f t="shared" si="385"/>
        <v>5.2417800000000003</v>
      </c>
      <c r="AF46" s="28">
        <v>0.2109</v>
      </c>
      <c r="AG46" s="41">
        <f t="shared" si="386"/>
        <v>40.270089600000006</v>
      </c>
      <c r="AH46" s="28">
        <f t="shared" si="387"/>
        <v>0.88212386018237088</v>
      </c>
      <c r="AI46" s="29">
        <f t="shared" si="6"/>
        <v>0.8910978471532145</v>
      </c>
      <c r="AJ46" s="43">
        <v>208</v>
      </c>
      <c r="AK46" s="39">
        <v>8.2000000000000003E-2</v>
      </c>
      <c r="AL46" s="28">
        <v>0.2215</v>
      </c>
      <c r="AM46" s="139">
        <v>0.22559999999999999</v>
      </c>
      <c r="AN46" s="41">
        <f>AJ46*(1-AK46)*AL46</f>
        <v>42.294096000000003</v>
      </c>
      <c r="AO46" s="140">
        <f t="shared" si="19"/>
        <v>43.076966400000003</v>
      </c>
      <c r="AP46" s="18">
        <v>1.58</v>
      </c>
      <c r="AQ46" s="18"/>
      <c r="AR46" s="121">
        <f>AR45+AJ46-AQ46</f>
        <v>2036.0600000000018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70"/>
      <c r="B47" s="49" t="s">
        <v>38</v>
      </c>
      <c r="C47" s="50"/>
      <c r="D47" s="51">
        <f t="shared" ref="D47" si="389">SUM(D44:D46)</f>
        <v>58006</v>
      </c>
      <c r="E47" s="51"/>
      <c r="F47" s="51">
        <f t="shared" ref="F47" si="390">SUM(F44:F46)</f>
        <v>56700</v>
      </c>
      <c r="G47" s="52"/>
      <c r="H47" s="52"/>
      <c r="I47" s="51">
        <f t="shared" ref="I47:K47" si="391">SUM(I44:I46)</f>
        <v>60286</v>
      </c>
      <c r="J47" s="52"/>
      <c r="K47" s="51">
        <f t="shared" si="391"/>
        <v>49273</v>
      </c>
      <c r="L47" s="21">
        <f t="shared" ref="L47" si="392">IF(K47&gt;0,(K44*L44+K45*L45+K46*L46)/K47,0)</f>
        <v>6.333357010939053E-2</v>
      </c>
      <c r="M47" s="52">
        <f t="shared" ref="M47" si="393">M44+M45+M46</f>
        <v>46153</v>
      </c>
      <c r="N47" s="53">
        <f t="shared" ref="N47" si="394">IF(M47&gt;0,O47/M47,0)</f>
        <v>0.5164290945333998</v>
      </c>
      <c r="O47" s="54">
        <f t="shared" ref="O47" si="395">O44+O45+O46</f>
        <v>23834.752</v>
      </c>
      <c r="P47" s="21">
        <f t="shared" ref="P47" si="396">IF(M47&gt;0,Q47/M47,0)</f>
        <v>0.3616469785279397</v>
      </c>
      <c r="Q47" s="54">
        <f t="shared" ref="Q47" si="397">Q44+Q45+Q46</f>
        <v>16691.093000000001</v>
      </c>
      <c r="R47" s="21">
        <f t="shared" ref="R47" si="398">IF(M47&gt;0,T47/M47,0)</f>
        <v>0.12192392693866055</v>
      </c>
      <c r="S47" s="141"/>
      <c r="T47" s="54">
        <f t="shared" ref="T47" si="399">T44+T45+T46</f>
        <v>5627.1550000000007</v>
      </c>
      <c r="U47" s="21">
        <f t="shared" ref="U47" si="400">IF(M47&gt;0,V47/M47,0)</f>
        <v>0.23964875522717916</v>
      </c>
      <c r="V47" s="54">
        <f t="shared" ref="V47" si="401">V44+V45+V46</f>
        <v>11060.509</v>
      </c>
      <c r="W47" s="21">
        <f t="shared" ref="W47" si="402">IF(M47&gt;0,X47/M47,0)</f>
        <v>0.4946817108313652</v>
      </c>
      <c r="X47" s="54">
        <f t="shared" ref="X47" si="403">X44+X45+X46</f>
        <v>22831.044999999998</v>
      </c>
      <c r="Y47" s="21">
        <f t="shared" ref="Y47" si="404">IF(M47&gt;0,Z47/M47,0)</f>
        <v>0.41999328321019214</v>
      </c>
      <c r="Z47" s="54">
        <f t="shared" ref="Z47" si="405">Z44+Z45+Z46</f>
        <v>19383.949999999997</v>
      </c>
      <c r="AA47" s="55">
        <f t="shared" ref="AA47" si="406">IF(M47&gt;0,AB47/M47,0)</f>
        <v>2.8700333672783997E-3</v>
      </c>
      <c r="AB47" s="56">
        <f t="shared" ref="AB47" si="407">SUM(AB44:AB46)</f>
        <v>132.46064999999999</v>
      </c>
      <c r="AC47" s="55">
        <f t="shared" ref="AC47" si="408">IF(M47&gt;0,(AC44*M44+AC45*M45+AC46*M46)/M47,0)</f>
        <v>3.0904784629384873E-3</v>
      </c>
      <c r="AD47" s="55">
        <f t="shared" ref="AD47" si="409">IF(K47&gt;0,(K44*AD44+K45*AD45+K46*AD46)/K47,0)</f>
        <v>3.3333204797759421E-4</v>
      </c>
      <c r="AE47" s="52">
        <f t="shared" ref="AE47" si="410">SUM(AE44:AE46)</f>
        <v>15.38466</v>
      </c>
      <c r="AF47" s="53">
        <f t="shared" ref="AF47" si="411">IF(K47&gt;0,(K44*AF44+K45*AF45+K46*AF46)/K47,0)</f>
        <v>0.2114674791467944</v>
      </c>
      <c r="AG47" s="58">
        <f t="shared" ref="AG47" si="412">SUM(AG44:AG46)</f>
        <v>121.74458050000001</v>
      </c>
      <c r="AH47" s="53">
        <f t="shared" ref="AH47" si="413">IF(AND(AB47&gt;0),((AB44*AH44+AB45*AH45+AB46*AH46)/AB47),0)</f>
        <v>0.88525003838625027</v>
      </c>
      <c r="AI47" s="57">
        <f t="shared" si="6"/>
        <v>0.89348967928778211</v>
      </c>
      <c r="AJ47" s="51">
        <f t="shared" ref="AJ47" si="414">SUM(AJ44:AJ46)</f>
        <v>626</v>
      </c>
      <c r="AK47" s="21">
        <f t="shared" ref="AK47" si="415">IF(AJ47&gt;0,(AK44*AJ44+AK45*AJ45+AK46*AJ46)/AJ47,0)</f>
        <v>8.0330670926517564E-2</v>
      </c>
      <c r="AL47" s="53">
        <f>IF(K47&gt;0,(AL44*K44+AL45*K45+AL46*K46)/K47,0)</f>
        <v>0.22103507600511435</v>
      </c>
      <c r="AM47" s="141">
        <f>IF(L47&gt;0,(AM44*K44+AM45*K45+AM46*K46)/K47,0)</f>
        <v>0.22630450348060804</v>
      </c>
      <c r="AN47" s="58">
        <f t="shared" ref="AN47" si="416">SUM(AN44:AN46)</f>
        <v>127.2501925</v>
      </c>
      <c r="AO47" s="142">
        <f t="shared" si="48"/>
        <v>130.28271800000002</v>
      </c>
      <c r="AP47" s="56"/>
      <c r="AQ47" s="56">
        <f t="shared" ref="AQ47" si="417">SUM(AQ44:AQ46)</f>
        <v>0</v>
      </c>
      <c r="AR47" s="105"/>
      <c r="AS47" s="106">
        <f>AR46</f>
        <v>2036.0600000000018</v>
      </c>
      <c r="AT47" s="51">
        <f t="shared" ref="AT47" si="418">SUM(AT44:AT46)</f>
        <v>0</v>
      </c>
      <c r="AU47" s="59"/>
      <c r="AV47" s="58"/>
      <c r="AW47" s="58"/>
      <c r="AX47" s="58"/>
      <c r="AY47" s="58"/>
    </row>
    <row r="48" spans="1:51" x14ac:dyDescent="0.2">
      <c r="A48" s="168">
        <v>12</v>
      </c>
      <c r="B48" s="23">
        <v>1</v>
      </c>
      <c r="C48" s="46" t="s">
        <v>58</v>
      </c>
      <c r="D48" s="12">
        <v>6218</v>
      </c>
      <c r="E48" s="12">
        <v>1</v>
      </c>
      <c r="F48" s="12">
        <v>10118</v>
      </c>
      <c r="G48" s="13">
        <v>2.4</v>
      </c>
      <c r="H48" s="13">
        <v>6.3</v>
      </c>
      <c r="I48" s="12">
        <v>11088</v>
      </c>
      <c r="J48" s="13">
        <v>7.7</v>
      </c>
      <c r="K48" s="12">
        <v>15885</v>
      </c>
      <c r="L48" s="14">
        <v>6.2E-2</v>
      </c>
      <c r="M48" s="24">
        <f>ROUND(K48*(1-L48),0)</f>
        <v>14900</v>
      </c>
      <c r="N48" s="15">
        <v>0.54300000000000004</v>
      </c>
      <c r="O48" s="25">
        <f t="shared" ref="O48:O50" si="419">M48*N48</f>
        <v>8090.7000000000007</v>
      </c>
      <c r="P48" s="14">
        <v>0.308</v>
      </c>
      <c r="Q48" s="25">
        <f t="shared" ref="Q48:Q50" si="420">M48*P48</f>
        <v>4589.2</v>
      </c>
      <c r="R48" s="16">
        <v>0.14899999999999999</v>
      </c>
      <c r="S48" s="150">
        <v>0.28789999999999999</v>
      </c>
      <c r="T48" s="25">
        <f t="shared" ref="T48:T50" si="421">M48*R48</f>
        <v>2220.1</v>
      </c>
      <c r="U48" s="26">
        <v>0.23300000000000001</v>
      </c>
      <c r="V48" s="25">
        <f t="shared" ref="V48:V50" si="422">M48*U48</f>
        <v>3471.7000000000003</v>
      </c>
      <c r="W48" s="16">
        <v>0.49299999999999999</v>
      </c>
      <c r="X48" s="25">
        <f t="shared" ref="X48:X50" si="423">M48*W48</f>
        <v>7345.7</v>
      </c>
      <c r="Y48" s="16">
        <v>0.43</v>
      </c>
      <c r="Z48" s="25">
        <f t="shared" ref="Z48:Z50" si="424">Y48*M48</f>
        <v>6407</v>
      </c>
      <c r="AA48" s="17">
        <v>2.7799999999999999E-3</v>
      </c>
      <c r="AB48" s="18">
        <f t="shared" ref="AB48:AB50" si="425">M48*AA48</f>
        <v>41.421999999999997</v>
      </c>
      <c r="AC48" s="27">
        <f>IF(M48&gt;0,(AE48+AN48)/M48,0)</f>
        <v>3.090629208053692E-3</v>
      </c>
      <c r="AD48" s="17">
        <v>3.4000000000000002E-4</v>
      </c>
      <c r="AE48" s="24">
        <f t="shared" ref="AE48:AE50" si="426">AD48*M48</f>
        <v>5.0660000000000007</v>
      </c>
      <c r="AF48" s="117">
        <v>0.20569999999999999</v>
      </c>
      <c r="AG48" s="30">
        <f t="shared" ref="AG48:AG50" si="427">AJ48*(1-AK48)*AF48</f>
        <v>38.689701600000006</v>
      </c>
      <c r="AH48" s="28">
        <f t="shared" ref="AH48:AH50" si="428">IF(AND(AF48&gt;0,AD48&gt;0,AA48&gt;0),((AA48-AD48)*AF48)/((AF48-AD48)*AA48),0)</f>
        <v>0.87915098384868251</v>
      </c>
      <c r="AI48" s="60">
        <f t="shared" si="6"/>
        <v>0.89138090367006062</v>
      </c>
      <c r="AJ48" s="12">
        <v>204</v>
      </c>
      <c r="AK48" s="14">
        <v>7.8E-2</v>
      </c>
      <c r="AL48" s="15">
        <v>0.21790000000000001</v>
      </c>
      <c r="AM48" s="135">
        <v>0.2215</v>
      </c>
      <c r="AN48" s="30">
        <f>AJ48*(1-AK48)*AL48</f>
        <v>40.984375200000009</v>
      </c>
      <c r="AO48" s="136">
        <f t="shared" ref="AO48" si="429">AJ48*(1-AK48)*AM48</f>
        <v>41.661492000000003</v>
      </c>
      <c r="AP48" s="19">
        <v>1.65</v>
      </c>
      <c r="AQ48" s="19">
        <v>503.7</v>
      </c>
      <c r="AR48" s="101">
        <f>AR46+AJ48-AQ48</f>
        <v>1736.3600000000017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9"/>
      <c r="B49" s="33">
        <v>2</v>
      </c>
      <c r="C49" s="46" t="s">
        <v>54</v>
      </c>
      <c r="D49" s="34">
        <v>20165</v>
      </c>
      <c r="E49" s="34">
        <v>2</v>
      </c>
      <c r="F49" s="34">
        <v>14895</v>
      </c>
      <c r="G49" s="35">
        <v>2.7</v>
      </c>
      <c r="H49" s="35">
        <v>5.8</v>
      </c>
      <c r="I49" s="34">
        <v>16258</v>
      </c>
      <c r="J49" s="35">
        <v>7.2</v>
      </c>
      <c r="K49" s="34">
        <v>16249</v>
      </c>
      <c r="L49" s="36">
        <v>5.7000000000000002E-2</v>
      </c>
      <c r="M49" s="37">
        <f>ROUND(K49*(1-L49),0)</f>
        <v>15323</v>
      </c>
      <c r="N49" s="38">
        <v>0.56999999999999995</v>
      </c>
      <c r="O49" s="25">
        <f t="shared" si="419"/>
        <v>8734.1099999999988</v>
      </c>
      <c r="P49" s="36">
        <v>0.32</v>
      </c>
      <c r="Q49" s="25">
        <f t="shared" si="420"/>
        <v>4903.3599999999997</v>
      </c>
      <c r="R49" s="39">
        <v>0.11</v>
      </c>
      <c r="S49" s="139">
        <v>0.25390000000000001</v>
      </c>
      <c r="T49" s="25">
        <f t="shared" si="421"/>
        <v>1685.53</v>
      </c>
      <c r="U49" s="28">
        <v>0.23200000000000001</v>
      </c>
      <c r="V49" s="25">
        <f t="shared" si="422"/>
        <v>3554.9360000000001</v>
      </c>
      <c r="W49" s="39">
        <v>0.496</v>
      </c>
      <c r="X49" s="25">
        <f t="shared" si="423"/>
        <v>7600.2079999999996</v>
      </c>
      <c r="Y49" s="39">
        <v>0.42</v>
      </c>
      <c r="Z49" s="25">
        <f t="shared" si="424"/>
        <v>6435.66</v>
      </c>
      <c r="AA49" s="40">
        <v>2.7399999999999998E-3</v>
      </c>
      <c r="AB49" s="18">
        <f t="shared" si="425"/>
        <v>41.985019999999999</v>
      </c>
      <c r="AC49" s="27">
        <f>IF(M49&gt;0,(AE49+AN49)/M49,0)</f>
        <v>3.6168618612543242E-3</v>
      </c>
      <c r="AD49" s="40">
        <v>3.4000000000000002E-4</v>
      </c>
      <c r="AE49" s="37">
        <f t="shared" si="426"/>
        <v>5.2098200000000006</v>
      </c>
      <c r="AF49" s="28">
        <v>0.1439</v>
      </c>
      <c r="AG49" s="41">
        <f t="shared" si="427"/>
        <v>41.217420900000008</v>
      </c>
      <c r="AH49" s="28">
        <f t="shared" si="428"/>
        <v>0.87798687392336272</v>
      </c>
      <c r="AI49" s="29">
        <f t="shared" si="6"/>
        <v>0.90775647984406427</v>
      </c>
      <c r="AJ49" s="34">
        <v>311</v>
      </c>
      <c r="AK49" s="36">
        <v>7.9000000000000001E-2</v>
      </c>
      <c r="AL49" s="38">
        <v>0.17530000000000001</v>
      </c>
      <c r="AM49" s="137">
        <v>0.1593</v>
      </c>
      <c r="AN49" s="41">
        <f>AJ49*(1-AK49)*AL49</f>
        <v>50.211354300000011</v>
      </c>
      <c r="AO49" s="138">
        <f t="shared" si="19"/>
        <v>45.628458300000005</v>
      </c>
      <c r="AP49" s="42">
        <v>1.65</v>
      </c>
      <c r="AQ49" s="42"/>
      <c r="AR49" s="121">
        <f>AR48+AJ49-AQ49</f>
        <v>2047.3600000000017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9"/>
      <c r="B50" s="33">
        <v>3</v>
      </c>
      <c r="C50" s="46" t="s">
        <v>55</v>
      </c>
      <c r="D50" s="43">
        <v>17600</v>
      </c>
      <c r="E50" s="43">
        <v>3</v>
      </c>
      <c r="F50" s="43">
        <v>17243</v>
      </c>
      <c r="G50" s="37">
        <v>2.4</v>
      </c>
      <c r="H50" s="37">
        <v>5.5</v>
      </c>
      <c r="I50" s="43">
        <v>18454</v>
      </c>
      <c r="J50" s="37">
        <v>7</v>
      </c>
      <c r="K50" s="43">
        <v>16207</v>
      </c>
      <c r="L50" s="39">
        <v>6.0999999999999999E-2</v>
      </c>
      <c r="M50" s="37">
        <f>ROUND(K50*(1-L50),0)</f>
        <v>15218</v>
      </c>
      <c r="N50" s="28">
        <v>0.51600000000000001</v>
      </c>
      <c r="O50" s="25">
        <f t="shared" si="419"/>
        <v>7852.4880000000003</v>
      </c>
      <c r="P50" s="39">
        <v>0.35699999999999998</v>
      </c>
      <c r="Q50" s="25">
        <f t="shared" si="420"/>
        <v>5432.826</v>
      </c>
      <c r="R50" s="39">
        <v>0.127</v>
      </c>
      <c r="S50" s="139">
        <v>0.25740000000000002</v>
      </c>
      <c r="T50" s="25">
        <f t="shared" si="421"/>
        <v>1932.6859999999999</v>
      </c>
      <c r="U50" s="28">
        <v>0.253</v>
      </c>
      <c r="V50" s="25">
        <f t="shared" si="422"/>
        <v>3850.154</v>
      </c>
      <c r="W50" s="39">
        <v>0.47599999999999998</v>
      </c>
      <c r="X50" s="25">
        <f t="shared" si="423"/>
        <v>7243.768</v>
      </c>
      <c r="Y50" s="39">
        <v>0.41</v>
      </c>
      <c r="Z50" s="25">
        <f t="shared" si="424"/>
        <v>6239.3799999999992</v>
      </c>
      <c r="AA50" s="47">
        <v>2.7699999999999999E-3</v>
      </c>
      <c r="AB50" s="18">
        <f t="shared" si="425"/>
        <v>42.153860000000002</v>
      </c>
      <c r="AC50" s="27">
        <f>IF(M50&gt;0,(AE50+AN50)/M50,0)</f>
        <v>3.0746340912077806E-3</v>
      </c>
      <c r="AD50" s="47">
        <v>3.6999999999999999E-4</v>
      </c>
      <c r="AE50" s="37">
        <f t="shared" si="426"/>
        <v>5.6306599999999998</v>
      </c>
      <c r="AF50" s="28">
        <v>0.19089999999999999</v>
      </c>
      <c r="AG50" s="41">
        <f t="shared" si="427"/>
        <v>43.603087199999997</v>
      </c>
      <c r="AH50" s="28">
        <f t="shared" si="428"/>
        <v>0.86810854994835807</v>
      </c>
      <c r="AI50" s="29">
        <f t="shared" si="6"/>
        <v>0.88147037730978561</v>
      </c>
      <c r="AJ50" s="43">
        <v>248</v>
      </c>
      <c r="AK50" s="39">
        <v>7.9000000000000001E-2</v>
      </c>
      <c r="AL50" s="28">
        <v>0.1802</v>
      </c>
      <c r="AM50" s="139">
        <v>0.1706</v>
      </c>
      <c r="AN50" s="41">
        <f>AJ50*(1-AK50)*AL50</f>
        <v>41.159121600000006</v>
      </c>
      <c r="AO50" s="140">
        <f t="shared" si="19"/>
        <v>38.966404800000007</v>
      </c>
      <c r="AP50" s="18">
        <v>1.7</v>
      </c>
      <c r="AQ50" s="18"/>
      <c r="AR50" s="121">
        <f>AR49+AJ50-AQ50</f>
        <v>2295.3600000000015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70"/>
      <c r="B51" s="49" t="s">
        <v>38</v>
      </c>
      <c r="C51" s="50"/>
      <c r="D51" s="51">
        <f t="shared" ref="D51" si="430">SUM(D48:D50)</f>
        <v>43983</v>
      </c>
      <c r="E51" s="51"/>
      <c r="F51" s="51">
        <f t="shared" ref="F51" si="431">SUM(F48:F50)</f>
        <v>42256</v>
      </c>
      <c r="G51" s="52"/>
      <c r="H51" s="52"/>
      <c r="I51" s="51">
        <f t="shared" ref="I51:K51" si="432">SUM(I48:I50)</f>
        <v>45800</v>
      </c>
      <c r="J51" s="52"/>
      <c r="K51" s="51">
        <f t="shared" si="432"/>
        <v>48341</v>
      </c>
      <c r="L51" s="21">
        <f t="shared" ref="L51" si="433">IF(K51&gt;0,(K48*L48+K49*L49+K50*L50)/K51,0)</f>
        <v>5.9984071492108153E-2</v>
      </c>
      <c r="M51" s="52">
        <f t="shared" ref="M51" si="434">M48+M49+M50</f>
        <v>45441</v>
      </c>
      <c r="N51" s="53">
        <f t="shared" ref="N51" si="435">IF(M51&gt;0,O51/M51,0)</f>
        <v>0.54306238859180034</v>
      </c>
      <c r="O51" s="54">
        <f t="shared" ref="O51" si="436">O48+O49+O50</f>
        <v>24677.297999999999</v>
      </c>
      <c r="P51" s="21">
        <f t="shared" ref="P51" si="437">IF(M51&gt;0,Q51/M51,0)</f>
        <v>0.32845637199885563</v>
      </c>
      <c r="Q51" s="54">
        <f t="shared" ref="Q51" si="438">Q48+Q49+Q50</f>
        <v>14925.385999999999</v>
      </c>
      <c r="R51" s="21">
        <f t="shared" ref="R51" si="439">IF(M51&gt;0,T51/M51,0)</f>
        <v>0.12848123940934397</v>
      </c>
      <c r="S51" s="141"/>
      <c r="T51" s="54">
        <f t="shared" ref="T51" si="440">T48+T49+T50</f>
        <v>5838.3159999999998</v>
      </c>
      <c r="U51" s="21">
        <f t="shared" ref="U51" si="441">IF(M51&gt;0,V51/M51,0)</f>
        <v>0.23936070949142846</v>
      </c>
      <c r="V51" s="54">
        <f t="shared" ref="V51" si="442">V48+V49+V50</f>
        <v>10876.79</v>
      </c>
      <c r="W51" s="21">
        <f t="shared" ref="W51" si="443">IF(M51&gt;0,X51/M51,0)</f>
        <v>0.48831839088048234</v>
      </c>
      <c r="X51" s="54">
        <f t="shared" ref="X51" si="444">X48+X49+X50</f>
        <v>22189.675999999999</v>
      </c>
      <c r="Y51" s="21">
        <f t="shared" ref="Y51" si="445">IF(M51&gt;0,Z51/M51,0)</f>
        <v>0.41993001914570544</v>
      </c>
      <c r="Z51" s="54">
        <f t="shared" ref="Z51" si="446">Z48+Z49+Z50</f>
        <v>19082.04</v>
      </c>
      <c r="AA51" s="55">
        <f t="shared" ref="AA51" si="447">IF(M51&gt;0,AB51/M51,0)</f>
        <v>2.7631627825091877E-3</v>
      </c>
      <c r="AB51" s="56">
        <f t="shared" ref="AB51" si="448">SUM(AB48:AB50)</f>
        <v>125.56088</v>
      </c>
      <c r="AC51" s="55">
        <f t="shared" ref="AC51" si="449">IF(M51&gt;0,(AC48*M48+AC49*M49+AC50*M50)/M51,0)</f>
        <v>3.2627215752294193E-3</v>
      </c>
      <c r="AD51" s="55">
        <f t="shared" ref="AD51" si="450">IF(K51&gt;0,(K48*AD48+K49*AD49+K50*AD50)/K51,0)</f>
        <v>3.5005792184687951E-4</v>
      </c>
      <c r="AE51" s="52">
        <f t="shared" ref="AE51" si="451">SUM(AE48:AE50)</f>
        <v>15.906480000000002</v>
      </c>
      <c r="AF51" s="53">
        <f t="shared" ref="AF51" si="452">IF(K51&gt;0,(K48*AF48+K49*AF49+K50*AF50)/K51,0)</f>
        <v>0.17996507933224384</v>
      </c>
      <c r="AG51" s="58">
        <f t="shared" ref="AG51" si="453">SUM(AG48:AG50)</f>
        <v>123.51020970000002</v>
      </c>
      <c r="AH51" s="53">
        <f t="shared" ref="AH51" si="454">IF(AND(AB51&gt;0),((AB48*AH48+AB49*AH49+AB50*AH50)/AB51),0)</f>
        <v>0.87505451374437715</v>
      </c>
      <c r="AI51" s="57">
        <f t="shared" si="6"/>
        <v>0.89434947494451711</v>
      </c>
      <c r="AJ51" s="51">
        <f t="shared" ref="AJ51" si="455">SUM(AJ48:AJ50)</f>
        <v>763</v>
      </c>
      <c r="AK51" s="21">
        <f t="shared" ref="AK51" si="456">IF(AJ51&gt;0,(AK48*AJ48+AK49*AJ49+AK50*AJ50)/AJ51,0)</f>
        <v>7.8732634338138929E-2</v>
      </c>
      <c r="AL51" s="53">
        <f>IF(K51&gt;0,(AL48*K48+AL49*K49+AL50*K50)/K51,0)</f>
        <v>0.19094128379636335</v>
      </c>
      <c r="AM51" s="141">
        <f>IF(L51&gt;0,(AM48*K48+AM49*K49+AM50*K50)/K51,0)</f>
        <v>0.1835275935541259</v>
      </c>
      <c r="AN51" s="58">
        <f t="shared" ref="AN51" si="457">SUM(AN48:AN50)</f>
        <v>132.35485110000002</v>
      </c>
      <c r="AO51" s="142">
        <f t="shared" si="48"/>
        <v>126.25635510000002</v>
      </c>
      <c r="AP51" s="56"/>
      <c r="AQ51" s="56">
        <f t="shared" ref="AQ51" si="458">SUM(AQ48:AQ50)</f>
        <v>503.7</v>
      </c>
      <c r="AR51" s="105"/>
      <c r="AS51" s="106">
        <f>AR50</f>
        <v>2295.3600000000015</v>
      </c>
      <c r="AT51" s="51">
        <f t="shared" ref="AT51" si="459">SUM(AT48:AT50)</f>
        <v>0</v>
      </c>
      <c r="AU51" s="59"/>
      <c r="AV51" s="58"/>
      <c r="AW51" s="58"/>
      <c r="AX51" s="58"/>
      <c r="AY51" s="58"/>
    </row>
    <row r="52" spans="1:51" x14ac:dyDescent="0.2">
      <c r="A52" s="168">
        <v>13</v>
      </c>
      <c r="B52" s="23">
        <v>1</v>
      </c>
      <c r="C52" s="11" t="s">
        <v>56</v>
      </c>
      <c r="D52" s="12">
        <v>5781</v>
      </c>
      <c r="E52" s="12">
        <v>0</v>
      </c>
      <c r="F52" s="12">
        <v>16164</v>
      </c>
      <c r="G52" s="13">
        <v>2.8</v>
      </c>
      <c r="H52" s="13">
        <v>5.3</v>
      </c>
      <c r="I52" s="12">
        <v>17557</v>
      </c>
      <c r="J52" s="13">
        <v>6.3</v>
      </c>
      <c r="K52" s="12">
        <v>14975</v>
      </c>
      <c r="L52" s="14">
        <v>5.7000000000000002E-2</v>
      </c>
      <c r="M52" s="24">
        <f>ROUND(K52*(1-L52),0)</f>
        <v>14121</v>
      </c>
      <c r="N52" s="15">
        <v>0.55800000000000005</v>
      </c>
      <c r="O52" s="25">
        <f t="shared" ref="O52:O54" si="460">M52*N52</f>
        <v>7879.5180000000009</v>
      </c>
      <c r="P52" s="14">
        <v>0.317</v>
      </c>
      <c r="Q52" s="25">
        <f t="shared" ref="Q52:Q54" si="461">M52*P52</f>
        <v>4476.357</v>
      </c>
      <c r="R52" s="16">
        <v>0.125</v>
      </c>
      <c r="S52" s="150">
        <v>0.2487</v>
      </c>
      <c r="T52" s="25">
        <f t="shared" ref="T52:T54" si="462">M52*R52</f>
        <v>1765.125</v>
      </c>
      <c r="U52" s="26">
        <v>0.23699999999999999</v>
      </c>
      <c r="V52" s="25">
        <f t="shared" ref="V52:V54" si="463">M52*U52</f>
        <v>3346.6769999999997</v>
      </c>
      <c r="W52" s="16">
        <v>0.48799999999999999</v>
      </c>
      <c r="X52" s="25">
        <f t="shared" ref="X52:X54" si="464">M52*W52</f>
        <v>6891.0479999999998</v>
      </c>
      <c r="Y52" s="16">
        <v>0.4</v>
      </c>
      <c r="Z52" s="25">
        <f t="shared" ref="Z52:Z54" si="465">Y52*M52</f>
        <v>5648.4000000000005</v>
      </c>
      <c r="AA52" s="17">
        <v>2.7200000000000002E-3</v>
      </c>
      <c r="AB52" s="18">
        <f t="shared" ref="AB52:AB54" si="466">M52*AA52</f>
        <v>38.409120000000001</v>
      </c>
      <c r="AC52" s="27">
        <f>IF(M52&gt;0,(AE52+AN52)/M52,0)</f>
        <v>3.0034756745273001E-3</v>
      </c>
      <c r="AD52" s="17">
        <v>3.8000000000000002E-4</v>
      </c>
      <c r="AE52" s="24">
        <f t="shared" ref="AE52:AE54" si="467">AD52*M52</f>
        <v>5.3659800000000004</v>
      </c>
      <c r="AF52" s="117">
        <v>0.2094</v>
      </c>
      <c r="AG52" s="30">
        <f t="shared" ref="AG52:AG54" si="468">AJ52*(1-AK52)*AF52</f>
        <v>37.566360000000003</v>
      </c>
      <c r="AH52" s="28">
        <f t="shared" ref="AH52:AH54" si="469">IF(AND(AF52&gt;0,AD52&gt;0,AA52&gt;0),((AA52-AD52)*AF52)/((AF52-AD52)*AA52),0)</f>
        <v>0.86185813910292841</v>
      </c>
      <c r="AI52" s="60">
        <f t="shared" si="6"/>
        <v>0.875090249781726</v>
      </c>
      <c r="AJ52" s="12">
        <v>195</v>
      </c>
      <c r="AK52" s="14">
        <v>0.08</v>
      </c>
      <c r="AL52" s="15">
        <v>0.20649999999999999</v>
      </c>
      <c r="AM52" s="135">
        <v>0.20100000000000001</v>
      </c>
      <c r="AN52" s="30">
        <f>AJ52*(1-AK52)*AL52</f>
        <v>37.046100000000003</v>
      </c>
      <c r="AO52" s="136">
        <f t="shared" ref="AO52" si="470">AJ52*(1-AK52)*AM52</f>
        <v>36.059400000000004</v>
      </c>
      <c r="AP52" s="19">
        <v>1.7</v>
      </c>
      <c r="AQ52" s="19">
        <v>877.56</v>
      </c>
      <c r="AR52" s="101">
        <f>AR50+AJ52-AQ52</f>
        <v>1612.8000000000015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9"/>
      <c r="B53" s="33">
        <v>2</v>
      </c>
      <c r="C53" s="46" t="s">
        <v>54</v>
      </c>
      <c r="D53" s="34">
        <v>20919</v>
      </c>
      <c r="E53" s="34">
        <v>4</v>
      </c>
      <c r="F53" s="34">
        <v>15591</v>
      </c>
      <c r="G53" s="35">
        <v>1.7</v>
      </c>
      <c r="H53" s="35">
        <v>5.5</v>
      </c>
      <c r="I53" s="34">
        <v>17257</v>
      </c>
      <c r="J53" s="35">
        <v>5.8</v>
      </c>
      <c r="K53" s="34">
        <v>14903</v>
      </c>
      <c r="L53" s="36">
        <v>5.5E-2</v>
      </c>
      <c r="M53" s="37">
        <f>ROUND(K53*(1-L53),0)</f>
        <v>14083</v>
      </c>
      <c r="N53" s="38">
        <v>0.53600000000000003</v>
      </c>
      <c r="O53" s="25">
        <f t="shared" si="460"/>
        <v>7548.4880000000003</v>
      </c>
      <c r="P53" s="36">
        <v>0.35499999999999998</v>
      </c>
      <c r="Q53" s="25">
        <f t="shared" si="461"/>
        <v>4999.4650000000001</v>
      </c>
      <c r="R53" s="39">
        <v>0.109</v>
      </c>
      <c r="S53" s="139">
        <v>0.26590000000000003</v>
      </c>
      <c r="T53" s="25">
        <f t="shared" si="462"/>
        <v>1535.047</v>
      </c>
      <c r="U53" s="28">
        <v>0.23699999999999999</v>
      </c>
      <c r="V53" s="25">
        <f t="shared" si="463"/>
        <v>3337.6709999999998</v>
      </c>
      <c r="W53" s="39">
        <v>0.48699999999999999</v>
      </c>
      <c r="X53" s="25">
        <f t="shared" si="464"/>
        <v>6858.4210000000003</v>
      </c>
      <c r="Y53" s="39">
        <v>0.4</v>
      </c>
      <c r="Z53" s="25">
        <f t="shared" si="465"/>
        <v>5633.2000000000007</v>
      </c>
      <c r="AA53" s="40">
        <v>2.5699999999999998E-3</v>
      </c>
      <c r="AB53" s="18">
        <f t="shared" si="466"/>
        <v>36.193309999999997</v>
      </c>
      <c r="AC53" s="27">
        <f>IF(M53&gt;0,(AE53+AN53)/M53,0)</f>
        <v>3.0800852091173751E-3</v>
      </c>
      <c r="AD53" s="40">
        <v>3.6000000000000002E-4</v>
      </c>
      <c r="AE53" s="37">
        <f t="shared" si="467"/>
        <v>5.0698800000000004</v>
      </c>
      <c r="AF53" s="28">
        <v>0.214</v>
      </c>
      <c r="AG53" s="41">
        <f t="shared" si="468"/>
        <v>37.604079999999996</v>
      </c>
      <c r="AH53" s="28">
        <f t="shared" si="469"/>
        <v>0.86137121467656774</v>
      </c>
      <c r="AI53" s="29">
        <f t="shared" si="6"/>
        <v>0.88458089241931559</v>
      </c>
      <c r="AJ53" s="34">
        <v>191</v>
      </c>
      <c r="AK53" s="36">
        <v>0.08</v>
      </c>
      <c r="AL53" s="38">
        <v>0.218</v>
      </c>
      <c r="AM53" s="137">
        <v>0.21779999999999999</v>
      </c>
      <c r="AN53" s="41">
        <f>AJ53*(1-AK53)*AL53</f>
        <v>38.306959999999997</v>
      </c>
      <c r="AO53" s="138">
        <f t="shared" si="19"/>
        <v>38.271816000000001</v>
      </c>
      <c r="AP53" s="42">
        <v>1.55</v>
      </c>
      <c r="AQ53" s="42"/>
      <c r="AR53" s="121">
        <f>AR52+AJ53-AQ53</f>
        <v>1803.8000000000015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9"/>
      <c r="B54" s="33">
        <v>3</v>
      </c>
      <c r="C54" s="46" t="s">
        <v>55</v>
      </c>
      <c r="D54" s="43">
        <v>22700</v>
      </c>
      <c r="E54" s="43">
        <v>1</v>
      </c>
      <c r="F54" s="43">
        <v>17226</v>
      </c>
      <c r="G54" s="37">
        <v>0.8</v>
      </c>
      <c r="H54" s="37">
        <v>4.3</v>
      </c>
      <c r="I54" s="43">
        <v>18328</v>
      </c>
      <c r="J54" s="37">
        <v>5.4</v>
      </c>
      <c r="K54" s="43">
        <v>14883</v>
      </c>
      <c r="L54" s="39">
        <v>6.3E-2</v>
      </c>
      <c r="M54" s="37">
        <f>ROUND(K54*(1-L54),0)</f>
        <v>13945</v>
      </c>
      <c r="N54" s="28">
        <v>0.51800000000000002</v>
      </c>
      <c r="O54" s="25">
        <f t="shared" si="460"/>
        <v>7223.51</v>
      </c>
      <c r="P54" s="39">
        <v>0.26100000000000001</v>
      </c>
      <c r="Q54" s="25">
        <f t="shared" si="461"/>
        <v>3639.645</v>
      </c>
      <c r="R54" s="39">
        <v>0.221</v>
      </c>
      <c r="S54" s="139">
        <v>0.2732</v>
      </c>
      <c r="T54" s="25">
        <f t="shared" si="462"/>
        <v>3081.8450000000003</v>
      </c>
      <c r="U54" s="28">
        <v>0.24299999999999999</v>
      </c>
      <c r="V54" s="25">
        <f t="shared" si="463"/>
        <v>3388.6349999999998</v>
      </c>
      <c r="W54" s="39">
        <v>0.48899999999999999</v>
      </c>
      <c r="X54" s="25">
        <f t="shared" si="464"/>
        <v>6819.1049999999996</v>
      </c>
      <c r="Y54" s="39">
        <v>0.4</v>
      </c>
      <c r="Z54" s="25">
        <f t="shared" si="465"/>
        <v>5578</v>
      </c>
      <c r="AA54" s="47">
        <v>2.7100000000000002E-3</v>
      </c>
      <c r="AB54" s="18">
        <f t="shared" si="466"/>
        <v>37.790950000000002</v>
      </c>
      <c r="AC54" s="27">
        <f>IF(M54&gt;0,(AE54+AN54)/M54,0)</f>
        <v>2.8000140695589814E-3</v>
      </c>
      <c r="AD54" s="47">
        <v>3.8999999999999999E-4</v>
      </c>
      <c r="AE54" s="37">
        <f t="shared" si="467"/>
        <v>5.4385500000000002</v>
      </c>
      <c r="AF54" s="28">
        <v>0.21790000000000001</v>
      </c>
      <c r="AG54" s="41">
        <f t="shared" si="468"/>
        <v>33.241516600000004</v>
      </c>
      <c r="AH54" s="28">
        <f t="shared" si="469"/>
        <v>0.85762354566214949</v>
      </c>
      <c r="AI54" s="29">
        <f t="shared" si="6"/>
        <v>0.86224142298021778</v>
      </c>
      <c r="AJ54" s="43">
        <v>166</v>
      </c>
      <c r="AK54" s="39">
        <v>8.1000000000000003E-2</v>
      </c>
      <c r="AL54" s="28">
        <v>0.2203</v>
      </c>
      <c r="AM54" s="139">
        <v>0.2263</v>
      </c>
      <c r="AN54" s="41">
        <f>AJ54*(1-AK54)*AL54</f>
        <v>33.607646199999998</v>
      </c>
      <c r="AO54" s="140">
        <f t="shared" si="19"/>
        <v>34.522970200000003</v>
      </c>
      <c r="AP54" s="18">
        <v>1.55</v>
      </c>
      <c r="AQ54" s="18"/>
      <c r="AR54" s="121">
        <f>AR53+AJ54-AQ54</f>
        <v>1969.8000000000015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70"/>
      <c r="B55" s="49" t="s">
        <v>38</v>
      </c>
      <c r="C55" s="50"/>
      <c r="D55" s="51">
        <f t="shared" ref="D55" si="471">SUM(D52:D54)</f>
        <v>49400</v>
      </c>
      <c r="E55" s="51"/>
      <c r="F55" s="51">
        <f t="shared" ref="F55" si="472">SUM(F52:F54)</f>
        <v>48981</v>
      </c>
      <c r="G55" s="52"/>
      <c r="H55" s="52"/>
      <c r="I55" s="51">
        <f t="shared" ref="I55:K55" si="473">SUM(I52:I54)</f>
        <v>53142</v>
      </c>
      <c r="J55" s="52"/>
      <c r="K55" s="51">
        <f t="shared" si="473"/>
        <v>44761</v>
      </c>
      <c r="L55" s="21">
        <f t="shared" ref="L55" si="474">IF(K55&gt;0,(K52*L52+K53*L53+K54*L54)/K55,0)</f>
        <v>5.8329103460601869E-2</v>
      </c>
      <c r="M55" s="52">
        <f t="shared" ref="M55" si="475">M52+M53+M54</f>
        <v>42149</v>
      </c>
      <c r="N55" s="53">
        <f t="shared" ref="N55" si="476">IF(M55&gt;0,O55/M55,0)</f>
        <v>0.53741526489359182</v>
      </c>
      <c r="O55" s="54">
        <f t="shared" ref="O55" si="477">O52+O53+O54</f>
        <v>22651.516000000003</v>
      </c>
      <c r="P55" s="21">
        <f t="shared" ref="P55" si="478">IF(M55&gt;0,Q55/M55,0)</f>
        <v>0.31116911433248712</v>
      </c>
      <c r="Q55" s="54">
        <f t="shared" ref="Q55" si="479">Q52+Q53+Q54</f>
        <v>13115.467000000001</v>
      </c>
      <c r="R55" s="21">
        <f t="shared" ref="R55" si="480">IF(M55&gt;0,T55/M55,0)</f>
        <v>0.15141562077392109</v>
      </c>
      <c r="S55" s="141"/>
      <c r="T55" s="54">
        <f t="shared" ref="T55" si="481">T52+T53+T54</f>
        <v>6382.0169999999998</v>
      </c>
      <c r="U55" s="21">
        <f t="shared" ref="U55" si="482">IF(M55&gt;0,V55/M55,0)</f>
        <v>0.23898510047687965</v>
      </c>
      <c r="V55" s="54">
        <f t="shared" ref="V55" si="483">V52+V53+V54</f>
        <v>10072.983</v>
      </c>
      <c r="W55" s="21">
        <f t="shared" ref="W55" si="484">IF(M55&gt;0,X55/M55,0)</f>
        <v>0.48799672590097037</v>
      </c>
      <c r="X55" s="54">
        <f t="shared" ref="X55" si="485">X52+X53+X54</f>
        <v>20568.574000000001</v>
      </c>
      <c r="Y55" s="21">
        <f t="shared" ref="Y55" si="486">IF(M55&gt;0,Z55/M55,0)</f>
        <v>0.40000000000000008</v>
      </c>
      <c r="Z55" s="54">
        <f t="shared" ref="Z55" si="487">Z52+Z53+Z54</f>
        <v>16859.600000000002</v>
      </c>
      <c r="AA55" s="55">
        <f t="shared" ref="AA55" si="488">IF(M55&gt;0,AB55/M55,0)</f>
        <v>2.6665728724287649E-3</v>
      </c>
      <c r="AB55" s="56">
        <f t="shared" ref="AB55" si="489">SUM(AB52:AB54)</f>
        <v>112.39338000000001</v>
      </c>
      <c r="AC55" s="55">
        <f t="shared" ref="AC55" si="490">IF(M55&gt;0,(AC52*M52+AC53*M53+AC54*M54)/M55,0)</f>
        <v>2.9617574841633251E-3</v>
      </c>
      <c r="AD55" s="55">
        <f t="shared" ref="AD55" si="491">IF(K55&gt;0,(K52*AD52+K53*AD53+K54*AD54)/K55,0)</f>
        <v>3.7666607090994393E-4</v>
      </c>
      <c r="AE55" s="52">
        <f t="shared" ref="AE55" si="492">SUM(AE52:AE54)</f>
        <v>15.874410000000001</v>
      </c>
      <c r="AF55" s="53">
        <f t="shared" ref="AF55" si="493">IF(K55&gt;0,(K52*AF52+K53*AF53+K54*AF54)/K55,0)</f>
        <v>0.21375779584906501</v>
      </c>
      <c r="AG55" s="58">
        <f t="shared" ref="AG55" si="494">SUM(AG52:AG54)</f>
        <v>108.4119566</v>
      </c>
      <c r="AH55" s="53">
        <f t="shared" ref="AH55" si="495">IF(AND(AB55&gt;0),((AB52*AH52+AB53*AH53+AB54*AH54)/AB55),0)</f>
        <v>0.86027750583341855</v>
      </c>
      <c r="AI55" s="57">
        <f t="shared" si="6"/>
        <v>0.8743558631750622</v>
      </c>
      <c r="AJ55" s="51">
        <f t="shared" ref="AJ55" si="496">SUM(AJ52:AJ54)</f>
        <v>552</v>
      </c>
      <c r="AK55" s="21">
        <f t="shared" ref="AK55" si="497">IF(AJ55&gt;0,(AK52*AJ52+AK53*AJ53+AK54*AJ54)/AJ55,0)</f>
        <v>8.0300724637681162E-2</v>
      </c>
      <c r="AL55" s="53">
        <f>IF(K55&gt;0,(AL52*K52+AL53*K53+AL54*K54)/K55,0)</f>
        <v>0.21491737003194741</v>
      </c>
      <c r="AM55" s="141">
        <f>IF(L55&gt;0,(AM52*K52+AM53*K53+AM54*K54)/K55,0)</f>
        <v>0.21500572596680148</v>
      </c>
      <c r="AN55" s="58">
        <f t="shared" ref="AN55" si="498">SUM(AN52:AN54)</f>
        <v>108.9607062</v>
      </c>
      <c r="AO55" s="142">
        <f t="shared" si="48"/>
        <v>108.85418620000002</v>
      </c>
      <c r="AP55" s="56"/>
      <c r="AQ55" s="56">
        <f t="shared" ref="AQ55" si="499">SUM(AQ52:AQ54)</f>
        <v>877.56</v>
      </c>
      <c r="AR55" s="105"/>
      <c r="AS55" s="106">
        <f>AR54</f>
        <v>1969.8000000000015</v>
      </c>
      <c r="AT55" s="51">
        <f t="shared" ref="AT55" si="500">SUM(AT52:AT54)</f>
        <v>0</v>
      </c>
      <c r="AU55" s="59"/>
      <c r="AV55" s="58"/>
      <c r="AW55" s="58"/>
      <c r="AX55" s="58"/>
      <c r="AY55" s="58"/>
    </row>
    <row r="56" spans="1:51" x14ac:dyDescent="0.2">
      <c r="A56" s="168">
        <v>14</v>
      </c>
      <c r="B56" s="23">
        <v>1</v>
      </c>
      <c r="C56" s="46" t="s">
        <v>58</v>
      </c>
      <c r="D56" s="12">
        <v>6322</v>
      </c>
      <c r="E56" s="12">
        <v>0</v>
      </c>
      <c r="F56" s="12">
        <v>8407</v>
      </c>
      <c r="G56" s="13">
        <v>1</v>
      </c>
      <c r="H56" s="13">
        <v>4.0999999999999996</v>
      </c>
      <c r="I56" s="12">
        <v>10164</v>
      </c>
      <c r="J56" s="13">
        <v>7.9</v>
      </c>
      <c r="K56" s="12">
        <v>14892</v>
      </c>
      <c r="L56" s="14">
        <v>6.6000000000000003E-2</v>
      </c>
      <c r="M56" s="24">
        <f>ROUND(K56*(1-L56),0)</f>
        <v>13909</v>
      </c>
      <c r="N56" s="15">
        <v>0.55600000000000005</v>
      </c>
      <c r="O56" s="25">
        <f t="shared" ref="O56:O58" si="501">M56*N56</f>
        <v>7733.4040000000005</v>
      </c>
      <c r="P56" s="14">
        <v>0.32900000000000001</v>
      </c>
      <c r="Q56" s="25">
        <f t="shared" ref="Q56:Q58" si="502">M56*P56</f>
        <v>4576.0610000000006</v>
      </c>
      <c r="R56" s="16">
        <v>0.115</v>
      </c>
      <c r="S56" s="150">
        <v>0.27779999999999999</v>
      </c>
      <c r="T56" s="25">
        <f t="shared" ref="T56:T58" si="503">M56*R56</f>
        <v>1599.5350000000001</v>
      </c>
      <c r="U56" s="26">
        <v>0.23899999999999999</v>
      </c>
      <c r="V56" s="25">
        <f t="shared" ref="V56:V58" si="504">M56*U56</f>
        <v>3324.2509999999997</v>
      </c>
      <c r="W56" s="16">
        <v>0.502</v>
      </c>
      <c r="X56" s="25">
        <f t="shared" ref="X56:X58" si="505">M56*W56</f>
        <v>6982.3180000000002</v>
      </c>
      <c r="Y56" s="16">
        <v>0.41</v>
      </c>
      <c r="Z56" s="25">
        <f t="shared" ref="Z56:Z58" si="506">Y56*M56</f>
        <v>5702.69</v>
      </c>
      <c r="AA56" s="17">
        <v>2.64E-3</v>
      </c>
      <c r="AB56" s="18">
        <f t="shared" ref="AB56:AB58" si="507">M56*AA56</f>
        <v>36.719760000000001</v>
      </c>
      <c r="AC56" s="27">
        <f>IF(M56&gt;0,(AE56+AN56)/M56,0)</f>
        <v>3.2363807031418504E-3</v>
      </c>
      <c r="AD56" s="17">
        <v>4.0000000000000002E-4</v>
      </c>
      <c r="AE56" s="24">
        <f t="shared" ref="AE56:AE58" si="508">AD56*M56</f>
        <v>5.5636000000000001</v>
      </c>
      <c r="AF56" s="117">
        <v>0.21909999999999999</v>
      </c>
      <c r="AG56" s="30">
        <f t="shared" ref="AG56:AG58" si="509">AJ56*(1-AK56)*AF56</f>
        <v>38.7438912</v>
      </c>
      <c r="AH56" s="28">
        <f t="shared" ref="AH56:AH58" si="510">IF(AND(AF56&gt;0,AD56&gt;0,AA56&gt;0),((AA56-AD56)*AF56)/((AF56-AD56)*AA56),0)</f>
        <v>0.85003671834947547</v>
      </c>
      <c r="AI56" s="60">
        <f t="shared" si="6"/>
        <v>0.87797929100404626</v>
      </c>
      <c r="AJ56" s="12">
        <v>192</v>
      </c>
      <c r="AK56" s="14">
        <v>7.9000000000000001E-2</v>
      </c>
      <c r="AL56" s="15">
        <v>0.22309999999999999</v>
      </c>
      <c r="AM56" s="135">
        <v>0.23089999999999999</v>
      </c>
      <c r="AN56" s="30">
        <f>AJ56*(1-AK56)*AL56</f>
        <v>39.451219199999997</v>
      </c>
      <c r="AO56" s="136">
        <f t="shared" ref="AO56" si="511">AJ56*(1-AK56)*AM56</f>
        <v>40.830508799999997</v>
      </c>
      <c r="AP56" s="19">
        <v>1.6</v>
      </c>
      <c r="AQ56" s="19">
        <v>504.34</v>
      </c>
      <c r="AR56" s="101">
        <f>AR54+AJ56-AQ56</f>
        <v>1657.4600000000016</v>
      </c>
      <c r="AS56" s="102"/>
      <c r="AT56" s="12"/>
      <c r="AU56" s="31"/>
      <c r="AV56" s="20"/>
      <c r="AW56" s="20"/>
      <c r="AX56" s="20"/>
      <c r="AY56" s="20"/>
    </row>
    <row r="57" spans="1:51" x14ac:dyDescent="0.2">
      <c r="A57" s="169"/>
      <c r="B57" s="33">
        <v>2</v>
      </c>
      <c r="C57" s="11" t="s">
        <v>56</v>
      </c>
      <c r="D57" s="34">
        <v>20078</v>
      </c>
      <c r="E57" s="34">
        <v>1</v>
      </c>
      <c r="F57" s="34">
        <v>15066</v>
      </c>
      <c r="G57" s="35">
        <v>1.2</v>
      </c>
      <c r="H57" s="35">
        <v>5.6</v>
      </c>
      <c r="I57" s="34">
        <v>15800</v>
      </c>
      <c r="J57" s="35">
        <v>8</v>
      </c>
      <c r="K57" s="34">
        <v>14804</v>
      </c>
      <c r="L57" s="36">
        <v>5.7000000000000002E-2</v>
      </c>
      <c r="M57" s="37">
        <f>ROUND(K57*(1-L57),0)</f>
        <v>13960</v>
      </c>
      <c r="N57" s="38">
        <v>0.55900000000000005</v>
      </c>
      <c r="O57" s="25">
        <f t="shared" si="501"/>
        <v>7803.64</v>
      </c>
      <c r="P57" s="36">
        <v>0.312</v>
      </c>
      <c r="Q57" s="25">
        <f t="shared" si="502"/>
        <v>4355.5200000000004</v>
      </c>
      <c r="R57" s="39">
        <v>0.129</v>
      </c>
      <c r="S57" s="139">
        <v>0.26900000000000002</v>
      </c>
      <c r="T57" s="25">
        <f t="shared" si="503"/>
        <v>1800.8400000000001</v>
      </c>
      <c r="U57" s="28">
        <v>0.23499999999999999</v>
      </c>
      <c r="V57" s="25">
        <f t="shared" si="504"/>
        <v>3280.6</v>
      </c>
      <c r="W57" s="39">
        <v>0.497</v>
      </c>
      <c r="X57" s="25">
        <f t="shared" si="505"/>
        <v>6938.12</v>
      </c>
      <c r="Y57" s="39">
        <v>0.41</v>
      </c>
      <c r="Z57" s="25">
        <f t="shared" si="506"/>
        <v>5723.5999999999995</v>
      </c>
      <c r="AA57" s="40">
        <v>2.63E-3</v>
      </c>
      <c r="AB57" s="18">
        <f t="shared" si="507"/>
        <v>36.714799999999997</v>
      </c>
      <c r="AC57" s="27">
        <f>IF(M57&gt;0,(AE57+AN57)/M57,0)</f>
        <v>2.9453043696275076E-3</v>
      </c>
      <c r="AD57" s="40">
        <v>3.8999999999999999E-4</v>
      </c>
      <c r="AE57" s="37">
        <f t="shared" si="508"/>
        <v>5.4443999999999999</v>
      </c>
      <c r="AF57" s="28">
        <v>0.21229999999999999</v>
      </c>
      <c r="AG57" s="41">
        <f t="shared" si="509"/>
        <v>34.345469399999999</v>
      </c>
      <c r="AH57" s="28">
        <f t="shared" si="510"/>
        <v>0.85327851894941398</v>
      </c>
      <c r="AI57" s="29">
        <f t="shared" si="6"/>
        <v>0.86912306584478138</v>
      </c>
      <c r="AJ57" s="34">
        <v>177</v>
      </c>
      <c r="AK57" s="36">
        <v>8.5999999999999993E-2</v>
      </c>
      <c r="AL57" s="38">
        <v>0.2205</v>
      </c>
      <c r="AM57" s="137">
        <v>0.22</v>
      </c>
      <c r="AN57" s="41">
        <f>AJ57*(1-AK57)*AL57</f>
        <v>35.672049000000001</v>
      </c>
      <c r="AO57" s="138">
        <f t="shared" si="19"/>
        <v>35.591160000000002</v>
      </c>
      <c r="AP57" s="42">
        <v>1.56</v>
      </c>
      <c r="AQ57" s="42"/>
      <c r="AR57" s="121">
        <f>AR56+AJ57-AQ57</f>
        <v>1834.4600000000016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9"/>
      <c r="B58" s="33">
        <v>3</v>
      </c>
      <c r="C58" s="11" t="s">
        <v>57</v>
      </c>
      <c r="D58" s="43">
        <v>12500</v>
      </c>
      <c r="E58" s="43">
        <v>0</v>
      </c>
      <c r="F58" s="43">
        <v>16414</v>
      </c>
      <c r="G58" s="37">
        <v>1.4</v>
      </c>
      <c r="H58" s="37">
        <v>3.8</v>
      </c>
      <c r="I58" s="43">
        <v>16579</v>
      </c>
      <c r="J58" s="37">
        <v>7.3</v>
      </c>
      <c r="K58" s="43">
        <v>15129</v>
      </c>
      <c r="L58" s="39">
        <v>6.0999999999999999E-2</v>
      </c>
      <c r="M58" s="37">
        <f>ROUND(K58*(1-L58),0)</f>
        <v>14206</v>
      </c>
      <c r="N58" s="28">
        <v>0.54</v>
      </c>
      <c r="O58" s="25">
        <f t="shared" si="501"/>
        <v>7671.2400000000007</v>
      </c>
      <c r="P58" s="39">
        <v>0.34699999999999998</v>
      </c>
      <c r="Q58" s="25">
        <f t="shared" si="502"/>
        <v>4929.482</v>
      </c>
      <c r="R58" s="39">
        <v>0.113</v>
      </c>
      <c r="S58" s="139">
        <v>0.26700000000000002</v>
      </c>
      <c r="T58" s="25">
        <f t="shared" si="503"/>
        <v>1605.278</v>
      </c>
      <c r="U58" s="28">
        <v>0.22600000000000001</v>
      </c>
      <c r="V58" s="25">
        <f t="shared" si="504"/>
        <v>3210.556</v>
      </c>
      <c r="W58" s="39">
        <v>0.503</v>
      </c>
      <c r="X58" s="25">
        <f t="shared" si="505"/>
        <v>7145.6180000000004</v>
      </c>
      <c r="Y58" s="39">
        <v>0.41</v>
      </c>
      <c r="Z58" s="25">
        <f t="shared" si="506"/>
        <v>5824.46</v>
      </c>
      <c r="AA58" s="47">
        <v>2.63E-3</v>
      </c>
      <c r="AB58" s="18">
        <f t="shared" si="507"/>
        <v>37.361779999999996</v>
      </c>
      <c r="AC58" s="27">
        <f>IF(M58&gt;0,(AE58+AN58)/M58,0)</f>
        <v>3.0503227368717445E-3</v>
      </c>
      <c r="AD58" s="47">
        <v>4.0000000000000002E-4</v>
      </c>
      <c r="AE58" s="37">
        <f t="shared" si="508"/>
        <v>5.6824000000000003</v>
      </c>
      <c r="AF58" s="28">
        <v>0.215</v>
      </c>
      <c r="AG58" s="41">
        <f t="shared" si="509"/>
        <v>36.316079999999999</v>
      </c>
      <c r="AH58" s="28">
        <f t="shared" si="510"/>
        <v>0.84948919025226888</v>
      </c>
      <c r="AI58" s="29">
        <f t="shared" si="6"/>
        <v>0.87042834186772133</v>
      </c>
      <c r="AJ58" s="43">
        <v>184</v>
      </c>
      <c r="AK58" s="39">
        <v>8.2000000000000003E-2</v>
      </c>
      <c r="AL58" s="28">
        <v>0.22289999999999999</v>
      </c>
      <c r="AM58" s="139">
        <v>0.2155</v>
      </c>
      <c r="AN58" s="41">
        <f>AJ58*(1-AK58)*AL58</f>
        <v>37.650484800000001</v>
      </c>
      <c r="AO58" s="140">
        <f t="shared" si="19"/>
        <v>36.400536000000002</v>
      </c>
      <c r="AP58" s="18">
        <v>1.6</v>
      </c>
      <c r="AQ58" s="18"/>
      <c r="AR58" s="121">
        <f>AR57+AJ58-AQ58</f>
        <v>2018.4600000000016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70"/>
      <c r="B59" s="49" t="s">
        <v>38</v>
      </c>
      <c r="C59" s="50"/>
      <c r="D59" s="51">
        <f t="shared" ref="D59" si="512">SUM(D56:D58)</f>
        <v>38900</v>
      </c>
      <c r="E59" s="51"/>
      <c r="F59" s="51">
        <f t="shared" ref="F59" si="513">SUM(F56:F58)</f>
        <v>39887</v>
      </c>
      <c r="G59" s="52"/>
      <c r="H59" s="52"/>
      <c r="I59" s="51">
        <f t="shared" ref="I59:K59" si="514">SUM(I56:I58)</f>
        <v>42543</v>
      </c>
      <c r="J59" s="52"/>
      <c r="K59" s="51">
        <f t="shared" si="514"/>
        <v>44825</v>
      </c>
      <c r="L59" s="21">
        <f t="shared" ref="L59" si="515">IF(K59&gt;0,(K56*L56+K57*L57+K58*L58)/K59,0)</f>
        <v>6.1340078081427774E-2</v>
      </c>
      <c r="M59" s="52">
        <f t="shared" ref="M59" si="516">M56+M57+M58</f>
        <v>42075</v>
      </c>
      <c r="N59" s="53">
        <f t="shared" ref="N59" si="517">IF(M59&gt;0,O59/M59,0)</f>
        <v>0.55159320261437916</v>
      </c>
      <c r="O59" s="54">
        <f t="shared" ref="O59" si="518">O56+O57+O58</f>
        <v>23208.284000000003</v>
      </c>
      <c r="P59" s="21">
        <f t="shared" ref="P59" si="519">IF(M59&gt;0,Q59/M59,0)</f>
        <v>0.32943702911467621</v>
      </c>
      <c r="Q59" s="54">
        <f t="shared" ref="Q59" si="520">Q56+Q57+Q58</f>
        <v>13861.063000000002</v>
      </c>
      <c r="R59" s="21">
        <f t="shared" ref="R59" si="521">IF(M59&gt;0,T59/M59,0)</f>
        <v>0.11896976827094474</v>
      </c>
      <c r="S59" s="141"/>
      <c r="T59" s="54">
        <f t="shared" ref="T59" si="522">T56+T57+T58</f>
        <v>5005.6530000000002</v>
      </c>
      <c r="U59" s="21">
        <f t="shared" ref="U59" si="523">IF(M59&gt;0,V59/M59,0)</f>
        <v>0.23328358882947117</v>
      </c>
      <c r="V59" s="54">
        <f t="shared" ref="V59" si="524">V56+V57+V58</f>
        <v>9815.4069999999992</v>
      </c>
      <c r="W59" s="21">
        <f t="shared" ref="W59" si="525">IF(M59&gt;0,X59/M59,0)</f>
        <v>0.50067869281045752</v>
      </c>
      <c r="X59" s="54">
        <f t="shared" ref="X59" si="526">X56+X57+X58</f>
        <v>21066.056</v>
      </c>
      <c r="Y59" s="21">
        <f t="shared" ref="Y59" si="527">IF(M59&gt;0,Z59/M59,0)</f>
        <v>0.41</v>
      </c>
      <c r="Z59" s="54">
        <f t="shared" ref="Z59" si="528">Z56+Z57+Z58</f>
        <v>17250.75</v>
      </c>
      <c r="AA59" s="55">
        <f t="shared" ref="AA59" si="529">IF(M59&gt;0,AB59/M59,0)</f>
        <v>2.6333057635175281E-3</v>
      </c>
      <c r="AB59" s="56">
        <f t="shared" ref="AB59" si="530">SUM(AB56:AB58)</f>
        <v>110.79634</v>
      </c>
      <c r="AC59" s="55">
        <f t="shared" ref="AC59" si="531">IF(M59&gt;0,(AC56*M56+AC57*M57+AC58*M58)/M59,0)</f>
        <v>3.0769852168746289E-3</v>
      </c>
      <c r="AD59" s="55">
        <f t="shared" ref="AD59" si="532">IF(K59&gt;0,(K56*AD56+K57*AD57+K58*AD58)/K59,0)</f>
        <v>3.9669737869492476E-4</v>
      </c>
      <c r="AE59" s="52">
        <f t="shared" ref="AE59" si="533">SUM(AE56:AE58)</f>
        <v>16.6904</v>
      </c>
      <c r="AF59" s="53">
        <f t="shared" ref="AF59" si="534">IF(K59&gt;0,(K56*AF56+K57*AF57+K58*AF58)/K59,0)</f>
        <v>0.21547041606246514</v>
      </c>
      <c r="AG59" s="58">
        <f t="shared" ref="AG59" si="535">SUM(AG56:AG58)</f>
        <v>109.40544059999999</v>
      </c>
      <c r="AH59" s="53">
        <f t="shared" ref="AH59" si="536">IF(AND(AB59&gt;0),((AB56*AH56+AB57*AH57+AB58*AH58)/AB59),0)</f>
        <v>0.85092632748597719</v>
      </c>
      <c r="AI59" s="57">
        <f t="shared" si="6"/>
        <v>0.87263406742035698</v>
      </c>
      <c r="AJ59" s="51">
        <f t="shared" ref="AJ59" si="537">SUM(AJ56:AJ58)</f>
        <v>553</v>
      </c>
      <c r="AK59" s="21">
        <f t="shared" ref="AK59" si="538">IF(AJ59&gt;0,(AK56*AJ56+AK57*AJ57+AK58*AJ58)/AJ59,0)</f>
        <v>8.2238698010849917E-2</v>
      </c>
      <c r="AL59" s="53">
        <f>IF(K59&gt;0,(AL56*K56+AL57*K57+AL58*K58)/K59,0)</f>
        <v>0.22217381595092026</v>
      </c>
      <c r="AM59" s="141">
        <f>IF(L59&gt;0,(AM56*K56+AM57*K57+AM58*K58)/K59,0)</f>
        <v>0.22210244952593419</v>
      </c>
      <c r="AN59" s="58">
        <f t="shared" ref="AN59" si="539">SUM(AN56:AN58)</f>
        <v>112.773753</v>
      </c>
      <c r="AO59" s="142">
        <f t="shared" si="48"/>
        <v>112.82220479999999</v>
      </c>
      <c r="AP59" s="56"/>
      <c r="AQ59" s="56">
        <f t="shared" ref="AQ59" si="540">SUM(AQ56:AQ58)</f>
        <v>504.34</v>
      </c>
      <c r="AR59" s="105"/>
      <c r="AS59" s="106">
        <f>AR58</f>
        <v>2018.4600000000016</v>
      </c>
      <c r="AT59" s="51">
        <f t="shared" ref="AT59" si="541">SUM(AT56:AT58)</f>
        <v>0</v>
      </c>
      <c r="AU59" s="59"/>
      <c r="AV59" s="58"/>
      <c r="AW59" s="58"/>
      <c r="AX59" s="58"/>
      <c r="AY59" s="58"/>
    </row>
    <row r="60" spans="1:51" x14ac:dyDescent="0.2">
      <c r="A60" s="168">
        <v>15</v>
      </c>
      <c r="B60" s="23">
        <v>1</v>
      </c>
      <c r="C60" s="46" t="s">
        <v>54</v>
      </c>
      <c r="D60" s="12">
        <v>4393</v>
      </c>
      <c r="E60" s="12">
        <v>1</v>
      </c>
      <c r="F60" s="12">
        <v>16415</v>
      </c>
      <c r="G60" s="13">
        <v>1.3</v>
      </c>
      <c r="H60" s="13">
        <v>5.8</v>
      </c>
      <c r="I60" s="12">
        <v>17627</v>
      </c>
      <c r="J60" s="13">
        <v>7.3</v>
      </c>
      <c r="K60" s="12">
        <v>16117</v>
      </c>
      <c r="L60" s="14">
        <v>0.06</v>
      </c>
      <c r="M60" s="24">
        <f>ROUND(K60*(1-L60),0)</f>
        <v>15150</v>
      </c>
      <c r="N60" s="15">
        <v>0.48499999999999999</v>
      </c>
      <c r="O60" s="25">
        <f t="shared" ref="O60:O62" si="542">M60*N60</f>
        <v>7347.75</v>
      </c>
      <c r="P60" s="14">
        <v>0.379</v>
      </c>
      <c r="Q60" s="25">
        <f t="shared" ref="Q60:Q62" si="543">M60*P60</f>
        <v>5741.85</v>
      </c>
      <c r="R60" s="16">
        <v>0.13600000000000001</v>
      </c>
      <c r="S60" s="150">
        <v>0.25990000000000002</v>
      </c>
      <c r="T60" s="25">
        <f t="shared" ref="T60:T62" si="544">M60*R60</f>
        <v>2060.4</v>
      </c>
      <c r="U60" s="26">
        <v>0.23400000000000001</v>
      </c>
      <c r="V60" s="25">
        <f t="shared" ref="V60:V62" si="545">M60*U60</f>
        <v>3545.1000000000004</v>
      </c>
      <c r="W60" s="16">
        <v>0.498</v>
      </c>
      <c r="X60" s="25">
        <f t="shared" ref="X60:X62" si="546">M60*W60</f>
        <v>7544.7</v>
      </c>
      <c r="Y60" s="16">
        <v>0.41</v>
      </c>
      <c r="Z60" s="25">
        <f t="shared" ref="Z60:Z62" si="547">Y60*M60</f>
        <v>6211.5</v>
      </c>
      <c r="AA60" s="17">
        <v>2.4199999999999998E-3</v>
      </c>
      <c r="AB60" s="18">
        <f t="shared" ref="AB60:AB62" si="548">M60*AA60</f>
        <v>36.662999999999997</v>
      </c>
      <c r="AC60" s="27">
        <f>IF(M60&gt;0,(AE60+AN60)/M60,0)</f>
        <v>2.7443539603960398E-3</v>
      </c>
      <c r="AD60" s="17">
        <v>3.8000000000000002E-4</v>
      </c>
      <c r="AE60" s="24">
        <f t="shared" ref="AE60:AE62" si="549">AD60*M60</f>
        <v>5.7570000000000006</v>
      </c>
      <c r="AF60" s="117">
        <v>0.21840000000000001</v>
      </c>
      <c r="AG60" s="30">
        <f t="shared" ref="AG60:AG62" si="550">AJ60*(1-AK60)*AF60</f>
        <v>34.971299999999999</v>
      </c>
      <c r="AH60" s="28">
        <f t="shared" ref="AH60:AH62" si="551">IF(AND(AF60&gt;0,AD60&gt;0,AA60&gt;0),((AA60-AD60)*AF60)/((AF60-AD60)*AA60),0)</f>
        <v>0.84444447813946855</v>
      </c>
      <c r="AI60" s="60">
        <f t="shared" si="6"/>
        <v>0.86299987734189387</v>
      </c>
      <c r="AJ60" s="12">
        <v>175</v>
      </c>
      <c r="AK60" s="14">
        <v>8.5000000000000006E-2</v>
      </c>
      <c r="AL60" s="15">
        <v>0.22370000000000001</v>
      </c>
      <c r="AM60" s="135">
        <v>0.2263</v>
      </c>
      <c r="AN60" s="30">
        <f>AJ60*(1-AK60)*AL60</f>
        <v>35.819962500000003</v>
      </c>
      <c r="AO60" s="136">
        <f t="shared" ref="AO60" si="552">AJ60*(1-AK60)*AM60</f>
        <v>36.236287500000003</v>
      </c>
      <c r="AP60" s="19">
        <v>1.55</v>
      </c>
      <c r="AQ60" s="19">
        <v>869.6</v>
      </c>
      <c r="AR60" s="101">
        <f>AR58+AJ60-AQ60+AS60</f>
        <v>1249.8600000000019</v>
      </c>
      <c r="AS60" s="151">
        <v>-74</v>
      </c>
      <c r="AT60" s="12"/>
      <c r="AU60" s="31"/>
      <c r="AV60" s="20"/>
      <c r="AW60" s="20"/>
      <c r="AX60" s="20"/>
      <c r="AY60" s="20"/>
    </row>
    <row r="61" spans="1:51" x14ac:dyDescent="0.2">
      <c r="A61" s="169"/>
      <c r="B61" s="33">
        <v>2</v>
      </c>
      <c r="C61" s="11" t="s">
        <v>56</v>
      </c>
      <c r="D61" s="34">
        <v>20907</v>
      </c>
      <c r="E61" s="34">
        <v>4</v>
      </c>
      <c r="F61" s="34">
        <v>14631</v>
      </c>
      <c r="G61" s="35">
        <v>1.4</v>
      </c>
      <c r="H61" s="35">
        <v>5.7</v>
      </c>
      <c r="I61" s="34">
        <v>16781</v>
      </c>
      <c r="J61" s="35">
        <v>7.5</v>
      </c>
      <c r="K61" s="34">
        <v>16047</v>
      </c>
      <c r="L61" s="36">
        <v>6.0999999999999999E-2</v>
      </c>
      <c r="M61" s="37">
        <f>ROUND(K61*(1-L61),0)</f>
        <v>15068</v>
      </c>
      <c r="N61" s="38">
        <v>0.46700000000000003</v>
      </c>
      <c r="O61" s="25">
        <f t="shared" si="542"/>
        <v>7036.7560000000003</v>
      </c>
      <c r="P61" s="36">
        <v>0.46</v>
      </c>
      <c r="Q61" s="25">
        <f t="shared" si="543"/>
        <v>6931.2800000000007</v>
      </c>
      <c r="R61" s="39">
        <v>7.2999999999999995E-2</v>
      </c>
      <c r="S61" s="139">
        <v>0.2752</v>
      </c>
      <c r="T61" s="25">
        <f t="shared" si="544"/>
        <v>1099.9639999999999</v>
      </c>
      <c r="U61" s="28">
        <v>0.254</v>
      </c>
      <c r="V61" s="25">
        <f t="shared" si="545"/>
        <v>3827.2719999999999</v>
      </c>
      <c r="W61" s="39">
        <v>0.48299999999999998</v>
      </c>
      <c r="X61" s="25">
        <f t="shared" si="546"/>
        <v>7277.8440000000001</v>
      </c>
      <c r="Y61" s="39">
        <v>0.41</v>
      </c>
      <c r="Z61" s="25">
        <f t="shared" si="547"/>
        <v>6177.8799999999992</v>
      </c>
      <c r="AA61" s="40">
        <v>2.31E-3</v>
      </c>
      <c r="AB61" s="18">
        <f t="shared" si="548"/>
        <v>34.807079999999999</v>
      </c>
      <c r="AC61" s="27">
        <f>IF(M61&gt;0,(AE61+AN61)/M61,0)</f>
        <v>2.8340428988585086E-3</v>
      </c>
      <c r="AD61" s="40">
        <v>3.6000000000000002E-4</v>
      </c>
      <c r="AE61" s="37">
        <f t="shared" si="549"/>
        <v>5.42448</v>
      </c>
      <c r="AF61" s="28">
        <v>0.20569999999999999</v>
      </c>
      <c r="AG61" s="41">
        <f t="shared" si="550"/>
        <v>34.7451984</v>
      </c>
      <c r="AH61" s="28">
        <f t="shared" si="551"/>
        <v>0.84563580959801854</v>
      </c>
      <c r="AI61" s="29">
        <f t="shared" si="6"/>
        <v>0.87439928544311429</v>
      </c>
      <c r="AJ61" s="34">
        <v>184</v>
      </c>
      <c r="AK61" s="36">
        <v>8.2000000000000003E-2</v>
      </c>
      <c r="AL61" s="38">
        <v>0.22070000000000001</v>
      </c>
      <c r="AM61" s="137">
        <v>0.22650000000000001</v>
      </c>
      <c r="AN61" s="41">
        <f>AJ61*(1-AK61)*AL61</f>
        <v>37.278878400000004</v>
      </c>
      <c r="AO61" s="138">
        <f t="shared" si="19"/>
        <v>38.258568000000004</v>
      </c>
      <c r="AP61" s="42">
        <v>1.56</v>
      </c>
      <c r="AQ61" s="42"/>
      <c r="AR61" s="121">
        <f>AR60+AJ61-AQ61</f>
        <v>1433.8600000000019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9"/>
      <c r="B62" s="33">
        <v>3</v>
      </c>
      <c r="C62" s="46" t="s">
        <v>58</v>
      </c>
      <c r="D62" s="43">
        <v>20366</v>
      </c>
      <c r="E62" s="43">
        <v>1</v>
      </c>
      <c r="F62" s="43">
        <v>16617</v>
      </c>
      <c r="G62" s="37">
        <v>1.4</v>
      </c>
      <c r="H62" s="37">
        <v>6.7</v>
      </c>
      <c r="I62" s="43">
        <v>18047</v>
      </c>
      <c r="J62" s="37">
        <v>3.1</v>
      </c>
      <c r="K62" s="43">
        <v>15908</v>
      </c>
      <c r="L62" s="39">
        <v>5.8999999999999997E-2</v>
      </c>
      <c r="M62" s="37">
        <f>ROUND(K62*(1-L62),0)</f>
        <v>14969</v>
      </c>
      <c r="N62" s="28">
        <v>0.433</v>
      </c>
      <c r="O62" s="25">
        <f t="shared" si="542"/>
        <v>6481.5770000000002</v>
      </c>
      <c r="P62" s="39">
        <v>0.48</v>
      </c>
      <c r="Q62" s="25">
        <f t="shared" si="543"/>
        <v>7185.12</v>
      </c>
      <c r="R62" s="39">
        <v>8.6999999999999994E-2</v>
      </c>
      <c r="S62" s="139">
        <v>0.27539999999999998</v>
      </c>
      <c r="T62" s="25">
        <f t="shared" si="544"/>
        <v>1302.3029999999999</v>
      </c>
      <c r="U62" s="28">
        <v>0.24099999999999999</v>
      </c>
      <c r="V62" s="25">
        <f t="shared" si="545"/>
        <v>3607.529</v>
      </c>
      <c r="W62" s="39">
        <v>0.495</v>
      </c>
      <c r="X62" s="25">
        <f t="shared" si="546"/>
        <v>7409.6549999999997</v>
      </c>
      <c r="Y62" s="39">
        <v>0.43</v>
      </c>
      <c r="Z62" s="25">
        <f t="shared" si="547"/>
        <v>6436.67</v>
      </c>
      <c r="AA62" s="47">
        <v>2.3500000000000001E-3</v>
      </c>
      <c r="AB62" s="18">
        <f t="shared" si="548"/>
        <v>35.177150000000005</v>
      </c>
      <c r="AC62" s="27">
        <f>IF(M62&gt;0,(AE62+AN62)/M62,0)</f>
        <v>3.0599092123722361E-3</v>
      </c>
      <c r="AD62" s="47">
        <v>3.6000000000000002E-4</v>
      </c>
      <c r="AE62" s="37">
        <f t="shared" si="549"/>
        <v>5.3888400000000001</v>
      </c>
      <c r="AF62" s="28">
        <v>0.15540000000000001</v>
      </c>
      <c r="AG62" s="41">
        <f t="shared" si="550"/>
        <v>35.482948200000003</v>
      </c>
      <c r="AH62" s="28">
        <f t="shared" si="551"/>
        <v>0.84877478426981079</v>
      </c>
      <c r="AI62" s="29">
        <f t="shared" si="6"/>
        <v>0.88414771712687545</v>
      </c>
      <c r="AJ62" s="43">
        <v>249</v>
      </c>
      <c r="AK62" s="39">
        <v>8.3000000000000004E-2</v>
      </c>
      <c r="AL62" s="28">
        <v>0.17699999999999999</v>
      </c>
      <c r="AM62" s="139">
        <v>0.1605</v>
      </c>
      <c r="AN62" s="41">
        <f>AJ62*(1-AK62)*AL62</f>
        <v>40.414940999999999</v>
      </c>
      <c r="AO62" s="140">
        <f t="shared" si="19"/>
        <v>36.647446500000001</v>
      </c>
      <c r="AP62" s="18">
        <v>1.65</v>
      </c>
      <c r="AQ62" s="18"/>
      <c r="AR62" s="121">
        <f>AR61+AJ62-AQ62</f>
        <v>1682.8600000000019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70"/>
      <c r="B63" s="49" t="s">
        <v>38</v>
      </c>
      <c r="C63" s="50"/>
      <c r="D63" s="51">
        <f t="shared" ref="D63" si="553">SUM(D60:D62)</f>
        <v>45666</v>
      </c>
      <c r="E63" s="51"/>
      <c r="F63" s="51">
        <f t="shared" ref="F63" si="554">SUM(F60:F62)</f>
        <v>47663</v>
      </c>
      <c r="G63" s="52"/>
      <c r="H63" s="52"/>
      <c r="I63" s="51">
        <f t="shared" ref="I63:K63" si="555">SUM(I60:I62)</f>
        <v>52455</v>
      </c>
      <c r="J63" s="52"/>
      <c r="K63" s="51">
        <f t="shared" si="555"/>
        <v>48072</v>
      </c>
      <c r="L63" s="21">
        <f t="shared" ref="L63" si="556">IF(K63&gt;0,(K60*L60+K61*L61+K62*L62)/K63,0)</f>
        <v>6.0002891496089193E-2</v>
      </c>
      <c r="M63" s="52">
        <f t="shared" ref="M63" si="557">M60+M61+M62</f>
        <v>45187</v>
      </c>
      <c r="N63" s="53">
        <f t="shared" ref="N63" si="558">IF(M63&gt;0,O63/M63,0)</f>
        <v>0.46177181490251629</v>
      </c>
      <c r="O63" s="54">
        <f t="shared" ref="O63" si="559">O60+O61+O62</f>
        <v>20866.083000000002</v>
      </c>
      <c r="P63" s="21">
        <f t="shared" ref="P63" si="560">IF(M63&gt;0,Q63/M63,0)</f>
        <v>0.43946820988337354</v>
      </c>
      <c r="Q63" s="54">
        <f t="shared" ref="Q63" si="561">Q60+Q61+Q62</f>
        <v>19858.25</v>
      </c>
      <c r="R63" s="21">
        <f t="shared" ref="R63" si="562">IF(M63&gt;0,T63/M63,0)</f>
        <v>9.8759975214110243E-2</v>
      </c>
      <c r="S63" s="141"/>
      <c r="T63" s="54">
        <f t="shared" ref="T63" si="563">T60+T61+T62</f>
        <v>4462.6669999999995</v>
      </c>
      <c r="U63" s="21">
        <f t="shared" ref="U63" si="564">IF(M63&gt;0,V63/M63,0)</f>
        <v>0.24298804966030052</v>
      </c>
      <c r="V63" s="54">
        <f t="shared" ref="V63" si="565">V60+V61+V62</f>
        <v>10979.901</v>
      </c>
      <c r="W63" s="21">
        <f t="shared" ref="W63" si="566">IF(M63&gt;0,X63/M63,0)</f>
        <v>0.49200431540044703</v>
      </c>
      <c r="X63" s="54">
        <f t="shared" ref="X63" si="567">X60+X61+X62</f>
        <v>22232.199000000001</v>
      </c>
      <c r="Y63" s="21">
        <f t="shared" ref="Y63" si="568">IF(M63&gt;0,Z63/M63,0)</f>
        <v>0.41662535685042157</v>
      </c>
      <c r="Z63" s="54">
        <f t="shared" ref="Z63" si="569">Z60+Z61+Z62</f>
        <v>18826.05</v>
      </c>
      <c r="AA63" s="55">
        <f t="shared" ref="AA63" si="570">IF(M63&gt;0,AB63/M63,0)</f>
        <v>2.3601307898289334E-3</v>
      </c>
      <c r="AB63" s="56">
        <f t="shared" ref="AB63" si="571">SUM(AB60:AB62)</f>
        <v>106.64723000000001</v>
      </c>
      <c r="AC63" s="55">
        <f t="shared" ref="AC63" si="572">IF(M63&gt;0,(AC60*M60+AC61*M61+AC62*M62)/M63,0)</f>
        <v>2.8787948281585414E-3</v>
      </c>
      <c r="AD63" s="55">
        <f t="shared" ref="AD63" si="573">IF(K63&gt;0,(K60*AD60+K61*AD61+K62*AD62)/K63,0)</f>
        <v>3.6670535862872361E-4</v>
      </c>
      <c r="AE63" s="52">
        <f t="shared" ref="AE63" si="574">SUM(AE60:AE62)</f>
        <v>16.570320000000002</v>
      </c>
      <c r="AF63" s="53">
        <f t="shared" ref="AF63" si="575">IF(K63&gt;0,(K60*AF60+K61*AF61+K62*AF62)/K63,0)</f>
        <v>0.19331261233150274</v>
      </c>
      <c r="AG63" s="58">
        <f t="shared" ref="AG63" si="576">SUM(AG60:AG62)</f>
        <v>105.19944660000002</v>
      </c>
      <c r="AH63" s="53">
        <f t="shared" ref="AH63" si="577">IF(AND(AB63&gt;0),((AB60*AH60+AB61*AH61+AB62*AH62)/AB63),0)</f>
        <v>0.8462616336124914</v>
      </c>
      <c r="AI63" s="57">
        <f t="shared" si="6"/>
        <v>0.87416522264770702</v>
      </c>
      <c r="AJ63" s="51">
        <f t="shared" ref="AJ63" si="578">SUM(AJ60:AJ62)</f>
        <v>608</v>
      </c>
      <c r="AK63" s="21">
        <f t="shared" ref="AK63" si="579">IF(AJ63&gt;0,(AK60*AJ60+AK61*AJ61+AK62*AJ62)/AJ63,0)</f>
        <v>8.3273026315789478E-2</v>
      </c>
      <c r="AL63" s="53">
        <f>IF(K63&gt;0,(AL60*K60+AL61*K61+AL62*K62)/K63,0)</f>
        <v>0.20724458728573805</v>
      </c>
      <c r="AM63" s="141">
        <f>IF(L63&gt;0,(AM60*K60+AM61*K61+AM62*K62)/K63,0)</f>
        <v>0.20459220752205026</v>
      </c>
      <c r="AN63" s="58">
        <f t="shared" ref="AN63" si="580">SUM(AN60:AN62)</f>
        <v>113.5137819</v>
      </c>
      <c r="AO63" s="142">
        <f t="shared" si="48"/>
        <v>111.142302</v>
      </c>
      <c r="AP63" s="56"/>
      <c r="AQ63" s="56">
        <f t="shared" ref="AQ63" si="581">SUM(AQ60:AQ62)</f>
        <v>869.6</v>
      </c>
      <c r="AR63" s="105"/>
      <c r="AS63" s="106">
        <f>AR62</f>
        <v>1682.8600000000019</v>
      </c>
      <c r="AT63" s="51">
        <f t="shared" ref="AT63" si="582">SUM(AT60:AT62)</f>
        <v>0</v>
      </c>
      <c r="AU63" s="59"/>
      <c r="AV63" s="58"/>
      <c r="AW63" s="58"/>
      <c r="AX63" s="58"/>
      <c r="AY63" s="58"/>
    </row>
    <row r="64" spans="1:51" x14ac:dyDescent="0.2">
      <c r="A64" s="168">
        <v>16</v>
      </c>
      <c r="B64" s="23">
        <v>1</v>
      </c>
      <c r="C64" s="46" t="s">
        <v>54</v>
      </c>
      <c r="D64" s="12">
        <v>6854</v>
      </c>
      <c r="E64" s="12">
        <v>0</v>
      </c>
      <c r="F64" s="12">
        <v>9013</v>
      </c>
      <c r="G64" s="13">
        <v>1.5</v>
      </c>
      <c r="H64" s="13">
        <v>6.3</v>
      </c>
      <c r="I64" s="12">
        <v>10346</v>
      </c>
      <c r="J64" s="13">
        <v>9.3000000000000007</v>
      </c>
      <c r="K64" s="12">
        <v>15518</v>
      </c>
      <c r="L64" s="14">
        <v>5.8000000000000003E-2</v>
      </c>
      <c r="M64" s="24">
        <f>ROUND(K64*(1-L64),0)</f>
        <v>14618</v>
      </c>
      <c r="N64" s="15">
        <v>0.56799999999999995</v>
      </c>
      <c r="O64" s="25">
        <f t="shared" ref="O64:O66" si="583">M64*N64</f>
        <v>8303.0239999999994</v>
      </c>
      <c r="P64" s="14">
        <v>0.28699999999999998</v>
      </c>
      <c r="Q64" s="25">
        <f t="shared" ref="Q64:Q66" si="584">M64*P64</f>
        <v>4195.366</v>
      </c>
      <c r="R64" s="16">
        <v>0.14499999999999999</v>
      </c>
      <c r="S64" s="150">
        <v>0.26500000000000001</v>
      </c>
      <c r="T64" s="25">
        <f t="shared" ref="T64:T66" si="585">M64*R64</f>
        <v>2119.6099999999997</v>
      </c>
      <c r="U64" s="26">
        <v>0.245</v>
      </c>
      <c r="V64" s="25">
        <f t="shared" ref="V64:V66" si="586">M64*U64</f>
        <v>3581.41</v>
      </c>
      <c r="W64" s="16">
        <v>0.48899999999999999</v>
      </c>
      <c r="X64" s="25">
        <f t="shared" ref="X64:X66" si="587">M64*W64</f>
        <v>7148.2020000000002</v>
      </c>
      <c r="Y64" s="16">
        <v>0.4</v>
      </c>
      <c r="Z64" s="25">
        <f t="shared" ref="Z64:Z66" si="588">Y64*M64</f>
        <v>5847.2000000000007</v>
      </c>
      <c r="AA64" s="17">
        <v>2.3400000000000001E-3</v>
      </c>
      <c r="AB64" s="18">
        <f t="shared" ref="AB64:AB66" si="589">M64*AA64</f>
        <v>34.206119999999999</v>
      </c>
      <c r="AC64" s="27">
        <f>IF(M64&gt;0,(AE64+AN64)/M64,0)</f>
        <v>2.7188762074155147E-3</v>
      </c>
      <c r="AD64" s="17">
        <v>3.6999999999999999E-4</v>
      </c>
      <c r="AE64" s="24">
        <f t="shared" ref="AE64:AE66" si="590">AD64*M64</f>
        <v>5.4086600000000002</v>
      </c>
      <c r="AF64" s="117">
        <v>0.2114</v>
      </c>
      <c r="AG64" s="30">
        <f t="shared" ref="AG64:AG66" si="591">AJ64*(1-AK64)*AF64</f>
        <v>33.620210399999998</v>
      </c>
      <c r="AH64" s="28">
        <f t="shared" ref="AH64:AH66" si="592">IF(AND(AF64&gt;0,AD64&gt;0,AA64&gt;0),((AA64-AD64)*AF64)/((AF64-AD64)*AA64),0)</f>
        <v>0.84335641507607573</v>
      </c>
      <c r="AI64" s="60">
        <f t="shared" si="6"/>
        <v>0.86539744360488724</v>
      </c>
      <c r="AJ64" s="34">
        <v>174</v>
      </c>
      <c r="AK64" s="36">
        <v>8.5999999999999993E-2</v>
      </c>
      <c r="AL64" s="15">
        <v>0.21590000000000001</v>
      </c>
      <c r="AM64" s="135">
        <v>0.21929999999999999</v>
      </c>
      <c r="AN64" s="30">
        <f>AJ64*(1-AK64)*AL64</f>
        <v>34.3358724</v>
      </c>
      <c r="AO64" s="136">
        <f t="shared" ref="AO64" si="593">AJ64*(1-AK64)*AM64</f>
        <v>34.876594799999999</v>
      </c>
      <c r="AP64" s="19">
        <v>1.65</v>
      </c>
      <c r="AQ64" s="19">
        <v>864.68</v>
      </c>
      <c r="AR64" s="101">
        <f>AR62+AJ64-AQ64+AS64</f>
        <v>989.180000000002</v>
      </c>
      <c r="AS64" s="151">
        <v>-3</v>
      </c>
      <c r="AT64" s="12"/>
      <c r="AU64" s="31"/>
      <c r="AV64" s="20"/>
      <c r="AW64" s="20"/>
      <c r="AX64" s="20"/>
      <c r="AY64" s="20"/>
    </row>
    <row r="65" spans="1:51" x14ac:dyDescent="0.2">
      <c r="A65" s="169"/>
      <c r="B65" s="33">
        <v>2</v>
      </c>
      <c r="C65" s="11" t="s">
        <v>56</v>
      </c>
      <c r="D65" s="34">
        <v>19700</v>
      </c>
      <c r="E65" s="34">
        <v>3</v>
      </c>
      <c r="F65" s="34">
        <v>15514</v>
      </c>
      <c r="G65" s="35">
        <v>2.2000000000000002</v>
      </c>
      <c r="H65" s="35">
        <v>4.8</v>
      </c>
      <c r="I65" s="34">
        <v>16913</v>
      </c>
      <c r="J65" s="35">
        <v>9</v>
      </c>
      <c r="K65" s="34">
        <v>14888</v>
      </c>
      <c r="L65" s="36">
        <v>6.7000000000000004E-2</v>
      </c>
      <c r="M65" s="37">
        <f>ROUND(K65*(1-L65),0)</f>
        <v>13891</v>
      </c>
      <c r="N65" s="38">
        <v>0.53</v>
      </c>
      <c r="O65" s="25">
        <f t="shared" si="583"/>
        <v>7362.2300000000005</v>
      </c>
      <c r="P65" s="36">
        <v>0.315</v>
      </c>
      <c r="Q65" s="25">
        <f t="shared" si="584"/>
        <v>4375.665</v>
      </c>
      <c r="R65" s="39">
        <v>0.155</v>
      </c>
      <c r="S65" s="139">
        <v>0.27239999999999998</v>
      </c>
      <c r="T65" s="25">
        <f t="shared" si="585"/>
        <v>2153.105</v>
      </c>
      <c r="U65" s="28">
        <v>0.218</v>
      </c>
      <c r="V65" s="25">
        <f t="shared" si="586"/>
        <v>3028.2379999999998</v>
      </c>
      <c r="W65" s="39">
        <v>0.50600000000000001</v>
      </c>
      <c r="X65" s="25">
        <f t="shared" si="587"/>
        <v>7028.8460000000005</v>
      </c>
      <c r="Y65" s="39">
        <v>0.4</v>
      </c>
      <c r="Z65" s="25">
        <f t="shared" si="588"/>
        <v>5556.4000000000005</v>
      </c>
      <c r="AA65" s="40">
        <v>2.2699999999999999E-3</v>
      </c>
      <c r="AB65" s="18">
        <f t="shared" si="589"/>
        <v>31.53257</v>
      </c>
      <c r="AC65" s="27">
        <f>IF(M65&gt;0,(AE65+AN65)/M65,0)</f>
        <v>2.69801540565834E-3</v>
      </c>
      <c r="AD65" s="40">
        <v>3.4000000000000002E-4</v>
      </c>
      <c r="AE65" s="37">
        <f t="shared" si="590"/>
        <v>4.7229400000000004</v>
      </c>
      <c r="AF65" s="28">
        <v>0.19470000000000001</v>
      </c>
      <c r="AG65" s="41">
        <f t="shared" si="591"/>
        <v>30.053892000000005</v>
      </c>
      <c r="AH65" s="28">
        <f t="shared" si="592"/>
        <v>0.85170758109978939</v>
      </c>
      <c r="AI65" s="29">
        <f t="shared" si="6"/>
        <v>0.8753840406322122</v>
      </c>
      <c r="AJ65" s="34">
        <v>170</v>
      </c>
      <c r="AK65" s="36">
        <v>9.1999999999999998E-2</v>
      </c>
      <c r="AL65" s="38">
        <v>0.2122</v>
      </c>
      <c r="AM65" s="137">
        <v>0.21609999999999999</v>
      </c>
      <c r="AN65" s="41">
        <f>AJ65*(1-AK65)*AL65</f>
        <v>32.755192000000001</v>
      </c>
      <c r="AO65" s="138">
        <f t="shared" si="19"/>
        <v>33.357196000000002</v>
      </c>
      <c r="AP65" s="42">
        <v>1.6</v>
      </c>
      <c r="AQ65" s="42"/>
      <c r="AR65" s="121">
        <f>AR64+AJ65-AQ65</f>
        <v>1159.1800000000021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9"/>
      <c r="B66" s="33">
        <v>3</v>
      </c>
      <c r="C66" s="46" t="s">
        <v>58</v>
      </c>
      <c r="D66" s="43">
        <v>16557</v>
      </c>
      <c r="E66" s="43">
        <v>1</v>
      </c>
      <c r="F66" s="43">
        <v>16661</v>
      </c>
      <c r="G66" s="37">
        <v>1</v>
      </c>
      <c r="H66" s="37">
        <v>4.5999999999999996</v>
      </c>
      <c r="I66" s="43">
        <v>17856</v>
      </c>
      <c r="J66" s="37">
        <v>8.1</v>
      </c>
      <c r="K66" s="43">
        <v>15029</v>
      </c>
      <c r="L66" s="39">
        <v>6.6000000000000003E-2</v>
      </c>
      <c r="M66" s="37">
        <f>ROUND(K66*(1-L66),0)</f>
        <v>14037</v>
      </c>
      <c r="N66" s="28">
        <v>0.54200000000000004</v>
      </c>
      <c r="O66" s="25">
        <f t="shared" si="583"/>
        <v>7608.0540000000001</v>
      </c>
      <c r="P66" s="39">
        <v>0.311</v>
      </c>
      <c r="Q66" s="25">
        <f t="shared" si="584"/>
        <v>4365.5069999999996</v>
      </c>
      <c r="R66" s="39">
        <v>0.14699999999999999</v>
      </c>
      <c r="S66" s="139">
        <v>0.27729999999999999</v>
      </c>
      <c r="T66" s="25">
        <f t="shared" si="585"/>
        <v>2063.4389999999999</v>
      </c>
      <c r="U66" s="28">
        <v>0.223</v>
      </c>
      <c r="V66" s="25">
        <f t="shared" si="586"/>
        <v>3130.2510000000002</v>
      </c>
      <c r="W66" s="39">
        <v>0.5</v>
      </c>
      <c r="X66" s="25">
        <f t="shared" si="587"/>
        <v>7018.5</v>
      </c>
      <c r="Y66" s="39">
        <v>0.4</v>
      </c>
      <c r="Z66" s="25">
        <f t="shared" si="588"/>
        <v>5614.8</v>
      </c>
      <c r="AA66" s="47">
        <v>2.2799999999999999E-3</v>
      </c>
      <c r="AB66" s="18">
        <f t="shared" si="589"/>
        <v>32.004359999999998</v>
      </c>
      <c r="AC66" s="27">
        <f>IF(M66&gt;0,(AE66+AN66)/M66,0)</f>
        <v>2.4326066538434138E-3</v>
      </c>
      <c r="AD66" s="47">
        <v>3.4000000000000002E-4</v>
      </c>
      <c r="AE66" s="37">
        <f t="shared" si="590"/>
        <v>4.7725800000000005</v>
      </c>
      <c r="AF66" s="28">
        <v>0.20319999999999999</v>
      </c>
      <c r="AG66" s="41">
        <f t="shared" si="591"/>
        <v>27.582164800000001</v>
      </c>
      <c r="AH66" s="28">
        <f t="shared" si="592"/>
        <v>0.85230329100875024</v>
      </c>
      <c r="AI66" s="29">
        <f t="shared" si="6"/>
        <v>0.86158592622853047</v>
      </c>
      <c r="AJ66" s="43">
        <v>149</v>
      </c>
      <c r="AK66" s="39">
        <v>8.8999999999999996E-2</v>
      </c>
      <c r="AL66" s="28">
        <v>0.21640000000000001</v>
      </c>
      <c r="AM66" s="139">
        <v>0.2208</v>
      </c>
      <c r="AN66" s="41">
        <f>AJ66*(1-AK66)*AL66</f>
        <v>29.373919600000001</v>
      </c>
      <c r="AO66" s="140">
        <f t="shared" si="19"/>
        <v>29.971171200000001</v>
      </c>
      <c r="AP66" s="18">
        <v>1.55</v>
      </c>
      <c r="AQ66" s="18"/>
      <c r="AR66" s="121">
        <f>AR65+AJ66-AQ66</f>
        <v>1308.1800000000021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70"/>
      <c r="B67" s="49" t="s">
        <v>38</v>
      </c>
      <c r="C67" s="50"/>
      <c r="D67" s="51">
        <f t="shared" ref="D67" si="594">SUM(D64:D66)</f>
        <v>43111</v>
      </c>
      <c r="E67" s="51"/>
      <c r="F67" s="51">
        <f t="shared" ref="F67" si="595">SUM(F64:F66)</f>
        <v>41188</v>
      </c>
      <c r="G67" s="52"/>
      <c r="H67" s="52"/>
      <c r="I67" s="51">
        <f t="shared" ref="I67:K67" si="596">SUM(I64:I66)</f>
        <v>45115</v>
      </c>
      <c r="J67" s="52"/>
      <c r="K67" s="51">
        <f t="shared" si="596"/>
        <v>45435</v>
      </c>
      <c r="L67" s="21">
        <f t="shared" ref="L67" si="597">IF(K67&gt;0,(K64*L64+K65*L65+K66*L66)/K67,0)</f>
        <v>6.3595333993617262E-2</v>
      </c>
      <c r="M67" s="52">
        <f t="shared" ref="M67" si="598">M64+M65+M66</f>
        <v>42546</v>
      </c>
      <c r="N67" s="53">
        <f t="shared" ref="N67" si="599">IF(M67&gt;0,O67/M67,0)</f>
        <v>0.54701518356602263</v>
      </c>
      <c r="O67" s="54">
        <f t="shared" ref="O67" si="600">O64+O65+O66</f>
        <v>23273.308000000001</v>
      </c>
      <c r="P67" s="21">
        <f t="shared" ref="P67" si="601">IF(M67&gt;0,Q67/M67,0)</f>
        <v>0.30406002914492547</v>
      </c>
      <c r="Q67" s="54">
        <f t="shared" ref="Q67" si="602">Q64+Q65+Q66</f>
        <v>12936.537999999999</v>
      </c>
      <c r="R67" s="21">
        <f t="shared" ref="R67" si="603">IF(M67&gt;0,T67/M67,0)</f>
        <v>0.14892478728905187</v>
      </c>
      <c r="S67" s="141"/>
      <c r="T67" s="54">
        <f t="shared" ref="T67" si="604">T64+T65+T66</f>
        <v>6336.1540000000005</v>
      </c>
      <c r="U67" s="21">
        <f t="shared" ref="U67" si="605">IF(M67&gt;0,V67/M67,0)</f>
        <v>0.22892631504724298</v>
      </c>
      <c r="V67" s="54">
        <f t="shared" ref="V67" si="606">V64+V65+V66</f>
        <v>9739.8989999999994</v>
      </c>
      <c r="W67" s="21">
        <f t="shared" ref="W67" si="607">IF(M67&gt;0,X67/M67,0)</f>
        <v>0.49817957034738874</v>
      </c>
      <c r="X67" s="54">
        <f t="shared" ref="X67" si="608">X64+X65+X66</f>
        <v>21195.548000000003</v>
      </c>
      <c r="Y67" s="21">
        <f t="shared" ref="Y67" si="609">IF(M67&gt;0,Z67/M67,0)</f>
        <v>0.4</v>
      </c>
      <c r="Z67" s="54">
        <f t="shared" ref="Z67" si="610">Z64+Z65+Z66</f>
        <v>17018.400000000001</v>
      </c>
      <c r="AA67" s="55">
        <f t="shared" ref="AA67" si="611">IF(M67&gt;0,AB67/M67,0)</f>
        <v>2.2973499271376858E-3</v>
      </c>
      <c r="AB67" s="56">
        <f t="shared" ref="AB67" si="612">SUM(AB64:AB66)</f>
        <v>97.743049999999982</v>
      </c>
      <c r="AC67" s="55">
        <f t="shared" ref="AC67" si="613">IF(M67&gt;0,(AC64*M64+AC65*M65+AC66*M66)/M67,0)</f>
        <v>2.6176177313966061E-3</v>
      </c>
      <c r="AD67" s="55">
        <f t="shared" ref="AD67" si="614">IF(K67&gt;0,(K64*AD64+K65*AD65+K66*AD66)/K67,0)</f>
        <v>3.5024628590293828E-4</v>
      </c>
      <c r="AE67" s="52">
        <f t="shared" ref="AE67" si="615">SUM(AE64:AE66)</f>
        <v>14.90418</v>
      </c>
      <c r="AF67" s="53">
        <f t="shared" ref="AF67" si="616">IF(K67&gt;0,(K64*AF64+K65*AF65+K66*AF66)/K67,0)</f>
        <v>0.20321539782106304</v>
      </c>
      <c r="AG67" s="58">
        <f t="shared" ref="AG67" si="617">SUM(AG64:AG66)</f>
        <v>91.256267199999996</v>
      </c>
      <c r="AH67" s="53">
        <f t="shared" ref="AH67" si="618">IF(AND(AB67&gt;0),((AB64*AH64+AB65*AH65+AB66*AH66)/AB67),0)</f>
        <v>0.84898006571363038</v>
      </c>
      <c r="AI67" s="57">
        <f t="shared" si="6"/>
        <v>0.86761089979845463</v>
      </c>
      <c r="AJ67" s="51">
        <f t="shared" ref="AJ67" si="619">SUM(AJ64:AJ66)</f>
        <v>493</v>
      </c>
      <c r="AK67" s="21">
        <f t="shared" ref="AK67" si="620">IF(AJ67&gt;0,(AK64*AJ64+AK65*AJ65+AK66*AJ66)/AJ67,0)</f>
        <v>8.8975659229208914E-2</v>
      </c>
      <c r="AL67" s="53">
        <f>IF(K67&gt;0,(AL64*K64+AL65*K65+AL66*K66)/K67,0)</f>
        <v>0.21485298558380103</v>
      </c>
      <c r="AM67" s="141">
        <f>IF(L67&gt;0,(AM64*K64+AM65*K65+AM66*K66)/K67,0)</f>
        <v>0.21874760426983603</v>
      </c>
      <c r="AN67" s="58">
        <f t="shared" ref="AN67" si="621">SUM(AN64:AN66)</f>
        <v>96.464983999999987</v>
      </c>
      <c r="AO67" s="142">
        <f t="shared" si="48"/>
        <v>98.204962000000009</v>
      </c>
      <c r="AP67" s="56"/>
      <c r="AQ67" s="56">
        <f t="shared" ref="AQ67" si="622">SUM(AQ64:AQ66)</f>
        <v>864.68</v>
      </c>
      <c r="AR67" s="105"/>
      <c r="AS67" s="106">
        <f>AR66</f>
        <v>1308.1800000000021</v>
      </c>
      <c r="AT67" s="51">
        <f t="shared" ref="AT67" si="623">SUM(AT64:AT66)</f>
        <v>0</v>
      </c>
      <c r="AU67" s="59"/>
      <c r="AV67" s="58"/>
      <c r="AW67" s="58"/>
      <c r="AX67" s="58"/>
      <c r="AY67" s="58"/>
    </row>
    <row r="68" spans="1:51" x14ac:dyDescent="0.2">
      <c r="A68" s="168">
        <v>17</v>
      </c>
      <c r="B68" s="23">
        <v>1</v>
      </c>
      <c r="C68" s="46" t="s">
        <v>54</v>
      </c>
      <c r="D68" s="12">
        <v>11937</v>
      </c>
      <c r="E68" s="12">
        <v>0</v>
      </c>
      <c r="F68" s="12">
        <v>15348</v>
      </c>
      <c r="G68" s="13">
        <v>0.7</v>
      </c>
      <c r="H68" s="13">
        <v>5.2</v>
      </c>
      <c r="I68" s="12">
        <v>17184</v>
      </c>
      <c r="J68" s="13">
        <v>7.5</v>
      </c>
      <c r="K68" s="12">
        <v>15150</v>
      </c>
      <c r="L68" s="14">
        <v>7.4999999999999997E-2</v>
      </c>
      <c r="M68" s="24">
        <f>ROUND(K68*(1-L68),0)</f>
        <v>14014</v>
      </c>
      <c r="N68" s="15">
        <v>0.60399999999999998</v>
      </c>
      <c r="O68" s="25">
        <f t="shared" ref="O68:O70" si="624">M68*N68</f>
        <v>8464.4560000000001</v>
      </c>
      <c r="P68" s="14">
        <v>0.216</v>
      </c>
      <c r="Q68" s="25">
        <f t="shared" ref="Q68:Q70" si="625">M68*P68</f>
        <v>3027.0239999999999</v>
      </c>
      <c r="R68" s="16">
        <v>0.18</v>
      </c>
      <c r="S68" s="150">
        <v>0.25590000000000002</v>
      </c>
      <c r="T68" s="25">
        <f t="shared" ref="T68:T70" si="626">M68*R68</f>
        <v>2522.52</v>
      </c>
      <c r="U68" s="26">
        <v>0.214</v>
      </c>
      <c r="V68" s="25">
        <f t="shared" ref="V68:V70" si="627">M68*U68</f>
        <v>2998.9960000000001</v>
      </c>
      <c r="W68" s="16">
        <v>0.50800000000000001</v>
      </c>
      <c r="X68" s="25">
        <f t="shared" ref="X68:X70" si="628">M68*W68</f>
        <v>7119.1120000000001</v>
      </c>
      <c r="Y68" s="16">
        <v>0.4</v>
      </c>
      <c r="Z68" s="25">
        <f t="shared" ref="Z68:Z70" si="629">Y68*M68</f>
        <v>5605.6</v>
      </c>
      <c r="AA68" s="17">
        <v>2.3500000000000001E-3</v>
      </c>
      <c r="AB68" s="18">
        <f t="shared" ref="AB68:AB70" si="630">M68*AA68</f>
        <v>32.932900000000004</v>
      </c>
      <c r="AC68" s="27">
        <f>IF(M68&gt;0,(AE68+AN68)/M68,0)</f>
        <v>2.8652070786356503E-3</v>
      </c>
      <c r="AD68" s="17">
        <v>3.4000000000000002E-4</v>
      </c>
      <c r="AE68" s="24">
        <f t="shared" ref="AE68:AE70" si="631">AD68*M68</f>
        <v>4.7647600000000008</v>
      </c>
      <c r="AF68" s="117">
        <v>0.2056</v>
      </c>
      <c r="AG68" s="30">
        <f t="shared" ref="AG68:AG70" si="632">AJ68*(1-AK68)*AF68</f>
        <v>33.825312000000004</v>
      </c>
      <c r="AH68" s="28">
        <f t="shared" ref="AH68:AH70" si="633">IF(AND(AF68&gt;0,AD68&gt;0,AA68&gt;0),((AA68-AD68)*AF68)/((AF68-AD68)*AA68),0)</f>
        <v>0.85673593014360616</v>
      </c>
      <c r="AI68" s="60">
        <f t="shared" ref="AI68:AI127" si="634">IF(AND(AC68&gt;0,AL68&gt;0,AD68&gt;0),((AL68*(AC68-AD68))/(AC68*(AL68-AD68))),0)</f>
        <v>0.88273022599275319</v>
      </c>
      <c r="AJ68" s="12">
        <v>180</v>
      </c>
      <c r="AK68" s="14">
        <v>8.5999999999999993E-2</v>
      </c>
      <c r="AL68" s="15">
        <v>0.21510000000000001</v>
      </c>
      <c r="AM68" s="135">
        <v>0.21640000000000001</v>
      </c>
      <c r="AN68" s="30">
        <f>AJ68*(1-AK68)*AL68</f>
        <v>35.388252000000001</v>
      </c>
      <c r="AO68" s="136">
        <f t="shared" ref="AO68" si="635">AJ68*(1-AK68)*AM68</f>
        <v>35.602128</v>
      </c>
      <c r="AP68" s="19">
        <v>1.55</v>
      </c>
      <c r="AQ68" s="19"/>
      <c r="AR68" s="101">
        <f>AR66+AJ68-AQ68</f>
        <v>1488.1800000000021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9"/>
      <c r="B69" s="33">
        <v>2</v>
      </c>
      <c r="C69" s="11" t="s">
        <v>57</v>
      </c>
      <c r="D69" s="34">
        <v>21200</v>
      </c>
      <c r="E69" s="34">
        <v>2</v>
      </c>
      <c r="F69" s="34">
        <v>16463</v>
      </c>
      <c r="G69" s="35">
        <v>1.2</v>
      </c>
      <c r="H69" s="35">
        <v>4.9000000000000004</v>
      </c>
      <c r="I69" s="34">
        <v>17653</v>
      </c>
      <c r="J69" s="35">
        <v>7</v>
      </c>
      <c r="K69" s="34">
        <v>15154</v>
      </c>
      <c r="L69" s="36">
        <v>7.0999999999999994E-2</v>
      </c>
      <c r="M69" s="37">
        <f>ROUND(K69*(1-L69),0)</f>
        <v>14078</v>
      </c>
      <c r="N69" s="38">
        <v>0.58299999999999996</v>
      </c>
      <c r="O69" s="25">
        <f t="shared" si="624"/>
        <v>8207.4740000000002</v>
      </c>
      <c r="P69" s="36">
        <v>0.249</v>
      </c>
      <c r="Q69" s="25">
        <f t="shared" si="625"/>
        <v>3505.422</v>
      </c>
      <c r="R69" s="39">
        <v>0.16800000000000001</v>
      </c>
      <c r="S69" s="139">
        <v>0.26469999999999999</v>
      </c>
      <c r="T69" s="25">
        <f t="shared" si="626"/>
        <v>2365.1040000000003</v>
      </c>
      <c r="U69" s="28">
        <v>0.21099999999999999</v>
      </c>
      <c r="V69" s="25">
        <f t="shared" si="627"/>
        <v>2970.4580000000001</v>
      </c>
      <c r="W69" s="39">
        <v>0.51100000000000001</v>
      </c>
      <c r="X69" s="25">
        <f t="shared" si="628"/>
        <v>7193.8580000000002</v>
      </c>
      <c r="Y69" s="39">
        <v>0.4</v>
      </c>
      <c r="Z69" s="25">
        <f t="shared" si="629"/>
        <v>5631.2000000000007</v>
      </c>
      <c r="AA69" s="40">
        <v>2.3400000000000001E-3</v>
      </c>
      <c r="AB69" s="18">
        <f t="shared" si="630"/>
        <v>32.942520000000002</v>
      </c>
      <c r="AC69" s="27">
        <f>IF(M69&gt;0,(AE69+AN69)/M69,0)</f>
        <v>2.7621522517403039E-3</v>
      </c>
      <c r="AD69" s="40">
        <v>3.3E-4</v>
      </c>
      <c r="AE69" s="37">
        <f t="shared" si="631"/>
        <v>4.64574</v>
      </c>
      <c r="AF69" s="28">
        <v>0.20849999999999999</v>
      </c>
      <c r="AG69" s="41">
        <f t="shared" si="632"/>
        <v>32.347107000000001</v>
      </c>
      <c r="AH69" s="28">
        <f t="shared" si="633"/>
        <v>0.86033604191840241</v>
      </c>
      <c r="AI69" s="29">
        <f t="shared" si="634"/>
        <v>0.88184652139582465</v>
      </c>
      <c r="AJ69" s="34">
        <v>169</v>
      </c>
      <c r="AK69" s="36">
        <v>8.2000000000000003E-2</v>
      </c>
      <c r="AL69" s="38">
        <v>0.22070000000000001</v>
      </c>
      <c r="AM69" s="137">
        <v>0.2283</v>
      </c>
      <c r="AN69" s="41">
        <f>AJ69*(1-AK69)*AL69</f>
        <v>34.239839400000001</v>
      </c>
      <c r="AO69" s="138">
        <f t="shared" si="19"/>
        <v>35.418918599999998</v>
      </c>
      <c r="AP69" s="42">
        <v>1.55</v>
      </c>
      <c r="AQ69" s="42"/>
      <c r="AR69" s="121">
        <f>AR68+AJ69-AQ69</f>
        <v>1657.1800000000021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9"/>
      <c r="B70" s="33">
        <v>3</v>
      </c>
      <c r="C70" s="46" t="s">
        <v>58</v>
      </c>
      <c r="D70" s="43">
        <v>14300</v>
      </c>
      <c r="E70" s="43">
        <v>0</v>
      </c>
      <c r="F70" s="43">
        <v>16166</v>
      </c>
      <c r="G70" s="37">
        <v>0.7</v>
      </c>
      <c r="H70" s="37">
        <v>4.5</v>
      </c>
      <c r="I70" s="43">
        <v>17411</v>
      </c>
      <c r="J70" s="37">
        <v>6.9</v>
      </c>
      <c r="K70" s="43">
        <v>15174</v>
      </c>
      <c r="L70" s="39">
        <v>7.1999999999999995E-2</v>
      </c>
      <c r="M70" s="37">
        <f>ROUND(K70*(1-L70),0)</f>
        <v>14081</v>
      </c>
      <c r="N70" s="28">
        <v>0.56699999999999995</v>
      </c>
      <c r="O70" s="25">
        <f t="shared" si="624"/>
        <v>7983.9269999999997</v>
      </c>
      <c r="P70" s="39">
        <v>0.314</v>
      </c>
      <c r="Q70" s="25">
        <f t="shared" si="625"/>
        <v>4421.4340000000002</v>
      </c>
      <c r="R70" s="39">
        <v>0.11899999999999999</v>
      </c>
      <c r="S70" s="139">
        <v>0.26100000000000001</v>
      </c>
      <c r="T70" s="25">
        <f t="shared" si="626"/>
        <v>1675.6389999999999</v>
      </c>
      <c r="U70" s="28">
        <v>0.21199999999999999</v>
      </c>
      <c r="V70" s="25">
        <f t="shared" si="627"/>
        <v>2985.172</v>
      </c>
      <c r="W70" s="39">
        <v>0.50700000000000001</v>
      </c>
      <c r="X70" s="25">
        <f t="shared" si="628"/>
        <v>7139.067</v>
      </c>
      <c r="Y70" s="39">
        <v>0.4</v>
      </c>
      <c r="Z70" s="25">
        <f t="shared" si="629"/>
        <v>5632.4000000000005</v>
      </c>
      <c r="AA70" s="47">
        <v>2.3999999999999998E-3</v>
      </c>
      <c r="AB70" s="18">
        <f t="shared" si="630"/>
        <v>33.794399999999996</v>
      </c>
      <c r="AC70" s="27">
        <f>IF(M70&gt;0,(AE70+AN70)/M70,0)</f>
        <v>2.6205097081173209E-3</v>
      </c>
      <c r="AD70" s="47">
        <v>3.1E-4</v>
      </c>
      <c r="AE70" s="37">
        <f t="shared" si="631"/>
        <v>4.3651099999999996</v>
      </c>
      <c r="AF70" s="28">
        <v>0.20200000000000001</v>
      </c>
      <c r="AG70" s="41">
        <f t="shared" si="632"/>
        <v>30.411504000000001</v>
      </c>
      <c r="AH70" s="28">
        <f t="shared" si="633"/>
        <v>0.87217181483134187</v>
      </c>
      <c r="AI70" s="29">
        <f t="shared" si="634"/>
        <v>0.8829690412092821</v>
      </c>
      <c r="AJ70" s="43">
        <v>164</v>
      </c>
      <c r="AK70" s="39">
        <v>8.2000000000000003E-2</v>
      </c>
      <c r="AL70" s="28">
        <v>0.21609999999999999</v>
      </c>
      <c r="AM70" s="139">
        <v>0.214</v>
      </c>
      <c r="AN70" s="41">
        <f>AJ70*(1-AK70)*AL70</f>
        <v>32.534287199999994</v>
      </c>
      <c r="AO70" s="140">
        <f t="shared" si="19"/>
        <v>32.218128</v>
      </c>
      <c r="AP70" s="18">
        <v>1.6</v>
      </c>
      <c r="AQ70" s="18"/>
      <c r="AR70" s="121">
        <f>AR69+AJ70-AQ70</f>
        <v>1821.1800000000021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70"/>
      <c r="B71" s="49" t="s">
        <v>38</v>
      </c>
      <c r="C71" s="50"/>
      <c r="D71" s="51">
        <f t="shared" ref="D71" si="636">SUM(D68:D70)</f>
        <v>47437</v>
      </c>
      <c r="E71" s="51"/>
      <c r="F71" s="51">
        <f t="shared" ref="F71" si="637">SUM(F68:F70)</f>
        <v>47977</v>
      </c>
      <c r="G71" s="52"/>
      <c r="H71" s="52"/>
      <c r="I71" s="51">
        <f t="shared" ref="I71:K71" si="638">SUM(I68:I70)</f>
        <v>52248</v>
      </c>
      <c r="J71" s="52"/>
      <c r="K71" s="51">
        <f t="shared" si="638"/>
        <v>45478</v>
      </c>
      <c r="L71" s="21">
        <f t="shared" ref="L71" si="639">IF(K71&gt;0,(K68*L68+K69*L69+K70*L70)/K71,0)</f>
        <v>7.2666168257179309E-2</v>
      </c>
      <c r="M71" s="52">
        <f t="shared" ref="M71" si="640">M68+M69+M70</f>
        <v>42173</v>
      </c>
      <c r="N71" s="53">
        <f t="shared" ref="N71" si="641">IF(M71&gt;0,O71/M71,0)</f>
        <v>0.5846360704716288</v>
      </c>
      <c r="O71" s="54">
        <f t="shared" ref="O71" si="642">O68+O69+O70</f>
        <v>24655.857</v>
      </c>
      <c r="P71" s="21">
        <f t="shared" ref="P71" si="643">IF(M71&gt;0,Q71/M71,0)</f>
        <v>0.25973679842553293</v>
      </c>
      <c r="Q71" s="54">
        <f t="shared" ref="Q71" si="644">Q68+Q69+Q70</f>
        <v>10953.880000000001</v>
      </c>
      <c r="R71" s="21">
        <f t="shared" ref="R71" si="645">IF(M71&gt;0,T71/M71,0)</f>
        <v>0.1556271311028383</v>
      </c>
      <c r="S71" s="141"/>
      <c r="T71" s="54">
        <f t="shared" ref="T71" si="646">T68+T69+T70</f>
        <v>6563.2629999999999</v>
      </c>
      <c r="U71" s="21">
        <f t="shared" ref="U71" si="647">IF(M71&gt;0,V71/M71,0)</f>
        <v>0.21233078035710051</v>
      </c>
      <c r="V71" s="54">
        <f t="shared" ref="V71" si="648">V68+V69+V70</f>
        <v>8954.6260000000002</v>
      </c>
      <c r="W71" s="21">
        <f t="shared" ref="W71" si="649">IF(M71&gt;0,X71/M71,0)</f>
        <v>0.50866755981315059</v>
      </c>
      <c r="X71" s="54">
        <f t="shared" ref="X71" si="650">X68+X69+X70</f>
        <v>21452.037</v>
      </c>
      <c r="Y71" s="21">
        <f t="shared" ref="Y71" si="651">IF(M71&gt;0,Z71/M71,0)</f>
        <v>0.4</v>
      </c>
      <c r="Z71" s="54">
        <f t="shared" ref="Z71" si="652">Z68+Z69+Z70</f>
        <v>16869.2</v>
      </c>
      <c r="AA71" s="55">
        <f t="shared" ref="AA71" si="653">IF(M71&gt;0,AB71/M71,0)</f>
        <v>2.3633561757522587E-3</v>
      </c>
      <c r="AB71" s="56">
        <f t="shared" ref="AB71" si="654">SUM(AB68:AB70)</f>
        <v>99.669820000000001</v>
      </c>
      <c r="AC71" s="55">
        <f t="shared" ref="AC71" si="655">IF(M71&gt;0,(AC68*M68+AC69*M69+AC70*M70)/M71,0)</f>
        <v>2.7491046072131457E-3</v>
      </c>
      <c r="AD71" s="55">
        <f t="shared" ref="AD71" si="656">IF(K71&gt;0,(K68*AD68+K69*AD69+K70*AD70)/K71,0)</f>
        <v>3.266581643871762E-4</v>
      </c>
      <c r="AE71" s="52">
        <f t="shared" ref="AE71" si="657">SUM(AE68:AE70)</f>
        <v>13.77561</v>
      </c>
      <c r="AF71" s="53">
        <f t="shared" ref="AF71" si="658">IF(K71&gt;0,(K68*AF68+K69*AF69+K70*AF70)/K71,0)</f>
        <v>0.20536516557456355</v>
      </c>
      <c r="AG71" s="58">
        <f t="shared" ref="AG71" si="659">SUM(AG68:AG70)</f>
        <v>96.583922999999999</v>
      </c>
      <c r="AH71" s="53">
        <f t="shared" ref="AH71" si="660">IF(AND(AB71&gt;0),((AB68*AH68+AB69*AH69+AB70*AH70)/AB71),0)</f>
        <v>0.86315957188023895</v>
      </c>
      <c r="AI71" s="57">
        <f t="shared" si="634"/>
        <v>0.88250315712582361</v>
      </c>
      <c r="AJ71" s="51">
        <f t="shared" ref="AJ71" si="661">SUM(AJ68:AJ70)</f>
        <v>513</v>
      </c>
      <c r="AK71" s="21">
        <f t="shared" ref="AK71" si="662">IF(AJ71&gt;0,(AK68*AJ68+AK69*AJ69+AK70*AJ70)/AJ71,0)</f>
        <v>8.3403508771929827E-2</v>
      </c>
      <c r="AL71" s="53">
        <f>IF(K71&gt;0,(AL68*K68+AL69*K69+AL70*K70)/K71,0)</f>
        <v>0.2172996657724614</v>
      </c>
      <c r="AM71" s="141">
        <f>IF(L71&gt;0,(AM68*K68+AM69*K69+AM70*K70)/K71,0)</f>
        <v>0.21956449711948633</v>
      </c>
      <c r="AN71" s="58">
        <f t="shared" ref="AN71" si="663">SUM(AN68:AN70)</f>
        <v>102.1623786</v>
      </c>
      <c r="AO71" s="142">
        <f t="shared" si="48"/>
        <v>103.23917460000001</v>
      </c>
      <c r="AP71" s="56"/>
      <c r="AQ71" s="56">
        <f t="shared" ref="AQ71" si="664">SUM(AQ68:AQ70)</f>
        <v>0</v>
      </c>
      <c r="AR71" s="105"/>
      <c r="AS71" s="106">
        <f>AR70</f>
        <v>1821.1800000000021</v>
      </c>
      <c r="AT71" s="51">
        <f t="shared" ref="AT71" si="665">SUM(AT68:AT70)</f>
        <v>0</v>
      </c>
      <c r="AU71" s="59"/>
      <c r="AV71" s="58"/>
      <c r="AW71" s="58"/>
      <c r="AX71" s="58"/>
      <c r="AY71" s="58"/>
    </row>
    <row r="72" spans="1:51" x14ac:dyDescent="0.2">
      <c r="A72" s="168">
        <v>18</v>
      </c>
      <c r="B72" s="23">
        <v>1</v>
      </c>
      <c r="C72" s="46" t="s">
        <v>54</v>
      </c>
      <c r="D72" s="12">
        <v>12858</v>
      </c>
      <c r="E72" s="12">
        <v>0</v>
      </c>
      <c r="F72" s="12">
        <v>16402</v>
      </c>
      <c r="G72" s="13">
        <v>1</v>
      </c>
      <c r="H72" s="13">
        <v>4.9000000000000004</v>
      </c>
      <c r="I72" s="12">
        <v>18026</v>
      </c>
      <c r="J72" s="125">
        <v>6.2</v>
      </c>
      <c r="K72" s="12">
        <v>15225</v>
      </c>
      <c r="L72" s="14">
        <v>6.8000000000000005E-2</v>
      </c>
      <c r="M72" s="24">
        <f>ROUND(K72*(1-L72),0)</f>
        <v>14190</v>
      </c>
      <c r="N72" s="15">
        <v>0.53500000000000003</v>
      </c>
      <c r="O72" s="25">
        <f t="shared" ref="O72:O74" si="666">M72*N72</f>
        <v>7591.6500000000005</v>
      </c>
      <c r="P72" s="14">
        <v>0.38700000000000001</v>
      </c>
      <c r="Q72" s="25">
        <f t="shared" ref="Q72:Q74" si="667">M72*P72</f>
        <v>5491.53</v>
      </c>
      <c r="R72" s="16">
        <v>7.8E-2</v>
      </c>
      <c r="S72" s="150">
        <v>0.25650000000000001</v>
      </c>
      <c r="T72" s="25">
        <f t="shared" ref="T72:T74" si="668">M72*R72</f>
        <v>1106.82</v>
      </c>
      <c r="U72" s="26">
        <v>0.222</v>
      </c>
      <c r="V72" s="25">
        <f t="shared" ref="V72:V74" si="669">M72*U72</f>
        <v>3150.18</v>
      </c>
      <c r="W72" s="16">
        <v>0.47399999999999998</v>
      </c>
      <c r="X72" s="25">
        <f t="shared" ref="X72:X74" si="670">M72*W72</f>
        <v>6726.0599999999995</v>
      </c>
      <c r="Y72" s="16">
        <v>0.4</v>
      </c>
      <c r="Z72" s="25">
        <f t="shared" ref="Z72:Z74" si="671">Y72*M72</f>
        <v>5676</v>
      </c>
      <c r="AA72" s="17">
        <v>2.4199999999999998E-3</v>
      </c>
      <c r="AB72" s="18">
        <f t="shared" ref="AB72:AB74" si="672">M72*AA72</f>
        <v>34.339799999999997</v>
      </c>
      <c r="AC72" s="27">
        <f>IF(M72&gt;0,(AE72+AN72)/M72,0)</f>
        <v>2.9516174770965469E-3</v>
      </c>
      <c r="AD72" s="17">
        <v>3.1E-4</v>
      </c>
      <c r="AE72" s="24">
        <f t="shared" ref="AE72:AE74" si="673">AD72*M72</f>
        <v>4.3989000000000003</v>
      </c>
      <c r="AF72" s="117">
        <v>0.2029</v>
      </c>
      <c r="AG72" s="30">
        <f t="shared" ref="AG72:AG74" si="674">AJ72*(1-AK72)*AF72</f>
        <v>34.383434000000001</v>
      </c>
      <c r="AH72" s="28">
        <f t="shared" ref="AH72:AH74" si="675">IF(AND(AF72&gt;0,AD72&gt;0,AA72&gt;0),((AA72-AD72)*AF72)/((AF72-AD72)*AA72),0)</f>
        <v>0.87323499524137638</v>
      </c>
      <c r="AI72" s="60">
        <f t="shared" si="634"/>
        <v>0.8962288572813466</v>
      </c>
      <c r="AJ72" s="12">
        <v>185</v>
      </c>
      <c r="AK72" s="14">
        <v>8.4000000000000005E-2</v>
      </c>
      <c r="AL72" s="15">
        <v>0.22120000000000001</v>
      </c>
      <c r="AM72" s="135">
        <v>0.22570000000000001</v>
      </c>
      <c r="AN72" s="30">
        <f>AJ72*(1-AK72)*AL72</f>
        <v>37.484552000000001</v>
      </c>
      <c r="AO72" s="136">
        <f t="shared" ref="AO72:AO126" si="676">AJ72*(1-AK72)*AM72</f>
        <v>38.247122000000005</v>
      </c>
      <c r="AP72" s="19">
        <v>1.55</v>
      </c>
      <c r="AQ72" s="19"/>
      <c r="AR72" s="101">
        <f>AR70+AJ72-AQ72</f>
        <v>2006.1800000000021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9"/>
      <c r="B73" s="33">
        <v>2</v>
      </c>
      <c r="C73" s="11" t="s">
        <v>57</v>
      </c>
      <c r="D73" s="34">
        <v>20400</v>
      </c>
      <c r="E73" s="34">
        <v>4</v>
      </c>
      <c r="F73" s="34">
        <v>18666</v>
      </c>
      <c r="G73" s="35">
        <v>0.6</v>
      </c>
      <c r="H73" s="35">
        <v>5.7</v>
      </c>
      <c r="I73" s="34">
        <v>19725</v>
      </c>
      <c r="J73" s="126">
        <v>5.3</v>
      </c>
      <c r="K73" s="34">
        <v>15222</v>
      </c>
      <c r="L73" s="36">
        <v>6.9000000000000006E-2</v>
      </c>
      <c r="M73" s="37">
        <f>ROUND(K73*(1-L73),0)</f>
        <v>14172</v>
      </c>
      <c r="N73" s="38">
        <v>0.64100000000000001</v>
      </c>
      <c r="O73" s="25">
        <f t="shared" si="666"/>
        <v>9084.2520000000004</v>
      </c>
      <c r="P73" s="36">
        <v>0.29199999999999998</v>
      </c>
      <c r="Q73" s="25">
        <f t="shared" si="667"/>
        <v>4138.2240000000002</v>
      </c>
      <c r="R73" s="39">
        <v>6.7000000000000004E-2</v>
      </c>
      <c r="S73" s="139">
        <v>0.27739999999999998</v>
      </c>
      <c r="T73" s="25">
        <f t="shared" si="668"/>
        <v>949.524</v>
      </c>
      <c r="U73" s="28">
        <v>0.215</v>
      </c>
      <c r="V73" s="25">
        <f t="shared" si="669"/>
        <v>3046.98</v>
      </c>
      <c r="W73" s="39">
        <v>0.49399999999999999</v>
      </c>
      <c r="X73" s="25">
        <f t="shared" si="670"/>
        <v>7000.9679999999998</v>
      </c>
      <c r="Y73" s="39">
        <v>0.4</v>
      </c>
      <c r="Z73" s="25">
        <f t="shared" si="671"/>
        <v>5668.8</v>
      </c>
      <c r="AA73" s="40">
        <v>2.5600000000000002E-3</v>
      </c>
      <c r="AB73" s="18">
        <f t="shared" si="672"/>
        <v>36.280320000000003</v>
      </c>
      <c r="AC73" s="27">
        <f>IF(M73&gt;0,(AE73+AN73)/M73,0)</f>
        <v>2.9331217894439745E-3</v>
      </c>
      <c r="AD73" s="40">
        <v>3.3E-4</v>
      </c>
      <c r="AE73" s="37">
        <f t="shared" si="673"/>
        <v>4.6767599999999998</v>
      </c>
      <c r="AF73" s="28">
        <v>0.19950000000000001</v>
      </c>
      <c r="AG73" s="41">
        <f t="shared" si="674"/>
        <v>33.807270000000003</v>
      </c>
      <c r="AH73" s="28">
        <f t="shared" si="675"/>
        <v>0.87253704435909019</v>
      </c>
      <c r="AI73" s="29">
        <f t="shared" si="634"/>
        <v>0.88883923094899231</v>
      </c>
      <c r="AJ73" s="34">
        <v>185</v>
      </c>
      <c r="AK73" s="36">
        <v>8.4000000000000005E-2</v>
      </c>
      <c r="AL73" s="38">
        <v>0.2177</v>
      </c>
      <c r="AM73" s="137">
        <v>0.2225</v>
      </c>
      <c r="AN73" s="41">
        <f>AJ73*(1-AK73)*AL73</f>
        <v>36.891442000000005</v>
      </c>
      <c r="AO73" s="138">
        <f t="shared" si="676"/>
        <v>37.70485</v>
      </c>
      <c r="AP73" s="42">
        <v>1.5</v>
      </c>
      <c r="AQ73" s="42"/>
      <c r="AR73" s="121">
        <f>AR72+AJ73-AQ73</f>
        <v>2191.1800000000021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9"/>
      <c r="B74" s="33">
        <v>3</v>
      </c>
      <c r="C74" s="11" t="s">
        <v>53</v>
      </c>
      <c r="D74" s="43">
        <v>17937</v>
      </c>
      <c r="E74" s="43">
        <v>1</v>
      </c>
      <c r="F74" s="43">
        <v>16342</v>
      </c>
      <c r="G74" s="37">
        <v>0.8</v>
      </c>
      <c r="H74" s="37">
        <v>4.5999999999999996</v>
      </c>
      <c r="I74" s="43">
        <v>17718</v>
      </c>
      <c r="J74" s="37">
        <v>4.9000000000000004</v>
      </c>
      <c r="K74" s="43">
        <v>15192</v>
      </c>
      <c r="L74" s="39">
        <v>5.0999999999999997E-2</v>
      </c>
      <c r="M74" s="37">
        <f>ROUND(K74*(1-L74),0)</f>
        <v>14417</v>
      </c>
      <c r="N74" s="28">
        <v>0.54200000000000004</v>
      </c>
      <c r="O74" s="25">
        <f t="shared" si="666"/>
        <v>7814.0140000000001</v>
      </c>
      <c r="P74" s="39">
        <v>0.32500000000000001</v>
      </c>
      <c r="Q74" s="25">
        <f t="shared" si="667"/>
        <v>4685.5250000000005</v>
      </c>
      <c r="R74" s="39">
        <v>0.13300000000000001</v>
      </c>
      <c r="S74" s="139">
        <v>0.28000000000000003</v>
      </c>
      <c r="T74" s="25">
        <f t="shared" si="668"/>
        <v>1917.461</v>
      </c>
      <c r="U74" s="28">
        <v>0.215</v>
      </c>
      <c r="V74" s="25">
        <f t="shared" si="669"/>
        <v>3099.6549999999997</v>
      </c>
      <c r="W74" s="39">
        <v>0.498</v>
      </c>
      <c r="X74" s="25">
        <f t="shared" si="670"/>
        <v>7179.6660000000002</v>
      </c>
      <c r="Y74" s="39">
        <v>0.4</v>
      </c>
      <c r="Z74" s="25">
        <f t="shared" si="671"/>
        <v>5766.8</v>
      </c>
      <c r="AA74" s="47">
        <v>2.5999999999999999E-3</v>
      </c>
      <c r="AB74" s="18">
        <f t="shared" si="672"/>
        <v>37.484200000000001</v>
      </c>
      <c r="AC74" s="27">
        <f>IF(M74&gt;0,(AE74+AN74)/M74,0)</f>
        <v>2.6998366650482076E-3</v>
      </c>
      <c r="AD74" s="47">
        <v>3.2000000000000003E-4</v>
      </c>
      <c r="AE74" s="37">
        <f t="shared" si="673"/>
        <v>4.6134400000000007</v>
      </c>
      <c r="AF74" s="28">
        <v>0.19969999999999999</v>
      </c>
      <c r="AG74" s="41">
        <f t="shared" si="674"/>
        <v>32.596232199999996</v>
      </c>
      <c r="AH74" s="28">
        <f t="shared" si="675"/>
        <v>0.87833051691011366</v>
      </c>
      <c r="AI74" s="29">
        <f t="shared" si="634"/>
        <v>0.88281827826962367</v>
      </c>
      <c r="AJ74" s="43">
        <v>178</v>
      </c>
      <c r="AK74" s="39">
        <v>8.3000000000000004E-2</v>
      </c>
      <c r="AL74" s="28">
        <v>0.2102</v>
      </c>
      <c r="AM74" s="139">
        <v>0.2157</v>
      </c>
      <c r="AN74" s="41">
        <f>AJ74*(1-AK74)*AL74</f>
        <v>34.310105200000002</v>
      </c>
      <c r="AO74" s="140">
        <f t="shared" si="676"/>
        <v>35.207848200000001</v>
      </c>
      <c r="AP74" s="18">
        <v>1.55</v>
      </c>
      <c r="AQ74" s="18"/>
      <c r="AR74" s="121">
        <f>AR73+AJ74-AQ74</f>
        <v>2369.1800000000021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70"/>
      <c r="B75" s="49" t="s">
        <v>38</v>
      </c>
      <c r="C75" s="50"/>
      <c r="D75" s="51">
        <f t="shared" ref="D75" si="677">SUM(D72:D74)</f>
        <v>51195</v>
      </c>
      <c r="E75" s="51"/>
      <c r="F75" s="51">
        <f t="shared" ref="F75" si="678">SUM(F72:F74)</f>
        <v>51410</v>
      </c>
      <c r="G75" s="52"/>
      <c r="H75" s="52"/>
      <c r="I75" s="51">
        <f t="shared" ref="I75:K75" si="679">SUM(I72:I74)</f>
        <v>55469</v>
      </c>
      <c r="J75" s="52"/>
      <c r="K75" s="51">
        <f t="shared" si="679"/>
        <v>45639</v>
      </c>
      <c r="L75" s="21">
        <f t="shared" ref="L75" si="680">IF(K75&gt;0,(K72*L72+K73*L73+K74*L74)/K75,0)</f>
        <v>6.2674686123709994E-2</v>
      </c>
      <c r="M75" s="52">
        <f t="shared" ref="M75" si="681">M72+M73+M74</f>
        <v>42779</v>
      </c>
      <c r="N75" s="53">
        <f t="shared" ref="N75" si="682">IF(M75&gt;0,O75/M75,0)</f>
        <v>0.57247518642324513</v>
      </c>
      <c r="O75" s="54">
        <f t="shared" ref="O75" si="683">O72+O73+O74</f>
        <v>24489.916000000001</v>
      </c>
      <c r="P75" s="21">
        <f t="shared" ref="P75" si="684">IF(M75&gt;0,Q75/M75,0)</f>
        <v>0.33463332476214969</v>
      </c>
      <c r="Q75" s="54">
        <f t="shared" ref="Q75" si="685">Q72+Q73+Q74</f>
        <v>14315.279000000002</v>
      </c>
      <c r="R75" s="21">
        <f t="shared" ref="R75" si="686">IF(M75&gt;0,T75/M75,0)</f>
        <v>9.2891488814605308E-2</v>
      </c>
      <c r="S75" s="141"/>
      <c r="T75" s="54">
        <f t="shared" ref="T75" si="687">T72+T73+T74</f>
        <v>3973.8050000000003</v>
      </c>
      <c r="U75" s="21">
        <f t="shared" ref="U75" si="688">IF(M75&gt;0,V75/M75,0)</f>
        <v>0.21732193365903829</v>
      </c>
      <c r="V75" s="54">
        <f t="shared" ref="V75" si="689">V72+V73+V74</f>
        <v>9296.8149999999987</v>
      </c>
      <c r="W75" s="21">
        <f t="shared" ref="W75" si="690">IF(M75&gt;0,X75/M75,0)</f>
        <v>0.48871394843264215</v>
      </c>
      <c r="X75" s="54">
        <f t="shared" ref="X75" si="691">X72+X73+X74</f>
        <v>20906.694</v>
      </c>
      <c r="Y75" s="21">
        <f t="shared" ref="Y75" si="692">IF(M75&gt;0,Z75/M75,0)</f>
        <v>0.39999999999999997</v>
      </c>
      <c r="Z75" s="54">
        <f t="shared" ref="Z75" si="693">Z72+Z73+Z74</f>
        <v>17111.599999999999</v>
      </c>
      <c r="AA75" s="55">
        <f t="shared" ref="AA75" si="694">IF(M75&gt;0,AB75/M75,0)</f>
        <v>2.5270417728324645E-3</v>
      </c>
      <c r="AB75" s="56">
        <f t="shared" ref="AB75" si="695">SUM(AB72:AB74)</f>
        <v>108.10432</v>
      </c>
      <c r="AC75" s="55">
        <f t="shared" ref="AC75" si="696">IF(M75&gt;0,(AC72*M72+AC73*M73+AC74*M74)/M75,0)</f>
        <v>2.8606372098459528E-3</v>
      </c>
      <c r="AD75" s="55">
        <f t="shared" ref="AD75" si="697">IF(K75&gt;0,(K72*AD72+K73*AD73+K74*AD74)/K75,0)</f>
        <v>3.1999934266745546E-4</v>
      </c>
      <c r="AE75" s="52">
        <f t="shared" ref="AE75" si="698">SUM(AE72:AE74)</f>
        <v>13.6891</v>
      </c>
      <c r="AF75" s="53">
        <f t="shared" ref="AF75" si="699">IF(K75&gt;0,(K72*AF72+K73*AF73+K74*AF74)/K75,0)</f>
        <v>0.20070080194570433</v>
      </c>
      <c r="AG75" s="58">
        <f t="shared" ref="AG75" si="700">SUM(AG72:AG74)</f>
        <v>100.78693620000001</v>
      </c>
      <c r="AH75" s="53">
        <f t="shared" ref="AH75" si="701">IF(AND(AB75&gt;0),((AB72*AH72+AB73*AH73+AB74*AH74)/AB75),0)</f>
        <v>0.8747675859091838</v>
      </c>
      <c r="AI75" s="57">
        <f t="shared" si="634"/>
        <v>0.88945248613831507</v>
      </c>
      <c r="AJ75" s="51">
        <f t="shared" ref="AJ75" si="702">SUM(AJ72:AJ74)</f>
        <v>548</v>
      </c>
      <c r="AK75" s="21">
        <f t="shared" ref="AK75" si="703">IF(AJ75&gt;0,(AK72*AJ72+AK73*AJ73+AK74*AJ74)/AJ75,0)</f>
        <v>8.367518248175182E-2</v>
      </c>
      <c r="AL75" s="53">
        <f>IF(K75&gt;0,(AL72*K72+AL73*K73+AL74*K74)/K75,0)</f>
        <v>0.21637103792808782</v>
      </c>
      <c r="AM75" s="141">
        <f>IF(L75&gt;0,(AM72*K72+AM73*K73+AM74*K74)/K75,0)</f>
        <v>0.22130397028856896</v>
      </c>
      <c r="AN75" s="58">
        <f t="shared" ref="AN75" si="704">SUM(AN72:AN74)</f>
        <v>108.6860992</v>
      </c>
      <c r="AO75" s="142">
        <f t="shared" ref="AO75:AO123" si="705">SUM(AO72:AO74)</f>
        <v>111.15982020000001</v>
      </c>
      <c r="AP75" s="56"/>
      <c r="AQ75" s="56">
        <f t="shared" ref="AQ75" si="706">SUM(AQ72:AQ74)</f>
        <v>0</v>
      </c>
      <c r="AR75" s="105"/>
      <c r="AS75" s="106">
        <f>AR74</f>
        <v>2369.1800000000021</v>
      </c>
      <c r="AT75" s="51">
        <f t="shared" ref="AT75" si="707">SUM(AT72:AT74)</f>
        <v>0</v>
      </c>
      <c r="AU75" s="59"/>
      <c r="AV75" s="58"/>
      <c r="AW75" s="58"/>
      <c r="AX75" s="58"/>
      <c r="AY75" s="58"/>
    </row>
    <row r="76" spans="1:51" x14ac:dyDescent="0.2">
      <c r="A76" s="168">
        <v>19</v>
      </c>
      <c r="B76" s="23">
        <v>1</v>
      </c>
      <c r="C76" s="11" t="s">
        <v>56</v>
      </c>
      <c r="D76" s="12">
        <v>5712</v>
      </c>
      <c r="E76" s="12">
        <v>0</v>
      </c>
      <c r="F76" s="12">
        <v>11808</v>
      </c>
      <c r="G76" s="13">
        <v>0.7</v>
      </c>
      <c r="H76" s="13">
        <v>6.1</v>
      </c>
      <c r="I76" s="12">
        <v>13143</v>
      </c>
      <c r="J76" s="13">
        <v>6.4</v>
      </c>
      <c r="K76" s="12">
        <v>15388</v>
      </c>
      <c r="L76" s="14">
        <v>5.2999999999999999E-2</v>
      </c>
      <c r="M76" s="24">
        <f>ROUND(K76*(1-L76),0)</f>
        <v>14572</v>
      </c>
      <c r="N76" s="15">
        <v>0.54900000000000004</v>
      </c>
      <c r="O76" s="25">
        <f t="shared" ref="O76:O78" si="708">M76*N76</f>
        <v>8000.0280000000002</v>
      </c>
      <c r="P76" s="14">
        <v>0.32800000000000001</v>
      </c>
      <c r="Q76" s="25">
        <f t="shared" ref="Q76:Q78" si="709">M76*P76</f>
        <v>4779.616</v>
      </c>
      <c r="R76" s="16">
        <v>0.123</v>
      </c>
      <c r="S76" s="150">
        <v>0.26740000000000003</v>
      </c>
      <c r="T76" s="25">
        <f t="shared" ref="T76:T78" si="710">M76*R76</f>
        <v>1792.356</v>
      </c>
      <c r="U76" s="26">
        <v>0.23599999999999999</v>
      </c>
      <c r="V76" s="25">
        <f t="shared" ref="V76:V78" si="711">M76*U76</f>
        <v>3438.9919999999997</v>
      </c>
      <c r="W76" s="16">
        <v>0.48099999999999998</v>
      </c>
      <c r="X76" s="25">
        <f t="shared" ref="X76:X78" si="712">M76*W76</f>
        <v>7009.1319999999996</v>
      </c>
      <c r="Y76" s="16">
        <v>0.41</v>
      </c>
      <c r="Z76" s="25">
        <f t="shared" ref="Z76:Z78" si="713">Y76*M76</f>
        <v>5974.5199999999995</v>
      </c>
      <c r="AA76" s="17">
        <v>2.6099999999999999E-3</v>
      </c>
      <c r="AB76" s="18">
        <f t="shared" ref="AB76:AB78" si="714">M76*AA76</f>
        <v>38.032919999999997</v>
      </c>
      <c r="AC76" s="27">
        <f>IF(M76&gt;0,(AE76+AN76)/M76,0)</f>
        <v>2.8966871534449636E-3</v>
      </c>
      <c r="AD76" s="17">
        <v>3.2000000000000003E-4</v>
      </c>
      <c r="AE76" s="24">
        <f t="shared" ref="AE76:AE78" si="715">AD76*M76</f>
        <v>4.6630400000000005</v>
      </c>
      <c r="AF76" s="117">
        <v>0.2034</v>
      </c>
      <c r="AG76" s="30">
        <f t="shared" ref="AG76:AG78" si="716">AJ76*(1-AK76)*AF76</f>
        <v>34.730143200000001</v>
      </c>
      <c r="AH76" s="28">
        <f t="shared" ref="AH76:AH78" si="717">IF(AND(AF76&gt;0,AD76&gt;0,AA76&gt;0),((AA76-AD76)*AF76)/((AF76-AD76)*AA76),0)</f>
        <v>0.87877717631237562</v>
      </c>
      <c r="AI76" s="60">
        <f t="shared" si="634"/>
        <v>0.89082530978431806</v>
      </c>
      <c r="AJ76" s="12">
        <v>186</v>
      </c>
      <c r="AK76" s="14">
        <v>8.2000000000000003E-2</v>
      </c>
      <c r="AL76" s="15">
        <v>0.21990000000000001</v>
      </c>
      <c r="AM76" s="135">
        <v>0.22800000000000001</v>
      </c>
      <c r="AN76" s="30">
        <f>AJ76*(1-AK76)*AL76</f>
        <v>37.547485200000004</v>
      </c>
      <c r="AO76" s="136">
        <f t="shared" ref="AO76" si="718">AJ76*(1-AK76)*AM76</f>
        <v>38.930544000000005</v>
      </c>
      <c r="AP76" s="19">
        <v>1.58</v>
      </c>
      <c r="AQ76" s="19">
        <v>1006.5</v>
      </c>
      <c r="AR76" s="101">
        <f>AR74+AJ76-AQ76</f>
        <v>1548.6800000000021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9"/>
      <c r="B77" s="33">
        <v>2</v>
      </c>
      <c r="C77" s="11" t="s">
        <v>57</v>
      </c>
      <c r="D77" s="34">
        <v>20600</v>
      </c>
      <c r="E77" s="34">
        <v>4</v>
      </c>
      <c r="F77" s="34">
        <v>16258</v>
      </c>
      <c r="G77" s="35">
        <v>0.9</v>
      </c>
      <c r="H77" s="35">
        <v>4.3</v>
      </c>
      <c r="I77" s="34">
        <v>17590</v>
      </c>
      <c r="J77" s="35">
        <v>5.9</v>
      </c>
      <c r="K77" s="34">
        <v>15578</v>
      </c>
      <c r="L77" s="36">
        <v>5.8999999999999997E-2</v>
      </c>
      <c r="M77" s="37">
        <f>ROUND(K77*(1-L77),0)</f>
        <v>14659</v>
      </c>
      <c r="N77" s="38">
        <v>0.56200000000000006</v>
      </c>
      <c r="O77" s="25">
        <f t="shared" si="708"/>
        <v>8238.3580000000002</v>
      </c>
      <c r="P77" s="36">
        <v>0.30599999999999999</v>
      </c>
      <c r="Q77" s="25">
        <f t="shared" si="709"/>
        <v>4485.6539999999995</v>
      </c>
      <c r="R77" s="39">
        <v>0.13200000000000001</v>
      </c>
      <c r="S77" s="139">
        <v>0.30480000000000002</v>
      </c>
      <c r="T77" s="25">
        <f t="shared" si="710"/>
        <v>1934.9880000000001</v>
      </c>
      <c r="U77" s="28">
        <v>0.254</v>
      </c>
      <c r="V77" s="25">
        <f t="shared" si="711"/>
        <v>3723.386</v>
      </c>
      <c r="W77" s="39">
        <v>0.48</v>
      </c>
      <c r="X77" s="25">
        <f t="shared" si="712"/>
        <v>7036.32</v>
      </c>
      <c r="Y77" s="39">
        <v>0.4</v>
      </c>
      <c r="Z77" s="25">
        <f t="shared" si="713"/>
        <v>5863.6</v>
      </c>
      <c r="AA77" s="40">
        <v>2.7699999999999999E-3</v>
      </c>
      <c r="AB77" s="18">
        <f t="shared" si="714"/>
        <v>40.605429999999998</v>
      </c>
      <c r="AC77" s="27">
        <f>IF(M77&gt;0,(AE77+AN77)/M77,0)</f>
        <v>2.984792959956341E-3</v>
      </c>
      <c r="AD77" s="40">
        <v>3.2000000000000003E-4</v>
      </c>
      <c r="AE77" s="37">
        <f t="shared" si="715"/>
        <v>4.6908800000000008</v>
      </c>
      <c r="AF77" s="28">
        <v>0.2049</v>
      </c>
      <c r="AG77" s="41">
        <f t="shared" si="716"/>
        <v>36.382044</v>
      </c>
      <c r="AH77" s="28">
        <f t="shared" si="717"/>
        <v>0.88586001504182377</v>
      </c>
      <c r="AI77" s="29">
        <f t="shared" si="634"/>
        <v>0.89409037892001675</v>
      </c>
      <c r="AJ77" s="34">
        <v>193</v>
      </c>
      <c r="AK77" s="36">
        <v>0.08</v>
      </c>
      <c r="AL77" s="38">
        <v>0.22</v>
      </c>
      <c r="AM77" s="137">
        <v>0.23069999999999999</v>
      </c>
      <c r="AN77" s="41">
        <f>AJ77*(1-AK77)*AL77</f>
        <v>39.063200000000002</v>
      </c>
      <c r="AO77" s="138">
        <f t="shared" si="676"/>
        <v>40.963091999999996</v>
      </c>
      <c r="AP77" s="42">
        <v>1.55</v>
      </c>
      <c r="AQ77" s="42"/>
      <c r="AR77" s="121">
        <f>AR76+AJ77-AQ77</f>
        <v>1741.6800000000021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9"/>
      <c r="B78" s="33">
        <v>3</v>
      </c>
      <c r="C78" s="11" t="s">
        <v>53</v>
      </c>
      <c r="D78" s="43">
        <v>16969</v>
      </c>
      <c r="E78" s="43">
        <v>0</v>
      </c>
      <c r="F78" s="43">
        <v>15292</v>
      </c>
      <c r="G78" s="37">
        <v>0.8</v>
      </c>
      <c r="H78" s="37">
        <v>5.0999999999999996</v>
      </c>
      <c r="I78" s="43">
        <v>17558</v>
      </c>
      <c r="J78" s="127">
        <v>5.5</v>
      </c>
      <c r="K78" s="43">
        <v>15919</v>
      </c>
      <c r="L78" s="39">
        <v>6.0999999999999999E-2</v>
      </c>
      <c r="M78" s="37">
        <f>ROUND(K78*(1-L78),0)</f>
        <v>14948</v>
      </c>
      <c r="N78" s="28">
        <v>0.67200000000000004</v>
      </c>
      <c r="O78" s="25">
        <f t="shared" si="708"/>
        <v>10045.056</v>
      </c>
      <c r="P78" s="39">
        <v>0.25600000000000001</v>
      </c>
      <c r="Q78" s="25">
        <f t="shared" si="709"/>
        <v>3826.6880000000001</v>
      </c>
      <c r="R78" s="39">
        <v>7.1999999999999995E-2</v>
      </c>
      <c r="S78" s="139">
        <v>0.25729999999999997</v>
      </c>
      <c r="T78" s="25">
        <f t="shared" si="710"/>
        <v>1076.2559999999999</v>
      </c>
      <c r="U78" s="28">
        <v>0.27900000000000003</v>
      </c>
      <c r="V78" s="25">
        <f t="shared" si="711"/>
        <v>4170.4920000000002</v>
      </c>
      <c r="W78" s="39">
        <v>0.46600000000000003</v>
      </c>
      <c r="X78" s="25">
        <f t="shared" si="712"/>
        <v>6965.768</v>
      </c>
      <c r="Y78" s="39">
        <v>0.41</v>
      </c>
      <c r="Z78" s="25">
        <f t="shared" si="713"/>
        <v>6128.6799999999994</v>
      </c>
      <c r="AA78" s="47">
        <v>2.7899999999999999E-3</v>
      </c>
      <c r="AB78" s="18">
        <f t="shared" si="714"/>
        <v>41.704920000000001</v>
      </c>
      <c r="AC78" s="27">
        <f>IF(M78&gt;0,(AE78+AN78)/M78,0)</f>
        <v>3.0718423601819641E-3</v>
      </c>
      <c r="AD78" s="47">
        <v>3.2000000000000003E-4</v>
      </c>
      <c r="AE78" s="37">
        <f t="shared" si="715"/>
        <v>4.7833600000000001</v>
      </c>
      <c r="AF78" s="28">
        <v>0.20699999999999999</v>
      </c>
      <c r="AG78" s="41">
        <f t="shared" si="716"/>
        <v>38.827404000000001</v>
      </c>
      <c r="AH78" s="28">
        <f t="shared" si="717"/>
        <v>0.88667536537705149</v>
      </c>
      <c r="AI78" s="29">
        <f t="shared" si="634"/>
        <v>0.89713707969579992</v>
      </c>
      <c r="AJ78" s="43">
        <v>203</v>
      </c>
      <c r="AK78" s="39">
        <v>7.5999999999999998E-2</v>
      </c>
      <c r="AL78" s="28">
        <v>0.21929999999999999</v>
      </c>
      <c r="AM78" s="139">
        <v>0.22800000000000001</v>
      </c>
      <c r="AN78" s="41">
        <f>AJ78*(1-AK78)*AL78</f>
        <v>41.134539599999997</v>
      </c>
      <c r="AO78" s="140">
        <f t="shared" si="676"/>
        <v>42.766416</v>
      </c>
      <c r="AP78" s="18">
        <v>1.55</v>
      </c>
      <c r="AQ78" s="18"/>
      <c r="AR78" s="121">
        <f>AR77+AJ78-AQ78</f>
        <v>1944.6800000000021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70"/>
      <c r="B79" s="49" t="s">
        <v>38</v>
      </c>
      <c r="C79" s="50"/>
      <c r="D79" s="51">
        <f t="shared" ref="D79" si="719">SUM(D76:D78)</f>
        <v>43281</v>
      </c>
      <c r="E79" s="51"/>
      <c r="F79" s="51">
        <f t="shared" ref="F79" si="720">SUM(F76:F78)</f>
        <v>43358</v>
      </c>
      <c r="G79" s="52"/>
      <c r="H79" s="52"/>
      <c r="I79" s="51">
        <f t="shared" ref="I79:K79" si="721">SUM(I76:I78)</f>
        <v>48291</v>
      </c>
      <c r="J79" s="52"/>
      <c r="K79" s="51">
        <f t="shared" si="721"/>
        <v>46885</v>
      </c>
      <c r="L79" s="21">
        <f t="shared" ref="L79" si="722">IF(K79&gt;0,(K76*L76+K77*L77+K78*L78)/K79,0)</f>
        <v>5.7709821904660334E-2</v>
      </c>
      <c r="M79" s="52">
        <f t="shared" ref="M79" si="723">M76+M77+M78</f>
        <v>44179</v>
      </c>
      <c r="N79" s="53">
        <f t="shared" ref="N79" si="724">IF(M79&gt;0,O79/M79,0)</f>
        <v>0.59493066841712128</v>
      </c>
      <c r="O79" s="54">
        <f t="shared" ref="O79" si="725">O76+O77+O78</f>
        <v>26283.442000000003</v>
      </c>
      <c r="P79" s="21">
        <f t="shared" ref="P79" si="726">IF(M79&gt;0,Q79/M79,0)</f>
        <v>0.29633893931505922</v>
      </c>
      <c r="Q79" s="54">
        <f t="shared" ref="Q79" si="727">Q76+Q77+Q78</f>
        <v>13091.958000000001</v>
      </c>
      <c r="R79" s="21">
        <f t="shared" ref="R79" si="728">IF(M79&gt;0,T79/M79,0)</f>
        <v>0.10873039226781957</v>
      </c>
      <c r="S79" s="141"/>
      <c r="T79" s="54">
        <f t="shared" ref="T79" si="729">T76+T77+T78</f>
        <v>4803.6000000000004</v>
      </c>
      <c r="U79" s="21">
        <f t="shared" ref="U79" si="730">IF(M79&gt;0,V79/M79,0)</f>
        <v>0.25652165055795739</v>
      </c>
      <c r="V79" s="54">
        <f t="shared" ref="V79" si="731">V76+V77+V78</f>
        <v>11332.869999999999</v>
      </c>
      <c r="W79" s="21">
        <f t="shared" ref="W79" si="732">IF(M79&gt;0,X79/M79,0)</f>
        <v>0.47559292876706127</v>
      </c>
      <c r="X79" s="54">
        <f t="shared" ref="X79" si="733">X76+X77+X78</f>
        <v>21011.22</v>
      </c>
      <c r="Y79" s="21">
        <f t="shared" ref="Y79" si="734">IF(M79&gt;0,Z79/M79,0)</f>
        <v>0.40668190769370061</v>
      </c>
      <c r="Z79" s="54">
        <f t="shared" ref="Z79" si="735">Z76+Z77+Z78</f>
        <v>17966.8</v>
      </c>
      <c r="AA79" s="55">
        <f t="shared" ref="AA79" si="736">IF(M79&gt;0,AB79/M79,0)</f>
        <v>2.7239926209284954E-3</v>
      </c>
      <c r="AB79" s="56">
        <f t="shared" ref="AB79" si="737">SUM(AB76:AB78)</f>
        <v>120.34327</v>
      </c>
      <c r="AC79" s="55">
        <f t="shared" ref="AC79" si="738">IF(M79&gt;0,(AC76*M76+AC77*M77+AC78*M78)/M79,0)</f>
        <v>2.9851853776681225E-3</v>
      </c>
      <c r="AD79" s="55">
        <f t="shared" ref="AD79" si="739">IF(K79&gt;0,(K76*AD76+K77*AD77+K78*AD78)/K79,0)</f>
        <v>3.2000000000000008E-4</v>
      </c>
      <c r="AE79" s="52">
        <f t="shared" ref="AE79" si="740">SUM(AE76:AE78)</f>
        <v>14.137280000000002</v>
      </c>
      <c r="AF79" s="53">
        <f t="shared" ref="AF79" si="741">IF(K79&gt;0,(K76*AF76+K77*AF77+K78*AF78)/K79,0)</f>
        <v>0.20512070811560201</v>
      </c>
      <c r="AG79" s="58">
        <f t="shared" ref="AG79" si="742">SUM(AG76:AG78)</f>
        <v>109.9395912</v>
      </c>
      <c r="AH79" s="53">
        <f t="shared" ref="AH79" si="743">IF(AND(AB79&gt;0),((AB76*AH76+AB77*AH77+AB78*AH78)/AB79),0)</f>
        <v>0.88390413567883697</v>
      </c>
      <c r="AI79" s="57">
        <f t="shared" si="634"/>
        <v>0.89410609607067415</v>
      </c>
      <c r="AJ79" s="51">
        <f t="shared" ref="AJ79" si="744">SUM(AJ76:AJ78)</f>
        <v>582</v>
      </c>
      <c r="AK79" s="21">
        <f t="shared" ref="AK79" si="745">IF(AJ79&gt;0,(AK76*AJ76+AK77*AJ77+AK78*AJ78)/AJ79,0)</f>
        <v>7.9243986254295531E-2</v>
      </c>
      <c r="AL79" s="53">
        <f>IF(K79&gt;0,(AL76*K76+AL77*K77+AL78*K78)/K79,0)</f>
        <v>0.2197295062386691</v>
      </c>
      <c r="AM79" s="141">
        <f>IF(L79&gt;0,(AM76*K76+AM77*K77+AM78*K78)/K79,0)</f>
        <v>0.22889710141836409</v>
      </c>
      <c r="AN79" s="58">
        <f t="shared" ref="AN79" si="746">SUM(AN76:AN78)</f>
        <v>117.7452248</v>
      </c>
      <c r="AO79" s="142">
        <f t="shared" si="705"/>
        <v>122.66005200000001</v>
      </c>
      <c r="AP79" s="56"/>
      <c r="AQ79" s="56">
        <f t="shared" ref="AQ79" si="747">SUM(AQ76:AQ78)</f>
        <v>1006.5</v>
      </c>
      <c r="AR79" s="105"/>
      <c r="AS79" s="106">
        <f>AR78</f>
        <v>1944.6800000000021</v>
      </c>
      <c r="AT79" s="51">
        <f t="shared" ref="AT79" si="748">SUM(AT76:AT78)</f>
        <v>0</v>
      </c>
      <c r="AU79" s="59"/>
      <c r="AV79" s="58"/>
      <c r="AW79" s="58"/>
      <c r="AX79" s="58"/>
      <c r="AY79" s="58"/>
    </row>
    <row r="80" spans="1:51" x14ac:dyDescent="0.2">
      <c r="A80" s="168">
        <v>20</v>
      </c>
      <c r="B80" s="23">
        <v>1</v>
      </c>
      <c r="C80" s="11" t="s">
        <v>56</v>
      </c>
      <c r="D80" s="12">
        <v>5510</v>
      </c>
      <c r="E80" s="12">
        <v>0</v>
      </c>
      <c r="F80" s="12">
        <v>15912</v>
      </c>
      <c r="G80" s="13">
        <v>1.5</v>
      </c>
      <c r="H80" s="13">
        <v>8.5</v>
      </c>
      <c r="I80" s="12">
        <v>18232</v>
      </c>
      <c r="J80" s="125">
        <v>5.5</v>
      </c>
      <c r="K80" s="12">
        <v>14817</v>
      </c>
      <c r="L80" s="14">
        <v>6.2E-2</v>
      </c>
      <c r="M80" s="24">
        <f>ROUND(K80*(1-L80),0)</f>
        <v>13898</v>
      </c>
      <c r="N80" s="15">
        <v>0.55400000000000005</v>
      </c>
      <c r="O80" s="25">
        <f t="shared" ref="O80:O82" si="749">M80*N80</f>
        <v>7699.4920000000011</v>
      </c>
      <c r="P80" s="14">
        <v>0.38600000000000001</v>
      </c>
      <c r="Q80" s="25">
        <f t="shared" ref="Q80:Q82" si="750">M80*P80</f>
        <v>5364.6279999999997</v>
      </c>
      <c r="R80" s="16">
        <v>0.06</v>
      </c>
      <c r="S80" s="150">
        <v>0.23369999999999999</v>
      </c>
      <c r="T80" s="25">
        <f t="shared" ref="T80:T82" si="751">M80*R80</f>
        <v>833.88</v>
      </c>
      <c r="U80" s="26">
        <v>0.26900000000000002</v>
      </c>
      <c r="V80" s="25">
        <f t="shared" ref="V80:V82" si="752">M80*U80</f>
        <v>3738.5620000000004</v>
      </c>
      <c r="W80" s="16">
        <v>0.47399999999999998</v>
      </c>
      <c r="X80" s="25">
        <f t="shared" ref="X80:X82" si="753">M80*W80</f>
        <v>6587.652</v>
      </c>
      <c r="Y80" s="16">
        <v>0.43</v>
      </c>
      <c r="Z80" s="25">
        <f t="shared" ref="Z80:Z82" si="754">Y80*M80</f>
        <v>5976.14</v>
      </c>
      <c r="AA80" s="17">
        <v>2.8E-3</v>
      </c>
      <c r="AB80" s="18">
        <f t="shared" ref="AB80:AB82" si="755">M80*AA80</f>
        <v>38.914400000000001</v>
      </c>
      <c r="AC80" s="27">
        <f>IF(M80&gt;0,(AE80+AN80)/M80,0)</f>
        <v>2.8235585551877975E-3</v>
      </c>
      <c r="AD80" s="17">
        <v>2.9999999999999997E-4</v>
      </c>
      <c r="AE80" s="24">
        <f t="shared" ref="AE80:AE82" si="756">AD80*M80</f>
        <v>4.1693999999999996</v>
      </c>
      <c r="AF80" s="117">
        <v>0.20780000000000001</v>
      </c>
      <c r="AG80" s="30">
        <f t="shared" ref="AG80:AG82" si="757">AJ80*(1-AK80)*AF80</f>
        <v>32.918013600000002</v>
      </c>
      <c r="AH80" s="28">
        <f t="shared" ref="AH80:AH82" si="758">IF(AND(AF80&gt;0,AD80&gt;0,AA80&gt;0),((AA80-AD80)*AF80)/((AF80-AD80)*AA80),0)</f>
        <v>0.89414802065404475</v>
      </c>
      <c r="AI80" s="60">
        <f t="shared" si="634"/>
        <v>0.89496378471693516</v>
      </c>
      <c r="AJ80" s="12">
        <v>172</v>
      </c>
      <c r="AK80" s="14">
        <v>7.9000000000000001E-2</v>
      </c>
      <c r="AL80" s="15">
        <v>0.22140000000000001</v>
      </c>
      <c r="AM80" s="135">
        <v>0.23089999999999999</v>
      </c>
      <c r="AN80" s="30">
        <f>AJ80*(1-AK80)*AL80</f>
        <v>35.072416800000006</v>
      </c>
      <c r="AO80" s="136">
        <f t="shared" ref="AO80" si="759">AJ80*(1-AK80)*AM80</f>
        <v>36.577330799999999</v>
      </c>
      <c r="AP80" s="19">
        <v>1.6</v>
      </c>
      <c r="AQ80" s="19">
        <v>503.9</v>
      </c>
      <c r="AR80" s="101">
        <f>AR78+AJ80-AQ80</f>
        <v>1612.780000000002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9"/>
      <c r="B81" s="33">
        <v>2</v>
      </c>
      <c r="C81" s="46" t="s">
        <v>58</v>
      </c>
      <c r="D81" s="34">
        <v>20180</v>
      </c>
      <c r="E81" s="34">
        <v>3</v>
      </c>
      <c r="F81" s="34">
        <v>15559</v>
      </c>
      <c r="G81" s="35">
        <v>1.2</v>
      </c>
      <c r="H81" s="35">
        <v>5.6</v>
      </c>
      <c r="I81" s="34">
        <v>16682</v>
      </c>
      <c r="J81" s="35">
        <v>5.3</v>
      </c>
      <c r="K81" s="34">
        <v>14780</v>
      </c>
      <c r="L81" s="36">
        <v>6.0999999999999999E-2</v>
      </c>
      <c r="M81" s="37">
        <f>ROUND(K81*(1-L81),0)</f>
        <v>13878</v>
      </c>
      <c r="N81" s="38">
        <v>0.66</v>
      </c>
      <c r="O81" s="25">
        <f t="shared" si="749"/>
        <v>9159.48</v>
      </c>
      <c r="P81" s="36">
        <v>0.26800000000000002</v>
      </c>
      <c r="Q81" s="25">
        <f t="shared" si="750"/>
        <v>3719.3040000000001</v>
      </c>
      <c r="R81" s="39">
        <v>7.1999999999999995E-2</v>
      </c>
      <c r="S81" s="139">
        <v>0.22589999999999999</v>
      </c>
      <c r="T81" s="25">
        <f t="shared" si="751"/>
        <v>999.21599999999989</v>
      </c>
      <c r="U81" s="28">
        <v>0.26800000000000002</v>
      </c>
      <c r="V81" s="25">
        <f t="shared" si="752"/>
        <v>3719.3040000000001</v>
      </c>
      <c r="W81" s="39">
        <v>0.45500000000000002</v>
      </c>
      <c r="X81" s="25">
        <f t="shared" si="753"/>
        <v>6314.49</v>
      </c>
      <c r="Y81" s="39">
        <v>0.43</v>
      </c>
      <c r="Z81" s="25">
        <f t="shared" si="754"/>
        <v>5967.54</v>
      </c>
      <c r="AA81" s="40">
        <v>2.7299999999999998E-3</v>
      </c>
      <c r="AB81" s="18">
        <f t="shared" si="755"/>
        <v>37.886939999999996</v>
      </c>
      <c r="AC81" s="27">
        <f>IF(M81&gt;0,(AE81+AN81)/M81,0)</f>
        <v>2.8271356967862807E-3</v>
      </c>
      <c r="AD81" s="40">
        <v>2.9999999999999997E-4</v>
      </c>
      <c r="AE81" s="37">
        <f t="shared" si="756"/>
        <v>4.1633999999999993</v>
      </c>
      <c r="AF81" s="28">
        <v>0.2059</v>
      </c>
      <c r="AG81" s="41">
        <f t="shared" si="757"/>
        <v>33.791484400000002</v>
      </c>
      <c r="AH81" s="28">
        <f t="shared" si="758"/>
        <v>0.89140868858767697</v>
      </c>
      <c r="AI81" s="29">
        <f t="shared" si="634"/>
        <v>0.89514216598300667</v>
      </c>
      <c r="AJ81" s="34">
        <v>178</v>
      </c>
      <c r="AK81" s="36">
        <v>7.8E-2</v>
      </c>
      <c r="AL81" s="38">
        <v>0.2137</v>
      </c>
      <c r="AM81" s="137">
        <v>0.2162</v>
      </c>
      <c r="AN81" s="41">
        <f>AJ81*(1-AK81)*AL81</f>
        <v>35.071589200000005</v>
      </c>
      <c r="AO81" s="138">
        <f t="shared" si="676"/>
        <v>35.481879200000002</v>
      </c>
      <c r="AP81" s="42">
        <v>1.6</v>
      </c>
      <c r="AQ81" s="42"/>
      <c r="AR81" s="121">
        <f>AR80+AJ81-AQ81</f>
        <v>1790.780000000002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9"/>
      <c r="B82" s="33">
        <v>3</v>
      </c>
      <c r="C82" s="11" t="s">
        <v>53</v>
      </c>
      <c r="D82" s="43">
        <v>22730</v>
      </c>
      <c r="E82" s="43">
        <v>0</v>
      </c>
      <c r="F82" s="43">
        <v>16416</v>
      </c>
      <c r="G82" s="37">
        <v>1.9</v>
      </c>
      <c r="H82" s="37">
        <v>6.6</v>
      </c>
      <c r="I82" s="43">
        <v>18138</v>
      </c>
      <c r="J82" s="37">
        <v>4.3</v>
      </c>
      <c r="K82" s="43">
        <v>14758</v>
      </c>
      <c r="L82" s="39">
        <v>5.8999999999999997E-2</v>
      </c>
      <c r="M82" s="37">
        <f>ROUND(K82*(1-L82),0)</f>
        <v>13887</v>
      </c>
      <c r="N82" s="28">
        <v>0.61799999999999999</v>
      </c>
      <c r="O82" s="25">
        <f t="shared" si="749"/>
        <v>8582.1659999999993</v>
      </c>
      <c r="P82" s="39">
        <v>0.27900000000000003</v>
      </c>
      <c r="Q82" s="25">
        <f t="shared" si="750"/>
        <v>3874.4730000000004</v>
      </c>
      <c r="R82" s="39">
        <v>0.10299999999999999</v>
      </c>
      <c r="S82" s="139">
        <v>0.22939999999999999</v>
      </c>
      <c r="T82" s="25">
        <f t="shared" si="751"/>
        <v>1430.3609999999999</v>
      </c>
      <c r="U82" s="28">
        <v>0.27200000000000002</v>
      </c>
      <c r="V82" s="25">
        <f t="shared" si="752"/>
        <v>3777.2640000000001</v>
      </c>
      <c r="W82" s="39">
        <v>0.46700000000000003</v>
      </c>
      <c r="X82" s="25">
        <f t="shared" si="753"/>
        <v>6485.2290000000003</v>
      </c>
      <c r="Y82" s="39">
        <v>0.42</v>
      </c>
      <c r="Z82" s="25">
        <f t="shared" si="754"/>
        <v>5832.54</v>
      </c>
      <c r="AA82" s="47">
        <v>2.7699999999999999E-3</v>
      </c>
      <c r="AB82" s="18">
        <f t="shared" si="755"/>
        <v>38.466989999999996</v>
      </c>
      <c r="AC82" s="27">
        <f>IF(M82&gt;0,(AE82+AN82)/M82,0)</f>
        <v>3.0322722618276081E-3</v>
      </c>
      <c r="AD82" s="47">
        <v>3.1E-4</v>
      </c>
      <c r="AE82" s="37">
        <f t="shared" si="756"/>
        <v>4.30497</v>
      </c>
      <c r="AF82" s="28">
        <v>0.2029</v>
      </c>
      <c r="AG82" s="41">
        <f t="shared" si="757"/>
        <v>34.197374699999997</v>
      </c>
      <c r="AH82" s="28">
        <f t="shared" si="758"/>
        <v>0.88944557867315033</v>
      </c>
      <c r="AI82" s="29">
        <f t="shared" si="634"/>
        <v>0.8990089362039303</v>
      </c>
      <c r="AJ82" s="43">
        <v>183</v>
      </c>
      <c r="AK82" s="39">
        <v>7.9000000000000001E-2</v>
      </c>
      <c r="AL82" s="28">
        <v>0.2243</v>
      </c>
      <c r="AM82" s="139">
        <v>0.2316</v>
      </c>
      <c r="AN82" s="41">
        <f>AJ82*(1-AK82)*AL82</f>
        <v>37.804194899999999</v>
      </c>
      <c r="AO82" s="140">
        <f t="shared" si="676"/>
        <v>39.034558799999999</v>
      </c>
      <c r="AP82" s="18">
        <v>1.55</v>
      </c>
      <c r="AQ82" s="18"/>
      <c r="AR82" s="121">
        <f>AR81+AJ82-AQ82</f>
        <v>1973.780000000002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70"/>
      <c r="B83" s="49" t="s">
        <v>38</v>
      </c>
      <c r="C83" s="50"/>
      <c r="D83" s="51">
        <f t="shared" ref="D83" si="760">SUM(D80:D82)</f>
        <v>48420</v>
      </c>
      <c r="E83" s="51"/>
      <c r="F83" s="51">
        <f t="shared" ref="F83" si="761">SUM(F80:F82)</f>
        <v>47887</v>
      </c>
      <c r="G83" s="52"/>
      <c r="H83" s="52"/>
      <c r="I83" s="51">
        <f t="shared" ref="I83:K83" si="762">SUM(I80:I82)</f>
        <v>53052</v>
      </c>
      <c r="J83" s="52"/>
      <c r="K83" s="51">
        <f t="shared" si="762"/>
        <v>44355</v>
      </c>
      <c r="L83" s="21">
        <f t="shared" ref="L83" si="763">IF(K83&gt;0,(K80*L80+K81*L81+K82*L82)/K83,0)</f>
        <v>6.0668605568707026E-2</v>
      </c>
      <c r="M83" s="52">
        <f t="shared" ref="M83" si="764">M80+M81+M82</f>
        <v>41663</v>
      </c>
      <c r="N83" s="53">
        <f t="shared" ref="N83" si="765">IF(M83&gt;0,O83/M83,0)</f>
        <v>0.6106410484122603</v>
      </c>
      <c r="O83" s="54">
        <f t="shared" ref="O83" si="766">O80+O81+O82</f>
        <v>25441.137999999999</v>
      </c>
      <c r="P83" s="21">
        <f t="shared" ref="P83" si="767">IF(M83&gt;0,Q83/M83,0)</f>
        <v>0.3110290905599693</v>
      </c>
      <c r="Q83" s="54">
        <f t="shared" ref="Q83" si="768">Q80+Q81+Q82</f>
        <v>12958.405000000001</v>
      </c>
      <c r="R83" s="21">
        <f t="shared" ref="R83" si="769">IF(M83&gt;0,T83/M83,0)</f>
        <v>7.8329861027770439E-2</v>
      </c>
      <c r="S83" s="141"/>
      <c r="T83" s="54">
        <f t="shared" ref="T83" si="770">T80+T81+T82</f>
        <v>3263.4569999999999</v>
      </c>
      <c r="U83" s="21">
        <f t="shared" ref="U83" si="771">IF(M83&gt;0,V83/M83,0)</f>
        <v>0.26966685068286012</v>
      </c>
      <c r="V83" s="54">
        <f t="shared" ref="V83" si="772">V80+V81+V82</f>
        <v>11235.130000000001</v>
      </c>
      <c r="W83" s="21">
        <f t="shared" ref="W83" si="773">IF(M83&gt;0,X83/M83,0)</f>
        <v>0.46533785373112829</v>
      </c>
      <c r="X83" s="54">
        <f t="shared" ref="X83" si="774">X80+X81+X82</f>
        <v>19387.370999999999</v>
      </c>
      <c r="Y83" s="21">
        <f t="shared" ref="Y83" si="775">IF(M83&gt;0,Z83/M83,0)</f>
        <v>0.42666682668074796</v>
      </c>
      <c r="Z83" s="54">
        <f t="shared" ref="Z83" si="776">Z80+Z81+Z82</f>
        <v>17776.22</v>
      </c>
      <c r="AA83" s="55">
        <f t="shared" ref="AA83" si="777">IF(M83&gt;0,AB83/M83,0)</f>
        <v>2.766683388138156E-3</v>
      </c>
      <c r="AB83" s="56">
        <f t="shared" ref="AB83" si="778">SUM(AB80:AB82)</f>
        <v>115.26832999999999</v>
      </c>
      <c r="AC83" s="55">
        <f t="shared" ref="AC83" si="779">IF(M83&gt;0,(AC80*M80+AC81*M81+AC82*M82)/M83,0)</f>
        <v>2.8943180015841394E-3</v>
      </c>
      <c r="AD83" s="55">
        <f t="shared" ref="AD83" si="780">IF(K83&gt;0,(K80*AD80+K81*AD81+K82*AD82)/K83,0)</f>
        <v>3.0332724608274152E-4</v>
      </c>
      <c r="AE83" s="52">
        <f t="shared" ref="AE83" si="781">SUM(AE80:AE82)</f>
        <v>12.63777</v>
      </c>
      <c r="AF83" s="53">
        <f t="shared" ref="AF83" si="782">IF(K83&gt;0,(K80*AF80+K81*AF81+K82*AF82)/K83,0)</f>
        <v>0.20553653026716268</v>
      </c>
      <c r="AG83" s="58">
        <f t="shared" ref="AG83" si="783">SUM(AG80:AG82)</f>
        <v>100.90687269999999</v>
      </c>
      <c r="AH83" s="53">
        <f t="shared" ref="AH83" si="784">IF(AND(AB83&gt;0),((AB80*AH80+AB81*AH81+AB82*AH82)/AB83),0)</f>
        <v>0.89167835966135756</v>
      </c>
      <c r="AI83" s="57">
        <f t="shared" si="634"/>
        <v>0.89643616058542863</v>
      </c>
      <c r="AJ83" s="51">
        <f t="shared" ref="AJ83" si="785">SUM(AJ80:AJ82)</f>
        <v>533</v>
      </c>
      <c r="AK83" s="21">
        <f t="shared" ref="AK83" si="786">IF(AJ83&gt;0,(AK80*AJ80+AK81*AJ81+AK82*AJ82)/AJ83,0)</f>
        <v>7.8666041275797377E-2</v>
      </c>
      <c r="AL83" s="53">
        <f>IF(K83&gt;0,(AL80*K80+AL81*K81+AL82*K82)/K83,0)</f>
        <v>0.21979910269417205</v>
      </c>
      <c r="AM83" s="141">
        <f>IF(L83&gt;0,(AM80*K80+AM81*K81+AM82*K82)/K83,0)</f>
        <v>0.22623456431067521</v>
      </c>
      <c r="AN83" s="58">
        <f t="shared" ref="AN83" si="787">SUM(AN80:AN82)</f>
        <v>107.94820090000002</v>
      </c>
      <c r="AO83" s="142">
        <f t="shared" si="705"/>
        <v>111.09376880000001</v>
      </c>
      <c r="AP83" s="56"/>
      <c r="AQ83" s="56">
        <f t="shared" ref="AQ83" si="788">SUM(AQ80:AQ82)</f>
        <v>503.9</v>
      </c>
      <c r="AR83" s="105"/>
      <c r="AS83" s="106">
        <f>AR82</f>
        <v>1973.780000000002</v>
      </c>
      <c r="AT83" s="51">
        <f t="shared" ref="AT83" si="789">SUM(AT80:AT82)</f>
        <v>0</v>
      </c>
      <c r="AU83" s="59"/>
      <c r="AV83" s="58"/>
      <c r="AW83" s="58"/>
      <c r="AX83" s="58"/>
      <c r="AY83" s="58"/>
    </row>
    <row r="84" spans="1:51" x14ac:dyDescent="0.2">
      <c r="A84" s="168">
        <v>21</v>
      </c>
      <c r="B84" s="23">
        <v>1</v>
      </c>
      <c r="C84" s="11" t="s">
        <v>56</v>
      </c>
      <c r="D84" s="12">
        <v>4800</v>
      </c>
      <c r="E84" s="12">
        <v>0</v>
      </c>
      <c r="F84" s="12">
        <v>11740</v>
      </c>
      <c r="G84" s="13">
        <v>1.2</v>
      </c>
      <c r="H84" s="13">
        <v>4.4000000000000004</v>
      </c>
      <c r="I84" s="12">
        <v>11939</v>
      </c>
      <c r="J84" s="13">
        <v>5</v>
      </c>
      <c r="K84" s="12">
        <v>14630</v>
      </c>
      <c r="L84" s="14">
        <v>6.6000000000000003E-2</v>
      </c>
      <c r="M84" s="24">
        <f>ROUND(K84*(1-L84),0)</f>
        <v>13664</v>
      </c>
      <c r="N84" s="15">
        <v>0.56699999999999995</v>
      </c>
      <c r="O84" s="25">
        <f t="shared" ref="O84:O86" si="790">M84*N84</f>
        <v>7747.4879999999994</v>
      </c>
      <c r="P84" s="14">
        <v>0.32100000000000001</v>
      </c>
      <c r="Q84" s="25">
        <f t="shared" ref="Q84:Q86" si="791">M84*P84</f>
        <v>4386.1440000000002</v>
      </c>
      <c r="R84" s="16">
        <v>0.112</v>
      </c>
      <c r="S84" s="150">
        <v>0.22700000000000001</v>
      </c>
      <c r="T84" s="25">
        <f t="shared" ref="T84:T86" si="792">M84*R84</f>
        <v>1530.3679999999999</v>
      </c>
      <c r="U84" s="26">
        <v>0.28000000000000003</v>
      </c>
      <c r="V84" s="25">
        <f t="shared" ref="V84:V86" si="793">M84*U84</f>
        <v>3825.9200000000005</v>
      </c>
      <c r="W84" s="16">
        <v>0.47799999999999998</v>
      </c>
      <c r="X84" s="25">
        <f t="shared" ref="X84:X86" si="794">M84*W84</f>
        <v>6531.3919999999998</v>
      </c>
      <c r="Y84" s="16">
        <v>0.43</v>
      </c>
      <c r="Z84" s="25">
        <f t="shared" ref="Z84:Z86" si="795">Y84*M84</f>
        <v>5875.5199999999995</v>
      </c>
      <c r="AA84" s="17">
        <v>2.8400000000000001E-3</v>
      </c>
      <c r="AB84" s="18">
        <f t="shared" ref="AB84:AB86" si="796">M84*AA84</f>
        <v>38.805759999999999</v>
      </c>
      <c r="AC84" s="27">
        <f>IF(M84&gt;0,(AE84+AN84)/M84,0)</f>
        <v>3.1034779713114756E-3</v>
      </c>
      <c r="AD84" s="17">
        <v>3.3E-4</v>
      </c>
      <c r="AE84" s="24">
        <f t="shared" ref="AE84:AE86" si="797">AD84*M84</f>
        <v>4.5091200000000002</v>
      </c>
      <c r="AF84" s="117">
        <v>0.18260000000000001</v>
      </c>
      <c r="AG84" s="30">
        <f t="shared" ref="AG84:AG86" si="798">AJ84*(1-AK84)*AF84</f>
        <v>36.079021000000004</v>
      </c>
      <c r="AH84" s="28">
        <f t="shared" ref="AH84:AH86" si="799">IF(AND(AF84&gt;0,AD84&gt;0,AA84&gt;0),((AA84-AD84)*AF84)/((AF84-AD84)*AA84),0)</f>
        <v>0.88540294270147146</v>
      </c>
      <c r="AI84" s="60">
        <f t="shared" si="634"/>
        <v>0.89520792715565134</v>
      </c>
      <c r="AJ84" s="12">
        <v>215</v>
      </c>
      <c r="AK84" s="14">
        <v>8.1000000000000003E-2</v>
      </c>
      <c r="AL84" s="15">
        <v>0.1918</v>
      </c>
      <c r="AM84" s="135">
        <v>0.17929999999999999</v>
      </c>
      <c r="AN84" s="30">
        <f>AJ84*(1-AK84)*AL84</f>
        <v>37.896802999999998</v>
      </c>
      <c r="AO84" s="136">
        <f t="shared" ref="AO84" si="800">AJ84*(1-AK84)*AM84</f>
        <v>35.426990500000002</v>
      </c>
      <c r="AP84" s="19">
        <v>1.6</v>
      </c>
      <c r="AQ84" s="19">
        <v>825.9</v>
      </c>
      <c r="AR84" s="101">
        <f>AR82+AJ84-AQ84</f>
        <v>1362.8800000000019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9"/>
      <c r="B85" s="33">
        <v>2</v>
      </c>
      <c r="C85" s="46" t="s">
        <v>58</v>
      </c>
      <c r="D85" s="34">
        <v>21520</v>
      </c>
      <c r="E85" s="34">
        <v>2</v>
      </c>
      <c r="F85" s="34">
        <v>16872</v>
      </c>
      <c r="G85" s="35">
        <v>0.7</v>
      </c>
      <c r="H85" s="35">
        <v>5.7</v>
      </c>
      <c r="I85" s="34">
        <v>18157</v>
      </c>
      <c r="J85" s="35">
        <v>4.3</v>
      </c>
      <c r="K85" s="34">
        <v>14675</v>
      </c>
      <c r="L85" s="36">
        <v>6.3E-2</v>
      </c>
      <c r="M85" s="37">
        <f>ROUND(K85*(1-L85),0)</f>
        <v>13750</v>
      </c>
      <c r="N85" s="38">
        <v>0.54400000000000004</v>
      </c>
      <c r="O85" s="25">
        <f t="shared" si="790"/>
        <v>7480.0000000000009</v>
      </c>
      <c r="P85" s="36">
        <v>0.38100000000000001</v>
      </c>
      <c r="Q85" s="25">
        <f t="shared" si="791"/>
        <v>5238.75</v>
      </c>
      <c r="R85" s="39">
        <v>7.4999999999999997E-2</v>
      </c>
      <c r="S85" s="139">
        <v>0.23649999999999999</v>
      </c>
      <c r="T85" s="25">
        <f t="shared" si="792"/>
        <v>1031.25</v>
      </c>
      <c r="U85" s="28">
        <v>0.28100000000000003</v>
      </c>
      <c r="V85" s="25">
        <f t="shared" si="793"/>
        <v>3863.7500000000005</v>
      </c>
      <c r="W85" s="39">
        <v>0.46899999999999997</v>
      </c>
      <c r="X85" s="25">
        <f t="shared" si="794"/>
        <v>6448.75</v>
      </c>
      <c r="Y85" s="39">
        <v>0.43</v>
      </c>
      <c r="Z85" s="25">
        <f t="shared" si="795"/>
        <v>5912.5</v>
      </c>
      <c r="AA85" s="40">
        <v>2.9399999999999999E-3</v>
      </c>
      <c r="AB85" s="18">
        <f t="shared" si="796"/>
        <v>40.424999999999997</v>
      </c>
      <c r="AC85" s="27">
        <f>IF(M85&gt;0,(AE85+AN85)/M85,0)</f>
        <v>3.0961919999999998E-3</v>
      </c>
      <c r="AD85" s="40">
        <v>3.2000000000000003E-4</v>
      </c>
      <c r="AE85" s="37">
        <f t="shared" si="797"/>
        <v>4.4000000000000004</v>
      </c>
      <c r="AF85" s="28">
        <v>0.2016</v>
      </c>
      <c r="AG85" s="41">
        <f t="shared" si="798"/>
        <v>34.126848000000003</v>
      </c>
      <c r="AH85" s="28">
        <f t="shared" si="799"/>
        <v>0.89257324551442208</v>
      </c>
      <c r="AI85" s="29">
        <f t="shared" si="634"/>
        <v>0.8979214486023227</v>
      </c>
      <c r="AJ85" s="34">
        <v>184</v>
      </c>
      <c r="AK85" s="36">
        <v>0.08</v>
      </c>
      <c r="AL85" s="38">
        <v>0.22550000000000001</v>
      </c>
      <c r="AM85" s="137">
        <v>0.2366</v>
      </c>
      <c r="AN85" s="41">
        <f>AJ85*(1-AK85)*AL85</f>
        <v>38.172640000000001</v>
      </c>
      <c r="AO85" s="138">
        <f t="shared" si="676"/>
        <v>40.051648</v>
      </c>
      <c r="AP85" s="42">
        <v>1.6</v>
      </c>
      <c r="AQ85" s="42"/>
      <c r="AR85" s="121">
        <f>AR84+AJ85-AQ85</f>
        <v>1546.8800000000019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9"/>
      <c r="B86" s="33">
        <v>3</v>
      </c>
      <c r="C86" s="46" t="s">
        <v>54</v>
      </c>
      <c r="D86" s="43">
        <v>18430</v>
      </c>
      <c r="E86" s="43">
        <v>1</v>
      </c>
      <c r="F86" s="43">
        <v>16908</v>
      </c>
      <c r="G86" s="37">
        <v>1.6</v>
      </c>
      <c r="H86" s="37">
        <v>8.5</v>
      </c>
      <c r="I86" s="43">
        <v>18559</v>
      </c>
      <c r="J86" s="127">
        <v>3.8</v>
      </c>
      <c r="K86" s="43">
        <v>14552</v>
      </c>
      <c r="L86" s="39">
        <v>6.2E-2</v>
      </c>
      <c r="M86" s="37">
        <f>ROUND(K86*(1-L86),0)</f>
        <v>13650</v>
      </c>
      <c r="N86" s="28">
        <v>0.53400000000000003</v>
      </c>
      <c r="O86" s="25">
        <f t="shared" si="790"/>
        <v>7289.1</v>
      </c>
      <c r="P86" s="39">
        <v>0.27800000000000002</v>
      </c>
      <c r="Q86" s="25">
        <f t="shared" si="791"/>
        <v>3794.7000000000003</v>
      </c>
      <c r="R86" s="39">
        <v>0.188</v>
      </c>
      <c r="S86" s="139">
        <v>0.2044</v>
      </c>
      <c r="T86" s="25">
        <f t="shared" si="792"/>
        <v>2566.1999999999998</v>
      </c>
      <c r="U86" s="28">
        <v>0.29299999999999998</v>
      </c>
      <c r="V86" s="25">
        <f t="shared" si="793"/>
        <v>3999.45</v>
      </c>
      <c r="W86" s="39">
        <v>0.45400000000000001</v>
      </c>
      <c r="X86" s="25">
        <f t="shared" si="794"/>
        <v>6197.1</v>
      </c>
      <c r="Y86" s="39">
        <v>0.43</v>
      </c>
      <c r="Z86" s="25">
        <f t="shared" si="795"/>
        <v>5869.5</v>
      </c>
      <c r="AA86" s="47">
        <v>2.96E-3</v>
      </c>
      <c r="AB86" s="18">
        <f t="shared" si="796"/>
        <v>40.403999999999996</v>
      </c>
      <c r="AC86" s="27">
        <f>IF(M86&gt;0,(AE86+AN86)/M86,0)</f>
        <v>2.9801872893772895E-3</v>
      </c>
      <c r="AD86" s="47">
        <v>3.3E-4</v>
      </c>
      <c r="AE86" s="37">
        <f t="shared" si="797"/>
        <v>4.5045000000000002</v>
      </c>
      <c r="AF86" s="28">
        <v>0.2049</v>
      </c>
      <c r="AG86" s="41">
        <f t="shared" si="798"/>
        <v>35.212679700000002</v>
      </c>
      <c r="AH86" s="28">
        <f t="shared" si="799"/>
        <v>0.88994680998640519</v>
      </c>
      <c r="AI86" s="29">
        <f t="shared" si="634"/>
        <v>0.89066499621181672</v>
      </c>
      <c r="AJ86" s="43">
        <v>187</v>
      </c>
      <c r="AK86" s="39">
        <v>8.1000000000000003E-2</v>
      </c>
      <c r="AL86" s="28">
        <v>0.21049999999999999</v>
      </c>
      <c r="AM86" s="139">
        <v>0.2102</v>
      </c>
      <c r="AN86" s="41">
        <f>AJ86*(1-AK86)*AL86</f>
        <v>36.175056500000004</v>
      </c>
      <c r="AO86" s="140">
        <f t="shared" si="676"/>
        <v>36.1235006</v>
      </c>
      <c r="AP86" s="18">
        <v>1.55</v>
      </c>
      <c r="AQ86" s="18"/>
      <c r="AR86" s="121">
        <f>AR85+AJ86-AQ86</f>
        <v>1733.8800000000019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70"/>
      <c r="B87" s="49" t="s">
        <v>38</v>
      </c>
      <c r="C87" s="50"/>
      <c r="D87" s="51">
        <f t="shared" ref="D87" si="801">SUM(D84:D86)</f>
        <v>44750</v>
      </c>
      <c r="E87" s="51"/>
      <c r="F87" s="51">
        <f t="shared" ref="F87" si="802">SUM(F84:F86)</f>
        <v>45520</v>
      </c>
      <c r="G87" s="52"/>
      <c r="H87" s="52"/>
      <c r="I87" s="51">
        <f t="shared" ref="I87:K87" si="803">SUM(I84:I86)</f>
        <v>48655</v>
      </c>
      <c r="J87" s="52"/>
      <c r="K87" s="51">
        <f t="shared" si="803"/>
        <v>43857</v>
      </c>
      <c r="L87" s="21">
        <f t="shared" ref="L87" si="804">IF(K87&gt;0,(K84*L84+K85*L85+K86*L86)/K87,0)</f>
        <v>6.3668946804386992E-2</v>
      </c>
      <c r="M87" s="52">
        <f t="shared" ref="M87" si="805">M84+M85+M86</f>
        <v>41064</v>
      </c>
      <c r="N87" s="53">
        <f t="shared" ref="N87" si="806">IF(M87&gt;0,O87/M87,0)</f>
        <v>0.5483291447496591</v>
      </c>
      <c r="O87" s="54">
        <f t="shared" ref="O87" si="807">O84+O85+O86</f>
        <v>22516.588000000003</v>
      </c>
      <c r="P87" s="21">
        <f t="shared" ref="P87" si="808">IF(M87&gt;0,Q87/M87,0)</f>
        <v>0.32679704850964353</v>
      </c>
      <c r="Q87" s="54">
        <f t="shared" ref="Q87" si="809">Q84+Q85+Q86</f>
        <v>13419.594000000001</v>
      </c>
      <c r="R87" s="21">
        <f t="shared" ref="R87" si="810">IF(M87&gt;0,T87/M87,0)</f>
        <v>0.12487380674069744</v>
      </c>
      <c r="S87" s="141"/>
      <c r="T87" s="54">
        <f t="shared" ref="T87" si="811">T84+T85+T86</f>
        <v>5127.8179999999993</v>
      </c>
      <c r="U87" s="21">
        <f t="shared" ref="U87" si="812">IF(M87&gt;0,V87/M87,0)</f>
        <v>0.28465614650301968</v>
      </c>
      <c r="V87" s="54">
        <f t="shared" ref="V87" si="813">V84+V85+V86</f>
        <v>11689.12</v>
      </c>
      <c r="W87" s="21">
        <f t="shared" ref="W87" si="814">IF(M87&gt;0,X87/M87,0)</f>
        <v>0.46700862068965515</v>
      </c>
      <c r="X87" s="54">
        <f t="shared" ref="X87" si="815">X84+X85+X86</f>
        <v>19177.241999999998</v>
      </c>
      <c r="Y87" s="21">
        <f t="shared" ref="Y87" si="816">IF(M87&gt;0,Z87/M87,0)</f>
        <v>0.43</v>
      </c>
      <c r="Z87" s="54">
        <f t="shared" ref="Z87" si="817">Z84+Z85+Z86</f>
        <v>17657.52</v>
      </c>
      <c r="AA87" s="55">
        <f t="shared" ref="AA87" si="818">IF(M87&gt;0,AB87/M87,0)</f>
        <v>2.9133732709916227E-3</v>
      </c>
      <c r="AB87" s="56">
        <f t="shared" ref="AB87" si="819">SUM(AB84:AB86)</f>
        <v>119.63476</v>
      </c>
      <c r="AC87" s="55">
        <f t="shared" ref="AC87" si="820">IF(M87&gt;0,(AC84*M84+AC85*M85+AC86*M86)/M87,0)</f>
        <v>3.0600555109097996E-3</v>
      </c>
      <c r="AD87" s="55">
        <f t="shared" ref="AD87" si="821">IF(K87&gt;0,(K84*AD84+K85*AD85+K86*AD86)/K87,0)</f>
        <v>3.2665389789543291E-4</v>
      </c>
      <c r="AE87" s="52">
        <f t="shared" ref="AE87" si="822">SUM(AE84:AE86)</f>
        <v>13.413620000000002</v>
      </c>
      <c r="AF87" s="53">
        <f t="shared" ref="AF87" si="823">IF(K87&gt;0,(K84*AF84+K85*AF85+K86*AF86)/K87,0)</f>
        <v>0.19635685979433157</v>
      </c>
      <c r="AG87" s="58">
        <f t="shared" ref="AG87" si="824">SUM(AG84:AG86)</f>
        <v>105.4185487</v>
      </c>
      <c r="AH87" s="53">
        <f t="shared" ref="AH87" si="825">IF(AND(AB87&gt;0),((AB84*AH84+AB85*AH85+AB86*AH86)/AB87),0)</f>
        <v>0.88936040376875647</v>
      </c>
      <c r="AI87" s="57">
        <f t="shared" si="634"/>
        <v>0.89464869816168058</v>
      </c>
      <c r="AJ87" s="51">
        <f t="shared" ref="AJ87" si="826">SUM(AJ84:AJ86)</f>
        <v>586</v>
      </c>
      <c r="AK87" s="21">
        <f t="shared" ref="AK87" si="827">IF(AJ87&gt;0,(AK84*AJ84+AK85*AJ85+AK86*AJ86)/AJ87,0)</f>
        <v>8.0686006825938558E-2</v>
      </c>
      <c r="AL87" s="53">
        <f>IF(K87&gt;0,(AL84*K84+AL85*K85+AL86*K86)/K87,0)</f>
        <v>0.20928112958022668</v>
      </c>
      <c r="AM87" s="141">
        <f>IF(L87&gt;0,(AM84*K84+AM85*K85+AM86*K86)/K87,0)</f>
        <v>0.20872595936794577</v>
      </c>
      <c r="AN87" s="58">
        <f t="shared" ref="AN87" si="828">SUM(AN84:AN86)</f>
        <v>112.24449950000002</v>
      </c>
      <c r="AO87" s="142">
        <f t="shared" si="705"/>
        <v>111.6021391</v>
      </c>
      <c r="AP87" s="56"/>
      <c r="AQ87" s="56">
        <f t="shared" ref="AQ87" si="829">SUM(AQ84:AQ86)</f>
        <v>825.9</v>
      </c>
      <c r="AR87" s="105"/>
      <c r="AS87" s="106">
        <f>AR86</f>
        <v>1733.8800000000019</v>
      </c>
      <c r="AT87" s="51">
        <f t="shared" ref="AT87" si="830">SUM(AT84:AT86)</f>
        <v>0</v>
      </c>
      <c r="AU87" s="59"/>
      <c r="AV87" s="58"/>
      <c r="AW87" s="58"/>
      <c r="AX87" s="58"/>
      <c r="AY87" s="58"/>
    </row>
    <row r="88" spans="1:51" x14ac:dyDescent="0.2">
      <c r="A88" s="168">
        <v>22</v>
      </c>
      <c r="B88" s="23">
        <v>1</v>
      </c>
      <c r="C88" s="11" t="s">
        <v>57</v>
      </c>
      <c r="D88" s="12">
        <v>4100</v>
      </c>
      <c r="E88" s="12">
        <v>0</v>
      </c>
      <c r="F88" s="12">
        <v>15359</v>
      </c>
      <c r="G88" s="13">
        <v>0.9</v>
      </c>
      <c r="H88" s="13">
        <v>5.3</v>
      </c>
      <c r="I88" s="12">
        <v>17474</v>
      </c>
      <c r="J88" s="125">
        <v>3.4</v>
      </c>
      <c r="K88" s="12">
        <v>14708</v>
      </c>
      <c r="L88" s="14">
        <v>5.8000000000000003E-2</v>
      </c>
      <c r="M88" s="24">
        <f>ROUND(K88*(1-L88),0)</f>
        <v>13855</v>
      </c>
      <c r="N88" s="15">
        <v>0.59299999999999997</v>
      </c>
      <c r="O88" s="25">
        <f t="shared" ref="O88:O90" si="831">M88*N88</f>
        <v>8216.0149999999994</v>
      </c>
      <c r="P88" s="14">
        <v>0.27700000000000002</v>
      </c>
      <c r="Q88" s="25">
        <f t="shared" ref="Q88:Q90" si="832">M88*P88</f>
        <v>3837.8350000000005</v>
      </c>
      <c r="R88" s="16">
        <v>0.13</v>
      </c>
      <c r="S88" s="150">
        <v>0.21479999999999999</v>
      </c>
      <c r="T88" s="25">
        <f t="shared" ref="T88:T90" si="833">M88*R88</f>
        <v>1801.15</v>
      </c>
      <c r="U88" s="26">
        <v>0.28199999999999997</v>
      </c>
      <c r="V88" s="25">
        <f t="shared" ref="V88:V90" si="834">M88*U88</f>
        <v>3907.1099999999997</v>
      </c>
      <c r="W88" s="16">
        <v>0.47399999999999998</v>
      </c>
      <c r="X88" s="25">
        <f t="shared" ref="X88:X90" si="835">M88*W88</f>
        <v>6567.2699999999995</v>
      </c>
      <c r="Y88" s="16">
        <v>0.43</v>
      </c>
      <c r="Z88" s="25">
        <f t="shared" ref="Z88:Z90" si="836">Y88*M88</f>
        <v>5957.65</v>
      </c>
      <c r="AA88" s="17">
        <v>2.9299999999999999E-3</v>
      </c>
      <c r="AB88" s="18">
        <f t="shared" ref="AB88:AB90" si="837">M88*AA88</f>
        <v>40.595149999999997</v>
      </c>
      <c r="AC88" s="27">
        <f>IF(M88&gt;0,(AE88+AN88)/M88,0)</f>
        <v>3.0954182605557562E-3</v>
      </c>
      <c r="AD88" s="17">
        <v>3.4000000000000002E-4</v>
      </c>
      <c r="AE88" s="24">
        <f t="shared" ref="AE88:AE90" si="838">AD88*M88</f>
        <v>4.7107000000000001</v>
      </c>
      <c r="AF88" s="117">
        <v>0.2016</v>
      </c>
      <c r="AG88" s="30">
        <f t="shared" ref="AG88:AG90" si="839">AJ88*(1-AK88)*AF88</f>
        <v>36.16704</v>
      </c>
      <c r="AH88" s="28">
        <f t="shared" ref="AH88:AH90" si="840">IF(AND(AF88&gt;0,AD88&gt;0,AA88&gt;0),((AA88-AD88)*AF88)/((AF88-AD88)*AA88),0)</f>
        <v>0.88545236681262995</v>
      </c>
      <c r="AI88" s="60">
        <f t="shared" si="634"/>
        <v>0.89158476415414301</v>
      </c>
      <c r="AJ88" s="12">
        <v>195</v>
      </c>
      <c r="AK88" s="14">
        <v>0.08</v>
      </c>
      <c r="AL88" s="15">
        <v>0.21279999999999999</v>
      </c>
      <c r="AM88" s="135">
        <v>0.21729999999999999</v>
      </c>
      <c r="AN88" s="30">
        <f>AJ88*(1-AK88)*AL88</f>
        <v>38.176319999999997</v>
      </c>
      <c r="AO88" s="136">
        <f t="shared" ref="AO88" si="841">AJ88*(1-AK88)*AM88</f>
        <v>38.983620000000002</v>
      </c>
      <c r="AP88" s="19">
        <v>1.55</v>
      </c>
      <c r="AQ88" s="19">
        <v>1002.94</v>
      </c>
      <c r="AR88" s="101">
        <f>AR86+AJ88-AQ88+AS88</f>
        <v>943.94000000000187</v>
      </c>
      <c r="AS88" s="102">
        <v>18</v>
      </c>
      <c r="AT88" s="12"/>
      <c r="AU88" s="31"/>
      <c r="AV88" s="20"/>
      <c r="AW88" s="20"/>
      <c r="AX88" s="20"/>
      <c r="AY88" s="20"/>
    </row>
    <row r="89" spans="1:51" x14ac:dyDescent="0.2">
      <c r="A89" s="169"/>
      <c r="B89" s="33">
        <v>2</v>
      </c>
      <c r="C89" s="46" t="s">
        <v>58</v>
      </c>
      <c r="D89" s="34">
        <v>18740</v>
      </c>
      <c r="E89" s="34">
        <v>4</v>
      </c>
      <c r="F89" s="34">
        <v>15404</v>
      </c>
      <c r="G89" s="35">
        <v>0.7</v>
      </c>
      <c r="H89" s="35">
        <v>6.2</v>
      </c>
      <c r="I89" s="34">
        <v>16799</v>
      </c>
      <c r="J89" s="35">
        <v>4.0999999999999996</v>
      </c>
      <c r="K89" s="34">
        <v>15403</v>
      </c>
      <c r="L89" s="36">
        <v>0.06</v>
      </c>
      <c r="M89" s="37">
        <f>ROUND(K89*(1-L89),0)</f>
        <v>14479</v>
      </c>
      <c r="N89" s="38">
        <v>0.58499999999999996</v>
      </c>
      <c r="O89" s="25">
        <f t="shared" si="831"/>
        <v>8470.2150000000001</v>
      </c>
      <c r="P89" s="36">
        <v>0.29199999999999998</v>
      </c>
      <c r="Q89" s="25">
        <f t="shared" si="832"/>
        <v>4227.8679999999995</v>
      </c>
      <c r="R89" s="39">
        <v>0.123</v>
      </c>
      <c r="S89" s="139">
        <v>0.23230000000000001</v>
      </c>
      <c r="T89" s="25">
        <f t="shared" si="833"/>
        <v>1780.9169999999999</v>
      </c>
      <c r="U89" s="28">
        <v>0.28599999999999998</v>
      </c>
      <c r="V89" s="25">
        <f t="shared" si="834"/>
        <v>4140.9939999999997</v>
      </c>
      <c r="W89" s="39">
        <v>0.47</v>
      </c>
      <c r="X89" s="25">
        <f t="shared" si="835"/>
        <v>6805.1299999999992</v>
      </c>
      <c r="Y89" s="39">
        <v>0.43</v>
      </c>
      <c r="Z89" s="25">
        <f t="shared" si="836"/>
        <v>6225.97</v>
      </c>
      <c r="AA89" s="40">
        <v>2.7399999999999998E-3</v>
      </c>
      <c r="AB89" s="18">
        <f t="shared" si="837"/>
        <v>39.672459999999994</v>
      </c>
      <c r="AC89" s="27">
        <f>IF(M89&gt;0,(AE89+AN89)/M89,0)</f>
        <v>2.8638154568685682E-3</v>
      </c>
      <c r="AD89" s="40">
        <v>3.3E-4</v>
      </c>
      <c r="AE89" s="37">
        <f t="shared" si="838"/>
        <v>4.7780699999999996</v>
      </c>
      <c r="AF89" s="28">
        <v>0.21479999999999999</v>
      </c>
      <c r="AG89" s="41">
        <f t="shared" si="839"/>
        <v>35.609544</v>
      </c>
      <c r="AH89" s="28">
        <f t="shared" si="840"/>
        <v>0.88091540545204128</v>
      </c>
      <c r="AI89" s="29">
        <f t="shared" si="634"/>
        <v>0.88609043917117125</v>
      </c>
      <c r="AJ89" s="34">
        <v>180</v>
      </c>
      <c r="AK89" s="36">
        <v>7.9000000000000001E-2</v>
      </c>
      <c r="AL89" s="38">
        <v>0.2213</v>
      </c>
      <c r="AM89" s="137">
        <v>0.2248</v>
      </c>
      <c r="AN89" s="41">
        <f>AJ89*(1-AK89)*AL89</f>
        <v>36.687114000000001</v>
      </c>
      <c r="AO89" s="138">
        <f t="shared" si="676"/>
        <v>37.267344000000001</v>
      </c>
      <c r="AP89" s="42">
        <v>1.6</v>
      </c>
      <c r="AQ89" s="42"/>
      <c r="AR89" s="121">
        <f>AR88+AJ89-AQ89</f>
        <v>1123.9400000000019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9"/>
      <c r="B90" s="33">
        <v>3</v>
      </c>
      <c r="C90" s="46" t="s">
        <v>54</v>
      </c>
      <c r="D90" s="43">
        <v>23754</v>
      </c>
      <c r="E90" s="43">
        <v>1</v>
      </c>
      <c r="F90" s="43">
        <v>17691</v>
      </c>
      <c r="G90" s="37">
        <v>0.8</v>
      </c>
      <c r="H90" s="37">
        <v>5.8</v>
      </c>
      <c r="I90" s="43">
        <v>19425</v>
      </c>
      <c r="J90" s="127">
        <v>3</v>
      </c>
      <c r="K90" s="43">
        <v>15752</v>
      </c>
      <c r="L90" s="39">
        <v>6.2E-2</v>
      </c>
      <c r="M90" s="37">
        <f>ROUND(K90*(1-L90),0)</f>
        <v>14775</v>
      </c>
      <c r="N90" s="28">
        <v>0.497</v>
      </c>
      <c r="O90" s="25">
        <f t="shared" si="831"/>
        <v>7343.1750000000002</v>
      </c>
      <c r="P90" s="39">
        <v>0.33200000000000002</v>
      </c>
      <c r="Q90" s="25">
        <f t="shared" si="832"/>
        <v>4905.3</v>
      </c>
      <c r="R90" s="39">
        <v>0.17100000000000001</v>
      </c>
      <c r="S90" s="139">
        <v>0.22789999999999999</v>
      </c>
      <c r="T90" s="25">
        <f t="shared" si="833"/>
        <v>2526.5250000000001</v>
      </c>
      <c r="U90" s="28">
        <v>0.28399999999999997</v>
      </c>
      <c r="V90" s="25">
        <f t="shared" si="834"/>
        <v>4196.0999999999995</v>
      </c>
      <c r="W90" s="39">
        <v>0.435</v>
      </c>
      <c r="X90" s="25">
        <f t="shared" si="835"/>
        <v>6427.125</v>
      </c>
      <c r="Y90" s="39">
        <v>0.43</v>
      </c>
      <c r="Z90" s="25">
        <f t="shared" si="836"/>
        <v>6353.25</v>
      </c>
      <c r="AA90" s="47">
        <v>2.8300000000000001E-3</v>
      </c>
      <c r="AB90" s="18">
        <f t="shared" si="837"/>
        <v>41.813250000000004</v>
      </c>
      <c r="AC90" s="27">
        <f>IF(M90&gt;0,(AE90+AN90)/M90,0)</f>
        <v>2.9617476818950936E-3</v>
      </c>
      <c r="AD90" s="47">
        <v>3.5E-4</v>
      </c>
      <c r="AE90" s="37">
        <f t="shared" si="838"/>
        <v>5.1712499999999997</v>
      </c>
      <c r="AF90" s="28">
        <v>0.2024</v>
      </c>
      <c r="AG90" s="41">
        <f t="shared" si="839"/>
        <v>34.820896000000005</v>
      </c>
      <c r="AH90" s="28">
        <f t="shared" si="840"/>
        <v>0.87784309764839719</v>
      </c>
      <c r="AI90" s="29">
        <f t="shared" si="634"/>
        <v>0.88320469186050765</v>
      </c>
      <c r="AJ90" s="43">
        <v>187</v>
      </c>
      <c r="AK90" s="39">
        <v>0.08</v>
      </c>
      <c r="AL90" s="28">
        <v>0.2243</v>
      </c>
      <c r="AM90" s="139">
        <v>0.23499999999999999</v>
      </c>
      <c r="AN90" s="41">
        <f>AJ90*(1-AK90)*AL90</f>
        <v>38.588572000000006</v>
      </c>
      <c r="AO90" s="140">
        <f t="shared" si="676"/>
        <v>40.429400000000001</v>
      </c>
      <c r="AP90" s="18">
        <v>1.55</v>
      </c>
      <c r="AQ90" s="18"/>
      <c r="AR90" s="121">
        <f>AR89+AJ90-AQ90</f>
        <v>1310.9400000000019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70"/>
      <c r="B91" s="49" t="s">
        <v>38</v>
      </c>
      <c r="C91" s="50"/>
      <c r="D91" s="51">
        <f t="shared" ref="D91" si="842">SUM(D88:D90)</f>
        <v>46594</v>
      </c>
      <c r="E91" s="51"/>
      <c r="F91" s="51">
        <f t="shared" ref="F91" si="843">SUM(F88:F90)</f>
        <v>48454</v>
      </c>
      <c r="G91" s="52"/>
      <c r="H91" s="52"/>
      <c r="I91" s="51">
        <f t="shared" ref="I91:K91" si="844">SUM(I88:I90)</f>
        <v>53698</v>
      </c>
      <c r="J91" s="52"/>
      <c r="K91" s="51">
        <f t="shared" si="844"/>
        <v>45863</v>
      </c>
      <c r="L91" s="21">
        <f t="shared" ref="L91" si="845">IF(K91&gt;0,(K88*L88+K89*L89+K90*L90)/K91,0)</f>
        <v>6.0045526895318675E-2</v>
      </c>
      <c r="M91" s="52">
        <f t="shared" ref="M91" si="846">M88+M89+M90</f>
        <v>43109</v>
      </c>
      <c r="N91" s="53">
        <f t="shared" ref="N91" si="847">IF(M91&gt;0,O91/M91,0)</f>
        <v>0.55741040154028154</v>
      </c>
      <c r="O91" s="54">
        <f t="shared" ref="O91" si="848">O88+O89+O90</f>
        <v>24029.404999999999</v>
      </c>
      <c r="P91" s="21">
        <f t="shared" ref="P91" si="849">IF(M91&gt;0,Q91/M91,0)</f>
        <v>0.30088851515924753</v>
      </c>
      <c r="Q91" s="54">
        <f t="shared" ref="Q91" si="850">Q88+Q89+Q90</f>
        <v>12971.003000000001</v>
      </c>
      <c r="R91" s="21">
        <f t="shared" ref="R91" si="851">IF(M91&gt;0,T91/M91,0)</f>
        <v>0.1417010833004709</v>
      </c>
      <c r="S91" s="141"/>
      <c r="T91" s="54">
        <f t="shared" ref="T91" si="852">T88+T89+T90</f>
        <v>6108.5920000000006</v>
      </c>
      <c r="U91" s="21">
        <f t="shared" ref="U91" si="853">IF(M91&gt;0,V91/M91,0)</f>
        <v>0.28402894987125654</v>
      </c>
      <c r="V91" s="54">
        <f t="shared" ref="V91" si="854">V88+V89+V90</f>
        <v>12244.203999999998</v>
      </c>
      <c r="W91" s="21">
        <f t="shared" ref="W91" si="855">IF(M91&gt;0,X91/M91,0)</f>
        <v>0.45928982347073694</v>
      </c>
      <c r="X91" s="54">
        <f t="shared" ref="X91" si="856">X88+X89+X90</f>
        <v>19799.524999999998</v>
      </c>
      <c r="Y91" s="21">
        <f t="shared" ref="Y91" si="857">IF(M91&gt;0,Z91/M91,0)</f>
        <v>0.43</v>
      </c>
      <c r="Z91" s="54">
        <f t="shared" ref="Z91" si="858">Z88+Z89+Z90</f>
        <v>18536.87</v>
      </c>
      <c r="AA91" s="55">
        <f t="shared" ref="AA91" si="859">IF(M91&gt;0,AB91/M91,0)</f>
        <v>2.8319112018372035E-3</v>
      </c>
      <c r="AB91" s="56">
        <f t="shared" ref="AB91" si="860">SUM(AB88:AB90)</f>
        <v>122.08086</v>
      </c>
      <c r="AC91" s="55">
        <f t="shared" ref="AC91" si="861">IF(M91&gt;0,(AC88*M88+AC89*M89+AC90*M90)/M91,0)</f>
        <v>2.9718162332691552E-3</v>
      </c>
      <c r="AD91" s="55">
        <f t="shared" ref="AD91" si="862">IF(K91&gt;0,(K88*AD88+K89*AD89+K90*AD90)/K91,0)</f>
        <v>3.4007609619955085E-4</v>
      </c>
      <c r="AE91" s="52">
        <f t="shared" ref="AE91" si="863">SUM(AE88:AE90)</f>
        <v>14.660019999999999</v>
      </c>
      <c r="AF91" s="53">
        <f t="shared" ref="AF91" si="864">IF(K91&gt;0,(K88*AF88+K89*AF89+K90*AF90)/K91,0)</f>
        <v>0.20630796066546017</v>
      </c>
      <c r="AG91" s="58">
        <f t="shared" ref="AG91" si="865">SUM(AG88:AG90)</f>
        <v>106.59748</v>
      </c>
      <c r="AH91" s="53">
        <f t="shared" ref="AH91" si="866">IF(AND(AB91&gt;0),((AB88*AH88+AB89*AH89+AB90*AH90)/AB91),0)</f>
        <v>0.88137178700691066</v>
      </c>
      <c r="AI91" s="57">
        <f t="shared" si="634"/>
        <v>0.88693974436383749</v>
      </c>
      <c r="AJ91" s="51">
        <f t="shared" ref="AJ91" si="867">SUM(AJ88:AJ90)</f>
        <v>562</v>
      </c>
      <c r="AK91" s="21">
        <f t="shared" ref="AK91" si="868">IF(AJ91&gt;0,(AK88*AJ88+AK89*AJ89+AK90*AJ90)/AJ91,0)</f>
        <v>7.96797153024911E-2</v>
      </c>
      <c r="AL91" s="53">
        <f>IF(K91&gt;0,(AL88*K88+AL89*K89+AL90*K90)/K91,0)</f>
        <v>0.21960447201447791</v>
      </c>
      <c r="AM91" s="141">
        <f>IF(L91&gt;0,(AM88*K88+AM89*K89+AM90*K90)/K91,0)</f>
        <v>0.22589806161829795</v>
      </c>
      <c r="AN91" s="58">
        <f t="shared" ref="AN91" si="869">SUM(AN88:AN90)</f>
        <v>113.45200600000001</v>
      </c>
      <c r="AO91" s="142">
        <f t="shared" si="705"/>
        <v>116.68036400000001</v>
      </c>
      <c r="AP91" s="56"/>
      <c r="AQ91" s="56">
        <f t="shared" ref="AQ91" si="870">SUM(AQ88:AQ90)</f>
        <v>1002.94</v>
      </c>
      <c r="AR91" s="105"/>
      <c r="AS91" s="106">
        <f>AR90</f>
        <v>1310.9400000000019</v>
      </c>
      <c r="AT91" s="51">
        <f t="shared" ref="AT91" si="871">SUM(AT88:AT90)</f>
        <v>0</v>
      </c>
      <c r="AU91" s="59"/>
      <c r="AV91" s="58"/>
      <c r="AW91" s="58"/>
      <c r="AX91" s="58"/>
      <c r="AY91" s="58"/>
    </row>
    <row r="92" spans="1:51" x14ac:dyDescent="0.2">
      <c r="A92" s="168">
        <v>23</v>
      </c>
      <c r="B92" s="23">
        <v>1</v>
      </c>
      <c r="C92" s="11" t="s">
        <v>57</v>
      </c>
      <c r="D92" s="12">
        <v>5200</v>
      </c>
      <c r="E92" s="12">
        <v>0</v>
      </c>
      <c r="F92" s="12">
        <v>7563</v>
      </c>
      <c r="G92" s="13">
        <v>0.9</v>
      </c>
      <c r="H92" s="13">
        <v>6.4</v>
      </c>
      <c r="I92" s="12">
        <v>8418</v>
      </c>
      <c r="J92" s="13">
        <v>7.1</v>
      </c>
      <c r="K92" s="12">
        <v>15977</v>
      </c>
      <c r="L92" s="14">
        <v>5.7000000000000002E-2</v>
      </c>
      <c r="M92" s="24">
        <f>ROUND(K92*(1-L92),0)</f>
        <v>15066</v>
      </c>
      <c r="N92" s="15">
        <v>0.45600000000000002</v>
      </c>
      <c r="O92" s="25">
        <f t="shared" ref="O92:O94" si="872">M92*N92</f>
        <v>6870.0960000000005</v>
      </c>
      <c r="P92" s="14">
        <v>0.36399999999999999</v>
      </c>
      <c r="Q92" s="25">
        <f t="shared" ref="Q92:Q94" si="873">M92*P92</f>
        <v>5484.0239999999994</v>
      </c>
      <c r="R92" s="16">
        <v>0.18</v>
      </c>
      <c r="S92" s="150">
        <v>0.21629999999999999</v>
      </c>
      <c r="T92" s="25">
        <f t="shared" ref="T92:T94" si="874">M92*R92</f>
        <v>2711.88</v>
      </c>
      <c r="U92" s="26">
        <v>0.26400000000000001</v>
      </c>
      <c r="V92" s="25">
        <f t="shared" ref="V92:V94" si="875">M92*U92</f>
        <v>3977.424</v>
      </c>
      <c r="W92" s="16">
        <v>0.47899999999999998</v>
      </c>
      <c r="X92" s="25">
        <f t="shared" ref="X92:X94" si="876">M92*W92</f>
        <v>7216.6139999999996</v>
      </c>
      <c r="Y92" s="16">
        <v>0.43</v>
      </c>
      <c r="Z92" s="25">
        <f t="shared" ref="Z92:Z94" si="877">Y92*M92</f>
        <v>6478.38</v>
      </c>
      <c r="AA92" s="17">
        <v>2.8500000000000001E-3</v>
      </c>
      <c r="AB92" s="18">
        <f t="shared" ref="AB92:AB94" si="878">M92*AA92</f>
        <v>42.938099999999999</v>
      </c>
      <c r="AC92" s="27">
        <f>IF(M92&gt;0,(AE92+AN92)/M92,0)</f>
        <v>2.7785516129032262E-3</v>
      </c>
      <c r="AD92" s="17">
        <v>3.6000000000000002E-4</v>
      </c>
      <c r="AE92" s="24">
        <f t="shared" ref="AE92:AE94" si="879">AD92*M92</f>
        <v>5.4237600000000006</v>
      </c>
      <c r="AF92" s="117">
        <v>0.20519999999999999</v>
      </c>
      <c r="AG92" s="30">
        <f t="shared" ref="AG92:AG94" si="880">AJ92*(1-AK92)*AF92</f>
        <v>34.472368799999998</v>
      </c>
      <c r="AH92" s="28">
        <f t="shared" ref="AH92:AH94" si="881">IF(AND(AF92&gt;0,AD92&gt;0,AA92&gt;0),((AA92-AD92)*AF92)/((AF92-AD92)*AA92),0)</f>
        <v>0.87521968365553604</v>
      </c>
      <c r="AI92" s="60">
        <f t="shared" si="634"/>
        <v>0.87188320304722489</v>
      </c>
      <c r="AJ92" s="12">
        <v>183</v>
      </c>
      <c r="AK92" s="14">
        <v>8.2000000000000003E-2</v>
      </c>
      <c r="AL92" s="15">
        <v>0.21690000000000001</v>
      </c>
      <c r="AM92" s="135">
        <v>0.22389999999999999</v>
      </c>
      <c r="AN92" s="30">
        <f>AJ92*(1-AK92)*AL92</f>
        <v>36.437898600000004</v>
      </c>
      <c r="AO92" s="136">
        <f t="shared" ref="AO92" si="882">AJ92*(1-AK92)*AM92</f>
        <v>37.613856599999998</v>
      </c>
      <c r="AP92" s="19">
        <v>1.55</v>
      </c>
      <c r="AQ92" s="19">
        <v>1000.92</v>
      </c>
      <c r="AR92" s="101">
        <f>AR90+AJ92-AQ92</f>
        <v>493.02000000000191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9"/>
      <c r="B93" s="33">
        <v>2</v>
      </c>
      <c r="C93" s="11" t="s">
        <v>53</v>
      </c>
      <c r="D93" s="34">
        <v>20556</v>
      </c>
      <c r="E93" s="34">
        <v>2</v>
      </c>
      <c r="F93" s="34">
        <v>18133</v>
      </c>
      <c r="G93" s="35">
        <v>1.5</v>
      </c>
      <c r="H93" s="35">
        <v>6.2</v>
      </c>
      <c r="I93" s="34">
        <v>18862</v>
      </c>
      <c r="J93" s="35">
        <v>4.9000000000000004</v>
      </c>
      <c r="K93" s="34">
        <v>15358</v>
      </c>
      <c r="L93" s="36">
        <v>5.0999999999999997E-2</v>
      </c>
      <c r="M93" s="37">
        <f>ROUND(K93*(1-L93),0)</f>
        <v>14575</v>
      </c>
      <c r="N93" s="38">
        <v>0.51300000000000001</v>
      </c>
      <c r="O93" s="25">
        <f t="shared" si="872"/>
        <v>7476.9750000000004</v>
      </c>
      <c r="P93" s="36">
        <v>0.318</v>
      </c>
      <c r="Q93" s="25">
        <f t="shared" si="873"/>
        <v>4634.8500000000004</v>
      </c>
      <c r="R93" s="39">
        <v>0.16900000000000001</v>
      </c>
      <c r="S93" s="139">
        <v>0.23719999999999999</v>
      </c>
      <c r="T93" s="25">
        <f t="shared" si="874"/>
        <v>2463.1750000000002</v>
      </c>
      <c r="U93" s="28">
        <v>0.27200000000000002</v>
      </c>
      <c r="V93" s="25">
        <f t="shared" si="875"/>
        <v>3964.4</v>
      </c>
      <c r="W93" s="39">
        <v>0.48</v>
      </c>
      <c r="X93" s="25">
        <f t="shared" si="876"/>
        <v>6996</v>
      </c>
      <c r="Y93" s="39">
        <v>0.42</v>
      </c>
      <c r="Z93" s="25">
        <f t="shared" si="877"/>
        <v>6121.5</v>
      </c>
      <c r="AA93" s="40">
        <v>2.7499999999999998E-3</v>
      </c>
      <c r="AB93" s="18">
        <f t="shared" si="878"/>
        <v>40.081249999999997</v>
      </c>
      <c r="AC93" s="27">
        <f>IF(M93&gt;0,(AE93+AN93)/M93,0)</f>
        <v>2.6222834168096055E-3</v>
      </c>
      <c r="AD93" s="40">
        <v>3.4000000000000002E-4</v>
      </c>
      <c r="AE93" s="37">
        <f t="shared" si="879"/>
        <v>4.9555000000000007</v>
      </c>
      <c r="AF93" s="28">
        <v>0.2132</v>
      </c>
      <c r="AG93" s="41">
        <f t="shared" si="880"/>
        <v>30.727663200000002</v>
      </c>
      <c r="AH93" s="28">
        <f t="shared" si="881"/>
        <v>0.87776344673835993</v>
      </c>
      <c r="AI93" s="29">
        <f t="shared" si="634"/>
        <v>0.87162603335475142</v>
      </c>
      <c r="AJ93" s="34">
        <v>157</v>
      </c>
      <c r="AK93" s="36">
        <v>8.2000000000000003E-2</v>
      </c>
      <c r="AL93" s="38">
        <v>0.23080000000000001</v>
      </c>
      <c r="AM93" s="137">
        <v>0.24640000000000001</v>
      </c>
      <c r="AN93" s="41">
        <f>AJ93*(1-AK93)*AL93</f>
        <v>33.264280800000002</v>
      </c>
      <c r="AO93" s="138">
        <f t="shared" si="676"/>
        <v>35.512646400000001</v>
      </c>
      <c r="AP93" s="42">
        <v>1.55</v>
      </c>
      <c r="AQ93" s="42"/>
      <c r="AR93" s="121">
        <f>AR92+AJ93-AQ93</f>
        <v>650.02000000000191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9"/>
      <c r="B94" s="33">
        <v>3</v>
      </c>
      <c r="C94" s="46" t="s">
        <v>54</v>
      </c>
      <c r="D94" s="43">
        <v>17300</v>
      </c>
      <c r="E94" s="43">
        <v>1</v>
      </c>
      <c r="F94" s="43">
        <v>17168</v>
      </c>
      <c r="G94" s="37">
        <v>1.1000000000000001</v>
      </c>
      <c r="H94" s="37">
        <v>5.8</v>
      </c>
      <c r="I94" s="43">
        <v>19118</v>
      </c>
      <c r="J94" s="37">
        <v>4.4000000000000004</v>
      </c>
      <c r="K94" s="43">
        <v>15657</v>
      </c>
      <c r="L94" s="39">
        <v>5.7000000000000002E-2</v>
      </c>
      <c r="M94" s="37">
        <f>ROUND(K94*(1-L94),0)</f>
        <v>14765</v>
      </c>
      <c r="N94" s="28">
        <v>0.55700000000000005</v>
      </c>
      <c r="O94" s="25">
        <f t="shared" si="872"/>
        <v>8224.1050000000014</v>
      </c>
      <c r="P94" s="39">
        <v>0.30199999999999999</v>
      </c>
      <c r="Q94" s="25">
        <f t="shared" si="873"/>
        <v>4459.03</v>
      </c>
      <c r="R94" s="39">
        <v>0.14099999999999999</v>
      </c>
      <c r="S94" s="139">
        <v>0.19620000000000001</v>
      </c>
      <c r="T94" s="25">
        <f t="shared" si="874"/>
        <v>2081.8649999999998</v>
      </c>
      <c r="U94" s="28">
        <v>0.25600000000000001</v>
      </c>
      <c r="V94" s="25">
        <f t="shared" si="875"/>
        <v>3779.84</v>
      </c>
      <c r="W94" s="39">
        <v>0.47699999999999998</v>
      </c>
      <c r="X94" s="25">
        <f t="shared" si="876"/>
        <v>7042.9049999999997</v>
      </c>
      <c r="Y94" s="39">
        <v>0.42</v>
      </c>
      <c r="Z94" s="25">
        <f t="shared" si="877"/>
        <v>6201.3</v>
      </c>
      <c r="AA94" s="47">
        <v>2.7499999999999998E-3</v>
      </c>
      <c r="AB94" s="18">
        <f t="shared" si="878"/>
        <v>40.603749999999998</v>
      </c>
      <c r="AC94" s="27">
        <f>IF(M94&gt;0,(AE94+AN94)/M94,0)</f>
        <v>3.3568772096173385E-3</v>
      </c>
      <c r="AD94" s="47">
        <v>3.4000000000000002E-4</v>
      </c>
      <c r="AE94" s="37">
        <f t="shared" si="879"/>
        <v>5.0201000000000002</v>
      </c>
      <c r="AF94" s="28">
        <v>0.20319999999999999</v>
      </c>
      <c r="AG94" s="41">
        <f t="shared" si="880"/>
        <v>40.993568000000003</v>
      </c>
      <c r="AH94" s="28">
        <f t="shared" si="881"/>
        <v>0.87783245050325787</v>
      </c>
      <c r="AI94" s="29">
        <f t="shared" si="634"/>
        <v>0.90010141543059352</v>
      </c>
      <c r="AJ94" s="34">
        <v>220</v>
      </c>
      <c r="AK94" s="36">
        <v>8.3000000000000004E-2</v>
      </c>
      <c r="AL94" s="28">
        <v>0.2208</v>
      </c>
      <c r="AM94" s="139">
        <v>0.2218</v>
      </c>
      <c r="AN94" s="41">
        <f>AJ94*(1-AK94)*AL94</f>
        <v>44.544192000000002</v>
      </c>
      <c r="AO94" s="140">
        <f t="shared" si="676"/>
        <v>44.745932000000003</v>
      </c>
      <c r="AP94" s="18">
        <v>1.55</v>
      </c>
      <c r="AQ94" s="18"/>
      <c r="AR94" s="121">
        <f>AR93+AJ94-AQ94</f>
        <v>870.02000000000191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70"/>
      <c r="B95" s="49" t="s">
        <v>38</v>
      </c>
      <c r="C95" s="50"/>
      <c r="D95" s="51">
        <f t="shared" ref="D95" si="883">SUM(D92:D94)</f>
        <v>43056</v>
      </c>
      <c r="E95" s="51"/>
      <c r="F95" s="51">
        <f t="shared" ref="F95" si="884">SUM(F92:F94)</f>
        <v>42864</v>
      </c>
      <c r="G95" s="52"/>
      <c r="H95" s="52"/>
      <c r="I95" s="51">
        <f t="shared" ref="I95:K95" si="885">SUM(I92:I94)</f>
        <v>46398</v>
      </c>
      <c r="J95" s="52"/>
      <c r="K95" s="51">
        <f t="shared" si="885"/>
        <v>46992</v>
      </c>
      <c r="L95" s="21">
        <f t="shared" ref="L95" si="886">IF(K95&gt;0,(K92*L92+K93*L93+K94*L94)/K95,0)</f>
        <v>5.503907048008172E-2</v>
      </c>
      <c r="M95" s="52">
        <f t="shared" ref="M95" si="887">M92+M93+M94</f>
        <v>44406</v>
      </c>
      <c r="N95" s="53">
        <f t="shared" ref="N95" si="888">IF(M95&gt;0,O95/M95,0)</f>
        <v>0.50829113182903207</v>
      </c>
      <c r="O95" s="54">
        <f t="shared" ref="O95" si="889">O92+O93+O94</f>
        <v>22571.175999999999</v>
      </c>
      <c r="P95" s="21">
        <f t="shared" ref="P95" si="890">IF(M95&gt;0,Q95/M95,0)</f>
        <v>0.32828680808899696</v>
      </c>
      <c r="Q95" s="54">
        <f t="shared" ref="Q95" si="891">Q92+Q93+Q94</f>
        <v>14577.903999999999</v>
      </c>
      <c r="R95" s="21">
        <f t="shared" ref="R95" si="892">IF(M95&gt;0,T95/M95,0)</f>
        <v>0.16342206008197091</v>
      </c>
      <c r="S95" s="141"/>
      <c r="T95" s="54">
        <f t="shared" ref="T95" si="893">T92+T93+T94</f>
        <v>7256.92</v>
      </c>
      <c r="U95" s="21">
        <f t="shared" ref="U95" si="894">IF(M95&gt;0,V95/M95,0)</f>
        <v>0.26396577039138858</v>
      </c>
      <c r="V95" s="54">
        <f t="shared" ref="V95" si="895">V92+V93+V94</f>
        <v>11721.664000000001</v>
      </c>
      <c r="W95" s="21">
        <f t="shared" ref="W95" si="896">IF(M95&gt;0,X95/M95,0)</f>
        <v>0.4786632211863262</v>
      </c>
      <c r="X95" s="54">
        <f t="shared" ref="X95" si="897">X92+X93+X94</f>
        <v>21255.519</v>
      </c>
      <c r="Y95" s="21">
        <f t="shared" ref="Y95" si="898">IF(M95&gt;0,Z95/M95,0)</f>
        <v>0.42339278475881637</v>
      </c>
      <c r="Z95" s="54">
        <f t="shared" ref="Z95" si="899">Z92+Z93+Z94</f>
        <v>18801.18</v>
      </c>
      <c r="AA95" s="55">
        <f t="shared" ref="AA95" si="900">IF(M95&gt;0,AB95/M95,0)</f>
        <v>2.7839278475881636E-3</v>
      </c>
      <c r="AB95" s="56">
        <f t="shared" ref="AB95" si="901">SUM(AB92:AB94)</f>
        <v>123.62309999999999</v>
      </c>
      <c r="AC95" s="55">
        <f t="shared" ref="AC95" si="902">IF(M95&gt;0,(AC92*M92+AC93*M93+AC94*M94)/M95,0)</f>
        <v>2.9195543710309421E-3</v>
      </c>
      <c r="AD95" s="55">
        <f t="shared" ref="AD95" si="903">IF(K95&gt;0,(K92*AD92+K93*AD93+K94*AD94)/K95,0)</f>
        <v>3.4679988083077969E-4</v>
      </c>
      <c r="AE95" s="52">
        <f t="shared" ref="AE95" si="904">SUM(AE92:AE94)</f>
        <v>15.399360000000001</v>
      </c>
      <c r="AF95" s="53">
        <f t="shared" ref="AF95" si="905">IF(K95&gt;0,(K92*AF92+K93*AF93+K94*AF94)/K95,0)</f>
        <v>0.20714820394960845</v>
      </c>
      <c r="AG95" s="58">
        <f t="shared" ref="AG95" si="906">SUM(AG92:AG94)</f>
        <v>106.1936</v>
      </c>
      <c r="AH95" s="53">
        <f t="shared" ref="AH95" si="907">IF(AND(AB95&gt;0),((AB92*AH92+AB93*AH93+AB94*AH94)/AB95),0)</f>
        <v>0.87690258382513731</v>
      </c>
      <c r="AI95" s="57">
        <f t="shared" si="634"/>
        <v>0.88258894160507906</v>
      </c>
      <c r="AJ95" s="51">
        <f t="shared" ref="AJ95" si="908">SUM(AJ92:AJ94)</f>
        <v>560</v>
      </c>
      <c r="AK95" s="21">
        <f t="shared" ref="AK95" si="909">IF(AJ95&gt;0,(AK92*AJ92+AK93*AJ93+AK94*AJ94)/AJ95,0)</f>
        <v>8.2392857142857143E-2</v>
      </c>
      <c r="AL95" s="53">
        <f>IF(K95&gt;0,(AL92*K92+AL93*K93+AL94*K94)/K95,0)</f>
        <v>0.22274223910452845</v>
      </c>
      <c r="AM95" s="141">
        <f>IF(L95&gt;0,(AM92*K92+AM93*K93+AM94*K94)/K95,0)</f>
        <v>0.23055379851889679</v>
      </c>
      <c r="AN95" s="58">
        <f t="shared" ref="AN95" si="910">SUM(AN92:AN94)</f>
        <v>114.24637140000002</v>
      </c>
      <c r="AO95" s="142">
        <f t="shared" si="705"/>
        <v>117.872435</v>
      </c>
      <c r="AP95" s="56"/>
      <c r="AQ95" s="56">
        <f t="shared" ref="AQ95" si="911">SUM(AQ92:AQ94)</f>
        <v>1000.92</v>
      </c>
      <c r="AR95" s="105"/>
      <c r="AS95" s="106">
        <f>AR94</f>
        <v>870.02000000000191</v>
      </c>
      <c r="AT95" s="51">
        <f t="shared" ref="AT95" si="912">SUM(AT92:AT94)</f>
        <v>0</v>
      </c>
      <c r="AU95" s="59"/>
      <c r="AV95" s="58"/>
      <c r="AW95" s="58"/>
      <c r="AX95" s="58"/>
      <c r="AY95" s="58"/>
    </row>
    <row r="96" spans="1:51" x14ac:dyDescent="0.2">
      <c r="A96" s="168">
        <v>24</v>
      </c>
      <c r="B96" s="23">
        <v>1</v>
      </c>
      <c r="C96" s="11" t="s">
        <v>57</v>
      </c>
      <c r="D96" s="12">
        <v>9200</v>
      </c>
      <c r="E96" s="12">
        <v>4</v>
      </c>
      <c r="F96" s="12">
        <v>16595</v>
      </c>
      <c r="G96" s="13">
        <v>1.2</v>
      </c>
      <c r="H96" s="13">
        <v>5.4</v>
      </c>
      <c r="I96" s="12">
        <v>17936</v>
      </c>
      <c r="J96" s="13">
        <v>4</v>
      </c>
      <c r="K96" s="12">
        <v>15571</v>
      </c>
      <c r="L96" s="14">
        <v>5.7000000000000002E-2</v>
      </c>
      <c r="M96" s="24">
        <f>ROUND(K96*(1-L96),0)</f>
        <v>14683</v>
      </c>
      <c r="N96" s="15">
        <v>0.53600000000000003</v>
      </c>
      <c r="O96" s="25">
        <f t="shared" ref="O96:O98" si="913">M96*N96</f>
        <v>7870.0880000000006</v>
      </c>
      <c r="P96" s="14">
        <v>0.32800000000000001</v>
      </c>
      <c r="Q96" s="25">
        <f t="shared" ref="Q96:Q98" si="914">M96*P96</f>
        <v>4816.0240000000003</v>
      </c>
      <c r="R96" s="16">
        <v>0.13600000000000001</v>
      </c>
      <c r="S96" s="150">
        <v>0.21809999999999999</v>
      </c>
      <c r="T96" s="25">
        <f t="shared" ref="T96:T98" si="915">M96*R96</f>
        <v>1996.8880000000001</v>
      </c>
      <c r="U96" s="26">
        <v>0.25900000000000001</v>
      </c>
      <c r="V96" s="25">
        <f t="shared" ref="V96:V98" si="916">M96*U96</f>
        <v>3802.8969999999999</v>
      </c>
      <c r="W96" s="16">
        <v>0.45800000000000002</v>
      </c>
      <c r="X96" s="25">
        <f t="shared" ref="X96:X98" si="917">M96*W96</f>
        <v>6724.8140000000003</v>
      </c>
      <c r="Y96" s="16">
        <v>0.41</v>
      </c>
      <c r="Z96" s="25">
        <f t="shared" ref="Z96:Z98" si="918">Y96*M96</f>
        <v>6020.03</v>
      </c>
      <c r="AA96" s="17">
        <v>2.8400000000000001E-3</v>
      </c>
      <c r="AB96" s="18">
        <f t="shared" ref="AB96:AB98" si="919">M96*AA96</f>
        <v>41.699719999999999</v>
      </c>
      <c r="AC96" s="27">
        <f>IF(M96&gt;0,(AE96+AN96)/M96,0)</f>
        <v>3.0772843424368319E-3</v>
      </c>
      <c r="AD96" s="17">
        <v>3.4000000000000002E-4</v>
      </c>
      <c r="AE96" s="24">
        <f t="shared" ref="AE96:AE98" si="920">AD96*M96</f>
        <v>4.9922200000000005</v>
      </c>
      <c r="AF96" s="117">
        <v>0.21199999999999999</v>
      </c>
      <c r="AG96" s="30">
        <f t="shared" ref="AG96:AG98" si="921">AJ96*(1-AK96)*AF96</f>
        <v>38.381115999999999</v>
      </c>
      <c r="AH96" s="28">
        <f t="shared" ref="AH96:AH98" si="922">IF(AND(AF96&gt;0,AD96&gt;0,AA96&gt;0),((AA96-AD96)*AF96)/((AF96-AD96)*AA96),0)</f>
        <v>0.8816957304632862</v>
      </c>
      <c r="AI96" s="60">
        <f t="shared" si="634"/>
        <v>0.89087737922165977</v>
      </c>
      <c r="AJ96" s="12">
        <v>197</v>
      </c>
      <c r="AK96" s="14">
        <v>8.1000000000000003E-2</v>
      </c>
      <c r="AL96" s="15">
        <v>0.222</v>
      </c>
      <c r="AM96" s="135">
        <v>0.2228</v>
      </c>
      <c r="AN96" s="30">
        <f>AJ96*(1-AK96)*AL96</f>
        <v>40.191546000000002</v>
      </c>
      <c r="AO96" s="136">
        <f t="shared" ref="AO96" si="923">AJ96*(1-AK96)*AM96</f>
        <v>40.336380400000003</v>
      </c>
      <c r="AP96" s="19">
        <v>1.55</v>
      </c>
      <c r="AQ96" s="19"/>
      <c r="AR96" s="101">
        <f>AR94+AJ96-AQ96</f>
        <v>1067.0200000000018</v>
      </c>
      <c r="AS96" s="102"/>
      <c r="AT96" s="12"/>
      <c r="AU96" s="31"/>
      <c r="AV96" s="20"/>
      <c r="AW96" s="20"/>
      <c r="AX96" s="20"/>
      <c r="AY96" s="20"/>
    </row>
    <row r="97" spans="1:51" x14ac:dyDescent="0.2">
      <c r="A97" s="169"/>
      <c r="B97" s="33">
        <v>2</v>
      </c>
      <c r="C97" s="11" t="s">
        <v>53</v>
      </c>
      <c r="D97" s="34">
        <v>22000</v>
      </c>
      <c r="E97" s="34">
        <v>2</v>
      </c>
      <c r="F97" s="34">
        <v>18067</v>
      </c>
      <c r="G97" s="35">
        <v>1.3</v>
      </c>
      <c r="H97" s="35">
        <v>5.3</v>
      </c>
      <c r="I97" s="34">
        <v>19356</v>
      </c>
      <c r="J97" s="35">
        <v>3.4</v>
      </c>
      <c r="K97" s="34">
        <v>15599</v>
      </c>
      <c r="L97" s="36">
        <v>5.7000000000000002E-2</v>
      </c>
      <c r="M97" s="37">
        <f>ROUND(K97*(1-L97),0)</f>
        <v>14710</v>
      </c>
      <c r="N97" s="38">
        <v>0.622</v>
      </c>
      <c r="O97" s="25">
        <f t="shared" si="913"/>
        <v>9149.6200000000008</v>
      </c>
      <c r="P97" s="36">
        <v>0.26700000000000002</v>
      </c>
      <c r="Q97" s="25">
        <f t="shared" si="914"/>
        <v>3927.57</v>
      </c>
      <c r="R97" s="39">
        <v>0.111</v>
      </c>
      <c r="S97" s="139">
        <v>0.2412</v>
      </c>
      <c r="T97" s="25">
        <f t="shared" si="915"/>
        <v>1632.81</v>
      </c>
      <c r="U97" s="28">
        <v>0.25</v>
      </c>
      <c r="V97" s="25">
        <f t="shared" si="916"/>
        <v>3677.5</v>
      </c>
      <c r="W97" s="39">
        <v>0.48499999999999999</v>
      </c>
      <c r="X97" s="25">
        <f t="shared" si="917"/>
        <v>7134.3499999999995</v>
      </c>
      <c r="Y97" s="39">
        <v>0.41</v>
      </c>
      <c r="Z97" s="25">
        <f t="shared" si="918"/>
        <v>6031.0999999999995</v>
      </c>
      <c r="AA97" s="40">
        <v>2.7000000000000001E-3</v>
      </c>
      <c r="AB97" s="18">
        <f t="shared" si="919"/>
        <v>39.716999999999999</v>
      </c>
      <c r="AC97" s="27">
        <f>IF(M97&gt;0,(AE97+AN97)/M97,0)</f>
        <v>3.0134499524133245E-3</v>
      </c>
      <c r="AD97" s="40">
        <v>3.3E-4</v>
      </c>
      <c r="AE97" s="37">
        <f t="shared" si="920"/>
        <v>4.8543000000000003</v>
      </c>
      <c r="AF97" s="28">
        <v>0.21240000000000001</v>
      </c>
      <c r="AG97" s="41">
        <f t="shared" si="921"/>
        <v>37.395993600000004</v>
      </c>
      <c r="AH97" s="28">
        <f t="shared" si="922"/>
        <v>0.87914367897392365</v>
      </c>
      <c r="AI97" s="29">
        <f t="shared" si="634"/>
        <v>0.89180360958785687</v>
      </c>
      <c r="AJ97" s="34">
        <v>192</v>
      </c>
      <c r="AK97" s="36">
        <v>8.3000000000000004E-2</v>
      </c>
      <c r="AL97" s="38">
        <v>0.22420000000000001</v>
      </c>
      <c r="AM97" s="137">
        <v>0.22450000000000001</v>
      </c>
      <c r="AN97" s="41">
        <f>AJ97*(1-AK97)*AL97</f>
        <v>39.473548800000003</v>
      </c>
      <c r="AO97" s="138">
        <f t="shared" si="676"/>
        <v>39.526368000000005</v>
      </c>
      <c r="AP97" s="42">
        <v>1.55</v>
      </c>
      <c r="AQ97" s="42"/>
      <c r="AR97" s="121">
        <f>AR96+AJ97-AQ97</f>
        <v>1259.0200000000018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9"/>
      <c r="B98" s="33">
        <v>3</v>
      </c>
      <c r="C98" s="46" t="s">
        <v>56</v>
      </c>
      <c r="D98" s="43">
        <v>16450</v>
      </c>
      <c r="E98" s="43">
        <v>2</v>
      </c>
      <c r="F98" s="43">
        <v>16294</v>
      </c>
      <c r="G98" s="37">
        <v>2</v>
      </c>
      <c r="H98" s="37">
        <v>7</v>
      </c>
      <c r="I98" s="43">
        <v>18016</v>
      </c>
      <c r="J98" s="37">
        <v>3.2</v>
      </c>
      <c r="K98" s="43">
        <v>15566</v>
      </c>
      <c r="L98" s="39">
        <v>7.0000000000000007E-2</v>
      </c>
      <c r="M98" s="37">
        <f>ROUND(K98*(1-L98),0)</f>
        <v>14476</v>
      </c>
      <c r="N98" s="28">
        <v>0.52700000000000002</v>
      </c>
      <c r="O98" s="25">
        <f t="shared" si="913"/>
        <v>7628.8520000000008</v>
      </c>
      <c r="P98" s="39">
        <v>0.40500000000000003</v>
      </c>
      <c r="Q98" s="25">
        <f t="shared" si="914"/>
        <v>5862.7800000000007</v>
      </c>
      <c r="R98" s="39">
        <v>6.8000000000000005E-2</v>
      </c>
      <c r="S98" s="139">
        <v>0.2336</v>
      </c>
      <c r="T98" s="25">
        <f t="shared" si="915"/>
        <v>984.36800000000005</v>
      </c>
      <c r="U98" s="28">
        <v>0.25</v>
      </c>
      <c r="V98" s="25">
        <f t="shared" si="916"/>
        <v>3619</v>
      </c>
      <c r="W98" s="39">
        <v>0.497</v>
      </c>
      <c r="X98" s="25">
        <f t="shared" si="917"/>
        <v>7194.5720000000001</v>
      </c>
      <c r="Y98" s="39">
        <v>0.41</v>
      </c>
      <c r="Z98" s="25">
        <f t="shared" si="918"/>
        <v>5935.16</v>
      </c>
      <c r="AA98" s="47">
        <v>2.6700000000000001E-3</v>
      </c>
      <c r="AB98" s="18">
        <f t="shared" si="919"/>
        <v>38.650919999999999</v>
      </c>
      <c r="AC98" s="27">
        <f>IF(M98&gt;0,(AE98+AN98)/M98,0)</f>
        <v>2.9502431403702683E-3</v>
      </c>
      <c r="AD98" s="47">
        <v>3.4000000000000002E-4</v>
      </c>
      <c r="AE98" s="37">
        <f t="shared" si="920"/>
        <v>4.9218400000000004</v>
      </c>
      <c r="AF98" s="28">
        <v>0.21179999999999999</v>
      </c>
      <c r="AG98" s="41">
        <f t="shared" si="921"/>
        <v>34.8413118</v>
      </c>
      <c r="AH98" s="28">
        <f t="shared" si="922"/>
        <v>0.87406229775440314</v>
      </c>
      <c r="AI98" s="29">
        <f t="shared" si="634"/>
        <v>0.88606680984515485</v>
      </c>
      <c r="AJ98" s="43">
        <v>179</v>
      </c>
      <c r="AK98" s="39">
        <v>8.1000000000000003E-2</v>
      </c>
      <c r="AL98" s="28">
        <v>0.22969999999999999</v>
      </c>
      <c r="AM98" s="139">
        <v>0.23949999999999999</v>
      </c>
      <c r="AN98" s="41">
        <f>AJ98*(1-AK98)*AL98</f>
        <v>37.785879700000002</v>
      </c>
      <c r="AO98" s="140">
        <f t="shared" si="676"/>
        <v>39.397989500000001</v>
      </c>
      <c r="AP98" s="18">
        <v>1.56</v>
      </c>
      <c r="AQ98" s="18"/>
      <c r="AR98" s="121">
        <f>AR97+AJ98-AQ98</f>
        <v>1438.0200000000018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70"/>
      <c r="B99" s="49" t="s">
        <v>38</v>
      </c>
      <c r="C99" s="50"/>
      <c r="D99" s="51">
        <f t="shared" ref="D99" si="924">SUM(D96:D98)</f>
        <v>47650</v>
      </c>
      <c r="E99" s="51"/>
      <c r="F99" s="51">
        <f t="shared" ref="F99" si="925">SUM(F96:F98)</f>
        <v>50956</v>
      </c>
      <c r="G99" s="52"/>
      <c r="H99" s="52"/>
      <c r="I99" s="51">
        <f t="shared" ref="I99:K99" si="926">SUM(I96:I98)</f>
        <v>55308</v>
      </c>
      <c r="J99" s="52"/>
      <c r="K99" s="51">
        <f t="shared" si="926"/>
        <v>46736</v>
      </c>
      <c r="L99" s="21">
        <f t="shared" ref="L99" si="927">IF(K99&gt;0,(K96*L96+K97*L97+K98*L98)/K99,0)</f>
        <v>6.1329809996576522E-2</v>
      </c>
      <c r="M99" s="52">
        <f t="shared" ref="M99" si="928">M96+M97+M98</f>
        <v>43869</v>
      </c>
      <c r="N99" s="53">
        <f t="shared" ref="N99" si="929">IF(M99&gt;0,O99/M99,0)</f>
        <v>0.56186737787503716</v>
      </c>
      <c r="O99" s="54">
        <f t="shared" ref="O99" si="930">O96+O97+O98</f>
        <v>24648.560000000005</v>
      </c>
      <c r="P99" s="21">
        <f t="shared" ref="P99" si="931">IF(M99&gt;0,Q99/M99,0)</f>
        <v>0.33295434133442753</v>
      </c>
      <c r="Q99" s="54">
        <f t="shared" ref="Q99" si="932">Q96+Q97+Q98</f>
        <v>14606.374000000002</v>
      </c>
      <c r="R99" s="21">
        <f t="shared" ref="R99" si="933">IF(M99&gt;0,T99/M99,0)</f>
        <v>0.10517828079053547</v>
      </c>
      <c r="S99" s="141"/>
      <c r="T99" s="54">
        <f t="shared" ref="T99" si="934">T96+T97+T98</f>
        <v>4614.0660000000007</v>
      </c>
      <c r="U99" s="21">
        <f t="shared" ref="U99" si="935">IF(M99&gt;0,V99/M99,0)</f>
        <v>0.25301230937564112</v>
      </c>
      <c r="V99" s="54">
        <f t="shared" ref="V99" si="936">V96+V97+V98</f>
        <v>11099.397000000001</v>
      </c>
      <c r="W99" s="21">
        <f t="shared" ref="W99" si="937">IF(M99&gt;0,X99/M99,0)</f>
        <v>0.47992286124598238</v>
      </c>
      <c r="X99" s="54">
        <f t="shared" ref="X99" si="938">X96+X97+X98</f>
        <v>21053.736000000001</v>
      </c>
      <c r="Y99" s="21">
        <f t="shared" ref="Y99" si="939">IF(M99&gt;0,Z99/M99,0)</f>
        <v>0.41000000000000003</v>
      </c>
      <c r="Z99" s="54">
        <f t="shared" ref="Z99" si="940">Z96+Z97+Z98</f>
        <v>17986.29</v>
      </c>
      <c r="AA99" s="55">
        <f t="shared" ref="AA99" si="941">IF(M99&gt;0,AB99/M99,0)</f>
        <v>2.736958672411042E-3</v>
      </c>
      <c r="AB99" s="56">
        <f t="shared" ref="AB99" si="942">SUM(AB96:AB98)</f>
        <v>120.06764</v>
      </c>
      <c r="AC99" s="55">
        <f t="shared" ref="AC99" si="943">IF(M99&gt;0,(AC96*M96+AC97*M97+AC98*M98)/M99,0)</f>
        <v>3.0139582507009511E-3</v>
      </c>
      <c r="AD99" s="55">
        <f t="shared" ref="AD99" si="944">IF(K99&gt;0,(K96*AD96+K97*AD97+K98*AD98)/K99,0)</f>
        <v>3.3666231598767542E-4</v>
      </c>
      <c r="AE99" s="52">
        <f t="shared" ref="AE99" si="945">SUM(AE96:AE98)</f>
        <v>14.768360000000001</v>
      </c>
      <c r="AF99" s="53">
        <f t="shared" ref="AF99" si="946">IF(K99&gt;0,(K96*AF96+K97*AF97+K98*AF98)/K99,0)</f>
        <v>0.21206689489900721</v>
      </c>
      <c r="AG99" s="58">
        <f t="shared" ref="AG99" si="947">SUM(AG96:AG98)</f>
        <v>110.6184214</v>
      </c>
      <c r="AH99" s="53">
        <f t="shared" ref="AH99" si="948">IF(AND(AB99&gt;0),((AB96*AH96+AB97*AH97+AB98*AH98)/AB99),0)</f>
        <v>0.87839426617232952</v>
      </c>
      <c r="AI99" s="57">
        <f t="shared" si="634"/>
        <v>0.8896283096448131</v>
      </c>
      <c r="AJ99" s="51">
        <f t="shared" ref="AJ99" si="949">SUM(AJ96:AJ98)</f>
        <v>568</v>
      </c>
      <c r="AK99" s="21">
        <f t="shared" ref="AK99" si="950">IF(AJ99&gt;0,(AK96*AJ96+AK97*AJ97+AK98*AJ98)/AJ99,0)</f>
        <v>8.1676056338028172E-2</v>
      </c>
      <c r="AL99" s="53">
        <f>IF(K99&gt;0,(AL96*K96+AL97*K97+AL98*K98)/K99,0)</f>
        <v>0.22529887024991441</v>
      </c>
      <c r="AM99" s="141">
        <f>IF(L99&gt;0,(AM96*K96+AM97*K97+AM98*K98)/K99,0)</f>
        <v>0.22892954681615885</v>
      </c>
      <c r="AN99" s="58">
        <f t="shared" ref="AN99" si="951">SUM(AN96:AN98)</f>
        <v>117.4509745</v>
      </c>
      <c r="AO99" s="142">
        <f t="shared" si="705"/>
        <v>119.26073790000001</v>
      </c>
      <c r="AP99" s="56"/>
      <c r="AQ99" s="56">
        <f t="shared" ref="AQ99" si="952">SUM(AQ96:AQ98)</f>
        <v>0</v>
      </c>
      <c r="AR99" s="105"/>
      <c r="AS99" s="106">
        <f>AR98</f>
        <v>1438.0200000000018</v>
      </c>
      <c r="AT99" s="51">
        <f t="shared" ref="AT99" si="953">SUM(AT96:AT98)</f>
        <v>0</v>
      </c>
      <c r="AU99" s="59"/>
      <c r="AV99" s="58"/>
      <c r="AW99" s="58"/>
      <c r="AX99" s="58"/>
      <c r="AY99" s="58"/>
    </row>
    <row r="100" spans="1:51" x14ac:dyDescent="0.2">
      <c r="A100" s="171">
        <v>25</v>
      </c>
      <c r="B100" s="33">
        <v>1</v>
      </c>
      <c r="C100" s="46" t="s">
        <v>58</v>
      </c>
      <c r="D100" s="12">
        <v>15864</v>
      </c>
      <c r="E100" s="12">
        <v>1</v>
      </c>
      <c r="F100" s="12">
        <v>17846</v>
      </c>
      <c r="G100" s="13">
        <v>1.3</v>
      </c>
      <c r="H100" s="13">
        <v>5.6</v>
      </c>
      <c r="I100" s="12">
        <v>19188</v>
      </c>
      <c r="J100" s="13">
        <v>2.4</v>
      </c>
      <c r="K100" s="12">
        <v>15567</v>
      </c>
      <c r="L100" s="14">
        <v>6.9000000000000006E-2</v>
      </c>
      <c r="M100" s="24">
        <f>ROUND(K100*(1-L100),0)</f>
        <v>14493</v>
      </c>
      <c r="N100" s="15">
        <v>0.505</v>
      </c>
      <c r="O100" s="25">
        <f t="shared" ref="O100:O102" si="954">M100*N100</f>
        <v>7318.9650000000001</v>
      </c>
      <c r="P100" s="14">
        <v>0.38200000000000001</v>
      </c>
      <c r="Q100" s="25">
        <f t="shared" ref="Q100:Q102" si="955">M100*P100</f>
        <v>5536.326</v>
      </c>
      <c r="R100" s="16">
        <v>0.113</v>
      </c>
      <c r="S100" s="150">
        <v>0.23300000000000001</v>
      </c>
      <c r="T100" s="25">
        <f t="shared" ref="T100:T102" si="956">M100*R100</f>
        <v>1637.7090000000001</v>
      </c>
      <c r="U100" s="26">
        <v>0.24199999999999999</v>
      </c>
      <c r="V100" s="25">
        <f t="shared" ref="V100:V102" si="957">M100*U100</f>
        <v>3507.306</v>
      </c>
      <c r="W100" s="16">
        <v>0.48</v>
      </c>
      <c r="X100" s="25">
        <f t="shared" ref="X100:X102" si="958">M100*W100</f>
        <v>6956.6399999999994</v>
      </c>
      <c r="Y100" s="16">
        <v>0.43</v>
      </c>
      <c r="Z100" s="25">
        <f t="shared" ref="Z100:Z102" si="959">Y100*M100</f>
        <v>6231.99</v>
      </c>
      <c r="AA100" s="17">
        <v>2.5899999999999999E-3</v>
      </c>
      <c r="AB100" s="18">
        <f t="shared" ref="AB100:AB102" si="960">M100*AA100</f>
        <v>37.53687</v>
      </c>
      <c r="AC100" s="27">
        <f>IF(M100&gt;0,(AE100+AN100)/M100,0)</f>
        <v>3.0402198302628856E-3</v>
      </c>
      <c r="AD100" s="17">
        <v>3.3E-4</v>
      </c>
      <c r="AE100" s="24">
        <f t="shared" ref="AE100:AE102" si="961">AD100*M100</f>
        <v>4.7826899999999997</v>
      </c>
      <c r="AF100" s="117">
        <v>0.21590000000000001</v>
      </c>
      <c r="AG100" s="30">
        <f t="shared" ref="AG100:AG102" si="962">AJ100*(1-AK100)*AF100</f>
        <v>37.342064000000001</v>
      </c>
      <c r="AH100" s="28">
        <f t="shared" ref="AH100:AH102" si="963">IF(AND(AF100&gt;0,AD100&gt;0,AA100&gt;0),((AA100-AD100)*AF100)/((AF100-AD100)*AA100),0)</f>
        <v>0.87392265060771801</v>
      </c>
      <c r="AI100" s="60">
        <f t="shared" si="634"/>
        <v>0.89275248009563268</v>
      </c>
      <c r="AJ100" s="12">
        <v>188</v>
      </c>
      <c r="AK100" s="14">
        <v>0.08</v>
      </c>
      <c r="AL100" s="15">
        <v>0.2271</v>
      </c>
      <c r="AM100" s="135">
        <v>0.2311</v>
      </c>
      <c r="AN100" s="30">
        <f>AJ100*(1-AK100)*AL100</f>
        <v>39.279215999999998</v>
      </c>
      <c r="AO100" s="136">
        <f t="shared" ref="AO100" si="964">AJ100*(1-AK100)*AM100</f>
        <v>39.971056000000004</v>
      </c>
      <c r="AP100" s="19">
        <v>1.6</v>
      </c>
      <c r="AQ100" s="19"/>
      <c r="AR100" s="101">
        <f>AR98+AJ100-AQ100</f>
        <v>1626.0200000000018</v>
      </c>
      <c r="AS100" s="120"/>
      <c r="AT100" s="12"/>
      <c r="AU100" s="31"/>
      <c r="AV100" s="20"/>
      <c r="AW100" s="20"/>
      <c r="AX100" s="20"/>
      <c r="AY100" s="20"/>
    </row>
    <row r="101" spans="1:51" x14ac:dyDescent="0.2">
      <c r="A101" s="171"/>
      <c r="B101" s="33">
        <v>2</v>
      </c>
      <c r="C101" s="11" t="s">
        <v>53</v>
      </c>
      <c r="D101" s="34">
        <v>21286</v>
      </c>
      <c r="E101" s="34">
        <v>2</v>
      </c>
      <c r="F101" s="34">
        <v>18760</v>
      </c>
      <c r="G101" s="35">
        <v>0.7</v>
      </c>
      <c r="H101" s="35">
        <v>5</v>
      </c>
      <c r="I101" s="34">
        <v>20148</v>
      </c>
      <c r="J101" s="35">
        <v>1.9</v>
      </c>
      <c r="K101" s="34">
        <v>15582</v>
      </c>
      <c r="L101" s="36">
        <v>5.1999999999999998E-2</v>
      </c>
      <c r="M101" s="37">
        <f>ROUND(K101*(1-L101),0)</f>
        <v>14772</v>
      </c>
      <c r="N101" s="38">
        <v>0.69499999999999995</v>
      </c>
      <c r="O101" s="25">
        <f t="shared" si="954"/>
        <v>10266.539999999999</v>
      </c>
      <c r="P101" s="36">
        <v>0.20399999999999999</v>
      </c>
      <c r="Q101" s="25">
        <f t="shared" si="955"/>
        <v>3013.4879999999998</v>
      </c>
      <c r="R101" s="39">
        <v>0.10100000000000001</v>
      </c>
      <c r="S101" s="139">
        <v>0.23050000000000001</v>
      </c>
      <c r="T101" s="25">
        <f t="shared" si="956"/>
        <v>1491.9720000000002</v>
      </c>
      <c r="U101" s="28">
        <v>0.23899999999999999</v>
      </c>
      <c r="V101" s="25">
        <f t="shared" si="957"/>
        <v>3530.5079999999998</v>
      </c>
      <c r="W101" s="39">
        <v>0.495</v>
      </c>
      <c r="X101" s="25">
        <f t="shared" si="958"/>
        <v>7312.14</v>
      </c>
      <c r="Y101" s="39">
        <v>0.41</v>
      </c>
      <c r="Z101" s="25">
        <f t="shared" si="959"/>
        <v>6056.5199999999995</v>
      </c>
      <c r="AA101" s="40">
        <v>2.6199999999999999E-3</v>
      </c>
      <c r="AB101" s="18">
        <f t="shared" si="960"/>
        <v>38.702640000000002</v>
      </c>
      <c r="AC101" s="27">
        <f>IF(M101&gt;0,(AE101+AN101)/M101,0)</f>
        <v>3.0451709382615763E-3</v>
      </c>
      <c r="AD101" s="40">
        <v>3.4000000000000002E-4</v>
      </c>
      <c r="AE101" s="37">
        <f t="shared" si="961"/>
        <v>5.0224800000000007</v>
      </c>
      <c r="AF101" s="28">
        <v>0.21110000000000001</v>
      </c>
      <c r="AG101" s="41">
        <f t="shared" si="962"/>
        <v>37.442173700000005</v>
      </c>
      <c r="AH101" s="28">
        <f t="shared" si="963"/>
        <v>0.87163286919458327</v>
      </c>
      <c r="AI101" s="29">
        <f t="shared" si="634"/>
        <v>0.88969044231132055</v>
      </c>
      <c r="AJ101" s="34">
        <v>193</v>
      </c>
      <c r="AK101" s="36">
        <v>8.1000000000000003E-2</v>
      </c>
      <c r="AL101" s="38">
        <v>0.2253</v>
      </c>
      <c r="AM101" s="137">
        <v>0.2235</v>
      </c>
      <c r="AN101" s="41">
        <f>AJ101*(1-AK101)*AL101</f>
        <v>39.960785100000003</v>
      </c>
      <c r="AO101" s="138">
        <f t="shared" si="676"/>
        <v>39.641524500000003</v>
      </c>
      <c r="AP101" s="42">
        <v>1.6</v>
      </c>
      <c r="AQ101" s="42"/>
      <c r="AR101" s="121">
        <f>AR100+AJ101-AQ101</f>
        <v>1819.0200000000018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1"/>
      <c r="B102" s="33">
        <v>3</v>
      </c>
      <c r="C102" s="46" t="s">
        <v>56</v>
      </c>
      <c r="D102" s="43">
        <v>18000</v>
      </c>
      <c r="E102" s="43">
        <v>1</v>
      </c>
      <c r="F102" s="43">
        <v>16338</v>
      </c>
      <c r="G102" s="37">
        <v>0.8</v>
      </c>
      <c r="H102" s="37">
        <v>4.4000000000000004</v>
      </c>
      <c r="I102" s="43">
        <v>18488</v>
      </c>
      <c r="J102" s="37">
        <v>1.6</v>
      </c>
      <c r="K102" s="43">
        <v>15580</v>
      </c>
      <c r="L102" s="39">
        <v>6.7000000000000004E-2</v>
      </c>
      <c r="M102" s="37">
        <f>ROUND(K102*(1-L102),0)</f>
        <v>14536</v>
      </c>
      <c r="N102" s="28">
        <v>0.49199999999999999</v>
      </c>
      <c r="O102" s="25">
        <f t="shared" si="954"/>
        <v>7151.7119999999995</v>
      </c>
      <c r="P102" s="39">
        <v>0.40799999999999997</v>
      </c>
      <c r="Q102" s="25">
        <f t="shared" si="955"/>
        <v>5930.6879999999992</v>
      </c>
      <c r="R102" s="39">
        <v>0.1</v>
      </c>
      <c r="S102" s="139">
        <v>0.22309999999999999</v>
      </c>
      <c r="T102" s="25">
        <f t="shared" si="956"/>
        <v>1453.6000000000001</v>
      </c>
      <c r="U102" s="28">
        <v>0.23899999999999999</v>
      </c>
      <c r="V102" s="25">
        <f t="shared" si="957"/>
        <v>3474.1039999999998</v>
      </c>
      <c r="W102" s="39">
        <v>0.49199999999999999</v>
      </c>
      <c r="X102" s="25">
        <f t="shared" si="958"/>
        <v>7151.7119999999995</v>
      </c>
      <c r="Y102" s="39">
        <v>0.4</v>
      </c>
      <c r="Z102" s="25">
        <f t="shared" si="959"/>
        <v>5814.4000000000005</v>
      </c>
      <c r="AA102" s="47">
        <v>2.5799999999999998E-3</v>
      </c>
      <c r="AB102" s="18">
        <f t="shared" si="960"/>
        <v>37.502879999999998</v>
      </c>
      <c r="AC102" s="27">
        <f>IF(M102&gt;0,(AE102+AN102)/M102,0)</f>
        <v>2.927056962025317E-3</v>
      </c>
      <c r="AD102" s="47">
        <v>3.5E-4</v>
      </c>
      <c r="AE102" s="37">
        <f t="shared" si="961"/>
        <v>5.0876000000000001</v>
      </c>
      <c r="AF102" s="28">
        <v>0.20649999999999999</v>
      </c>
      <c r="AG102" s="41">
        <f t="shared" si="962"/>
        <v>34.76634</v>
      </c>
      <c r="AH102" s="28">
        <f t="shared" si="963"/>
        <v>0.86580855740250839</v>
      </c>
      <c r="AI102" s="29">
        <f t="shared" si="634"/>
        <v>0.8818130906869831</v>
      </c>
      <c r="AJ102" s="43">
        <v>183</v>
      </c>
      <c r="AK102" s="39">
        <v>0.08</v>
      </c>
      <c r="AL102" s="28">
        <v>0.2225</v>
      </c>
      <c r="AM102" s="139">
        <v>0.2235</v>
      </c>
      <c r="AN102" s="41">
        <f>AJ102*(1-AK102)*AL102</f>
        <v>37.460100000000004</v>
      </c>
      <c r="AO102" s="140">
        <f t="shared" si="676"/>
        <v>37.628460000000004</v>
      </c>
      <c r="AP102" s="18">
        <v>1.6</v>
      </c>
      <c r="AQ102" s="18"/>
      <c r="AR102" s="121">
        <f>AR101+AJ102-AQ102</f>
        <v>2002.0200000000018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1"/>
      <c r="B103" s="66" t="s">
        <v>38</v>
      </c>
      <c r="C103" s="50"/>
      <c r="D103" s="51">
        <f t="shared" ref="D103" si="965">SUM(D100:D102)</f>
        <v>55150</v>
      </c>
      <c r="E103" s="51"/>
      <c r="F103" s="51">
        <f t="shared" ref="F103" si="966">SUM(F100:F102)</f>
        <v>52944</v>
      </c>
      <c r="G103" s="52"/>
      <c r="H103" s="52"/>
      <c r="I103" s="51">
        <f t="shared" ref="I103:K103" si="967">SUM(I100:I102)</f>
        <v>57824</v>
      </c>
      <c r="J103" s="52"/>
      <c r="K103" s="51">
        <f t="shared" si="967"/>
        <v>46729</v>
      </c>
      <c r="L103" s="21">
        <f t="shared" ref="L103" si="968">IF(K103&gt;0,(K100*L100+K101*L101+K102*L102)/K103,0)</f>
        <v>6.2664448201331088E-2</v>
      </c>
      <c r="M103" s="52">
        <f t="shared" ref="M103" si="969">M100+M101+M102</f>
        <v>43801</v>
      </c>
      <c r="N103" s="53">
        <f t="shared" ref="N103" si="970">IF(M103&gt;0,O103/M103,0)</f>
        <v>0.56476374968608012</v>
      </c>
      <c r="O103" s="54">
        <f t="shared" ref="O103" si="971">O100+O101+O102</f>
        <v>24737.216999999997</v>
      </c>
      <c r="P103" s="21">
        <f t="shared" ref="P103" si="972">IF(M103&gt;0,Q103/M103,0)</f>
        <v>0.33059752060455244</v>
      </c>
      <c r="Q103" s="54">
        <f t="shared" ref="Q103" si="973">Q100+Q101+Q102</f>
        <v>14480.502</v>
      </c>
      <c r="R103" s="21">
        <f t="shared" ref="R103" si="974">IF(M103&gt;0,T103/M103,0)</f>
        <v>0.10463872970936738</v>
      </c>
      <c r="S103" s="141"/>
      <c r="T103" s="54">
        <f t="shared" ref="T103" si="975">T100+T101+T102</f>
        <v>4583.2810000000009</v>
      </c>
      <c r="U103" s="21">
        <f t="shared" ref="U103" si="976">IF(M103&gt;0,V103/M103,0)</f>
        <v>0.23999264856966734</v>
      </c>
      <c r="V103" s="54">
        <f t="shared" ref="V103" si="977">V100+V101+V102</f>
        <v>10511.918</v>
      </c>
      <c r="W103" s="21">
        <f t="shared" ref="W103" si="978">IF(M103&gt;0,X103/M103,0)</f>
        <v>0.48904116344375698</v>
      </c>
      <c r="X103" s="54">
        <f t="shared" ref="X103" si="979">X100+X101+X102</f>
        <v>21420.491999999998</v>
      </c>
      <c r="Y103" s="21">
        <f t="shared" ref="Y103" si="980">IF(M103&gt;0,Z103/M103,0)</f>
        <v>0.413299011438095</v>
      </c>
      <c r="Z103" s="54">
        <f t="shared" ref="Z103" si="981">Z100+Z101+Z102</f>
        <v>18102.91</v>
      </c>
      <c r="AA103" s="55">
        <f t="shared" ref="AA103" si="982">IF(M103&gt;0,AB103/M103,0)</f>
        <v>2.5967989315312436E-3</v>
      </c>
      <c r="AB103" s="56">
        <f t="shared" ref="AB103" si="983">SUM(AB100:AB102)</f>
        <v>113.74239</v>
      </c>
      <c r="AC103" s="55">
        <f t="shared" ref="AC103" si="984">IF(M103&gt;0,(AC100*M100+AC101*M101+AC102*M102)/M103,0)</f>
        <v>3.0043348576516524E-3</v>
      </c>
      <c r="AD103" s="55">
        <f t="shared" ref="AD103" si="985">IF(K103&gt;0,(K100*AD100+K101*AD101+K102*AD102)/K103,0)</f>
        <v>3.4000278199833078E-4</v>
      </c>
      <c r="AE103" s="52">
        <f t="shared" ref="AE103" si="986">SUM(AE100:AE102)</f>
        <v>14.892770000000001</v>
      </c>
      <c r="AF103" s="53">
        <f t="shared" ref="AF103" si="987">IF(K103&gt;0,(K100*AF100+K101*AF101+K102*AF102)/K103,0)</f>
        <v>0.21116534700079181</v>
      </c>
      <c r="AG103" s="58">
        <f t="shared" ref="AG103" si="988">SUM(AG100:AG102)</f>
        <v>109.55057770000001</v>
      </c>
      <c r="AH103" s="53">
        <f t="shared" ref="AH103" si="989">IF(AND(AB103&gt;0),((AB100*AH100+AB101*AH101+AB102*AH102)/AB103),0)</f>
        <v>0.87046815620598239</v>
      </c>
      <c r="AI103" s="57">
        <f t="shared" si="634"/>
        <v>0.88817160495838354</v>
      </c>
      <c r="AJ103" s="51">
        <f t="shared" ref="AJ103" si="990">SUM(AJ100:AJ102)</f>
        <v>564</v>
      </c>
      <c r="AK103" s="21">
        <f t="shared" ref="AK103" si="991">IF(AJ103&gt;0,(AK100*AJ100+AK101*AJ101+AK102*AJ102)/AJ103,0)</f>
        <v>8.034219858156029E-2</v>
      </c>
      <c r="AL103" s="53">
        <f>IF(K103&gt;0,(AL100*K100+AL101*K101+AL102*K102)/K103,0)</f>
        <v>0.22496608744034755</v>
      </c>
      <c r="AM103" s="141">
        <f>IF(L103&gt;0,(AM100*K100+AM101*K101+AM102*K102)/K103,0)</f>
        <v>0.2260318153609108</v>
      </c>
      <c r="AN103" s="58">
        <f t="shared" ref="AN103" si="992">SUM(AN100:AN102)</f>
        <v>116.70010110000001</v>
      </c>
      <c r="AO103" s="142">
        <f t="shared" si="705"/>
        <v>117.24104050000001</v>
      </c>
      <c r="AP103" s="56"/>
      <c r="AQ103" s="56">
        <f t="shared" ref="AQ103" si="993">SUM(AQ100:AQ102)</f>
        <v>0</v>
      </c>
      <c r="AR103" s="122"/>
      <c r="AS103" s="106">
        <f>AR102</f>
        <v>2002.0200000000018</v>
      </c>
      <c r="AT103" s="51">
        <f t="shared" ref="AT103" si="994">SUM(AT100:AT102)</f>
        <v>0</v>
      </c>
      <c r="AU103" s="59"/>
      <c r="AV103" s="58"/>
      <c r="AW103" s="58"/>
      <c r="AX103" s="58"/>
      <c r="AY103" s="58"/>
    </row>
    <row r="104" spans="1:51" x14ac:dyDescent="0.2">
      <c r="A104" s="168">
        <v>26</v>
      </c>
      <c r="B104" s="23">
        <v>1</v>
      </c>
      <c r="C104" s="46" t="s">
        <v>58</v>
      </c>
      <c r="D104" s="12">
        <v>6268</v>
      </c>
      <c r="E104" s="12">
        <v>0</v>
      </c>
      <c r="F104" s="12">
        <v>6380</v>
      </c>
      <c r="G104" s="13">
        <v>1</v>
      </c>
      <c r="H104" s="13">
        <v>5.4</v>
      </c>
      <c r="I104" s="12">
        <v>7574</v>
      </c>
      <c r="J104" s="13">
        <v>5.9</v>
      </c>
      <c r="K104" s="12">
        <v>15263</v>
      </c>
      <c r="L104" s="14">
        <v>5.5E-2</v>
      </c>
      <c r="M104" s="24">
        <f>ROUND(K104*(1-L104),0)</f>
        <v>14424</v>
      </c>
      <c r="N104" s="15">
        <v>0.56399999999999995</v>
      </c>
      <c r="O104" s="25">
        <f t="shared" ref="O104:O106" si="995">M104*N104</f>
        <v>8135.1359999999995</v>
      </c>
      <c r="P104" s="14">
        <v>0.33200000000000002</v>
      </c>
      <c r="Q104" s="25">
        <f t="shared" ref="Q104:Q106" si="996">M104*P104</f>
        <v>4788.768</v>
      </c>
      <c r="R104" s="16">
        <v>0.104</v>
      </c>
      <c r="S104" s="150">
        <v>0.22259999999999999</v>
      </c>
      <c r="T104" s="25">
        <f t="shared" ref="T104:T106" si="997">M104*R104</f>
        <v>1500.096</v>
      </c>
      <c r="U104" s="26">
        <v>0.23400000000000001</v>
      </c>
      <c r="V104" s="25">
        <f t="shared" ref="V104:V106" si="998">M104*U104</f>
        <v>3375.2160000000003</v>
      </c>
      <c r="W104" s="16">
        <v>0.5</v>
      </c>
      <c r="X104" s="25">
        <f t="shared" ref="X104:X106" si="999">M104*W104</f>
        <v>7212</v>
      </c>
      <c r="Y104" s="16">
        <v>0.42</v>
      </c>
      <c r="Z104" s="25">
        <f t="shared" ref="Z104:Z106" si="1000">Y104*M104</f>
        <v>6058.08</v>
      </c>
      <c r="AA104" s="17">
        <v>2.5600000000000002E-3</v>
      </c>
      <c r="AB104" s="18">
        <f t="shared" ref="AB104:AB106" si="1001">M104*AA104</f>
        <v>36.925440000000002</v>
      </c>
      <c r="AC104" s="27">
        <f>IF(M104&gt;0,(AE104+AN104)/M104,0)</f>
        <v>2.9693842762063233E-3</v>
      </c>
      <c r="AD104" s="17">
        <v>3.5E-4</v>
      </c>
      <c r="AE104" s="24">
        <f t="shared" ref="AE104:AE106" si="1002">AD104*M104</f>
        <v>5.0484</v>
      </c>
      <c r="AF104" s="117">
        <v>0.2092</v>
      </c>
      <c r="AG104" s="30">
        <f t="shared" ref="AG104:AG106" si="1003">AJ104*(1-AK104)*AF104</f>
        <v>35.066522400000004</v>
      </c>
      <c r="AH104" s="28">
        <f t="shared" ref="AH104:AH106" si="1004">IF(AND(AF104&gt;0,AD104&gt;0,AA104&gt;0),((AA104-AD104)*AF104)/((AF104-AD104)*AA104),0)</f>
        <v>0.86472797462293505</v>
      </c>
      <c r="AI104" s="60">
        <f t="shared" si="634"/>
        <v>0.88350234414793682</v>
      </c>
      <c r="AJ104" s="12">
        <v>182</v>
      </c>
      <c r="AK104" s="14">
        <v>7.9000000000000001E-2</v>
      </c>
      <c r="AL104" s="15">
        <v>0.22539999999999999</v>
      </c>
      <c r="AM104" s="135">
        <v>0.22889999999999999</v>
      </c>
      <c r="AN104" s="30">
        <f>AJ104*(1-AK104)*AL104</f>
        <v>37.781998800000004</v>
      </c>
      <c r="AO104" s="136">
        <f t="shared" ref="AO104" si="1005">AJ104*(1-AK104)*AM104</f>
        <v>38.368675800000005</v>
      </c>
      <c r="AP104" s="19">
        <v>1.6</v>
      </c>
      <c r="AQ104" s="19">
        <v>1000.98</v>
      </c>
      <c r="AR104" s="101">
        <f>AR102+AJ104-AQ104</f>
        <v>1183.0400000000018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9"/>
      <c r="B105" s="33">
        <v>2</v>
      </c>
      <c r="C105" s="11" t="s">
        <v>59</v>
      </c>
      <c r="D105" s="34">
        <v>15132</v>
      </c>
      <c r="E105" s="34">
        <v>1</v>
      </c>
      <c r="F105" s="34">
        <v>13861</v>
      </c>
      <c r="G105" s="35">
        <v>0.8</v>
      </c>
      <c r="H105" s="35">
        <v>5.0999999999999996</v>
      </c>
      <c r="I105" s="34">
        <v>15749</v>
      </c>
      <c r="J105" s="35">
        <v>4.9000000000000004</v>
      </c>
      <c r="K105" s="34">
        <v>15436</v>
      </c>
      <c r="L105" s="36">
        <v>5.3999999999999999E-2</v>
      </c>
      <c r="M105" s="37">
        <f>ROUND(K105*(1-L105),0)</f>
        <v>14602</v>
      </c>
      <c r="N105" s="38">
        <v>0.50900000000000001</v>
      </c>
      <c r="O105" s="25">
        <f t="shared" si="995"/>
        <v>7432.4179999999997</v>
      </c>
      <c r="P105" s="36">
        <v>0.28799999999999998</v>
      </c>
      <c r="Q105" s="25">
        <f t="shared" si="996"/>
        <v>4205.3759999999993</v>
      </c>
      <c r="R105" s="39">
        <v>0.20300000000000001</v>
      </c>
      <c r="S105" s="139">
        <v>0.222</v>
      </c>
      <c r="T105" s="25">
        <f t="shared" si="997"/>
        <v>2964.2060000000001</v>
      </c>
      <c r="U105" s="28">
        <v>0.23699999999999999</v>
      </c>
      <c r="V105" s="25">
        <f t="shared" si="998"/>
        <v>3460.674</v>
      </c>
      <c r="W105" s="39">
        <v>0.498</v>
      </c>
      <c r="X105" s="25">
        <f t="shared" si="999"/>
        <v>7271.7960000000003</v>
      </c>
      <c r="Y105" s="39">
        <v>0.42</v>
      </c>
      <c r="Z105" s="25">
        <f t="shared" si="1000"/>
        <v>6132.84</v>
      </c>
      <c r="AA105" s="40">
        <v>2.63E-3</v>
      </c>
      <c r="AB105" s="18">
        <f t="shared" si="1001"/>
        <v>38.403259999999996</v>
      </c>
      <c r="AC105" s="27">
        <f>IF(M105&gt;0,(AE105+AN105)/M105,0)</f>
        <v>3.0403667990686208E-3</v>
      </c>
      <c r="AD105" s="40">
        <v>3.5E-4</v>
      </c>
      <c r="AE105" s="37">
        <f t="shared" si="1002"/>
        <v>5.1106999999999996</v>
      </c>
      <c r="AF105" s="28">
        <v>0.21229999999999999</v>
      </c>
      <c r="AG105" s="41">
        <f t="shared" si="1003"/>
        <v>37.500672000000002</v>
      </c>
      <c r="AH105" s="28">
        <f t="shared" si="1004"/>
        <v>0.86835172582672038</v>
      </c>
      <c r="AI105" s="29">
        <f t="shared" si="634"/>
        <v>0.88627708146221262</v>
      </c>
      <c r="AJ105" s="34">
        <v>192</v>
      </c>
      <c r="AK105" s="36">
        <v>0.08</v>
      </c>
      <c r="AL105" s="38">
        <v>0.22239999999999999</v>
      </c>
      <c r="AM105" s="137">
        <v>0.22159999999999999</v>
      </c>
      <c r="AN105" s="41">
        <f>AJ105*(1-AK105)*AL105</f>
        <v>39.284736000000002</v>
      </c>
      <c r="AO105" s="138">
        <f t="shared" si="676"/>
        <v>39.143424000000003</v>
      </c>
      <c r="AP105" s="42">
        <v>1.6</v>
      </c>
      <c r="AQ105" s="42"/>
      <c r="AR105" s="121">
        <f>AR104+AJ105-AQ105</f>
        <v>1375.0400000000018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9"/>
      <c r="B106" s="33">
        <v>3</v>
      </c>
      <c r="C106" s="46" t="s">
        <v>56</v>
      </c>
      <c r="D106" s="43">
        <v>14055</v>
      </c>
      <c r="E106" s="43">
        <v>0</v>
      </c>
      <c r="F106" s="43">
        <v>10720</v>
      </c>
      <c r="G106" s="37">
        <v>0.9</v>
      </c>
      <c r="H106" s="37">
        <v>5.7</v>
      </c>
      <c r="I106" s="43">
        <v>16105</v>
      </c>
      <c r="J106" s="37">
        <v>4.3</v>
      </c>
      <c r="K106" s="43">
        <v>15487</v>
      </c>
      <c r="L106" s="39">
        <v>7.0000000000000007E-2</v>
      </c>
      <c r="M106" s="37">
        <f>ROUND(K106*(1-L106),0)</f>
        <v>14403</v>
      </c>
      <c r="N106" s="28">
        <v>0.498</v>
      </c>
      <c r="O106" s="25">
        <f t="shared" si="995"/>
        <v>7172.6940000000004</v>
      </c>
      <c r="P106" s="39">
        <v>0.38600000000000001</v>
      </c>
      <c r="Q106" s="25">
        <f t="shared" si="996"/>
        <v>5559.558</v>
      </c>
      <c r="R106" s="39">
        <v>0.11600000000000001</v>
      </c>
      <c r="S106" s="139">
        <v>0.222</v>
      </c>
      <c r="T106" s="25">
        <f t="shared" si="997"/>
        <v>1670.748</v>
      </c>
      <c r="U106" s="28">
        <v>0.23599999999999999</v>
      </c>
      <c r="V106" s="25">
        <f t="shared" si="998"/>
        <v>3399.1079999999997</v>
      </c>
      <c r="W106" s="39">
        <v>0.49199999999999999</v>
      </c>
      <c r="X106" s="25">
        <f t="shared" si="999"/>
        <v>7086.2759999999998</v>
      </c>
      <c r="Y106" s="39">
        <v>0.41</v>
      </c>
      <c r="Z106" s="25">
        <f t="shared" si="1000"/>
        <v>5905.23</v>
      </c>
      <c r="AA106" s="47">
        <v>2.7899999999999999E-3</v>
      </c>
      <c r="AB106" s="18">
        <f t="shared" si="1001"/>
        <v>40.184370000000001</v>
      </c>
      <c r="AC106" s="27">
        <f>IF(M106&gt;0,(AE106+AN106)/M106,0)</f>
        <v>3.1303648406581959E-3</v>
      </c>
      <c r="AD106" s="47">
        <v>3.5E-4</v>
      </c>
      <c r="AE106" s="37">
        <f t="shared" si="1002"/>
        <v>5.0410500000000003</v>
      </c>
      <c r="AF106" s="28">
        <v>0.21410000000000001</v>
      </c>
      <c r="AG106" s="41">
        <f t="shared" si="1003"/>
        <v>37.703438200000001</v>
      </c>
      <c r="AH106" s="28">
        <f t="shared" si="1004"/>
        <v>0.87598398624997365</v>
      </c>
      <c r="AI106" s="29">
        <f t="shared" si="634"/>
        <v>0.88956110373708364</v>
      </c>
      <c r="AJ106" s="43">
        <v>191</v>
      </c>
      <c r="AK106" s="39">
        <v>7.8E-2</v>
      </c>
      <c r="AL106" s="28">
        <v>0.22739999999999999</v>
      </c>
      <c r="AM106" s="139">
        <v>0.23749999999999999</v>
      </c>
      <c r="AN106" s="41">
        <f>AJ106*(1-AK106)*AL106</f>
        <v>40.045594799999996</v>
      </c>
      <c r="AO106" s="140">
        <f t="shared" si="676"/>
        <v>41.824224999999998</v>
      </c>
      <c r="AP106" s="18">
        <v>1.6</v>
      </c>
      <c r="AQ106" s="18"/>
      <c r="AR106" s="121">
        <f>AR105+AJ106-AQ106</f>
        <v>1566.0400000000018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70"/>
      <c r="B107" s="49" t="s">
        <v>38</v>
      </c>
      <c r="C107" s="50"/>
      <c r="D107" s="51">
        <f t="shared" ref="D107" si="1006">SUM(D104:D106)</f>
        <v>35455</v>
      </c>
      <c r="E107" s="51"/>
      <c r="F107" s="51">
        <f t="shared" ref="F107" si="1007">SUM(F104:F106)</f>
        <v>30961</v>
      </c>
      <c r="G107" s="52"/>
      <c r="H107" s="52"/>
      <c r="I107" s="51">
        <f t="shared" ref="I107:K107" si="1008">SUM(I104:I106)</f>
        <v>39428</v>
      </c>
      <c r="J107" s="52"/>
      <c r="K107" s="51">
        <f t="shared" si="1008"/>
        <v>46186</v>
      </c>
      <c r="L107" s="21">
        <f t="shared" ref="L107" si="1009">IF(K107&gt;0,(K104*L104+K105*L105+K106*L106)/K107,0)</f>
        <v>5.9695557095223666E-2</v>
      </c>
      <c r="M107" s="52">
        <f t="shared" ref="M107" si="1010">M104+M105+M106</f>
        <v>43429</v>
      </c>
      <c r="N107" s="53">
        <f t="shared" ref="N107" si="1011">IF(M107&gt;0,O107/M107,0)</f>
        <v>0.52361896428653665</v>
      </c>
      <c r="O107" s="54">
        <f t="shared" ref="O107" si="1012">O104+O105+O106</f>
        <v>22740.248</v>
      </c>
      <c r="P107" s="21">
        <f t="shared" ref="P107" si="1013">IF(M107&gt;0,Q107/M107,0)</f>
        <v>0.33511483110364043</v>
      </c>
      <c r="Q107" s="54">
        <f t="shared" ref="Q107" si="1014">Q104+Q105+Q106</f>
        <v>14553.702000000001</v>
      </c>
      <c r="R107" s="21">
        <f t="shared" ref="R107" si="1015">IF(M107&gt;0,T107/M107,0)</f>
        <v>0.14126620460982292</v>
      </c>
      <c r="S107" s="141"/>
      <c r="T107" s="54">
        <f t="shared" ref="T107" si="1016">T104+T105+T106</f>
        <v>6135.0499999999993</v>
      </c>
      <c r="U107" s="21">
        <f t="shared" ref="U107" si="1017">IF(M107&gt;0,V107/M107,0)</f>
        <v>0.23567197034239792</v>
      </c>
      <c r="V107" s="54">
        <f t="shared" ref="V107" si="1018">V104+V105+V106</f>
        <v>10234.998</v>
      </c>
      <c r="W107" s="21">
        <f t="shared" ref="W107" si="1019">IF(M107&gt;0,X107/M107,0)</f>
        <v>0.49667438808169656</v>
      </c>
      <c r="X107" s="54">
        <f t="shared" ref="X107" si="1020">X104+X105+X106</f>
        <v>21570.072</v>
      </c>
      <c r="Y107" s="21">
        <f t="shared" ref="Y107" si="1021">IF(M107&gt;0,Z107/M107,0)</f>
        <v>0.41668355246494282</v>
      </c>
      <c r="Z107" s="54">
        <f t="shared" ref="Z107" si="1022">Z104+Z105+Z106</f>
        <v>18096.150000000001</v>
      </c>
      <c r="AA107" s="55">
        <f t="shared" ref="AA107" si="1023">IF(M107&gt;0,AB107/M107,0)</f>
        <v>2.659814179465334E-3</v>
      </c>
      <c r="AB107" s="56">
        <f t="shared" ref="AB107" si="1024">SUM(AB104:AB106)</f>
        <v>115.51307</v>
      </c>
      <c r="AC107" s="55">
        <f t="shared" ref="AC107" si="1025">IF(M107&gt;0,(AC104*M104+AC105*M105+AC106*M106)/M107,0)</f>
        <v>3.0466388726427041E-3</v>
      </c>
      <c r="AD107" s="55">
        <f t="shared" ref="AD107" si="1026">IF(K107&gt;0,(K104*AD104+K105*AD105+K106*AD106)/K107,0)</f>
        <v>3.5E-4</v>
      </c>
      <c r="AE107" s="52">
        <f t="shared" ref="AE107" si="1027">SUM(AE104:AE106)</f>
        <v>15.200149999999999</v>
      </c>
      <c r="AF107" s="53">
        <f t="shared" ref="AF107" si="1028">IF(K107&gt;0,(K104*AF104+K105*AF105+K106*AF106)/K107,0)</f>
        <v>0.21187912137877277</v>
      </c>
      <c r="AG107" s="58">
        <f t="shared" ref="AG107" si="1029">SUM(AG104:AG106)</f>
        <v>110.2706326</v>
      </c>
      <c r="AH107" s="53">
        <f t="shared" ref="AH107" si="1030">IF(AND(AB107&gt;0),((AB104*AH104+AB105*AH105+AB106*AH106)/AB107),0)</f>
        <v>0.86984843065098028</v>
      </c>
      <c r="AI107" s="57">
        <f t="shared" si="634"/>
        <v>0.88649788218077419</v>
      </c>
      <c r="AJ107" s="51">
        <f t="shared" ref="AJ107" si="1031">SUM(AJ104:AJ106)</f>
        <v>565</v>
      </c>
      <c r="AK107" s="21">
        <f t="shared" ref="AK107" si="1032">IF(AJ107&gt;0,(AK104*AJ104+AK105*AJ105+AK106*AJ106)/AJ107,0)</f>
        <v>7.9001769911504413E-2</v>
      </c>
      <c r="AL107" s="53">
        <f>IF(K107&gt;0,(AL104*K104+AL105*K105+AL106*K106)/K107,0)</f>
        <v>0.22506799463040747</v>
      </c>
      <c r="AM107" s="141">
        <f>IF(L107&gt;0,(AM104*K104+AM105*K105+AM106*K106)/K107,0)</f>
        <v>0.22934397436452603</v>
      </c>
      <c r="AN107" s="58">
        <f t="shared" ref="AN107" si="1033">SUM(AN104:AN106)</f>
        <v>117.11232960000001</v>
      </c>
      <c r="AO107" s="142">
        <f t="shared" si="705"/>
        <v>119.33632480000001</v>
      </c>
      <c r="AP107" s="56"/>
      <c r="AQ107" s="56">
        <f t="shared" ref="AQ107" si="1034">SUM(AQ104:AQ106)</f>
        <v>1000.98</v>
      </c>
      <c r="AR107" s="105"/>
      <c r="AS107" s="106">
        <f>AR106</f>
        <v>1566.0400000000018</v>
      </c>
      <c r="AT107" s="51">
        <f t="shared" ref="AT107" si="1035">SUM(AT104:AT106)</f>
        <v>0</v>
      </c>
      <c r="AU107" s="59"/>
      <c r="AV107" s="58"/>
      <c r="AW107" s="58"/>
      <c r="AX107" s="58"/>
      <c r="AY107" s="58"/>
    </row>
    <row r="108" spans="1:51" x14ac:dyDescent="0.2">
      <c r="A108" s="168">
        <v>27</v>
      </c>
      <c r="B108" s="23">
        <v>1</v>
      </c>
      <c r="C108" s="46" t="s">
        <v>58</v>
      </c>
      <c r="D108" s="12">
        <v>5530</v>
      </c>
      <c r="E108" s="12">
        <v>0</v>
      </c>
      <c r="F108" s="12">
        <v>11366</v>
      </c>
      <c r="G108" s="13">
        <v>1.5</v>
      </c>
      <c r="H108" s="13">
        <v>5</v>
      </c>
      <c r="I108" s="12">
        <v>13636</v>
      </c>
      <c r="J108" s="13">
        <v>5.5</v>
      </c>
      <c r="K108" s="12">
        <v>15503</v>
      </c>
      <c r="L108" s="14">
        <v>6.0999999999999999E-2</v>
      </c>
      <c r="M108" s="24">
        <f>ROUND(K108*(1-L108),0)</f>
        <v>14557</v>
      </c>
      <c r="N108" s="15">
        <v>0.60799999999999998</v>
      </c>
      <c r="O108" s="25">
        <f t="shared" ref="O108:O110" si="1036">M108*N108</f>
        <v>8850.655999999999</v>
      </c>
      <c r="P108" s="14">
        <v>0.30399999999999999</v>
      </c>
      <c r="Q108" s="25">
        <f t="shared" ref="Q108:Q110" si="1037">M108*P108</f>
        <v>4425.3279999999995</v>
      </c>
      <c r="R108" s="16">
        <v>8.7999999999999995E-2</v>
      </c>
      <c r="S108" s="150">
        <v>0.21940000000000001</v>
      </c>
      <c r="T108" s="25">
        <f t="shared" ref="T108:T110" si="1038">M108*R108</f>
        <v>1281.0159999999998</v>
      </c>
      <c r="U108" s="26">
        <v>0.24099999999999999</v>
      </c>
      <c r="V108" s="25">
        <f t="shared" ref="V108:V110" si="1039">M108*U108</f>
        <v>3508.2370000000001</v>
      </c>
      <c r="W108" s="16">
        <v>0.49</v>
      </c>
      <c r="X108" s="25">
        <f t="shared" ref="X108:X110" si="1040">M108*W108</f>
        <v>7132.93</v>
      </c>
      <c r="Y108" s="16">
        <v>0.42</v>
      </c>
      <c r="Z108" s="25">
        <f t="shared" ref="Z108:Z110" si="1041">Y108*M108</f>
        <v>6113.94</v>
      </c>
      <c r="AA108" s="17">
        <v>2.7200000000000002E-3</v>
      </c>
      <c r="AB108" s="18">
        <f t="shared" ref="AB108:AB110" si="1042">M108*AA108</f>
        <v>39.595040000000004</v>
      </c>
      <c r="AC108" s="27">
        <f>IF(M108&gt;0,(AE108+AN108)/M108,0)</f>
        <v>3.0329229580270656E-3</v>
      </c>
      <c r="AD108" s="17">
        <v>3.2000000000000003E-4</v>
      </c>
      <c r="AE108" s="24">
        <f t="shared" ref="AE108:AE110" si="1043">AD108*M108</f>
        <v>4.6582400000000002</v>
      </c>
      <c r="AF108" s="117">
        <v>0.2142</v>
      </c>
      <c r="AG108" s="30">
        <f t="shared" ref="AG108:AG110" si="1044">AJ108*(1-AK108)*AF108</f>
        <v>37.6801362</v>
      </c>
      <c r="AH108" s="28">
        <f t="shared" ref="AH108:AH110" si="1045">IF(AND(AF108&gt;0,AD108&gt;0,AA108&gt;0),((AA108-AD108)*AF108)/((AF108-AD108)*AA108),0)</f>
        <v>0.88367308771273623</v>
      </c>
      <c r="AI108" s="60">
        <f t="shared" si="634"/>
        <v>0.89576803895996726</v>
      </c>
      <c r="AJ108" s="12">
        <v>191</v>
      </c>
      <c r="AK108" s="14">
        <v>7.9000000000000001E-2</v>
      </c>
      <c r="AL108" s="15">
        <v>0.22450000000000001</v>
      </c>
      <c r="AM108" s="135">
        <v>0.22070000000000001</v>
      </c>
      <c r="AN108" s="30">
        <f>AJ108*(1-AK108)*AL108</f>
        <v>39.492019499999998</v>
      </c>
      <c r="AO108" s="136">
        <f t="shared" ref="AO108" si="1046">AJ108*(1-AK108)*AM108</f>
        <v>38.823557700000002</v>
      </c>
      <c r="AP108" s="19">
        <v>1.6</v>
      </c>
      <c r="AQ108" s="19">
        <v>1004.58</v>
      </c>
      <c r="AR108" s="101">
        <f>AR106+AJ108-AQ108+AS108</f>
        <v>735.46000000000174</v>
      </c>
      <c r="AS108" s="151">
        <f>AS110-17</f>
        <v>-17</v>
      </c>
      <c r="AT108" s="12"/>
      <c r="AU108" s="31"/>
      <c r="AV108" s="20"/>
      <c r="AW108" s="20"/>
      <c r="AX108" s="20"/>
      <c r="AY108" s="20"/>
    </row>
    <row r="109" spans="1:51" x14ac:dyDescent="0.2">
      <c r="A109" s="169"/>
      <c r="B109" s="33">
        <v>2</v>
      </c>
      <c r="C109" s="11" t="s">
        <v>59</v>
      </c>
      <c r="D109" s="34">
        <v>20645</v>
      </c>
      <c r="E109" s="34">
        <v>1</v>
      </c>
      <c r="F109" s="34">
        <v>13537</v>
      </c>
      <c r="G109" s="35">
        <v>1.2</v>
      </c>
      <c r="H109" s="35">
        <v>5.9</v>
      </c>
      <c r="I109" s="34">
        <v>15514</v>
      </c>
      <c r="J109" s="35">
        <v>5.5</v>
      </c>
      <c r="K109" s="34">
        <v>15519</v>
      </c>
      <c r="L109" s="36">
        <v>5.8000000000000003E-2</v>
      </c>
      <c r="M109" s="37">
        <f>ROUND(K109*(1-L109),0)</f>
        <v>14619</v>
      </c>
      <c r="N109" s="38">
        <v>0.55000000000000004</v>
      </c>
      <c r="O109" s="25">
        <f t="shared" si="1036"/>
        <v>8040.4500000000007</v>
      </c>
      <c r="P109" s="36">
        <v>0.314</v>
      </c>
      <c r="Q109" s="25">
        <f t="shared" si="1037"/>
        <v>4590.366</v>
      </c>
      <c r="R109" s="39">
        <v>0.13600000000000001</v>
      </c>
      <c r="S109" s="139">
        <v>0.22209999999999999</v>
      </c>
      <c r="T109" s="25">
        <f t="shared" si="1038"/>
        <v>1988.1840000000002</v>
      </c>
      <c r="U109" s="28">
        <v>0.23699999999999999</v>
      </c>
      <c r="V109" s="25">
        <f t="shared" si="1039"/>
        <v>3464.703</v>
      </c>
      <c r="W109" s="39">
        <v>0.497</v>
      </c>
      <c r="X109" s="25">
        <f t="shared" si="1040"/>
        <v>7265.643</v>
      </c>
      <c r="Y109" s="39">
        <v>0.42</v>
      </c>
      <c r="Z109" s="25">
        <f t="shared" si="1041"/>
        <v>6139.98</v>
      </c>
      <c r="AA109" s="40">
        <v>2.64E-3</v>
      </c>
      <c r="AB109" s="18">
        <f t="shared" si="1042"/>
        <v>38.594160000000002</v>
      </c>
      <c r="AC109" s="27">
        <f>IF(M109&gt;0,(AE109+AN109)/M109,0)</f>
        <v>2.8359634721937203E-3</v>
      </c>
      <c r="AD109" s="40">
        <v>3.2000000000000003E-4</v>
      </c>
      <c r="AE109" s="37">
        <f t="shared" si="1043"/>
        <v>4.6780800000000005</v>
      </c>
      <c r="AF109" s="28">
        <v>0.21410000000000001</v>
      </c>
      <c r="AG109" s="41">
        <f t="shared" si="1044"/>
        <v>34.3576975</v>
      </c>
      <c r="AH109" s="28">
        <f t="shared" si="1045"/>
        <v>0.88010330642943624</v>
      </c>
      <c r="AI109" s="29">
        <f t="shared" si="634"/>
        <v>0.88840392233463628</v>
      </c>
      <c r="AJ109" s="34">
        <v>175</v>
      </c>
      <c r="AK109" s="36">
        <v>8.3000000000000004E-2</v>
      </c>
      <c r="AL109" s="38">
        <v>0.22919999999999999</v>
      </c>
      <c r="AM109" s="137">
        <v>0.23300000000000001</v>
      </c>
      <c r="AN109" s="41">
        <f>AJ109*(1-AK109)*AL109</f>
        <v>36.780869999999993</v>
      </c>
      <c r="AO109" s="138">
        <f t="shared" si="676"/>
        <v>37.390675000000002</v>
      </c>
      <c r="AP109" s="42">
        <v>1.55</v>
      </c>
      <c r="AQ109" s="42"/>
      <c r="AR109" s="121">
        <f>AR108+AJ109-AQ109</f>
        <v>910.46000000000174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9"/>
      <c r="B110" s="33">
        <v>3</v>
      </c>
      <c r="C110" s="46" t="s">
        <v>55</v>
      </c>
      <c r="D110" s="43">
        <v>18900</v>
      </c>
      <c r="E110" s="43">
        <v>0</v>
      </c>
      <c r="F110" s="43">
        <v>15600</v>
      </c>
      <c r="G110" s="37">
        <v>1.3</v>
      </c>
      <c r="H110" s="37">
        <v>4.3</v>
      </c>
      <c r="I110" s="43">
        <v>17467</v>
      </c>
      <c r="J110" s="37">
        <v>5.2</v>
      </c>
      <c r="K110" s="43">
        <v>15790</v>
      </c>
      <c r="L110" s="39">
        <v>5.8999999999999997E-2</v>
      </c>
      <c r="M110" s="37">
        <f>ROUND(K110*(1-L110),0)</f>
        <v>14858</v>
      </c>
      <c r="N110" s="28">
        <v>0.52</v>
      </c>
      <c r="O110" s="25">
        <f t="shared" si="1036"/>
        <v>7726.16</v>
      </c>
      <c r="P110" s="39">
        <v>0.40200000000000002</v>
      </c>
      <c r="Q110" s="25">
        <f t="shared" si="1037"/>
        <v>5972.9160000000002</v>
      </c>
      <c r="R110" s="39">
        <v>7.8E-2</v>
      </c>
      <c r="S110" s="139">
        <v>0.222</v>
      </c>
      <c r="T110" s="25">
        <f t="shared" si="1038"/>
        <v>1158.924</v>
      </c>
      <c r="U110" s="28">
        <v>0.23100000000000001</v>
      </c>
      <c r="V110" s="25">
        <f t="shared" si="1039"/>
        <v>3432.1980000000003</v>
      </c>
      <c r="W110" s="39">
        <v>0.48599999999999999</v>
      </c>
      <c r="X110" s="25">
        <f t="shared" si="1040"/>
        <v>7220.9879999999994</v>
      </c>
      <c r="Y110" s="39">
        <v>0.42</v>
      </c>
      <c r="Z110" s="25">
        <f t="shared" si="1041"/>
        <v>6240.36</v>
      </c>
      <c r="AA110" s="47">
        <v>2.64E-3</v>
      </c>
      <c r="AB110" s="18">
        <f t="shared" si="1042"/>
        <v>39.225119999999997</v>
      </c>
      <c r="AC110" s="27">
        <f>IF(M110&gt;0,(AE110+AN110)/M110,0)</f>
        <v>2.7510683672095845E-3</v>
      </c>
      <c r="AD110" s="47">
        <v>3.3E-4</v>
      </c>
      <c r="AE110" s="37">
        <f t="shared" si="1043"/>
        <v>4.9031399999999996</v>
      </c>
      <c r="AF110" s="28">
        <v>0.20569999999999999</v>
      </c>
      <c r="AG110" s="41">
        <f t="shared" si="1044"/>
        <v>33.911496300000003</v>
      </c>
      <c r="AH110" s="28">
        <f t="shared" si="1045"/>
        <v>0.8764059989287627</v>
      </c>
      <c r="AI110" s="29">
        <f t="shared" si="634"/>
        <v>0.88137957708452863</v>
      </c>
      <c r="AJ110" s="43">
        <v>179</v>
      </c>
      <c r="AK110" s="39">
        <v>7.9000000000000001E-2</v>
      </c>
      <c r="AL110" s="28">
        <v>0.21820000000000001</v>
      </c>
      <c r="AM110" s="139">
        <v>0.21709999999999999</v>
      </c>
      <c r="AN110" s="41">
        <f>AJ110*(1-AK110)*AL110</f>
        <v>35.972233800000005</v>
      </c>
      <c r="AO110" s="140">
        <f t="shared" si="676"/>
        <v>35.790888899999999</v>
      </c>
      <c r="AP110" s="18">
        <v>1.55</v>
      </c>
      <c r="AQ110" s="18"/>
      <c r="AR110" s="121">
        <f>AR109+AJ110-AQ110</f>
        <v>1089.4600000000019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70"/>
      <c r="B111" s="49" t="s">
        <v>38</v>
      </c>
      <c r="C111" s="50"/>
      <c r="D111" s="51">
        <f t="shared" ref="D111" si="1047">SUM(D108:D110)</f>
        <v>45075</v>
      </c>
      <c r="E111" s="51"/>
      <c r="F111" s="51">
        <f t="shared" ref="F111" si="1048">SUM(F108:F110)</f>
        <v>40503</v>
      </c>
      <c r="G111" s="52"/>
      <c r="H111" s="52"/>
      <c r="I111" s="51">
        <f t="shared" ref="I111:K111" si="1049">SUM(I108:I110)</f>
        <v>46617</v>
      </c>
      <c r="J111" s="52"/>
      <c r="K111" s="51">
        <f t="shared" si="1049"/>
        <v>46812</v>
      </c>
      <c r="L111" s="21">
        <f t="shared" ref="L111" si="1050">IF(K111&gt;0,(K108*L108+K109*L109+K110*L110)/K111,0)</f>
        <v>5.9330833974194648E-2</v>
      </c>
      <c r="M111" s="52">
        <f t="shared" ref="M111" si="1051">M108+M109+M110</f>
        <v>44034</v>
      </c>
      <c r="N111" s="53">
        <f t="shared" ref="N111" si="1052">IF(M111&gt;0,O111/M111,0)</f>
        <v>0.55905132397692692</v>
      </c>
      <c r="O111" s="54">
        <f t="shared" ref="O111" si="1053">O108+O109+O110</f>
        <v>24617.266</v>
      </c>
      <c r="P111" s="21">
        <f t="shared" ref="P111" si="1054">IF(M111&gt;0,Q111/M111,0)</f>
        <v>0.34038720079938228</v>
      </c>
      <c r="Q111" s="54">
        <f t="shared" ref="Q111" si="1055">Q108+Q109+Q110</f>
        <v>14988.61</v>
      </c>
      <c r="R111" s="21">
        <f t="shared" ref="R111" si="1056">IF(M111&gt;0,T111/M111,0)</f>
        <v>0.10056147522369079</v>
      </c>
      <c r="S111" s="141"/>
      <c r="T111" s="54">
        <f t="shared" ref="T111" si="1057">T108+T109+T110</f>
        <v>4428.1239999999998</v>
      </c>
      <c r="U111" s="21">
        <f t="shared" ref="U111" si="1058">IF(M111&gt;0,V111/M111,0)</f>
        <v>0.23629781532452199</v>
      </c>
      <c r="V111" s="54">
        <f t="shared" ref="V111" si="1059">V108+V109+V110</f>
        <v>10405.138000000001</v>
      </c>
      <c r="W111" s="21">
        <f t="shared" ref="W111" si="1060">IF(M111&gt;0,X111/M111,0)</f>
        <v>0.49097426988236365</v>
      </c>
      <c r="X111" s="54">
        <f t="shared" ref="X111" si="1061">X108+X109+X110</f>
        <v>21619.561000000002</v>
      </c>
      <c r="Y111" s="21">
        <f t="shared" ref="Y111" si="1062">IF(M111&gt;0,Z111/M111,0)</f>
        <v>0.42</v>
      </c>
      <c r="Z111" s="54">
        <f t="shared" ref="Z111" si="1063">Z108+Z109+Z110</f>
        <v>18494.28</v>
      </c>
      <c r="AA111" s="55">
        <f t="shared" ref="AA111" si="1064">IF(M111&gt;0,AB111/M111,0)</f>
        <v>2.6664468365354046E-3</v>
      </c>
      <c r="AB111" s="56">
        <f t="shared" ref="AB111" si="1065">SUM(AB108:AB110)</f>
        <v>117.41432</v>
      </c>
      <c r="AC111" s="55">
        <f t="shared" ref="AC111" si="1066">IF(M111&gt;0,(AC108*M108+AC109*M109+AC110*M110)/M111,0)</f>
        <v>2.8724300154426125E-3</v>
      </c>
      <c r="AD111" s="55">
        <f t="shared" ref="AD111" si="1067">IF(K111&gt;0,(K108*AD108+K109*AD109+K110*AD110)/K111,0)</f>
        <v>3.2337306673502523E-4</v>
      </c>
      <c r="AE111" s="52">
        <f t="shared" ref="AE111" si="1068">SUM(AE108:AE110)</f>
        <v>14.239460000000001</v>
      </c>
      <c r="AF111" s="53">
        <f t="shared" ref="AF111" si="1069">IF(K111&gt;0,(K108*AF108+K109*AF109+K110*AF110)/K111,0)</f>
        <v>0.21129974151926856</v>
      </c>
      <c r="AG111" s="58">
        <f t="shared" ref="AG111" si="1070">SUM(AG108:AG110)</f>
        <v>105.94933</v>
      </c>
      <c r="AH111" s="53">
        <f t="shared" ref="AH111" si="1071">IF(AND(AB111&gt;0),((AB108*AH108+AB109*AH109+AB110*AH110)/AB111),0)</f>
        <v>0.88007194996723204</v>
      </c>
      <c r="AI111" s="57">
        <f t="shared" si="634"/>
        <v>0.88870512147817327</v>
      </c>
      <c r="AJ111" s="51">
        <f t="shared" ref="AJ111" si="1072">SUM(AJ108:AJ110)</f>
        <v>545</v>
      </c>
      <c r="AK111" s="21">
        <f t="shared" ref="AK111" si="1073">IF(AJ111&gt;0,(AK108*AJ108+AK109*AJ109+AK110*AJ110)/AJ111,0)</f>
        <v>8.028440366972478E-2</v>
      </c>
      <c r="AL111" s="53">
        <f>IF(K111&gt;0,(AL108*K108+AL109*K109+AL110*K110)/K111,0)</f>
        <v>0.22393310048705461</v>
      </c>
      <c r="AM111" s="141">
        <f>IF(L111&gt;0,(AM108*K108+AM109*K109+AM110*K110)/K111,0)</f>
        <v>0.22356336195847218</v>
      </c>
      <c r="AN111" s="58">
        <f t="shared" ref="AN111" si="1074">SUM(AN108:AN110)</f>
        <v>112.24512329999999</v>
      </c>
      <c r="AO111" s="142">
        <f t="shared" si="705"/>
        <v>112.0051216</v>
      </c>
      <c r="AP111" s="56"/>
      <c r="AQ111" s="56">
        <f t="shared" ref="AQ111" si="1075">SUM(AQ108:AQ110)</f>
        <v>1004.58</v>
      </c>
      <c r="AR111" s="105"/>
      <c r="AS111" s="106">
        <f>AR110</f>
        <v>1089.4600000000019</v>
      </c>
      <c r="AT111" s="51">
        <f t="shared" ref="AT111" si="1076">SUM(AT108:AT110)</f>
        <v>0</v>
      </c>
      <c r="AU111" s="59"/>
      <c r="AV111" s="58"/>
      <c r="AW111" s="58"/>
      <c r="AX111" s="58"/>
      <c r="AY111" s="58"/>
    </row>
    <row r="112" spans="1:51" x14ac:dyDescent="0.2">
      <c r="A112" s="168">
        <v>28</v>
      </c>
      <c r="B112" s="23">
        <v>1</v>
      </c>
      <c r="C112" s="11" t="s">
        <v>53</v>
      </c>
      <c r="D112" s="12">
        <v>2601</v>
      </c>
      <c r="E112" s="12">
        <v>0</v>
      </c>
      <c r="F112" s="12">
        <v>12971</v>
      </c>
      <c r="G112" s="13">
        <v>0.7</v>
      </c>
      <c r="H112" s="13">
        <v>5.8</v>
      </c>
      <c r="I112" s="12">
        <v>14022</v>
      </c>
      <c r="J112" s="13">
        <v>6.2</v>
      </c>
      <c r="K112" s="12">
        <v>15463</v>
      </c>
      <c r="L112" s="14">
        <v>5.7000000000000002E-2</v>
      </c>
      <c r="M112" s="24">
        <f>ROUND(K112*(1-L112),0)</f>
        <v>14582</v>
      </c>
      <c r="N112" s="15">
        <v>0.70299999999999996</v>
      </c>
      <c r="O112" s="25">
        <f t="shared" ref="O112:O114" si="1077">M112*N112</f>
        <v>10251.145999999999</v>
      </c>
      <c r="P112" s="14">
        <v>0.23</v>
      </c>
      <c r="Q112" s="25">
        <f t="shared" ref="Q112:Q114" si="1078">M112*P112</f>
        <v>3353.86</v>
      </c>
      <c r="R112" s="16">
        <v>6.7000000000000004E-2</v>
      </c>
      <c r="S112" s="150">
        <v>0.22559999999999999</v>
      </c>
      <c r="T112" s="25">
        <f t="shared" ref="T112:T114" si="1079">M112*R112</f>
        <v>976.99400000000003</v>
      </c>
      <c r="U112" s="26">
        <v>0.23200000000000001</v>
      </c>
      <c r="V112" s="25">
        <f t="shared" ref="V112:V114" si="1080">M112*U112</f>
        <v>3383.0240000000003</v>
      </c>
      <c r="W112" s="16">
        <v>0.502</v>
      </c>
      <c r="X112" s="25">
        <f t="shared" ref="X112:X114" si="1081">M112*W112</f>
        <v>7320.1639999999998</v>
      </c>
      <c r="Y112" s="16">
        <v>0.41</v>
      </c>
      <c r="Z112" s="25">
        <f t="shared" ref="Z112:Z114" si="1082">Y112*M112</f>
        <v>5978.62</v>
      </c>
      <c r="AA112" s="17">
        <v>2.7399999999999998E-3</v>
      </c>
      <c r="AB112" s="18">
        <f t="shared" ref="AB112:AB114" si="1083">M112*AA112</f>
        <v>39.954679999999996</v>
      </c>
      <c r="AC112" s="27">
        <f>IF(M112&gt;0,(AE112+AN112)/M112,0)</f>
        <v>3.0260183102455082E-3</v>
      </c>
      <c r="AD112" s="17">
        <v>3.3E-4</v>
      </c>
      <c r="AE112" s="24">
        <f t="shared" ref="AE112:AE114" si="1084">AD112*M112</f>
        <v>4.8120599999999998</v>
      </c>
      <c r="AF112" s="117">
        <v>0.2102</v>
      </c>
      <c r="AG112" s="30">
        <f t="shared" ref="AG112:AG114" si="1085">AJ112*(1-AK112)*AF112</f>
        <v>37.056788600000004</v>
      </c>
      <c r="AH112" s="28">
        <f t="shared" ref="AH112:AH114" si="1086">IF(AND(AF112&gt;0,AD112&gt;0,AA112&gt;0),((AA112-AD112)*AF112)/((AF112-AD112)*AA112),0)</f>
        <v>0.88094506887997059</v>
      </c>
      <c r="AI112" s="60">
        <f t="shared" si="634"/>
        <v>0.89226619590803147</v>
      </c>
      <c r="AJ112" s="12">
        <v>191</v>
      </c>
      <c r="AK112" s="14">
        <v>7.6999999999999999E-2</v>
      </c>
      <c r="AL112" s="15">
        <v>0.223</v>
      </c>
      <c r="AM112" s="135">
        <v>0.2243</v>
      </c>
      <c r="AN112" s="30">
        <f>AJ112*(1-AK112)*AL112</f>
        <v>39.313338999999999</v>
      </c>
      <c r="AO112" s="136">
        <f t="shared" ref="AO112" si="1087">AJ112*(1-AK112)*AM112</f>
        <v>39.542519900000002</v>
      </c>
      <c r="AP112" s="19">
        <v>1.55</v>
      </c>
      <c r="AQ112" s="19">
        <v>420.1</v>
      </c>
      <c r="AR112" s="101">
        <f>AR110+AJ112-AQ112</f>
        <v>860.36000000000183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9"/>
      <c r="B113" s="33">
        <v>2</v>
      </c>
      <c r="C113" s="11" t="s">
        <v>59</v>
      </c>
      <c r="D113" s="34">
        <v>23469</v>
      </c>
      <c r="E113" s="34">
        <v>1</v>
      </c>
      <c r="F113" s="34">
        <v>12501</v>
      </c>
      <c r="G113" s="35">
        <v>0.8</v>
      </c>
      <c r="H113" s="35">
        <v>5.2</v>
      </c>
      <c r="I113" s="34">
        <v>14478</v>
      </c>
      <c r="J113" s="35">
        <v>6.9</v>
      </c>
      <c r="K113" s="34">
        <v>15865</v>
      </c>
      <c r="L113" s="36">
        <v>5.8999999999999997E-2</v>
      </c>
      <c r="M113" s="37">
        <f>ROUND(K113*(1-L113),0)</f>
        <v>14929</v>
      </c>
      <c r="N113" s="38">
        <v>0.54700000000000004</v>
      </c>
      <c r="O113" s="25">
        <f t="shared" si="1077"/>
        <v>8166.1630000000005</v>
      </c>
      <c r="P113" s="36">
        <v>0.37</v>
      </c>
      <c r="Q113" s="25">
        <f t="shared" si="1078"/>
        <v>5523.73</v>
      </c>
      <c r="R113" s="39">
        <v>8.3000000000000004E-2</v>
      </c>
      <c r="S113" s="139">
        <v>0.21479999999999999</v>
      </c>
      <c r="T113" s="25">
        <f t="shared" si="1079"/>
        <v>1239.107</v>
      </c>
      <c r="U113" s="28">
        <v>0.24099999999999999</v>
      </c>
      <c r="V113" s="25">
        <f t="shared" si="1080"/>
        <v>3597.8889999999997</v>
      </c>
      <c r="W113" s="39">
        <v>0.49</v>
      </c>
      <c r="X113" s="25">
        <f t="shared" si="1081"/>
        <v>7315.21</v>
      </c>
      <c r="Y113" s="39">
        <v>0.42</v>
      </c>
      <c r="Z113" s="25">
        <f t="shared" si="1082"/>
        <v>6270.1799999999994</v>
      </c>
      <c r="AA113" s="40">
        <v>2.7000000000000001E-3</v>
      </c>
      <c r="AB113" s="18">
        <f t="shared" si="1083"/>
        <v>40.308300000000003</v>
      </c>
      <c r="AC113" s="27">
        <f>IF(M113&gt;0,(AE113+AN113)/M113,0)</f>
        <v>2.9681229285283676E-3</v>
      </c>
      <c r="AD113" s="40">
        <v>3.2000000000000003E-4</v>
      </c>
      <c r="AE113" s="37">
        <f t="shared" si="1084"/>
        <v>4.7772800000000002</v>
      </c>
      <c r="AF113" s="28">
        <v>0.21</v>
      </c>
      <c r="AG113" s="41">
        <f t="shared" si="1085"/>
        <v>37.702559999999998</v>
      </c>
      <c r="AH113" s="28">
        <f t="shared" si="1086"/>
        <v>0.8828267412777141</v>
      </c>
      <c r="AI113" s="29">
        <f t="shared" si="634"/>
        <v>0.89348618965344917</v>
      </c>
      <c r="AJ113" s="34">
        <v>196</v>
      </c>
      <c r="AK113" s="36">
        <v>8.4000000000000005E-2</v>
      </c>
      <c r="AL113" s="38">
        <v>0.22020000000000001</v>
      </c>
      <c r="AM113" s="137">
        <v>0.2218</v>
      </c>
      <c r="AN113" s="41">
        <f>AJ113*(1-AK113)*AL113</f>
        <v>39.533827200000005</v>
      </c>
      <c r="AO113" s="138">
        <f t="shared" si="676"/>
        <v>39.821084800000001</v>
      </c>
      <c r="AP113" s="42">
        <v>1.58</v>
      </c>
      <c r="AQ113" s="42"/>
      <c r="AR113" s="121">
        <f>AR112+AJ113-AQ113</f>
        <v>1056.3600000000019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9"/>
      <c r="B114" s="33">
        <v>3</v>
      </c>
      <c r="C114" s="46" t="s">
        <v>55</v>
      </c>
      <c r="D114" s="43">
        <v>14500</v>
      </c>
      <c r="E114" s="43">
        <v>1</v>
      </c>
      <c r="F114" s="43">
        <v>14996</v>
      </c>
      <c r="G114" s="37">
        <v>1.8</v>
      </c>
      <c r="H114" s="37">
        <v>6.6</v>
      </c>
      <c r="I114" s="43">
        <v>17144</v>
      </c>
      <c r="J114" s="37">
        <v>6.7</v>
      </c>
      <c r="K114" s="43">
        <v>15816</v>
      </c>
      <c r="L114" s="39">
        <v>5.6000000000000001E-2</v>
      </c>
      <c r="M114" s="37">
        <f>ROUND(K114*(1-L114),0)</f>
        <v>14930</v>
      </c>
      <c r="N114" s="28">
        <v>0.58099999999999996</v>
      </c>
      <c r="O114" s="25">
        <f t="shared" si="1077"/>
        <v>8674.33</v>
      </c>
      <c r="P114" s="39">
        <v>0.33700000000000002</v>
      </c>
      <c r="Q114" s="25">
        <f t="shared" si="1078"/>
        <v>5031.4100000000008</v>
      </c>
      <c r="R114" s="39">
        <v>8.2000000000000003E-2</v>
      </c>
      <c r="S114" s="139">
        <v>0.2271</v>
      </c>
      <c r="T114" s="25">
        <f t="shared" si="1079"/>
        <v>1224.26</v>
      </c>
      <c r="U114" s="28">
        <v>0.246</v>
      </c>
      <c r="V114" s="25">
        <f t="shared" si="1080"/>
        <v>3672.7799999999997</v>
      </c>
      <c r="W114" s="39">
        <v>0.48199999999999998</v>
      </c>
      <c r="X114" s="25">
        <f t="shared" si="1081"/>
        <v>7196.2599999999993</v>
      </c>
      <c r="Y114" s="39">
        <v>0.41</v>
      </c>
      <c r="Z114" s="25">
        <f t="shared" si="1082"/>
        <v>6121.2999999999993</v>
      </c>
      <c r="AA114" s="47">
        <v>2.64E-3</v>
      </c>
      <c r="AB114" s="18">
        <f t="shared" si="1083"/>
        <v>39.415199999999999</v>
      </c>
      <c r="AC114" s="27">
        <f>IF(M114&gt;0,(AE114+AN114)/M114,0)</f>
        <v>2.6627821835231076E-3</v>
      </c>
      <c r="AD114" s="47">
        <v>3.2000000000000003E-4</v>
      </c>
      <c r="AE114" s="37">
        <f t="shared" si="1084"/>
        <v>4.7776000000000005</v>
      </c>
      <c r="AF114" s="28">
        <v>0.2094</v>
      </c>
      <c r="AG114" s="41">
        <f t="shared" si="1085"/>
        <v>32.785758000000001</v>
      </c>
      <c r="AH114" s="28">
        <f t="shared" si="1086"/>
        <v>0.88013287649790417</v>
      </c>
      <c r="AI114" s="29">
        <f t="shared" si="634"/>
        <v>0.88108701956043367</v>
      </c>
      <c r="AJ114" s="43">
        <v>170</v>
      </c>
      <c r="AK114" s="39">
        <v>7.9000000000000001E-2</v>
      </c>
      <c r="AL114" s="28">
        <v>0.22339999999999999</v>
      </c>
      <c r="AM114" s="139">
        <v>0.2296</v>
      </c>
      <c r="AN114" s="41">
        <f>AJ114*(1-AK114)*AL114</f>
        <v>34.977737999999995</v>
      </c>
      <c r="AO114" s="140">
        <f t="shared" si="676"/>
        <v>35.948471999999995</v>
      </c>
      <c r="AP114" s="18">
        <v>1.52</v>
      </c>
      <c r="AQ114" s="18"/>
      <c r="AR114" s="121">
        <f>AR113+AJ114-AQ114</f>
        <v>1226.3600000000019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70"/>
      <c r="B115" s="49" t="s">
        <v>38</v>
      </c>
      <c r="C115" s="50"/>
      <c r="D115" s="51">
        <f t="shared" ref="D115" si="1088">SUM(D112:D114)</f>
        <v>40570</v>
      </c>
      <c r="E115" s="51"/>
      <c r="F115" s="51">
        <f t="shared" ref="F115" si="1089">SUM(F112:F114)</f>
        <v>40468</v>
      </c>
      <c r="G115" s="52"/>
      <c r="H115" s="52"/>
      <c r="I115" s="51">
        <f t="shared" ref="I115:K115" si="1090">SUM(I112:I114)</f>
        <v>45644</v>
      </c>
      <c r="J115" s="52"/>
      <c r="K115" s="51">
        <f t="shared" si="1090"/>
        <v>47144</v>
      </c>
      <c r="L115" s="21">
        <f t="shared" ref="L115" si="1091">IF(K115&gt;0,(K112*L112+K113*L113+K114*L114)/K115,0)</f>
        <v>5.7337561513660269E-2</v>
      </c>
      <c r="M115" s="52">
        <f t="shared" ref="M115" si="1092">M112+M113+M114</f>
        <v>44441</v>
      </c>
      <c r="N115" s="53">
        <f t="shared" ref="N115" si="1093">IF(M115&gt;0,O115/M115,0)</f>
        <v>0.60960912220697105</v>
      </c>
      <c r="O115" s="54">
        <f t="shared" ref="O115" si="1094">O112+O113+O114</f>
        <v>27091.639000000003</v>
      </c>
      <c r="P115" s="21">
        <f t="shared" ref="P115" si="1095">IF(M115&gt;0,Q115/M115,0)</f>
        <v>0.31297675569856664</v>
      </c>
      <c r="Q115" s="54">
        <f t="shared" ref="Q115" si="1096">Q112+Q113+Q114</f>
        <v>13909</v>
      </c>
      <c r="R115" s="21">
        <f t="shared" ref="R115" si="1097">IF(M115&gt;0,T115/M115,0)</f>
        <v>7.7414122094462315E-2</v>
      </c>
      <c r="S115" s="141"/>
      <c r="T115" s="54">
        <f t="shared" ref="T115" si="1098">T112+T113+T114</f>
        <v>3440.3609999999999</v>
      </c>
      <c r="U115" s="21">
        <f t="shared" ref="U115" si="1099">IF(M115&gt;0,V115/M115,0)</f>
        <v>0.23972667131702705</v>
      </c>
      <c r="V115" s="54">
        <f t="shared" ref="V115" si="1100">V112+V113+V114</f>
        <v>10653.692999999999</v>
      </c>
      <c r="W115" s="21">
        <f t="shared" ref="W115" si="1101">IF(M115&gt;0,X115/M115,0)</f>
        <v>0.49124983686235679</v>
      </c>
      <c r="X115" s="54">
        <f t="shared" ref="X115" si="1102">X112+X113+X114</f>
        <v>21831.633999999998</v>
      </c>
      <c r="Y115" s="21">
        <f t="shared" ref="Y115" si="1103">IF(M115&gt;0,Z115/M115,0)</f>
        <v>0.41335928534461419</v>
      </c>
      <c r="Z115" s="54">
        <f t="shared" ref="Z115" si="1104">Z112+Z113+Z114</f>
        <v>18370.099999999999</v>
      </c>
      <c r="AA115" s="55">
        <f t="shared" ref="AA115" si="1105">IF(M115&gt;0,AB115/M115,0)</f>
        <v>2.6929677550010123E-3</v>
      </c>
      <c r="AB115" s="56">
        <f t="shared" ref="AB115" si="1106">SUM(AB112:AB114)</f>
        <v>119.67818</v>
      </c>
      <c r="AC115" s="55">
        <f t="shared" ref="AC115" si="1107">IF(M115&gt;0,(AC112*M112+AC113*M113+AC114*M114)/M115,0)</f>
        <v>2.8845400463535921E-3</v>
      </c>
      <c r="AD115" s="55">
        <f t="shared" ref="AD115" si="1108">IF(K115&gt;0,(K112*AD112+K113*AD113+K114*AD114)/K115,0)</f>
        <v>3.2327995078907182E-4</v>
      </c>
      <c r="AE115" s="52">
        <f t="shared" ref="AE115" si="1109">SUM(AE112:AE114)</f>
        <v>14.36694</v>
      </c>
      <c r="AF115" s="53">
        <f t="shared" ref="AF115" si="1110">IF(K115&gt;0,(K112*AF112+K113*AF113+K114*AF114)/K115,0)</f>
        <v>0.20986430935007638</v>
      </c>
      <c r="AG115" s="58">
        <f t="shared" ref="AG115" si="1111">SUM(AG112:AG114)</f>
        <v>107.54510660000001</v>
      </c>
      <c r="AH115" s="53">
        <f t="shared" ref="AH115" si="1112">IF(AND(AB115&gt;0),((AB112*AH112+AB113*AH113+AB114*AH114)/AB115),0)</f>
        <v>0.88131133690253183</v>
      </c>
      <c r="AI115" s="57">
        <f t="shared" si="634"/>
        <v>0.88922046853843639</v>
      </c>
      <c r="AJ115" s="51">
        <f t="shared" ref="AJ115" si="1113">SUM(AJ112:AJ114)</f>
        <v>557</v>
      </c>
      <c r="AK115" s="21">
        <f t="shared" ref="AK115" si="1114">IF(AJ115&gt;0,(AK112*AJ112+AK113*AJ113+AK114*AJ114)/AJ115,0)</f>
        <v>8.0073608617594258E-2</v>
      </c>
      <c r="AL115" s="53">
        <f>IF(K115&gt;0,(AL112*K112+AL113*K113+AL114*K114)/K115,0)</f>
        <v>0.22219193110470051</v>
      </c>
      <c r="AM115" s="141">
        <f>IF(L115&gt;0,(AM112*K112+AM113*K113+AM114*K114)/K115,0)</f>
        <v>0.22523675335143389</v>
      </c>
      <c r="AN115" s="58">
        <f t="shared" ref="AN115" si="1115">SUM(AN112:AN114)</f>
        <v>113.82490419999999</v>
      </c>
      <c r="AO115" s="142">
        <f t="shared" si="705"/>
        <v>115.31207669999999</v>
      </c>
      <c r="AP115" s="56"/>
      <c r="AQ115" s="56">
        <f t="shared" ref="AQ115" si="1116">SUM(AQ112:AQ114)</f>
        <v>420.1</v>
      </c>
      <c r="AR115" s="105"/>
      <c r="AS115" s="106">
        <f>AR114</f>
        <v>1226.3600000000019</v>
      </c>
      <c r="AT115" s="51">
        <f t="shared" ref="AT115" si="1117">SUM(AT112:AT114)</f>
        <v>0</v>
      </c>
      <c r="AU115" s="59"/>
      <c r="AV115" s="58"/>
      <c r="AW115" s="58"/>
      <c r="AX115" s="58"/>
      <c r="AY115" s="58"/>
    </row>
    <row r="116" spans="1:51" x14ac:dyDescent="0.2">
      <c r="A116" s="169">
        <v>29</v>
      </c>
      <c r="B116" s="33">
        <v>1</v>
      </c>
      <c r="C116" s="11" t="s">
        <v>53</v>
      </c>
      <c r="D116" s="12">
        <v>3463</v>
      </c>
      <c r="E116" s="12">
        <v>1</v>
      </c>
      <c r="F116" s="12">
        <v>13365</v>
      </c>
      <c r="G116" s="13">
        <v>1.8</v>
      </c>
      <c r="H116" s="13">
        <v>6.2</v>
      </c>
      <c r="I116" s="12">
        <v>15582</v>
      </c>
      <c r="J116" s="13">
        <v>7.7</v>
      </c>
      <c r="K116" s="12">
        <v>15752</v>
      </c>
      <c r="L116" s="14">
        <v>5.1999999999999998E-2</v>
      </c>
      <c r="M116" s="24">
        <f>ROUND(K116*(1-L116),0)</f>
        <v>14933</v>
      </c>
      <c r="N116" s="15">
        <v>0.53300000000000003</v>
      </c>
      <c r="O116" s="25">
        <f t="shared" ref="O116:O118" si="1118">M116*N116</f>
        <v>7959.2890000000007</v>
      </c>
      <c r="P116" s="14">
        <v>0.39400000000000002</v>
      </c>
      <c r="Q116" s="25">
        <f t="shared" ref="Q116:Q118" si="1119">M116*P116</f>
        <v>5883.6019999999999</v>
      </c>
      <c r="R116" s="16">
        <v>7.2999999999999995E-2</v>
      </c>
      <c r="S116" s="150">
        <v>0.22409999999999999</v>
      </c>
      <c r="T116" s="25">
        <f t="shared" ref="T116:T118" si="1120">M116*R116</f>
        <v>1090.1089999999999</v>
      </c>
      <c r="U116" s="26">
        <v>0.249</v>
      </c>
      <c r="V116" s="25">
        <f t="shared" ref="V116:V118" si="1121">M116*U116</f>
        <v>3718.317</v>
      </c>
      <c r="W116" s="16">
        <v>0.5</v>
      </c>
      <c r="X116" s="25">
        <f t="shared" ref="X116:X118" si="1122">M116*W116</f>
        <v>7466.5</v>
      </c>
      <c r="Y116" s="16">
        <v>0.41</v>
      </c>
      <c r="Z116" s="25">
        <f t="shared" ref="Z116:Z118" si="1123">Y116*M116</f>
        <v>6122.53</v>
      </c>
      <c r="AA116" s="17">
        <v>2.6800000000000001E-3</v>
      </c>
      <c r="AB116" s="18">
        <f t="shared" ref="AB116:AB118" si="1124">M116*AA116</f>
        <v>40.020440000000001</v>
      </c>
      <c r="AC116" s="27">
        <f>IF(M116&gt;0,(AE116+AN116)/M116,0)</f>
        <v>2.7981589901560303E-3</v>
      </c>
      <c r="AD116" s="17">
        <v>3.5E-4</v>
      </c>
      <c r="AE116" s="24">
        <f t="shared" ref="AE116:AE118" si="1125">AD116*M116</f>
        <v>5.2265499999999996</v>
      </c>
      <c r="AF116" s="117">
        <v>0.20760000000000001</v>
      </c>
      <c r="AG116" s="30">
        <f t="shared" ref="AG116:AG118" si="1126">AJ116*(1-AK116)*AF116</f>
        <v>34.798327200000003</v>
      </c>
      <c r="AH116" s="28">
        <f t="shared" ref="AH116:AH118" si="1127">IF(AND(AF116&gt;0,AD116&gt;0,AA116&gt;0),((AA116-AD116)*AF116)/((AF116-AD116)*AA116),0)</f>
        <v>0.87087121689501812</v>
      </c>
      <c r="AI116" s="60">
        <f t="shared" si="634"/>
        <v>0.87632405518610146</v>
      </c>
      <c r="AJ116" s="12">
        <v>182</v>
      </c>
      <c r="AK116" s="14">
        <v>7.9000000000000001E-2</v>
      </c>
      <c r="AL116" s="15">
        <v>0.21809999999999999</v>
      </c>
      <c r="AM116" s="135">
        <v>0.21390000000000001</v>
      </c>
      <c r="AN116" s="30">
        <f>AJ116*(1-AK116)*AL116</f>
        <v>36.558358200000001</v>
      </c>
      <c r="AO116" s="136">
        <f t="shared" ref="AO116" si="1128">AJ116*(1-AK116)*AM116</f>
        <v>35.854345800000004</v>
      </c>
      <c r="AP116" s="19">
        <v>1.65</v>
      </c>
      <c r="AQ116" s="19">
        <v>421.38</v>
      </c>
      <c r="AR116" s="101">
        <f>AR114+AJ116-AQ116</f>
        <v>986.98000000000195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9"/>
      <c r="B117" s="33">
        <v>2</v>
      </c>
      <c r="C117" s="46" t="s">
        <v>56</v>
      </c>
      <c r="D117" s="34">
        <v>20367</v>
      </c>
      <c r="E117" s="34">
        <v>3</v>
      </c>
      <c r="F117" s="34">
        <v>13184</v>
      </c>
      <c r="G117" s="35">
        <v>1.4</v>
      </c>
      <c r="H117" s="35">
        <v>6.2</v>
      </c>
      <c r="I117" s="34">
        <v>15954</v>
      </c>
      <c r="J117" s="35">
        <v>7.9</v>
      </c>
      <c r="K117" s="34">
        <v>15974</v>
      </c>
      <c r="L117" s="36">
        <v>5.7000000000000002E-2</v>
      </c>
      <c r="M117" s="37">
        <f>ROUND(K117*(1-L117),0)</f>
        <v>15063</v>
      </c>
      <c r="N117" s="38">
        <v>0.502</v>
      </c>
      <c r="O117" s="25">
        <f t="shared" si="1118"/>
        <v>7561.6260000000002</v>
      </c>
      <c r="P117" s="36">
        <v>0.39800000000000002</v>
      </c>
      <c r="Q117" s="25">
        <f t="shared" si="1119"/>
        <v>5995.0740000000005</v>
      </c>
      <c r="R117" s="39">
        <v>0.1</v>
      </c>
      <c r="S117" s="139">
        <v>0.2233</v>
      </c>
      <c r="T117" s="25">
        <f t="shared" si="1120"/>
        <v>1506.3000000000002</v>
      </c>
      <c r="U117" s="28">
        <v>0.24</v>
      </c>
      <c r="V117" s="25">
        <f t="shared" si="1121"/>
        <v>3615.12</v>
      </c>
      <c r="W117" s="39">
        <v>0.48599999999999999</v>
      </c>
      <c r="X117" s="25">
        <f t="shared" si="1122"/>
        <v>7320.6179999999995</v>
      </c>
      <c r="Y117" s="39">
        <v>0.41</v>
      </c>
      <c r="Z117" s="25">
        <f t="shared" si="1123"/>
        <v>6175.83</v>
      </c>
      <c r="AA117" s="40">
        <v>2.7100000000000002E-3</v>
      </c>
      <c r="AB117" s="18">
        <f t="shared" si="1124"/>
        <v>40.820730000000005</v>
      </c>
      <c r="AC117" s="27">
        <f>IF(M117&gt;0,(AE117+AN117)/M117,0)</f>
        <v>2.7762299276372568E-3</v>
      </c>
      <c r="AD117" s="40">
        <v>3.5E-4</v>
      </c>
      <c r="AE117" s="37">
        <f t="shared" si="1125"/>
        <v>5.2720500000000001</v>
      </c>
      <c r="AF117" s="28">
        <v>0.21079999999999999</v>
      </c>
      <c r="AG117" s="41">
        <f t="shared" si="1126"/>
        <v>34.408040799999995</v>
      </c>
      <c r="AH117" s="28">
        <f t="shared" si="1127"/>
        <v>0.87229701947767868</v>
      </c>
      <c r="AI117" s="29">
        <f t="shared" si="634"/>
        <v>0.87529801435226284</v>
      </c>
      <c r="AJ117" s="34">
        <v>178</v>
      </c>
      <c r="AK117" s="36">
        <v>8.3000000000000004E-2</v>
      </c>
      <c r="AL117" s="38">
        <v>0.22389999999999999</v>
      </c>
      <c r="AM117" s="137">
        <v>0.23069999999999999</v>
      </c>
      <c r="AN117" s="41">
        <f>AJ117*(1-AK117)*AL117</f>
        <v>36.546301399999997</v>
      </c>
      <c r="AO117" s="138">
        <f t="shared" si="676"/>
        <v>37.656238199999997</v>
      </c>
      <c r="AP117" s="42">
        <v>1.6</v>
      </c>
      <c r="AQ117" s="42"/>
      <c r="AR117" s="121">
        <f>AR116+AJ117-AQ117</f>
        <v>1164.9800000000018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9"/>
      <c r="B118" s="33">
        <v>3</v>
      </c>
      <c r="C118" s="46" t="s">
        <v>55</v>
      </c>
      <c r="D118" s="43">
        <v>18000</v>
      </c>
      <c r="E118" s="43">
        <v>1</v>
      </c>
      <c r="F118" s="43">
        <v>13393</v>
      </c>
      <c r="G118" s="37">
        <v>1.2</v>
      </c>
      <c r="H118" s="37">
        <v>6.1</v>
      </c>
      <c r="I118" s="43">
        <v>17921</v>
      </c>
      <c r="J118" s="37">
        <v>7.5</v>
      </c>
      <c r="K118" s="43">
        <v>16197</v>
      </c>
      <c r="L118" s="39">
        <v>6.5000000000000002E-2</v>
      </c>
      <c r="M118" s="37">
        <f>ROUND(K118*(1-L118),0)</f>
        <v>15144</v>
      </c>
      <c r="N118" s="28">
        <v>0.502</v>
      </c>
      <c r="O118" s="25">
        <f t="shared" si="1118"/>
        <v>7602.2880000000005</v>
      </c>
      <c r="P118" s="39">
        <v>0.32300000000000001</v>
      </c>
      <c r="Q118" s="25">
        <f t="shared" si="1119"/>
        <v>4891.5119999999997</v>
      </c>
      <c r="R118" s="39">
        <v>0.17499999999999999</v>
      </c>
      <c r="S118" s="139">
        <v>0.23130000000000001</v>
      </c>
      <c r="T118" s="25">
        <f t="shared" si="1120"/>
        <v>2650.2</v>
      </c>
      <c r="U118" s="28">
        <v>0.27200000000000002</v>
      </c>
      <c r="V118" s="25">
        <f t="shared" si="1121"/>
        <v>4119.1680000000006</v>
      </c>
      <c r="W118" s="39">
        <v>0.46500000000000002</v>
      </c>
      <c r="X118" s="25">
        <f t="shared" si="1122"/>
        <v>7041.96</v>
      </c>
      <c r="Y118" s="39">
        <v>0.41</v>
      </c>
      <c r="Z118" s="25">
        <f t="shared" si="1123"/>
        <v>6209.04</v>
      </c>
      <c r="AA118" s="47">
        <v>2.64E-3</v>
      </c>
      <c r="AB118" s="18">
        <f t="shared" si="1124"/>
        <v>39.980159999999998</v>
      </c>
      <c r="AC118" s="27">
        <f>IF(M118&gt;0,(AE118+AN118)/M118,0)</f>
        <v>2.7104838880084524E-3</v>
      </c>
      <c r="AD118" s="47">
        <v>3.6999999999999999E-4</v>
      </c>
      <c r="AE118" s="37">
        <f t="shared" si="1125"/>
        <v>5.6032799999999998</v>
      </c>
      <c r="AF118" s="28">
        <v>0.20019999999999999</v>
      </c>
      <c r="AG118" s="41">
        <f t="shared" si="1126"/>
        <v>32.416384000000001</v>
      </c>
      <c r="AH118" s="28">
        <f t="shared" si="1127"/>
        <v>0.86144055780746964</v>
      </c>
      <c r="AI118" s="29">
        <f t="shared" si="634"/>
        <v>0.86495501599943991</v>
      </c>
      <c r="AJ118" s="43">
        <v>176</v>
      </c>
      <c r="AK118" s="39">
        <v>0.08</v>
      </c>
      <c r="AL118" s="28">
        <v>0.21890000000000001</v>
      </c>
      <c r="AM118" s="139">
        <v>0.22140000000000001</v>
      </c>
      <c r="AN118" s="41">
        <f>AJ118*(1-AK118)*AL118</f>
        <v>35.444288000000007</v>
      </c>
      <c r="AO118" s="140">
        <f t="shared" si="676"/>
        <v>35.849088000000009</v>
      </c>
      <c r="AP118" s="18">
        <v>1.58</v>
      </c>
      <c r="AQ118" s="18"/>
      <c r="AR118" s="121">
        <f>AR117+AJ118-AQ118</f>
        <v>1340.9800000000018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70"/>
      <c r="B119" s="49" t="s">
        <v>38</v>
      </c>
      <c r="C119" s="50"/>
      <c r="D119" s="51">
        <f t="shared" ref="D119" si="1129">SUM(D116:D118)</f>
        <v>41830</v>
      </c>
      <c r="E119" s="51"/>
      <c r="F119" s="51">
        <f t="shared" ref="F119" si="1130">SUM(F116:F118)</f>
        <v>39942</v>
      </c>
      <c r="G119" s="52"/>
      <c r="H119" s="52"/>
      <c r="I119" s="51">
        <f t="shared" ref="I119:K119" si="1131">SUM(I116:I118)</f>
        <v>49457</v>
      </c>
      <c r="J119" s="52"/>
      <c r="K119" s="51">
        <f t="shared" si="1131"/>
        <v>47923</v>
      </c>
      <c r="L119" s="21">
        <f t="shared" ref="L119" si="1132">IF(K119&gt;0,(K116*L116+K117*L117+K118*L118)/K119,0)</f>
        <v>5.8060367673142328E-2</v>
      </c>
      <c r="M119" s="52">
        <f t="shared" ref="M119" si="1133">M116+M117+M118</f>
        <v>45140</v>
      </c>
      <c r="N119" s="53">
        <f t="shared" ref="N119" si="1134">IF(M119&gt;0,O119/M119,0)</f>
        <v>0.51225527248560043</v>
      </c>
      <c r="O119" s="54">
        <f t="shared" ref="O119" si="1135">O116+O117+O118</f>
        <v>23123.203000000001</v>
      </c>
      <c r="P119" s="21">
        <f t="shared" ref="P119" si="1136">IF(M119&gt;0,Q119/M119,0)</f>
        <v>0.3715150199379707</v>
      </c>
      <c r="Q119" s="54">
        <f t="shared" ref="Q119" si="1137">Q116+Q117+Q118</f>
        <v>16770.187999999998</v>
      </c>
      <c r="R119" s="21">
        <f t="shared" ref="R119" si="1138">IF(M119&gt;0,T119/M119,0)</f>
        <v>0.11622970757642889</v>
      </c>
      <c r="S119" s="141"/>
      <c r="T119" s="54">
        <f t="shared" ref="T119" si="1139">T116+T117+T118</f>
        <v>5246.6090000000004</v>
      </c>
      <c r="U119" s="21">
        <f t="shared" ref="U119" si="1140">IF(M119&gt;0,V119/M119,0)</f>
        <v>0.25371300398759417</v>
      </c>
      <c r="V119" s="54">
        <f t="shared" ref="V119" si="1141">V116+V117+V118</f>
        <v>11452.605</v>
      </c>
      <c r="W119" s="21">
        <f t="shared" ref="W119" si="1142">IF(M119&gt;0,X119/M119,0)</f>
        <v>0.48358613203367296</v>
      </c>
      <c r="X119" s="54">
        <f t="shared" ref="X119" si="1143">X116+X117+X118</f>
        <v>21829.077999999998</v>
      </c>
      <c r="Y119" s="21">
        <f t="shared" ref="Y119" si="1144">IF(M119&gt;0,Z119/M119,0)</f>
        <v>0.41000000000000003</v>
      </c>
      <c r="Z119" s="54">
        <f t="shared" ref="Z119" si="1145">Z116+Z117+Z118</f>
        <v>18507.400000000001</v>
      </c>
      <c r="AA119" s="55">
        <f t="shared" ref="AA119" si="1146">IF(M119&gt;0,AB119/M119,0)</f>
        <v>2.6765912715994685E-3</v>
      </c>
      <c r="AB119" s="56">
        <f t="shared" ref="AB119" si="1147">SUM(AB116:AB118)</f>
        <v>120.82133</v>
      </c>
      <c r="AC119" s="55">
        <f t="shared" ref="AC119" si="1148">IF(M119&gt;0,(AC116*M116+AC117*M117+AC118*M118)/M119,0)</f>
        <v>2.761427284005317E-3</v>
      </c>
      <c r="AD119" s="55">
        <f t="shared" ref="AD119" si="1149">IF(K119&gt;0,(K116*AD116+K117*AD117+K118*AD118)/K119,0)</f>
        <v>3.5675959351459631E-4</v>
      </c>
      <c r="AE119" s="52">
        <f t="shared" ref="AE119" si="1150">SUM(AE116:AE118)</f>
        <v>16.101880000000001</v>
      </c>
      <c r="AF119" s="53">
        <f t="shared" ref="AF119" si="1151">IF(K119&gt;0,(K116*AF116+K117*AF117+K118*AF118)/K119,0)</f>
        <v>0.20616559480833838</v>
      </c>
      <c r="AG119" s="58">
        <f t="shared" ref="AG119" si="1152">SUM(AG116:AG118)</f>
        <v>101.62275199999999</v>
      </c>
      <c r="AH119" s="53">
        <f t="shared" ref="AH119" si="1153">IF(AND(AB119&gt;0),((AB116*AH116+AB117*AH117+AB118*AH118)/AB119),0)</f>
        <v>0.86823230407254248</v>
      </c>
      <c r="AI119" s="57">
        <f t="shared" si="634"/>
        <v>0.87221855802136816</v>
      </c>
      <c r="AJ119" s="51">
        <f t="shared" ref="AJ119" si="1154">SUM(AJ116:AJ118)</f>
        <v>536</v>
      </c>
      <c r="AK119" s="21">
        <f t="shared" ref="AK119" si="1155">IF(AJ119&gt;0,(AK116*AJ116+AK117*AJ117+AK118*AJ118)/AJ119,0)</f>
        <v>8.0656716417910446E-2</v>
      </c>
      <c r="AL119" s="53">
        <f>IF(K119&gt;0,(AL116*K116+AL117*K117+AL118*K118)/K119,0)</f>
        <v>0.22030367673142334</v>
      </c>
      <c r="AM119" s="141">
        <f>IF(L119&gt;0,(AM116*K116+AM117*K117+AM118*K118)/K119,0)</f>
        <v>0.22203473071385349</v>
      </c>
      <c r="AN119" s="58">
        <f t="shared" ref="AN119" si="1156">SUM(AN116:AN118)</f>
        <v>108.54894759999999</v>
      </c>
      <c r="AO119" s="142">
        <f t="shared" si="705"/>
        <v>109.359672</v>
      </c>
      <c r="AP119" s="56"/>
      <c r="AQ119" s="56">
        <f t="shared" ref="AQ119" si="1157">SUM(AQ116:AQ118)</f>
        <v>421.38</v>
      </c>
      <c r="AR119" s="105"/>
      <c r="AS119" s="106">
        <f>AR118</f>
        <v>1340.9800000000018</v>
      </c>
      <c r="AT119" s="51">
        <f t="shared" ref="AT119" si="1158">SUM(AT116:AT118)</f>
        <v>0</v>
      </c>
      <c r="AU119" s="59"/>
      <c r="AV119" s="58"/>
      <c r="AW119" s="58"/>
      <c r="AX119" s="58"/>
      <c r="AY119" s="58"/>
    </row>
    <row r="120" spans="1:51" x14ac:dyDescent="0.2">
      <c r="A120" s="168">
        <v>30</v>
      </c>
      <c r="B120" s="23">
        <v>1</v>
      </c>
      <c r="C120" s="11" t="s">
        <v>53</v>
      </c>
      <c r="D120" s="12">
        <v>6436</v>
      </c>
      <c r="E120" s="12">
        <v>0</v>
      </c>
      <c r="F120" s="12">
        <v>12114</v>
      </c>
      <c r="G120" s="13">
        <v>1.8</v>
      </c>
      <c r="H120" s="13">
        <v>6.1</v>
      </c>
      <c r="I120" s="12">
        <v>12650</v>
      </c>
      <c r="J120" s="13">
        <v>9.1</v>
      </c>
      <c r="K120" s="12">
        <v>15854</v>
      </c>
      <c r="L120" s="14">
        <v>6.4000000000000001E-2</v>
      </c>
      <c r="M120" s="37">
        <f>ROUND(K120*(1-L120),0)</f>
        <v>14839</v>
      </c>
      <c r="N120" s="15">
        <v>0.49199999999999999</v>
      </c>
      <c r="O120" s="25">
        <f t="shared" ref="O120:O122" si="1159">M120*N120</f>
        <v>7300.7879999999996</v>
      </c>
      <c r="P120" s="14">
        <v>0.34699999999999998</v>
      </c>
      <c r="Q120" s="25">
        <f t="shared" ref="Q120:Q122" si="1160">M120*P120</f>
        <v>5149.1329999999998</v>
      </c>
      <c r="R120" s="16">
        <v>0.161</v>
      </c>
      <c r="S120" s="150">
        <v>0.216</v>
      </c>
      <c r="T120" s="25">
        <f t="shared" ref="T120:T122" si="1161">M120*R120</f>
        <v>2389.0790000000002</v>
      </c>
      <c r="U120" s="26">
        <v>0.25600000000000001</v>
      </c>
      <c r="V120" s="25">
        <f t="shared" ref="V120:V122" si="1162">M120*U120</f>
        <v>3798.7840000000001</v>
      </c>
      <c r="W120" s="16">
        <v>0.48</v>
      </c>
      <c r="X120" s="25">
        <f t="shared" ref="X120:X122" si="1163">M120*W120</f>
        <v>7122.7199999999993</v>
      </c>
      <c r="Y120" s="16">
        <v>0.42</v>
      </c>
      <c r="Z120" s="25">
        <f t="shared" ref="Z120:Z122" si="1164">Y120*M120</f>
        <v>6232.38</v>
      </c>
      <c r="AA120" s="17">
        <v>2.6800000000000001E-3</v>
      </c>
      <c r="AB120" s="18">
        <f t="shared" ref="AB120:AB122" si="1165">M120*AA120</f>
        <v>39.768520000000002</v>
      </c>
      <c r="AC120" s="27">
        <f>IF(M120&gt;0,(AE120+AN120)/M120,0)</f>
        <v>2.666800053911989E-3</v>
      </c>
      <c r="AD120" s="17">
        <v>3.8999999999999999E-4</v>
      </c>
      <c r="AE120" s="24">
        <f t="shared" ref="AE120:AE122" si="1166">AD120*M120</f>
        <v>5.78721</v>
      </c>
      <c r="AF120" s="117">
        <v>0.20699999999999999</v>
      </c>
      <c r="AG120" s="30">
        <f t="shared" ref="AG120:AG122" si="1167">AJ120*(1-AK120)*AF120</f>
        <v>31.80348</v>
      </c>
      <c r="AH120" s="28">
        <f t="shared" ref="AH120:AH122" si="1168">IF(AND(AF120&gt;0,AD120&gt;0,AA120&gt;0),((AA120-AD120)*AF120)/((AF120-AD120)*AA120),0)</f>
        <v>0.8560905361388208</v>
      </c>
      <c r="AI120" s="60">
        <f t="shared" si="634"/>
        <v>0.85527417242255122</v>
      </c>
      <c r="AJ120" s="12">
        <v>167</v>
      </c>
      <c r="AK120" s="14">
        <v>0.08</v>
      </c>
      <c r="AL120" s="15">
        <v>0.21990000000000001</v>
      </c>
      <c r="AM120" s="135">
        <v>0.23300000000000001</v>
      </c>
      <c r="AN120" s="30">
        <f>AJ120*(1-AK120)*AL120</f>
        <v>33.785436000000004</v>
      </c>
      <c r="AO120" s="136">
        <f t="shared" ref="AO120" si="1169">AJ120*(1-AK120)*AM120</f>
        <v>35.798120000000004</v>
      </c>
      <c r="AP120" s="19">
        <v>1.6</v>
      </c>
      <c r="AQ120" s="19">
        <v>422.9</v>
      </c>
      <c r="AR120" s="101">
        <f>AR118+AJ120-AQ120</f>
        <v>1085.0800000000017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9"/>
      <c r="B121" s="33">
        <v>2</v>
      </c>
      <c r="C121" s="46" t="s">
        <v>56</v>
      </c>
      <c r="D121" s="34">
        <v>18794</v>
      </c>
      <c r="E121" s="34">
        <v>2</v>
      </c>
      <c r="F121" s="34">
        <v>15043</v>
      </c>
      <c r="G121" s="35">
        <v>0.3</v>
      </c>
      <c r="H121" s="35">
        <v>3.9</v>
      </c>
      <c r="I121" s="34">
        <v>17023</v>
      </c>
      <c r="J121" s="35">
        <v>8.8000000000000007</v>
      </c>
      <c r="K121" s="34">
        <v>16094</v>
      </c>
      <c r="L121" s="36">
        <v>6.4000000000000001E-2</v>
      </c>
      <c r="M121" s="37">
        <f>ROUND(K121*(1-L121),0)</f>
        <v>15064</v>
      </c>
      <c r="N121" s="38">
        <v>0.43</v>
      </c>
      <c r="O121" s="25">
        <f t="shared" si="1159"/>
        <v>6477.5199999999995</v>
      </c>
      <c r="P121" s="36">
        <v>0.44900000000000001</v>
      </c>
      <c r="Q121" s="25">
        <f t="shared" si="1160"/>
        <v>6763.7359999999999</v>
      </c>
      <c r="R121" s="39">
        <v>0.121</v>
      </c>
      <c r="S121" s="139">
        <v>0.2306</v>
      </c>
      <c r="T121" s="25">
        <f t="shared" si="1161"/>
        <v>1822.7439999999999</v>
      </c>
      <c r="U121" s="28">
        <v>0.27</v>
      </c>
      <c r="V121" s="25">
        <f t="shared" si="1162"/>
        <v>4067.28</v>
      </c>
      <c r="W121" s="39">
        <v>0.47499999999999998</v>
      </c>
      <c r="X121" s="25">
        <f t="shared" si="1163"/>
        <v>7155.4</v>
      </c>
      <c r="Y121" s="39">
        <v>0.42</v>
      </c>
      <c r="Z121" s="25">
        <f t="shared" si="1164"/>
        <v>6326.88</v>
      </c>
      <c r="AA121" s="40">
        <v>2.7599999999999999E-3</v>
      </c>
      <c r="AB121" s="18">
        <f t="shared" si="1165"/>
        <v>41.576639999999998</v>
      </c>
      <c r="AC121" s="27">
        <f>IF(M121&gt;0,(AE121+AN121)/M121,0)</f>
        <v>2.7683933948486456E-3</v>
      </c>
      <c r="AD121" s="40">
        <v>3.8000000000000002E-4</v>
      </c>
      <c r="AE121" s="37">
        <f t="shared" si="1166"/>
        <v>5.7243200000000005</v>
      </c>
      <c r="AF121" s="28">
        <v>0.2026</v>
      </c>
      <c r="AG121" s="41">
        <f t="shared" si="1167"/>
        <v>32.210766200000002</v>
      </c>
      <c r="AH121" s="28">
        <f t="shared" si="1168"/>
        <v>0.86393925972430641</v>
      </c>
      <c r="AI121" s="29">
        <f t="shared" si="634"/>
        <v>0.8641874034429009</v>
      </c>
      <c r="AJ121" s="34">
        <v>173</v>
      </c>
      <c r="AK121" s="36">
        <v>8.1000000000000003E-2</v>
      </c>
      <c r="AL121" s="38">
        <v>0.2263</v>
      </c>
      <c r="AM121" s="137">
        <v>0.23960000000000001</v>
      </c>
      <c r="AN121" s="41">
        <f>AJ121*(1-AK121)*AL121</f>
        <v>35.9787581</v>
      </c>
      <c r="AO121" s="138">
        <f t="shared" si="676"/>
        <v>38.093285199999997</v>
      </c>
      <c r="AP121" s="42">
        <v>1.6</v>
      </c>
      <c r="AQ121" s="42"/>
      <c r="AR121" s="121">
        <f>AR120+AJ121-AQ121</f>
        <v>1258.0800000000017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9"/>
      <c r="B122" s="33">
        <v>3</v>
      </c>
      <c r="C122" s="46" t="s">
        <v>58</v>
      </c>
      <c r="D122" s="43">
        <v>17500</v>
      </c>
      <c r="E122" s="43">
        <v>2</v>
      </c>
      <c r="F122" s="43">
        <v>16100</v>
      </c>
      <c r="G122" s="37">
        <v>0.5</v>
      </c>
      <c r="H122" s="37">
        <v>4.3</v>
      </c>
      <c r="I122" s="43">
        <v>19468</v>
      </c>
      <c r="J122" s="37">
        <v>7.9</v>
      </c>
      <c r="K122" s="43">
        <v>16346</v>
      </c>
      <c r="L122" s="39">
        <v>6.5000000000000002E-2</v>
      </c>
      <c r="M122" s="37">
        <f>ROUND(K122*(1-L122),0)</f>
        <v>15284</v>
      </c>
      <c r="N122" s="28">
        <v>0.48299999999999998</v>
      </c>
      <c r="O122" s="25">
        <f t="shared" si="1159"/>
        <v>7382.1719999999996</v>
      </c>
      <c r="P122" s="39">
        <v>0.435</v>
      </c>
      <c r="Q122" s="25">
        <f t="shared" si="1160"/>
        <v>6648.54</v>
      </c>
      <c r="R122" s="39">
        <v>8.2000000000000003E-2</v>
      </c>
      <c r="S122" s="139">
        <v>0.22539999999999999</v>
      </c>
      <c r="T122" s="25">
        <f t="shared" si="1161"/>
        <v>1253.288</v>
      </c>
      <c r="U122" s="28">
        <v>0.27500000000000002</v>
      </c>
      <c r="V122" s="25">
        <f t="shared" si="1162"/>
        <v>4203.1000000000004</v>
      </c>
      <c r="W122" s="39">
        <v>0.47699999999999998</v>
      </c>
      <c r="X122" s="25">
        <f t="shared" si="1163"/>
        <v>7290.4679999999998</v>
      </c>
      <c r="Y122" s="39">
        <v>0.43</v>
      </c>
      <c r="Z122" s="25">
        <f t="shared" si="1164"/>
        <v>6572.12</v>
      </c>
      <c r="AA122" s="47">
        <v>2.8800000000000002E-3</v>
      </c>
      <c r="AB122" s="18">
        <f t="shared" si="1165"/>
        <v>44.017920000000004</v>
      </c>
      <c r="AC122" s="27">
        <f>IF(M122&gt;0,(AE122+AN122)/M122,0)</f>
        <v>2.5832084009421619E-3</v>
      </c>
      <c r="AD122" s="47">
        <v>3.8000000000000002E-4</v>
      </c>
      <c r="AE122" s="37">
        <f t="shared" si="1166"/>
        <v>5.8079200000000002</v>
      </c>
      <c r="AF122" s="28">
        <v>0.1895</v>
      </c>
      <c r="AG122" s="41">
        <f t="shared" si="1167"/>
        <v>30.401105999999999</v>
      </c>
      <c r="AH122" s="28">
        <f t="shared" si="1168"/>
        <v>0.86979974501786039</v>
      </c>
      <c r="AI122" s="29">
        <f t="shared" si="634"/>
        <v>0.85444298325382084</v>
      </c>
      <c r="AJ122" s="43">
        <v>174</v>
      </c>
      <c r="AK122" s="39">
        <v>7.8E-2</v>
      </c>
      <c r="AL122" s="28">
        <v>0.2099</v>
      </c>
      <c r="AM122" s="139">
        <v>0.2198</v>
      </c>
      <c r="AN122" s="41">
        <f>AJ122*(1-AK122)*AL122</f>
        <v>33.673837200000001</v>
      </c>
      <c r="AO122" s="140">
        <f t="shared" si="676"/>
        <v>35.262074399999996</v>
      </c>
      <c r="AP122" s="18">
        <v>1.6</v>
      </c>
      <c r="AQ122" s="18"/>
      <c r="AR122" s="121">
        <f>AR121+AJ122-AQ122</f>
        <v>1432.0800000000017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70"/>
      <c r="B123" s="49" t="s">
        <v>38</v>
      </c>
      <c r="C123" s="50"/>
      <c r="D123" s="51">
        <f t="shared" ref="D123" si="1170">SUM(D120:D122)</f>
        <v>42730</v>
      </c>
      <c r="E123" s="51"/>
      <c r="F123" s="51">
        <f t="shared" ref="F123" si="1171">SUM(F120:F122)</f>
        <v>43257</v>
      </c>
      <c r="G123" s="52"/>
      <c r="H123" s="52"/>
      <c r="I123" s="51">
        <f t="shared" ref="I123:K123" si="1172">SUM(I120:I122)</f>
        <v>49141</v>
      </c>
      <c r="J123" s="52"/>
      <c r="K123" s="51">
        <f t="shared" si="1172"/>
        <v>48294</v>
      </c>
      <c r="L123" s="21">
        <f t="shared" ref="L123" si="1173">IF(K123&gt;0,(K120*L120+K121*L121+K122*L122)/K123,0)</f>
        <v>6.4338468546817421E-2</v>
      </c>
      <c r="M123" s="52">
        <f t="shared" ref="M123" si="1174">M120+M121+M122</f>
        <v>45187</v>
      </c>
      <c r="N123" s="53">
        <f t="shared" ref="N123" si="1175">IF(M123&gt;0,O123/M123,0)</f>
        <v>0.46828689667382212</v>
      </c>
      <c r="O123" s="54">
        <f t="shared" ref="O123" si="1176">O120+O121+O122</f>
        <v>21160.48</v>
      </c>
      <c r="P123" s="21">
        <f t="shared" ref="P123" si="1177">IF(M123&gt;0,Q123/M123,0)</f>
        <v>0.41076878305707393</v>
      </c>
      <c r="Q123" s="54">
        <f t="shared" ref="Q123" si="1178">Q120+Q121+Q122</f>
        <v>18561.409</v>
      </c>
      <c r="R123" s="21">
        <f t="shared" ref="R123" si="1179">IF(M123&gt;0,T123/M123,0)</f>
        <v>0.12094432026910397</v>
      </c>
      <c r="S123" s="141"/>
      <c r="T123" s="54">
        <f t="shared" ref="T123" si="1180">T120+T121+T122</f>
        <v>5465.1110000000008</v>
      </c>
      <c r="U123" s="21">
        <f t="shared" ref="U123" si="1181">IF(M123&gt;0,V123/M123,0)</f>
        <v>0.26709372164560607</v>
      </c>
      <c r="V123" s="54">
        <f t="shared" ref="V123" si="1182">V120+V121+V122</f>
        <v>12069.164000000001</v>
      </c>
      <c r="W123" s="21">
        <f t="shared" ref="W123" si="1183">IF(M123&gt;0,X123/M123,0)</f>
        <v>0.4773184322924735</v>
      </c>
      <c r="X123" s="54">
        <f t="shared" ref="X123" si="1184">X120+X121+X122</f>
        <v>21568.588</v>
      </c>
      <c r="Y123" s="21">
        <f t="shared" ref="Y123" si="1185">IF(M123&gt;0,Z123/M123,0)</f>
        <v>0.4233823887401244</v>
      </c>
      <c r="Z123" s="54">
        <f t="shared" ref="Z123" si="1186">Z120+Z121+Z122</f>
        <v>19131.38</v>
      </c>
      <c r="AA123" s="55">
        <f t="shared" ref="AA123" si="1187">IF(M123&gt;0,AB123/M123,0)</f>
        <v>2.7743173921703146E-3</v>
      </c>
      <c r="AB123" s="56">
        <f t="shared" ref="AB123" si="1188">SUM(AB120:AB122)</f>
        <v>125.36308</v>
      </c>
      <c r="AC123" s="55">
        <f t="shared" ref="AC123" si="1189">IF(M123&gt;0,(AC120*M120+AC121*M121+AC122*M122)/M123,0)</f>
        <v>2.6723943014583841E-3</v>
      </c>
      <c r="AD123" s="55">
        <f t="shared" ref="AD123" si="1190">IF(K123&gt;0,(K120*AD120+K121*AD121+K122*AD122)/K123,0)</f>
        <v>3.8328280945873196E-4</v>
      </c>
      <c r="AE123" s="52">
        <f t="shared" ref="AE123" si="1191">SUM(AE120:AE122)</f>
        <v>17.31945</v>
      </c>
      <c r="AF123" s="53">
        <f t="shared" ref="AF123" si="1192">IF(K123&gt;0,(K120*AF120+K121*AF121+K122*AF122)/K123,0)</f>
        <v>0.19961049819853394</v>
      </c>
      <c r="AG123" s="58">
        <f t="shared" ref="AG123" si="1193">SUM(AG120:AG122)</f>
        <v>94.415352200000001</v>
      </c>
      <c r="AH123" s="53">
        <f t="shared" ref="AH123" si="1194">IF(AND(AB123&gt;0),((AB120*AH120+AB121*AH121+AB122*AH122)/AB123),0)</f>
        <v>0.86350718875037202</v>
      </c>
      <c r="AI123" s="57">
        <f t="shared" si="634"/>
        <v>0.85808118692701763</v>
      </c>
      <c r="AJ123" s="51">
        <f t="shared" ref="AJ123" si="1195">SUM(AJ120:AJ122)</f>
        <v>514</v>
      </c>
      <c r="AK123" s="21">
        <f t="shared" ref="AK123" si="1196">IF(AJ123&gt;0,(AK120*AJ120+AK121*AJ121+AK122*AJ122)/AJ123,0)</f>
        <v>7.965953307392995E-2</v>
      </c>
      <c r="AL123" s="53">
        <f>IF(K123&gt;0,(AL120*K120+AL121*K121+AL122*K122)/K123,0)</f>
        <v>0.21864811777860604</v>
      </c>
      <c r="AM123" s="141">
        <f>IF(L123&gt;0,(AM120*K120+AM121*K121+AM122*K122)/K123,0)</f>
        <v>0.2307316685302522</v>
      </c>
      <c r="AN123" s="58">
        <f t="shared" ref="AN123" si="1197">SUM(AN120:AN122)</f>
        <v>103.43803130000001</v>
      </c>
      <c r="AO123" s="142">
        <f t="shared" si="705"/>
        <v>109.1534796</v>
      </c>
      <c r="AP123" s="56"/>
      <c r="AQ123" s="56">
        <f t="shared" ref="AQ123" si="1198">SUM(AQ120:AQ122)</f>
        <v>422.9</v>
      </c>
      <c r="AR123" s="105"/>
      <c r="AS123" s="106">
        <f>AR122</f>
        <v>1432.0800000000017</v>
      </c>
      <c r="AT123" s="51">
        <f t="shared" ref="AT123" si="1199">SUM(AT120:AT122)</f>
        <v>0</v>
      </c>
      <c r="AU123" s="59"/>
      <c r="AV123" s="58"/>
      <c r="AW123" s="58"/>
      <c r="AX123" s="58"/>
      <c r="AY123" s="58"/>
    </row>
    <row r="124" spans="1:51" x14ac:dyDescent="0.2">
      <c r="A124" s="168">
        <v>31</v>
      </c>
      <c r="B124" s="23">
        <v>1</v>
      </c>
      <c r="C124" s="46" t="s">
        <v>54</v>
      </c>
      <c r="D124" s="12">
        <v>15320</v>
      </c>
      <c r="E124" s="12">
        <v>0</v>
      </c>
      <c r="F124" s="12">
        <v>17188</v>
      </c>
      <c r="G124" s="13">
        <v>1</v>
      </c>
      <c r="H124" s="13">
        <v>5</v>
      </c>
      <c r="I124" s="12">
        <v>18207</v>
      </c>
      <c r="J124" s="13">
        <v>7.9</v>
      </c>
      <c r="K124" s="12">
        <v>16226</v>
      </c>
      <c r="L124" s="14">
        <v>6.0999999999999999E-2</v>
      </c>
      <c r="M124" s="24">
        <f>ROUND(K124*(1-L124),0)</f>
        <v>15236</v>
      </c>
      <c r="N124" s="15">
        <v>0.50700000000000001</v>
      </c>
      <c r="O124" s="25">
        <f t="shared" ref="O124:O126" si="1200">M124*N124</f>
        <v>7724.652</v>
      </c>
      <c r="P124" s="14">
        <v>0.40300000000000002</v>
      </c>
      <c r="Q124" s="25">
        <f t="shared" ref="Q124:Q126" si="1201">M124*P124</f>
        <v>6140.1080000000002</v>
      </c>
      <c r="R124" s="16">
        <v>0.09</v>
      </c>
      <c r="S124" s="150">
        <v>0.21329999999999999</v>
      </c>
      <c r="T124" s="25">
        <f t="shared" ref="T124:T126" si="1202">M124*R124</f>
        <v>1371.24</v>
      </c>
      <c r="U124" s="26">
        <v>0.27300000000000002</v>
      </c>
      <c r="V124" s="25">
        <f t="shared" ref="V124:V126" si="1203">M124*U124</f>
        <v>4159.4279999999999</v>
      </c>
      <c r="W124" s="16">
        <v>0.47099999999999997</v>
      </c>
      <c r="X124" s="25">
        <f t="shared" ref="X124:X126" si="1204">M124*W124</f>
        <v>7176.1559999999999</v>
      </c>
      <c r="Y124" s="16">
        <v>0.42</v>
      </c>
      <c r="Z124" s="25">
        <f t="shared" ref="Z124:Z126" si="1205">Y124*M124</f>
        <v>6399.12</v>
      </c>
      <c r="AA124" s="17">
        <v>2.8900000000000002E-3</v>
      </c>
      <c r="AB124" s="18">
        <f t="shared" ref="AB124:AB126" si="1206">M124*AA124</f>
        <v>44.032040000000002</v>
      </c>
      <c r="AC124" s="27">
        <f>IF(M124&gt;0,(AE124+AN124)/M124,0)</f>
        <v>2.8451663428721453E-3</v>
      </c>
      <c r="AD124" s="17">
        <v>3.6999999999999999E-4</v>
      </c>
      <c r="AE124" s="24">
        <f t="shared" ref="AE124:AE126" si="1207">AD124*M124</f>
        <v>5.6373199999999999</v>
      </c>
      <c r="AF124" s="117">
        <v>0.19489999999999999</v>
      </c>
      <c r="AG124" s="30">
        <f t="shared" ref="AG124:AG126" si="1208">AJ124*(1-AK124)*AF124</f>
        <v>35.541574199999999</v>
      </c>
      <c r="AH124" s="28">
        <f t="shared" ref="AH124:AH126" si="1209">IF(AND(AF124&gt;0,AD124&gt;0,AA124&gt;0),((AA124-AD124)*AF124)/((AF124-AD124)*AA124),0)</f>
        <v>0.87363082734946096</v>
      </c>
      <c r="AI124" s="60">
        <f t="shared" si="634"/>
        <v>0.87151416496357026</v>
      </c>
      <c r="AJ124" s="12">
        <v>198</v>
      </c>
      <c r="AK124" s="14">
        <v>7.9000000000000001E-2</v>
      </c>
      <c r="AL124" s="15">
        <v>0.20680000000000001</v>
      </c>
      <c r="AM124" s="135">
        <v>0.21199999999999999</v>
      </c>
      <c r="AN124" s="30">
        <f>AJ124*(1-AK124)*AL124</f>
        <v>37.711634400000001</v>
      </c>
      <c r="AO124" s="136">
        <f t="shared" ref="AO124" si="1210">AJ124*(1-AK124)*AM124</f>
        <v>38.659895999999996</v>
      </c>
      <c r="AP124" s="19">
        <v>1.55</v>
      </c>
      <c r="AQ124" s="19"/>
      <c r="AR124" s="101">
        <f>AR122+AJ124-AQ124+AS124</f>
        <v>1614.0800000000017</v>
      </c>
      <c r="AS124" s="151">
        <v>-16</v>
      </c>
      <c r="AT124" s="12"/>
      <c r="AU124" s="31"/>
      <c r="AV124" s="20"/>
      <c r="AW124" s="20"/>
      <c r="AX124" s="20"/>
      <c r="AY124" s="20"/>
    </row>
    <row r="125" spans="1:51" x14ac:dyDescent="0.2">
      <c r="A125" s="169"/>
      <c r="B125" s="33">
        <v>2</v>
      </c>
      <c r="C125" s="46" t="s">
        <v>56</v>
      </c>
      <c r="D125" s="34">
        <v>19253</v>
      </c>
      <c r="E125" s="34">
        <v>3</v>
      </c>
      <c r="F125" s="34">
        <v>18962</v>
      </c>
      <c r="G125" s="35">
        <v>0.9</v>
      </c>
      <c r="H125" s="35">
        <v>5.8</v>
      </c>
      <c r="I125" s="34">
        <v>20509</v>
      </c>
      <c r="J125" s="35">
        <v>6.8</v>
      </c>
      <c r="K125" s="34">
        <v>16320</v>
      </c>
      <c r="L125" s="36">
        <v>6.2E-2</v>
      </c>
      <c r="M125" s="37">
        <f>ROUND(K125*(1-L125),0)</f>
        <v>15308</v>
      </c>
      <c r="N125" s="38">
        <v>0.437</v>
      </c>
      <c r="O125" s="25">
        <f t="shared" si="1200"/>
        <v>6689.5959999999995</v>
      </c>
      <c r="P125" s="36">
        <v>0.42499999999999999</v>
      </c>
      <c r="Q125" s="25">
        <f t="shared" si="1201"/>
        <v>6505.9</v>
      </c>
      <c r="R125" s="39">
        <v>0.13800000000000001</v>
      </c>
      <c r="S125" s="139">
        <v>0.2422</v>
      </c>
      <c r="T125" s="25">
        <f t="shared" si="1202"/>
        <v>2112.5040000000004</v>
      </c>
      <c r="U125" s="28">
        <v>0.27500000000000002</v>
      </c>
      <c r="V125" s="25">
        <f t="shared" si="1203"/>
        <v>4209.7000000000007</v>
      </c>
      <c r="W125" s="39">
        <v>0.47</v>
      </c>
      <c r="X125" s="25">
        <f t="shared" si="1204"/>
        <v>7194.7599999999993</v>
      </c>
      <c r="Y125" s="39">
        <v>0.42</v>
      </c>
      <c r="Z125" s="25">
        <f t="shared" si="1205"/>
        <v>6429.36</v>
      </c>
      <c r="AA125" s="40">
        <v>2.8999999999999998E-3</v>
      </c>
      <c r="AB125" s="18">
        <f t="shared" si="1206"/>
        <v>44.3932</v>
      </c>
      <c r="AC125" s="27">
        <f>IF(M125&gt;0,(AE125+AN125)/M125,0)</f>
        <v>2.8871923177423574E-3</v>
      </c>
      <c r="AD125" s="40">
        <v>3.8000000000000002E-4</v>
      </c>
      <c r="AE125" s="37">
        <f t="shared" si="1207"/>
        <v>5.8170400000000004</v>
      </c>
      <c r="AF125" s="28">
        <v>0.20569999999999999</v>
      </c>
      <c r="AG125" s="41">
        <f t="shared" si="1208"/>
        <v>35.01014</v>
      </c>
      <c r="AH125" s="28">
        <f t="shared" si="1209"/>
        <v>0.8705737721437351</v>
      </c>
      <c r="AI125" s="29">
        <f t="shared" si="634"/>
        <v>0.86985006659599517</v>
      </c>
      <c r="AJ125" s="34">
        <v>185</v>
      </c>
      <c r="AK125" s="36">
        <v>0.08</v>
      </c>
      <c r="AL125" s="38">
        <v>0.22550000000000001</v>
      </c>
      <c r="AM125" s="137">
        <v>0.2404</v>
      </c>
      <c r="AN125" s="41">
        <f>AJ125*(1-AK125)*AL125</f>
        <v>38.380100000000006</v>
      </c>
      <c r="AO125" s="138">
        <f t="shared" si="676"/>
        <v>40.916080000000008</v>
      </c>
      <c r="AP125" s="42">
        <v>1.56</v>
      </c>
      <c r="AQ125" s="42"/>
      <c r="AR125" s="121">
        <f>AR124+AJ125-AQ125</f>
        <v>1799.0800000000017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9"/>
      <c r="B126" s="33">
        <v>3</v>
      </c>
      <c r="C126" s="46" t="s">
        <v>58</v>
      </c>
      <c r="D126" s="43">
        <v>16567</v>
      </c>
      <c r="E126" s="43">
        <v>4</v>
      </c>
      <c r="F126" s="43">
        <v>17456</v>
      </c>
      <c r="G126" s="37">
        <v>1.1000000000000001</v>
      </c>
      <c r="H126" s="37">
        <v>4.9000000000000004</v>
      </c>
      <c r="I126" s="43">
        <v>18901</v>
      </c>
      <c r="J126" s="37">
        <v>6.6</v>
      </c>
      <c r="K126" s="43">
        <v>16376</v>
      </c>
      <c r="L126" s="39">
        <v>6.9000000000000006E-2</v>
      </c>
      <c r="M126" s="37">
        <f>ROUND(K126*(1-L126),0)</f>
        <v>15246</v>
      </c>
      <c r="N126" s="28">
        <v>0.48199999999999998</v>
      </c>
      <c r="O126" s="25">
        <f t="shared" si="1200"/>
        <v>7348.5720000000001</v>
      </c>
      <c r="P126" s="39">
        <v>0.41299999999999998</v>
      </c>
      <c r="Q126" s="25">
        <f t="shared" si="1201"/>
        <v>6296.598</v>
      </c>
      <c r="R126" s="39">
        <v>0.105</v>
      </c>
      <c r="S126" s="139">
        <v>0.24440000000000001</v>
      </c>
      <c r="T126" s="25">
        <f t="shared" si="1202"/>
        <v>1600.83</v>
      </c>
      <c r="U126" s="28">
        <v>0.26400000000000001</v>
      </c>
      <c r="V126" s="25">
        <f t="shared" si="1203"/>
        <v>4024.9440000000004</v>
      </c>
      <c r="W126" s="39">
        <v>0.47799999999999998</v>
      </c>
      <c r="X126" s="25">
        <f t="shared" si="1204"/>
        <v>7287.5879999999997</v>
      </c>
      <c r="Y126" s="39">
        <v>0.43</v>
      </c>
      <c r="Z126" s="25">
        <f t="shared" si="1205"/>
        <v>6555.78</v>
      </c>
      <c r="AA126" s="47">
        <v>2.8400000000000001E-3</v>
      </c>
      <c r="AB126" s="18">
        <f t="shared" si="1206"/>
        <v>43.298639999999999</v>
      </c>
      <c r="AC126" s="27">
        <f>IF(M126&gt;0,(AE126+AN126)/M126,0)</f>
        <v>2.6072738292011021E-3</v>
      </c>
      <c r="AD126" s="47">
        <v>3.6000000000000002E-4</v>
      </c>
      <c r="AE126" s="37">
        <f t="shared" si="1207"/>
        <v>5.4885600000000005</v>
      </c>
      <c r="AF126" s="28">
        <v>0.19159999999999999</v>
      </c>
      <c r="AG126" s="41">
        <f t="shared" si="1208"/>
        <v>32.1163752</v>
      </c>
      <c r="AH126" s="28">
        <f t="shared" si="1209"/>
        <v>0.87488326739352651</v>
      </c>
      <c r="AI126" s="29">
        <f t="shared" si="634"/>
        <v>0.86344549002955939</v>
      </c>
      <c r="AJ126" s="43">
        <v>182</v>
      </c>
      <c r="AK126" s="39">
        <v>7.9000000000000001E-2</v>
      </c>
      <c r="AL126" s="28">
        <v>0.2044</v>
      </c>
      <c r="AM126" s="139">
        <v>0.2084</v>
      </c>
      <c r="AN126" s="41">
        <f>AJ126*(1-AK126)*AL126</f>
        <v>34.261936800000001</v>
      </c>
      <c r="AO126" s="140">
        <f t="shared" si="676"/>
        <v>34.9324248</v>
      </c>
      <c r="AP126" s="18">
        <v>1.6</v>
      </c>
      <c r="AQ126" s="18"/>
      <c r="AR126" s="121">
        <f>AR125+AJ126-AQ126</f>
        <v>1981.0800000000017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70"/>
      <c r="B127" s="49" t="s">
        <v>38</v>
      </c>
      <c r="C127" s="50"/>
      <c r="D127" s="51">
        <f>SUM(D124:D126)</f>
        <v>51140</v>
      </c>
      <c r="E127" s="61"/>
      <c r="F127" s="51">
        <f>SUM(F124:F126)</f>
        <v>53606</v>
      </c>
      <c r="G127" s="62"/>
      <c r="H127" s="62"/>
      <c r="I127" s="51">
        <f>SUM(I124:I126)</f>
        <v>57617</v>
      </c>
      <c r="J127" s="52"/>
      <c r="K127" s="51">
        <f>SUM(K124:K126)</f>
        <v>48922</v>
      </c>
      <c r="L127" s="21">
        <f>IF(K127&gt;0,(K124*L124+K125*L125+K126*L126)/K127,0)</f>
        <v>6.4011487674256989E-2</v>
      </c>
      <c r="M127" s="52">
        <f>M124+M125+M126</f>
        <v>45790</v>
      </c>
      <c r="N127" s="53">
        <f>IF(M127&gt;0,O127/M127,0)</f>
        <v>0.47527451408604499</v>
      </c>
      <c r="O127" s="54">
        <f t="shared" ref="O127" si="1211">O124+O125+O126</f>
        <v>21762.82</v>
      </c>
      <c r="P127" s="21">
        <f>IF(M127&gt;0,Q127/M127,0)</f>
        <v>0.4136843415592924</v>
      </c>
      <c r="Q127" s="54">
        <f t="shared" ref="Q127" si="1212">Q124+Q125+Q126</f>
        <v>18942.606</v>
      </c>
      <c r="R127" s="21">
        <f>IF(M127&gt;0,T127/M127,0)</f>
        <v>0.1110411443546626</v>
      </c>
      <c r="S127" s="141"/>
      <c r="T127" s="54">
        <f t="shared" ref="T127" si="1213">T124+T125+T126</f>
        <v>5084.5740000000005</v>
      </c>
      <c r="U127" s="21">
        <f>IF(M127&gt;0,V127/M127,0)</f>
        <v>0.27067202445948896</v>
      </c>
      <c r="V127" s="54">
        <f t="shared" ref="V127" si="1214">V124+V125+V126</f>
        <v>12394.072</v>
      </c>
      <c r="W127" s="21">
        <f>IF(M127&gt;0,X127/M127,0)</f>
        <v>0.47299637475431316</v>
      </c>
      <c r="X127" s="54">
        <f t="shared" ref="X127" si="1215">X124+X125+X126</f>
        <v>21658.504000000001</v>
      </c>
      <c r="Y127" s="21">
        <f>IF(M127&gt;0,Z127/M127,0)</f>
        <v>0.42332954793623057</v>
      </c>
      <c r="Z127" s="54">
        <f t="shared" ref="Z127" si="1216">Z124+Z125+Z126</f>
        <v>19384.259999999998</v>
      </c>
      <c r="AA127" s="55">
        <f>IF(M127&gt;0,AB127/M127,0)</f>
        <v>2.8766953483293296E-3</v>
      </c>
      <c r="AB127" s="56">
        <f t="shared" ref="AB127" si="1217">SUM(AB124:AB126)</f>
        <v>131.72388000000001</v>
      </c>
      <c r="AC127" s="55">
        <f t="shared" ref="AC127" si="1218">IF(M127&gt;0,(AC124*M124+AC125*M125+AC126*M126)/M127,0)</f>
        <v>2.7800085433500768E-3</v>
      </c>
      <c r="AD127" s="55">
        <f>IF(K127&gt;0,(K124*AD124+K125*AD125+K126*AD126)/K127,0)</f>
        <v>3.6998855320714608E-4</v>
      </c>
      <c r="AE127" s="52">
        <f t="shared" ref="AE127" si="1219">SUM(AE124:AE126)</f>
        <v>16.942920000000001</v>
      </c>
      <c r="AF127" s="53">
        <f>IF(K127&gt;0,(K124*AF124+K125*AF125+K126*AF126)/K127,0)</f>
        <v>0.1973981644250031</v>
      </c>
      <c r="AG127" s="58">
        <f>SUM(AG124:AG126)</f>
        <v>102.66808939999999</v>
      </c>
      <c r="AH127" s="53">
        <f>IF(AND(AB127&gt;0),((AB124*AH124+AB125*AH125+AB126*AH126)/AB127),0)</f>
        <v>0.87301223402705608</v>
      </c>
      <c r="AI127" s="57">
        <f t="shared" si="634"/>
        <v>0.86842492497067836</v>
      </c>
      <c r="AJ127" s="51">
        <f>SUM(AJ124:AJ126)</f>
        <v>565</v>
      </c>
      <c r="AK127" s="21">
        <f>IF(AJ127&gt;0,(AK124*AJ124+AK125*AJ125+AK126*AJ126)/AJ127,0)</f>
        <v>7.932743362831858E-2</v>
      </c>
      <c r="AL127" s="53">
        <f>IF(K127&gt;0,(AL124*K124+AL125*K125+AL126*K126)/K127,0)</f>
        <v>0.21223480642655654</v>
      </c>
      <c r="AM127" s="141">
        <f>IF(L127&gt;0,(AM124*K124+AM125*K125+AM126*K126)/K127,0)</f>
        <v>0.22026896692694495</v>
      </c>
      <c r="AN127" s="58">
        <f>SUM(AN124:AN126)</f>
        <v>110.35367120000001</v>
      </c>
      <c r="AO127" s="142">
        <f t="shared" ref="AO127" si="1220">SUM(AO124:AO126)</f>
        <v>114.5084008</v>
      </c>
      <c r="AP127" s="63"/>
      <c r="AQ127" s="56">
        <f>SUM(AQ124:AQ126)</f>
        <v>0</v>
      </c>
      <c r="AR127" s="105"/>
      <c r="AS127" s="106">
        <f>AR126</f>
        <v>1981.0800000000017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1427835</v>
      </c>
      <c r="E128" s="69"/>
      <c r="F128" s="69">
        <f>SUM(F127,F123,F119,F115,F111,F107,F103,F99,F95,F91,F87,F83,F79,F75,F71,F67,F63,F59,F55,F51,F47,F43,F39,F35,F31,F27,F23,F19,F15,F11,F7)</f>
        <v>1433076</v>
      </c>
      <c r="G128" s="75"/>
      <c r="H128" s="69"/>
      <c r="I128" s="69">
        <f>SUM(I127,I123,I119,I115,I111,I107,I103,I99,I95,I91,I87,I83,I79,I75,I71,I67,I63,I59,I55,I51,I47,I43,I39,I35,I31,I27,I23,I19,I15,I11,I7)</f>
        <v>1561858</v>
      </c>
      <c r="J128" s="75"/>
      <c r="K128" s="69">
        <f>SUM(K127,K123,K119,K115,K111,K107,K103,K99,K95,K91,K87,K83,K79,K75,K71,K67,K63,K59,K55,K51,K47,K43,K39,K35,K31,K27,K23,K19,K15,K11,K7)</f>
        <v>1447467</v>
      </c>
      <c r="L128" s="70">
        <f>1-M128/K128</f>
        <v>6.3103338452621061E-2</v>
      </c>
      <c r="M128" s="69">
        <f>SUM(M127,M123,M119,M115,M111,M107,M103,M99,M95,M91,M87,M83,M79,M75,M71,M67,M63,M59,M55,M51,M47,M43,M39,M35,M31,M27,M23,M19,M15,M11,M7)</f>
        <v>1356127</v>
      </c>
      <c r="N128" s="71">
        <f>IF(AND(M128&gt;0),(O128/M128),0)</f>
        <v>0.53834173348071379</v>
      </c>
      <c r="O128" s="69">
        <f>SUM(O127,O123,O119,O115,O111,O107,O103,O99,O95,O91,O87,O83,O79,O75,O71,O67,O63,O59,O55,O51,O47,O43,O39,O35,O31,O27,O23,O19,O15,O11,O7)</f>
        <v>730059.75999999989</v>
      </c>
      <c r="P128" s="71">
        <f>Q128/M128</f>
        <v>0.34197979761482522</v>
      </c>
      <c r="Q128" s="69">
        <f>SUM(Q127,Q123,Q119,Q115,Q111,Q107,Q103,Q99,Q95,Q91,Q87,Q83,Q79,Q75,Q71,Q67,Q63,Q59,Q55,Q51,Q47,Q43,Q39,Q35,Q31,Q27,Q23,Q19,Q15,Q11,Q7)</f>
        <v>463768.03700000007</v>
      </c>
      <c r="R128" s="71">
        <f>T128/M128</f>
        <v>0.11923786120326486</v>
      </c>
      <c r="S128" s="143"/>
      <c r="T128" s="69">
        <f>SUM(T127,T123,T119,T115,T111,T107,T103,T99,T95,T91,T87,T83,T79,T75,T71,T67,T63,T59,T55,T51,T47,T43,T39,T35,T31,T27,T23,T19,T15,T11,T7)</f>
        <v>161701.68299999996</v>
      </c>
      <c r="U128" s="71">
        <f>V128/M128</f>
        <v>0.24805044734010895</v>
      </c>
      <c r="V128" s="69">
        <f>SUM(V127,V123,V119,V115,V111,V107,V103,V99,V95,V91,V87,V83,V79,V75,V71,V67,V63,V59,V55,V51,V47,V43,V39,V35,V31,V27,V23,V19,V15,V11,V7)</f>
        <v>336387.90899999993</v>
      </c>
      <c r="W128" s="71">
        <f>X128/M128</f>
        <v>0.48598487383556255</v>
      </c>
      <c r="X128" s="69">
        <f>SUM(X127,X123,X119,X115,X111,X107,X103,X99,X95,X91,X87,X83,X79,X75,X71,X67,X63,X59,X55,X51,X47,X43,X39,X35,X31,X27,X23,X19,X15,X11,X7)</f>
        <v>659057.20899999992</v>
      </c>
      <c r="Y128" s="71">
        <f>IF(AND(M128&gt;0),(Z128/M128),0)</f>
        <v>0.41490671596391782</v>
      </c>
      <c r="Z128" s="69">
        <f>SUM(Z127,Z123,Z119,Z115,Z111,Z107,Z103,Z99,Z95,Z91,Z87,Z83,Z79,Z75,Z71,Z67,Z63,Z59,Z55,Z51,Z47,Z43,Z39,Z35,Z31,Z27,Z23,Z19,Z15,Z11,Z7)</f>
        <v>562666.19999999995</v>
      </c>
      <c r="AA128" s="72">
        <f>IF(AND(M128&gt;0),(AB128/M128),0)</f>
        <v>2.6919512479288443E-3</v>
      </c>
      <c r="AB128" s="69">
        <f>SUM(AB127,AB123,AB119,AB115,AB111,AB107,AB103,AB99,AB95,AB91,AB87,AB83,AB79,AB75,AB71,AB67,AB63,AB59,AB55,AB51,AB47,AB43,AB39,AB35,AB31,AB27,AB23,AB19,AB15,AB11,AB7)</f>
        <v>3650.6277700000001</v>
      </c>
      <c r="AC128" s="73">
        <f>(AE128+AN128)/M128</f>
        <v>2.8741398102832549E-3</v>
      </c>
      <c r="AD128" s="74">
        <f>AE128/(M128-AJ128)</f>
        <v>3.5255370844658359E-4</v>
      </c>
      <c r="AE128" s="75">
        <f>SUM(AE127,AE123,AE119,AE115,AE111,AE107,AE103,AE99,AE95,AE91,AE87,AE83,AE79,AE75,AE71,AE67,AE63,AE59,AE55,AE51,AE47,AE43,AE39,AE35,AE31,AE27,AE23,AE19,AE15,AE11,AE7)</f>
        <v>472.01617999999996</v>
      </c>
      <c r="AF128" s="71">
        <f>AG128/AJ128</f>
        <v>0.18682390479800901</v>
      </c>
      <c r="AG128" s="69">
        <f>SUM(AG127,AG123,AG119,AG115,AG111,AG107,AG103,AG99,AG95,AG91,AG87,AG83,AG79,AG75,AG71,AG67,AG63,AG59,AG55,AG51,AG47,AG43,AG39,AG35,AG31,AG27,AG23,AG19,AG15,AG11,AG7)</f>
        <v>3227.9434270999996</v>
      </c>
      <c r="AH128" s="76">
        <f>((AA128-AD128)*AF128)/((AF128-AD128)*AA128)</f>
        <v>0.87067718775559133</v>
      </c>
      <c r="AI128" s="77">
        <f>((AC128-AD128)*AL128)/((AL128-AD128)*AC128)</f>
        <v>0.87889874805054136</v>
      </c>
      <c r="AJ128" s="69">
        <f>SUM(AJ127,AJ123,AJ119,AJ115,AJ111,AJ107,AJ103,AJ99,AJ95,AJ91,AJ87,AJ83,AJ79,AJ75,AJ71,AJ67,AJ63,AJ59,AJ55,AJ51,AJ47,AJ43,AJ39,AJ35,AJ31,AJ27,AJ23,AJ19,AJ15,AJ11,AJ7)</f>
        <v>17278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8.1627155920824188E-2</v>
      </c>
      <c r="AL128" s="71">
        <f>AN128/AJ128</f>
        <v>0.1982684580680634</v>
      </c>
      <c r="AM128" s="143">
        <f>AO128/AJ128</f>
        <v>0.20100117666975345</v>
      </c>
      <c r="AN128" s="69">
        <f>SUM(AN127,AN123,AN119,AN115,AN111,AN107,AN103,AN99,AN95,AN91,AN87,AN83,AN79,AN75,AN71,AN67,AN63,AN59,AN55,AN51,AN47,AN43,AN39,AN35,AN31,AN27,AN23,AN19,AN15,AN11,AN7)</f>
        <v>3425.6824184999996</v>
      </c>
      <c r="AO128" s="144">
        <f>SUM(AO127,AO123,AO119,AO115,AO111,AO107,AO103,AO99,AO95,AO91,AO87,AO83,AO79,AO75,AO71,AO67,AO63,AO59,AO55,AO51,AO47,AO43,AO39,AO35,AO31,AO27,AO23,AO19,AO15,AO11,AO7)</f>
        <v>3472.8983305000002</v>
      </c>
      <c r="AP128" s="69"/>
      <c r="AQ128" s="107">
        <f>SUM(AQ127,AQ123,AQ119,AQ115,AQ111,AQ107,AQ103,AQ99,AQ95,AQ91,AQ87,AQ83,AQ79,AQ75,AQ71,AQ67,AQ63,AQ59,AQ55,AQ51,AQ47,AQ43,AQ39,AQ35,AQ31,AQ27,AQ23,AQ19,AQ15,AQ11,AQ7)</f>
        <v>16756.100000000002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O1:O3 T1:T3 AE1:AE3 AI1:AI1048576 AB1:AC3 AB128:AC1048576 O128:O1048576 Q128:Q1048576 T128:T1048576 V128:V1048576 X128:X1048576 Z128:Z1048576 AE128:AE1048576 M1:M1048576 AN1:AO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X1:AY1"/>
    <mergeCell ref="AV1:AW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2" topLeftCell="AD87" activePane="bottomRight" state="frozen"/>
      <selection pane="topRight" activeCell="D1" sqref="D1"/>
      <selection pane="bottomLeft" activeCell="A3" sqref="A3"/>
      <selection pane="bottomRight" activeCell="C93" sqref="C93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5.85546875" style="32" customWidth="1"/>
    <col min="4" max="4" width="11.7109375" style="32" customWidth="1"/>
    <col min="5" max="5" width="9" style="32" customWidth="1"/>
    <col min="6" max="6" width="12.28515625" style="32" customWidth="1"/>
    <col min="7" max="7" width="10.140625" style="81" customWidth="1"/>
    <col min="8" max="8" width="9.5703125" style="32" customWidth="1"/>
    <col min="9" max="9" width="11" style="32" customWidth="1"/>
    <col min="10" max="10" width="9.28515625" style="81" customWidth="1"/>
    <col min="11" max="11" width="12.5703125" style="32" customWidth="1"/>
    <col min="12" max="12" width="11.28515625" style="32" customWidth="1"/>
    <col min="13" max="13" width="11.42578125" style="32" customWidth="1"/>
    <col min="14" max="14" width="9.7109375" style="32" customWidth="1"/>
    <col min="15" max="15" width="1" style="32" hidden="1" customWidth="1"/>
    <col min="16" max="16" width="8.85546875" style="32" customWidth="1"/>
    <col min="17" max="17" width="0.85546875" style="32" hidden="1" customWidth="1"/>
    <col min="18" max="18" width="9.42578125" style="32" customWidth="1"/>
    <col min="19" max="19" width="12.28515625" style="32" customWidth="1"/>
    <col min="20" max="20" width="8.42578125" style="32" hidden="1" customWidth="1"/>
    <col min="21" max="21" width="10.5703125" style="32" customWidth="1"/>
    <col min="22" max="22" width="0.5703125" style="32" hidden="1" customWidth="1"/>
    <col min="23" max="23" width="10.42578125" style="32" customWidth="1"/>
    <col min="24" max="24" width="0.85546875" style="32" hidden="1" customWidth="1"/>
    <col min="25" max="25" width="10" style="32" customWidth="1"/>
    <col min="26" max="26" width="14.42578125" style="32" hidden="1" customWidth="1"/>
    <col min="27" max="27" width="11.140625" style="32" customWidth="1"/>
    <col min="28" max="28" width="7.5703125" style="32" hidden="1" customWidth="1"/>
    <col min="29" max="29" width="11.7109375" style="32" hidden="1" customWidth="1"/>
    <col min="30" max="30" width="10.7109375" style="32" customWidth="1"/>
    <col min="31" max="31" width="12.28515625" style="32" hidden="1" customWidth="1"/>
    <col min="32" max="32" width="11.140625" style="80" customWidth="1"/>
    <col min="33" max="33" width="0.7109375" style="82" hidden="1" customWidth="1"/>
    <col min="34" max="34" width="12.140625" style="32" customWidth="1"/>
    <col min="35" max="35" width="10" style="32" customWidth="1"/>
    <col min="36" max="36" width="10.7109375" style="32" customWidth="1"/>
    <col min="37" max="37" width="10.5703125" style="81" customWidth="1"/>
    <col min="38" max="38" width="11.42578125" style="82" customWidth="1"/>
    <col min="39" max="39" width="12.42578125" style="82" customWidth="1"/>
    <col min="40" max="40" width="11.7109375" style="32" bestFit="1" customWidth="1"/>
    <col min="41" max="41" width="11.140625" style="145" customWidth="1"/>
    <col min="42" max="42" width="9.7109375" style="32" customWidth="1"/>
    <col min="43" max="43" width="10.85546875" style="110" customWidth="1"/>
    <col min="44" max="44" width="10.42578125" style="111" customWidth="1"/>
    <col min="45" max="45" width="10.8554687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74" t="s">
        <v>47</v>
      </c>
      <c r="B1" s="176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60</v>
      </c>
      <c r="AM1" s="131" t="s">
        <v>50</v>
      </c>
      <c r="AN1" s="162" t="s">
        <v>61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7" t="s">
        <v>28</v>
      </c>
      <c r="AW1" s="167"/>
      <c r="AX1" s="167" t="s">
        <v>29</v>
      </c>
      <c r="AY1" s="167"/>
    </row>
    <row r="2" spans="1:51" s="22" customFormat="1" ht="13.5" thickBot="1" x14ac:dyDescent="0.25">
      <c r="A2" s="175"/>
      <c r="B2" s="177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31</v>
      </c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 t="s">
        <v>32</v>
      </c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 t="s">
        <v>32</v>
      </c>
      <c r="AN2" s="5" t="s">
        <v>30</v>
      </c>
      <c r="AO2" s="5" t="s">
        <v>30</v>
      </c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Август!AS127</f>
        <v>1981.0800000000017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8">
        <v>1</v>
      </c>
      <c r="B4" s="23">
        <v>1</v>
      </c>
      <c r="C4" s="46" t="s">
        <v>54</v>
      </c>
      <c r="D4" s="12">
        <v>18900</v>
      </c>
      <c r="E4" s="12">
        <v>0</v>
      </c>
      <c r="F4" s="12">
        <v>16923</v>
      </c>
      <c r="G4" s="13">
        <v>0.6</v>
      </c>
      <c r="H4" s="13">
        <v>5.5</v>
      </c>
      <c r="I4" s="12">
        <v>18802</v>
      </c>
      <c r="J4" s="13">
        <v>5.9</v>
      </c>
      <c r="K4" s="12">
        <v>16216</v>
      </c>
      <c r="L4" s="14">
        <v>0.06</v>
      </c>
      <c r="M4" s="24">
        <f>ROUND(K4*(1-L4),0)</f>
        <v>15243</v>
      </c>
      <c r="N4" s="15">
        <v>0.48499999999999999</v>
      </c>
      <c r="O4" s="25">
        <f t="shared" ref="O4:O6" si="0">M4*N4</f>
        <v>7392.8549999999996</v>
      </c>
      <c r="P4" s="14">
        <v>0.35</v>
      </c>
      <c r="Q4" s="25">
        <f t="shared" ref="Q4:Q6" si="1">M4*P4</f>
        <v>5335.0499999999993</v>
      </c>
      <c r="R4" s="16">
        <v>0.16500000000000001</v>
      </c>
      <c r="S4" s="149">
        <v>0.23980000000000001</v>
      </c>
      <c r="T4" s="25">
        <f t="shared" ref="T4:T6" si="2">M4*R4</f>
        <v>2515.0950000000003</v>
      </c>
      <c r="U4" s="26">
        <v>0.25600000000000001</v>
      </c>
      <c r="V4" s="25">
        <f t="shared" ref="V4:V6" si="3">M4*U4</f>
        <v>3902.2080000000001</v>
      </c>
      <c r="W4" s="16">
        <v>0.47699999999999998</v>
      </c>
      <c r="X4" s="25">
        <f>M4*W4</f>
        <v>7270.9110000000001</v>
      </c>
      <c r="Y4" s="16">
        <v>0.42</v>
      </c>
      <c r="Z4" s="128">
        <f t="shared" ref="Z4:Z6" si="4">Y4*M4</f>
        <v>6402.0599999999995</v>
      </c>
      <c r="AA4" s="17">
        <v>2.66E-3</v>
      </c>
      <c r="AB4" s="19">
        <f>M4*AA4</f>
        <v>40.546379999999999</v>
      </c>
      <c r="AC4" s="27">
        <f>IF(M4&gt;0,(AE4+AN4)/M4,0)</f>
        <v>2.9164396772288922E-3</v>
      </c>
      <c r="AD4" s="17">
        <v>3.5E-4</v>
      </c>
      <c r="AE4" s="24">
        <f t="shared" ref="AE4:AE6" si="5">AD4*M4</f>
        <v>5.3350499999999998</v>
      </c>
      <c r="AF4" s="117">
        <v>0.20080000000000001</v>
      </c>
      <c r="AG4" s="30">
        <f>AJ4*(1-AK4)*AF4</f>
        <v>35.09984</v>
      </c>
      <c r="AH4" s="28">
        <f>IF(AND(AF4&gt;0,AD4&gt;0,AA4&gt;0),((AA4-AD4)*AF4)/((AF4-AD4)*AA4),0)</f>
        <v>0.86993737774218527</v>
      </c>
      <c r="AI4" s="60">
        <f t="shared" ref="AI4:AI67" si="6">IF(AND(AC4&gt;0,AL4&gt;0,AD4&gt;0),((AL4*(AC4-AD4))/(AC4*(AL4-AD4))),0)</f>
        <v>0.88136903007593748</v>
      </c>
      <c r="AJ4" s="12">
        <v>190</v>
      </c>
      <c r="AK4" s="14">
        <v>0.08</v>
      </c>
      <c r="AL4" s="15">
        <v>0.2238</v>
      </c>
      <c r="AM4" s="135">
        <v>0.24210000000000001</v>
      </c>
      <c r="AN4" s="30">
        <f>AJ4*(1-AK4)*AL4</f>
        <v>39.120240000000003</v>
      </c>
      <c r="AO4" s="136">
        <f>AJ4*(1-AK4)*AM4</f>
        <v>42.319080000000007</v>
      </c>
      <c r="AP4" s="19">
        <v>1.55</v>
      </c>
      <c r="AQ4" s="19"/>
      <c r="AR4" s="113">
        <f>AR3+AJ4-AQ4</f>
        <v>2171.0800000000017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9"/>
      <c r="B5" s="33">
        <v>2</v>
      </c>
      <c r="C5" s="46" t="s">
        <v>55</v>
      </c>
      <c r="D5" s="34">
        <v>19405</v>
      </c>
      <c r="E5" s="34">
        <v>3</v>
      </c>
      <c r="F5" s="34">
        <v>15899</v>
      </c>
      <c r="G5" s="35">
        <v>1</v>
      </c>
      <c r="H5" s="35">
        <v>5.5</v>
      </c>
      <c r="I5" s="34">
        <v>18033</v>
      </c>
      <c r="J5" s="35">
        <v>6</v>
      </c>
      <c r="K5" s="34">
        <v>16054</v>
      </c>
      <c r="L5" s="36">
        <v>6.2E-2</v>
      </c>
      <c r="M5" s="37">
        <f>ROUND(K5*(1-L5),0)</f>
        <v>15059</v>
      </c>
      <c r="N5" s="38">
        <v>0.51</v>
      </c>
      <c r="O5" s="25">
        <f t="shared" si="0"/>
        <v>7680.09</v>
      </c>
      <c r="P5" s="36">
        <v>0.34399999999999997</v>
      </c>
      <c r="Q5" s="25">
        <f t="shared" si="1"/>
        <v>5180.2959999999994</v>
      </c>
      <c r="R5" s="39">
        <v>0.14599999999999999</v>
      </c>
      <c r="S5" s="139">
        <v>0.2382</v>
      </c>
      <c r="T5" s="25">
        <f t="shared" si="2"/>
        <v>2198.614</v>
      </c>
      <c r="U5" s="28">
        <v>0.26</v>
      </c>
      <c r="V5" s="25">
        <f t="shared" si="3"/>
        <v>3915.34</v>
      </c>
      <c r="W5" s="39">
        <v>0.48499999999999999</v>
      </c>
      <c r="X5" s="25">
        <f>M5*W5</f>
        <v>7303.6149999999998</v>
      </c>
      <c r="Y5" s="39">
        <v>0.42</v>
      </c>
      <c r="Z5" s="25">
        <f t="shared" si="4"/>
        <v>6324.78</v>
      </c>
      <c r="AA5" s="40">
        <v>2.7000000000000001E-3</v>
      </c>
      <c r="AB5" s="18">
        <f>M5*AA5</f>
        <v>40.659300000000002</v>
      </c>
      <c r="AC5" s="27">
        <f>IF(M5&gt;0,(AE5+AN5)/M5,0)</f>
        <v>2.8796068796068802E-3</v>
      </c>
      <c r="AD5" s="40">
        <v>3.4000000000000002E-4</v>
      </c>
      <c r="AE5" s="37">
        <f t="shared" si="5"/>
        <v>5.1200600000000005</v>
      </c>
      <c r="AF5" s="28">
        <v>0.2104</v>
      </c>
      <c r="AG5" s="41">
        <f>AJ5*(1-AK5)*AF5</f>
        <v>35.810080000000006</v>
      </c>
      <c r="AH5" s="28">
        <f>IF(AND(AF5&gt;0,AD5&gt;0,AA5&gt;0),((AA5-AD5)*AF5)/((AF5-AD5)*AA5),0)</f>
        <v>0.87548883740448047</v>
      </c>
      <c r="AI5" s="29">
        <f t="shared" si="6"/>
        <v>0.8832648209210332</v>
      </c>
      <c r="AJ5" s="34">
        <v>185</v>
      </c>
      <c r="AK5" s="36">
        <v>0.08</v>
      </c>
      <c r="AL5" s="38">
        <v>0.22470000000000001</v>
      </c>
      <c r="AM5" s="137">
        <v>0.23350000000000001</v>
      </c>
      <c r="AN5" s="41">
        <f>AJ5*(1-AK5)*AL5</f>
        <v>38.243940000000009</v>
      </c>
      <c r="AO5" s="138">
        <f t="shared" ref="AO5:AO6" si="7">AJ5*(1-AK5)*AM5</f>
        <v>39.741700000000009</v>
      </c>
      <c r="AP5" s="42">
        <v>1.56</v>
      </c>
      <c r="AQ5" s="42"/>
      <c r="AR5" s="113">
        <f>AR4+AJ5-AQ5</f>
        <v>2356.0800000000017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9"/>
      <c r="B6" s="33">
        <v>3</v>
      </c>
      <c r="C6" s="11" t="s">
        <v>57</v>
      </c>
      <c r="D6" s="43">
        <v>15810</v>
      </c>
      <c r="E6" s="43">
        <v>0</v>
      </c>
      <c r="F6" s="43">
        <v>16272</v>
      </c>
      <c r="G6" s="37">
        <v>0.9</v>
      </c>
      <c r="H6" s="37">
        <v>5.2</v>
      </c>
      <c r="I6" s="43">
        <v>17628</v>
      </c>
      <c r="J6" s="37">
        <v>6.2</v>
      </c>
      <c r="K6" s="43">
        <v>16022</v>
      </c>
      <c r="L6" s="39">
        <v>6.3E-2</v>
      </c>
      <c r="M6" s="37">
        <f>ROUND(K6*(1-L6),0)</f>
        <v>15013</v>
      </c>
      <c r="N6" s="28">
        <v>0.52900000000000003</v>
      </c>
      <c r="O6" s="25">
        <f t="shared" si="0"/>
        <v>7941.8770000000004</v>
      </c>
      <c r="P6" s="39">
        <v>0.33500000000000002</v>
      </c>
      <c r="Q6" s="25">
        <f t="shared" si="1"/>
        <v>5029.3550000000005</v>
      </c>
      <c r="R6" s="39">
        <v>0.13600000000000001</v>
      </c>
      <c r="S6" s="139">
        <v>0.22550000000000001</v>
      </c>
      <c r="T6" s="25">
        <f t="shared" si="2"/>
        <v>2041.7680000000003</v>
      </c>
      <c r="U6" s="28">
        <v>0.248</v>
      </c>
      <c r="V6" s="25">
        <f t="shared" si="3"/>
        <v>3723.2240000000002</v>
      </c>
      <c r="W6" s="39">
        <v>0.49299999999999999</v>
      </c>
      <c r="X6" s="25">
        <f>M6*W6</f>
        <v>7401.4089999999997</v>
      </c>
      <c r="Y6" s="39">
        <v>0.42</v>
      </c>
      <c r="Z6" s="25">
        <f t="shared" si="4"/>
        <v>6305.46</v>
      </c>
      <c r="AA6" s="47">
        <v>2.7200000000000002E-3</v>
      </c>
      <c r="AB6" s="18">
        <f>M6*AA6</f>
        <v>40.835360000000001</v>
      </c>
      <c r="AC6" s="27">
        <f>IF(M6&gt;0,(AE6+AN6)/M6,0)</f>
        <v>2.6962855391993602E-3</v>
      </c>
      <c r="AD6" s="47">
        <v>3.3E-4</v>
      </c>
      <c r="AE6" s="37">
        <f t="shared" si="5"/>
        <v>4.9542900000000003</v>
      </c>
      <c r="AF6" s="28">
        <v>0.21160000000000001</v>
      </c>
      <c r="AG6" s="41">
        <f>AJ6*(1-AK6)*AF6</f>
        <v>33.144177599999999</v>
      </c>
      <c r="AH6" s="28">
        <f>IF(AND(AF6&gt;0,AD6&gt;0,AA6&gt;0),((AA6-AD6)*AF6)/((AF6-AD6)*AA6),0)</f>
        <v>0.88004894768055364</v>
      </c>
      <c r="AI6" s="29">
        <f t="shared" si="6"/>
        <v>0.87888820741528251</v>
      </c>
      <c r="AJ6" s="43">
        <v>171</v>
      </c>
      <c r="AK6" s="39">
        <v>8.4000000000000005E-2</v>
      </c>
      <c r="AL6" s="28">
        <v>0.2268</v>
      </c>
      <c r="AM6" s="139">
        <v>0.2402</v>
      </c>
      <c r="AN6" s="41">
        <f>AJ6*(1-AK6)*AL6</f>
        <v>35.525044799999996</v>
      </c>
      <c r="AO6" s="140">
        <f t="shared" si="7"/>
        <v>37.623967199999996</v>
      </c>
      <c r="AP6" s="18">
        <v>1.55</v>
      </c>
      <c r="AQ6" s="18"/>
      <c r="AR6" s="113">
        <f>AR5+AJ6-AQ6</f>
        <v>2527.0800000000017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70"/>
      <c r="B7" s="49" t="s">
        <v>38</v>
      </c>
      <c r="C7" s="50"/>
      <c r="D7" s="51">
        <f>SUM(D4:D6)</f>
        <v>54115</v>
      </c>
      <c r="E7" s="51"/>
      <c r="F7" s="51">
        <f>SUM(F4:F6)</f>
        <v>49094</v>
      </c>
      <c r="G7" s="52"/>
      <c r="H7" s="52"/>
      <c r="I7" s="51">
        <f>SUM(I4:I6)</f>
        <v>54463</v>
      </c>
      <c r="J7" s="52"/>
      <c r="K7" s="51">
        <f t="shared" ref="K7" si="8">SUM(K4:K6)</f>
        <v>48292</v>
      </c>
      <c r="L7" s="21">
        <f>IF(K7&gt;0,(K4*L4+K5*L5+K6*L6)/K7,0)</f>
        <v>6.166019216433364E-2</v>
      </c>
      <c r="M7" s="52">
        <f>M4+M5+M6</f>
        <v>45315</v>
      </c>
      <c r="N7" s="53">
        <f>IF(M7&gt;0,O7/M7,0)</f>
        <v>0.50788529184596709</v>
      </c>
      <c r="O7" s="54">
        <f>O4+O5+O6</f>
        <v>23014.822</v>
      </c>
      <c r="P7" s="21">
        <f>IF(M7&gt;0,Q7/M7,0)</f>
        <v>0.34303654419066526</v>
      </c>
      <c r="Q7" s="54">
        <f>Q4+Q5+Q6</f>
        <v>15544.700999999997</v>
      </c>
      <c r="R7" s="21">
        <f>IF(M7&gt;0,T7/M7,0)</f>
        <v>0.14907816396336757</v>
      </c>
      <c r="S7" s="141"/>
      <c r="T7" s="54">
        <f>T4+T5+T6</f>
        <v>6755.4770000000008</v>
      </c>
      <c r="U7" s="21">
        <f>IF(M7&gt;0,V7/M7,0)</f>
        <v>0.25467884806355512</v>
      </c>
      <c r="V7" s="54">
        <f>V4+V5+V6</f>
        <v>11540.772000000001</v>
      </c>
      <c r="W7" s="21">
        <f>IF(M7&gt;0,X7/M7,0)</f>
        <v>0.48495939534370514</v>
      </c>
      <c r="X7" s="54">
        <f>X4+X5+X6</f>
        <v>21975.934999999998</v>
      </c>
      <c r="Y7" s="21">
        <f>IF(M7&gt;0,Z7/M7,0)</f>
        <v>0.42</v>
      </c>
      <c r="Z7" s="54">
        <f>Z4+Z5+Z6</f>
        <v>19032.3</v>
      </c>
      <c r="AA7" s="55">
        <f>IF(M7&gt;0,AB7/M7,0)</f>
        <v>2.6931709147081542E-3</v>
      </c>
      <c r="AB7" s="56">
        <f>SUM(AB4:AB6)</f>
        <v>122.04104000000001</v>
      </c>
      <c r="AC7" s="55">
        <f>IF(M7&gt;0,(AC4*M4+AC5*M5+AC6*M6)/M7,0)</f>
        <v>2.8312617190775686E-3</v>
      </c>
      <c r="AD7" s="55">
        <f>IF(K7&gt;0,(K4*AD4+K5*AD5+K6*AD6)/K7,0)</f>
        <v>3.4004017228526467E-4</v>
      </c>
      <c r="AE7" s="52">
        <f>SUM(AE4:AE6)</f>
        <v>15.409400000000002</v>
      </c>
      <c r="AF7" s="53">
        <f>IF(K7&gt;0,(K4*AF4+K5*AF5+K6*AF6)/K7,0)</f>
        <v>0.20757453822579308</v>
      </c>
      <c r="AG7" s="58">
        <f>SUM(AG4:AG6)</f>
        <v>104.05409760000001</v>
      </c>
      <c r="AH7" s="53">
        <f>IF(AND(AB7&gt;0),((AB4*AH4+AB5*AH5+AB6*AH6)/AB7),0)</f>
        <v>0.87517027367985989</v>
      </c>
      <c r="AI7" s="57">
        <f t="shared" si="6"/>
        <v>0.88122924146107151</v>
      </c>
      <c r="AJ7" s="51">
        <f>SUM(AJ4:AJ6)</f>
        <v>546</v>
      </c>
      <c r="AK7" s="21">
        <f>IF(AJ7&gt;0,(AK4*AJ4+AK5*AJ5+AK6*AJ6)/AJ7,0)</f>
        <v>8.1252747252747254E-2</v>
      </c>
      <c r="AL7" s="53">
        <f>IF(K7&gt;0,(AL4*K4+AL5*K5+AL6*K6)/K7,0)</f>
        <v>0.22509451254866233</v>
      </c>
      <c r="AM7" s="141">
        <f>IF(K7&gt;0,(AM4*K4+AM5*K5+AM6*K6)/K7,0)</f>
        <v>0.23861068085811316</v>
      </c>
      <c r="AN7" s="58">
        <f>SUM(AN4:AN6)</f>
        <v>112.88922479999999</v>
      </c>
      <c r="AO7" s="142">
        <f t="shared" ref="AO7" si="9">SUM(AO4:AO6)</f>
        <v>119.68474720000002</v>
      </c>
      <c r="AP7" s="56"/>
      <c r="AQ7" s="56">
        <f>SUM(AQ4:AQ6)</f>
        <v>0</v>
      </c>
      <c r="AR7" s="105"/>
      <c r="AS7" s="106">
        <f>AR6</f>
        <v>2527.0800000000017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8">
        <v>2</v>
      </c>
      <c r="B8" s="23">
        <v>1</v>
      </c>
      <c r="C8" s="46" t="s">
        <v>54</v>
      </c>
      <c r="D8" s="12">
        <v>4574</v>
      </c>
      <c r="E8" s="12">
        <v>0</v>
      </c>
      <c r="F8" s="12">
        <v>9178</v>
      </c>
      <c r="G8" s="13">
        <v>0.6</v>
      </c>
      <c r="H8" s="13">
        <v>5.4</v>
      </c>
      <c r="I8" s="12">
        <v>10859</v>
      </c>
      <c r="J8" s="13">
        <v>8.4</v>
      </c>
      <c r="K8" s="12">
        <v>15786</v>
      </c>
      <c r="L8" s="14">
        <v>5.5E-2</v>
      </c>
      <c r="M8" s="24">
        <f>ROUND(K8*(1-L8),0)</f>
        <v>14918</v>
      </c>
      <c r="N8" s="15">
        <v>0.51800000000000002</v>
      </c>
      <c r="O8" s="25">
        <f t="shared" ref="O8:O10" si="10">M8*N8</f>
        <v>7727.5240000000003</v>
      </c>
      <c r="P8" s="14">
        <v>0.4</v>
      </c>
      <c r="Q8" s="25">
        <f t="shared" ref="Q8:Q10" si="11">M8*P8</f>
        <v>5967.2000000000007</v>
      </c>
      <c r="R8" s="16">
        <v>8.2000000000000003E-2</v>
      </c>
      <c r="S8" s="150">
        <v>0.2177</v>
      </c>
      <c r="T8" s="25">
        <f t="shared" ref="T8:T10" si="12">M8*R8</f>
        <v>1223.2760000000001</v>
      </c>
      <c r="U8" s="26">
        <v>0.251</v>
      </c>
      <c r="V8" s="25">
        <f t="shared" ref="V8:V10" si="13">M8*U8</f>
        <v>3744.4180000000001</v>
      </c>
      <c r="W8" s="16">
        <v>0.47399999999999998</v>
      </c>
      <c r="X8" s="25">
        <f t="shared" ref="X8:X10" si="14">M8*W8</f>
        <v>7071.1319999999996</v>
      </c>
      <c r="Y8" s="16">
        <v>0.42</v>
      </c>
      <c r="Z8" s="25">
        <f t="shared" ref="Z8:Z10" si="15">Y8*M8</f>
        <v>6265.5599999999995</v>
      </c>
      <c r="AA8" s="17">
        <v>2.7399999999999998E-3</v>
      </c>
      <c r="AB8" s="18">
        <f t="shared" ref="AB8:AB10" si="16">M8*AA8</f>
        <v>40.875319999999995</v>
      </c>
      <c r="AC8" s="27">
        <f>IF(M8&gt;0,(AE8+AN8)/M8,0)</f>
        <v>2.9010986727443363E-3</v>
      </c>
      <c r="AD8" s="17">
        <v>3.2000000000000003E-4</v>
      </c>
      <c r="AE8" s="24">
        <f t="shared" ref="AE8:AE10" si="17">AD8*M8</f>
        <v>4.7737600000000002</v>
      </c>
      <c r="AF8" s="117">
        <v>0.20860000000000001</v>
      </c>
      <c r="AG8" s="30">
        <f t="shared" ref="AG8:AG10" si="18">AJ8*(1-AK8)*AF8</f>
        <v>36.344378000000006</v>
      </c>
      <c r="AH8" s="28">
        <f t="shared" ref="AH8:AH10" si="19">IF(AND(AF8&gt;0,AD8&gt;0,AA8&gt;0),((AA8-AD8)*AF8)/((AF8-AD8)*AA8),0)</f>
        <v>0.88456863935269614</v>
      </c>
      <c r="AI8" s="60">
        <f t="shared" si="6"/>
        <v>0.89098707805076405</v>
      </c>
      <c r="AJ8" s="12">
        <v>190</v>
      </c>
      <c r="AK8" s="14">
        <v>8.3000000000000004E-2</v>
      </c>
      <c r="AL8" s="15">
        <v>0.221</v>
      </c>
      <c r="AM8" s="135">
        <v>0.2293</v>
      </c>
      <c r="AN8" s="30">
        <f>AJ8*(1-AK8)*AL8</f>
        <v>38.504830000000005</v>
      </c>
      <c r="AO8" s="136">
        <f t="shared" ref="AO8:AO70" si="20">AJ8*(1-AK8)*AM8</f>
        <v>39.950939000000005</v>
      </c>
      <c r="AP8" s="19">
        <v>1.6</v>
      </c>
      <c r="AQ8" s="19">
        <v>1000.28</v>
      </c>
      <c r="AR8" s="101">
        <f>AR6+AJ8-AQ8</f>
        <v>1716.8000000000018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9"/>
      <c r="B9" s="33">
        <v>2</v>
      </c>
      <c r="C9" s="11" t="s">
        <v>59</v>
      </c>
      <c r="D9" s="34">
        <v>19600</v>
      </c>
      <c r="E9" s="34">
        <v>3</v>
      </c>
      <c r="F9" s="34">
        <v>15510</v>
      </c>
      <c r="G9" s="35">
        <v>1</v>
      </c>
      <c r="H9" s="35">
        <v>5.8</v>
      </c>
      <c r="I9" s="34">
        <v>17308</v>
      </c>
      <c r="J9" s="35">
        <v>8</v>
      </c>
      <c r="K9" s="34">
        <v>15774</v>
      </c>
      <c r="L9" s="36">
        <v>6.2E-2</v>
      </c>
      <c r="M9" s="37">
        <f>ROUND(K9*(1-L9),0)</f>
        <v>14796</v>
      </c>
      <c r="N9" s="38">
        <v>0.52600000000000002</v>
      </c>
      <c r="O9" s="25">
        <f t="shared" si="10"/>
        <v>7782.6959999999999</v>
      </c>
      <c r="P9" s="36">
        <v>0.32500000000000001</v>
      </c>
      <c r="Q9" s="25">
        <f t="shared" si="11"/>
        <v>4808.7</v>
      </c>
      <c r="R9" s="39">
        <v>0.14899999999999999</v>
      </c>
      <c r="S9" s="139">
        <v>0.2311</v>
      </c>
      <c r="T9" s="25">
        <f t="shared" si="12"/>
        <v>2204.6039999999998</v>
      </c>
      <c r="U9" s="28">
        <v>0.248</v>
      </c>
      <c r="V9" s="25">
        <f t="shared" si="13"/>
        <v>3669.4079999999999</v>
      </c>
      <c r="W9" s="39">
        <v>0.47399999999999998</v>
      </c>
      <c r="X9" s="25">
        <f t="shared" si="14"/>
        <v>7013.3040000000001</v>
      </c>
      <c r="Y9" s="39">
        <v>0.42</v>
      </c>
      <c r="Z9" s="25">
        <f t="shared" si="15"/>
        <v>6214.32</v>
      </c>
      <c r="AA9" s="40">
        <v>2.7399999999999998E-3</v>
      </c>
      <c r="AB9" s="18">
        <f t="shared" si="16"/>
        <v>40.541039999999995</v>
      </c>
      <c r="AC9" s="27">
        <f>IF(M9&gt;0,(AE9+AN9)/M9,0)</f>
        <v>2.6449890510948904E-3</v>
      </c>
      <c r="AD9" s="40">
        <v>3.1E-4</v>
      </c>
      <c r="AE9" s="37">
        <f t="shared" si="17"/>
        <v>4.5867599999999999</v>
      </c>
      <c r="AF9" s="28">
        <v>0.21010000000000001</v>
      </c>
      <c r="AG9" s="41">
        <f t="shared" si="18"/>
        <v>32.549952600000005</v>
      </c>
      <c r="AH9" s="28">
        <f t="shared" si="19"/>
        <v>0.88817180058055967</v>
      </c>
      <c r="AI9" s="29">
        <f t="shared" si="6"/>
        <v>0.88402616170346149</v>
      </c>
      <c r="AJ9" s="34">
        <v>171</v>
      </c>
      <c r="AK9" s="36">
        <v>9.4E-2</v>
      </c>
      <c r="AL9" s="38">
        <v>0.223</v>
      </c>
      <c r="AM9" s="137">
        <v>0.23319999999999999</v>
      </c>
      <c r="AN9" s="41">
        <f>AJ9*(1-AK9)*AL9</f>
        <v>34.548498000000002</v>
      </c>
      <c r="AO9" s="138">
        <f t="shared" si="20"/>
        <v>36.128743200000002</v>
      </c>
      <c r="AP9" s="42">
        <v>1.5</v>
      </c>
      <c r="AQ9" s="42"/>
      <c r="AR9" s="113">
        <f>AR8+AJ9-AQ9</f>
        <v>1887.8000000000018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9"/>
      <c r="B10" s="33">
        <v>3</v>
      </c>
      <c r="C10" s="11" t="s">
        <v>53</v>
      </c>
      <c r="D10" s="43">
        <v>18836</v>
      </c>
      <c r="E10" s="43">
        <v>0</v>
      </c>
      <c r="F10" s="43">
        <v>16335</v>
      </c>
      <c r="G10" s="37">
        <v>0.7</v>
      </c>
      <c r="H10" s="37">
        <v>5.4</v>
      </c>
      <c r="I10" s="43">
        <v>17948</v>
      </c>
      <c r="J10" s="37">
        <v>7.8</v>
      </c>
      <c r="K10" s="43">
        <v>15781</v>
      </c>
      <c r="L10" s="39">
        <v>5.6000000000000001E-2</v>
      </c>
      <c r="M10" s="37">
        <f>ROUND(K10*(1-L10),0)</f>
        <v>14897</v>
      </c>
      <c r="N10" s="28">
        <v>0.52100000000000002</v>
      </c>
      <c r="O10" s="25">
        <f t="shared" si="10"/>
        <v>7761.3370000000004</v>
      </c>
      <c r="P10" s="39">
        <v>0.36699999999999999</v>
      </c>
      <c r="Q10" s="25">
        <f t="shared" si="11"/>
        <v>5467.1989999999996</v>
      </c>
      <c r="R10" s="39">
        <v>0.112</v>
      </c>
      <c r="S10" s="139">
        <v>0.22520000000000001</v>
      </c>
      <c r="T10" s="25">
        <f t="shared" si="12"/>
        <v>1668.4639999999999</v>
      </c>
      <c r="U10" s="28">
        <v>0.24399999999999999</v>
      </c>
      <c r="V10" s="25">
        <f t="shared" si="13"/>
        <v>3634.8679999999999</v>
      </c>
      <c r="W10" s="39">
        <v>0.49299999999999999</v>
      </c>
      <c r="X10" s="25">
        <f t="shared" si="14"/>
        <v>7344.2209999999995</v>
      </c>
      <c r="Y10" s="39">
        <v>0.41</v>
      </c>
      <c r="Z10" s="25">
        <f t="shared" si="15"/>
        <v>6107.7699999999995</v>
      </c>
      <c r="AA10" s="47">
        <v>2.8700000000000002E-3</v>
      </c>
      <c r="AB10" s="18">
        <f t="shared" si="16"/>
        <v>42.754390000000001</v>
      </c>
      <c r="AC10" s="27">
        <f>IF(M10&gt;0,(AE10+AN10)/M10,0)</f>
        <v>2.9833099281734582E-3</v>
      </c>
      <c r="AD10" s="47">
        <v>3.2000000000000003E-4</v>
      </c>
      <c r="AE10" s="37">
        <f t="shared" si="17"/>
        <v>4.7670400000000006</v>
      </c>
      <c r="AF10" s="28">
        <v>0.20669999999999999</v>
      </c>
      <c r="AG10" s="41">
        <f t="shared" si="18"/>
        <v>36.611117400000005</v>
      </c>
      <c r="AH10" s="28">
        <f t="shared" si="19"/>
        <v>0.88987939773490465</v>
      </c>
      <c r="AI10" s="29">
        <f t="shared" si="6"/>
        <v>0.89401375115507198</v>
      </c>
      <c r="AJ10" s="43">
        <v>194</v>
      </c>
      <c r="AK10" s="39">
        <v>8.6999999999999994E-2</v>
      </c>
      <c r="AL10" s="28">
        <v>0.224</v>
      </c>
      <c r="AM10" s="139">
        <v>0.23</v>
      </c>
      <c r="AN10" s="41">
        <f>AJ10*(1-AK10)*AL10</f>
        <v>39.675328000000007</v>
      </c>
      <c r="AO10" s="140">
        <f t="shared" si="20"/>
        <v>40.738060000000004</v>
      </c>
      <c r="AP10" s="18">
        <v>1.55</v>
      </c>
      <c r="AQ10" s="18"/>
      <c r="AR10" s="113">
        <f>AR9+AJ10-AQ10</f>
        <v>2081.800000000002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70"/>
      <c r="B11" s="49" t="s">
        <v>38</v>
      </c>
      <c r="C11" s="50"/>
      <c r="D11" s="51">
        <f t="shared" ref="D11" si="21">SUM(D8:D10)</f>
        <v>43010</v>
      </c>
      <c r="E11" s="51"/>
      <c r="F11" s="51">
        <f t="shared" ref="F11" si="22">SUM(F8:F10)</f>
        <v>41023</v>
      </c>
      <c r="G11" s="52"/>
      <c r="H11" s="52"/>
      <c r="I11" s="51">
        <f t="shared" ref="I11" si="23">SUM(I8:I10)</f>
        <v>46115</v>
      </c>
      <c r="J11" s="52"/>
      <c r="K11" s="51">
        <f t="shared" ref="K11" si="24">SUM(K8:K10)</f>
        <v>47341</v>
      </c>
      <c r="L11" s="21">
        <f t="shared" ref="L11" si="25">IF(K11&gt;0,(K8*L8+K9*L9+K10*L10)/K11,0)</f>
        <v>5.7665744280855913E-2</v>
      </c>
      <c r="M11" s="52">
        <f t="shared" ref="M11" si="26">M8+M9+M10</f>
        <v>44611</v>
      </c>
      <c r="N11" s="53">
        <f t="shared" ref="N11" si="27">IF(M11&gt;0,O11/M11,0)</f>
        <v>0.52165512990069718</v>
      </c>
      <c r="O11" s="54">
        <f t="shared" ref="O11" si="28">O8+O9+O10</f>
        <v>23271.557000000001</v>
      </c>
      <c r="P11" s="21">
        <f t="shared" ref="P11" si="29">IF(M11&gt;0,Q11/M11,0)</f>
        <v>0.36410524310147724</v>
      </c>
      <c r="Q11" s="54">
        <f t="shared" ref="Q11" si="30">Q8+Q9+Q10</f>
        <v>16243.099000000002</v>
      </c>
      <c r="R11" s="21">
        <f t="shared" ref="R11" si="31">IF(M11&gt;0,T11/M11,0)</f>
        <v>0.11423962699782565</v>
      </c>
      <c r="S11" s="141"/>
      <c r="T11" s="54">
        <f t="shared" ref="T11" si="32">T8+T9+T10</f>
        <v>5096.3440000000001</v>
      </c>
      <c r="U11" s="21">
        <f t="shared" ref="U11" si="33">IF(M11&gt;0,V11/M11,0)</f>
        <v>0.2476674811145233</v>
      </c>
      <c r="V11" s="54">
        <f t="shared" ref="V11" si="34">V8+V9+V10</f>
        <v>11048.694</v>
      </c>
      <c r="W11" s="21">
        <f t="shared" ref="W11" si="35">IF(M11&gt;0,X11/M11,0)</f>
        <v>0.4803446907713344</v>
      </c>
      <c r="X11" s="54">
        <f t="shared" ref="X11" si="36">X8+X9+X10</f>
        <v>21428.656999999999</v>
      </c>
      <c r="Y11" s="21">
        <f t="shared" ref="Y11" si="37">IF(M11&gt;0,Z11/M11,0)</f>
        <v>0.41666068906771869</v>
      </c>
      <c r="Z11" s="54">
        <f t="shared" ref="Z11" si="38">Z8+Z9+Z10</f>
        <v>18587.649999999998</v>
      </c>
      <c r="AA11" s="55">
        <f t="shared" ref="AA11" si="39">IF(M11&gt;0,AB11/M11,0)</f>
        <v>2.7834110421196567E-3</v>
      </c>
      <c r="AB11" s="56">
        <f t="shared" ref="AB11" si="40">SUM(AB8:AB10)</f>
        <v>124.17075</v>
      </c>
      <c r="AC11" s="55">
        <f t="shared" ref="AC11" si="41">IF(M11&gt;0,(AC8*M8+AC9*M9+AC10*M10)/M11,0)</f>
        <v>2.8436084373809154E-3</v>
      </c>
      <c r="AD11" s="55">
        <f t="shared" ref="AD11" si="42">IF(K11&gt;0,(K8*AD8+K9*AD9+K10*AD10)/K11,0)</f>
        <v>3.1666800447814787E-4</v>
      </c>
      <c r="AE11" s="52">
        <f t="shared" ref="AE11" si="43">SUM(AE8:AE10)</f>
        <v>14.127560000000003</v>
      </c>
      <c r="AF11" s="53">
        <f t="shared" ref="AF11" si="44">IF(K11&gt;0,(K8*AF8+K9*AF9+K10*AF10)/K11,0)</f>
        <v>0.20846643923871486</v>
      </c>
      <c r="AG11" s="58">
        <f t="shared" ref="AG11" si="45">SUM(AG8:AG10)</f>
        <v>105.50544800000003</v>
      </c>
      <c r="AH11" s="53">
        <f t="shared" ref="AH11" si="46">IF(AND(AB11&gt;0),((AB8*AH8+AB9*AH9+AB10*AH10)/AB11),0)</f>
        <v>0.8875736476862528</v>
      </c>
      <c r="AI11" s="57">
        <f t="shared" si="6"/>
        <v>0.88990426364775688</v>
      </c>
      <c r="AJ11" s="51">
        <f t="shared" ref="AJ11" si="47">SUM(AJ8:AJ10)</f>
        <v>555</v>
      </c>
      <c r="AK11" s="21">
        <f t="shared" ref="AK11" si="48">IF(AJ11&gt;0,(AK8*AJ8+AK9*AJ9+AK10*AJ10)/AJ11,0)</f>
        <v>8.7787387387387394E-2</v>
      </c>
      <c r="AL11" s="53">
        <f>IF(K11&gt;0,(AL8*K8+AL9*K9+AL10*K10)/K11,0)</f>
        <v>0.22266644135104879</v>
      </c>
      <c r="AM11" s="141">
        <f>IF(K11&gt;0,(AM8*K8+AM9*K9+AM10*K10)/K11,0)</f>
        <v>0.23083282144441392</v>
      </c>
      <c r="AN11" s="58">
        <f t="shared" ref="AN11" si="49">SUM(AN8:AN10)</f>
        <v>112.72865600000002</v>
      </c>
      <c r="AO11" s="142">
        <f t="shared" ref="AO11:AO71" si="50">SUM(AO8:AO10)</f>
        <v>116.81774220000001</v>
      </c>
      <c r="AP11" s="56"/>
      <c r="AQ11" s="56">
        <f t="shared" ref="AQ11" si="51">SUM(AQ8:AQ10)</f>
        <v>1000.28</v>
      </c>
      <c r="AR11" s="105"/>
      <c r="AS11" s="106">
        <f>AR10</f>
        <v>2081.800000000002</v>
      </c>
      <c r="AT11" s="51">
        <f t="shared" ref="AT11" si="52">SUM(AT8:AT10)</f>
        <v>0</v>
      </c>
      <c r="AU11" s="59"/>
      <c r="AV11" s="58"/>
      <c r="AW11" s="58"/>
      <c r="AX11" s="58"/>
      <c r="AY11" s="58"/>
    </row>
    <row r="12" spans="1:51" x14ac:dyDescent="0.2">
      <c r="A12" s="168">
        <v>3</v>
      </c>
      <c r="B12" s="23">
        <v>1</v>
      </c>
      <c r="C12" s="11" t="s">
        <v>57</v>
      </c>
      <c r="D12" s="12">
        <v>4143</v>
      </c>
      <c r="E12" s="12">
        <v>0</v>
      </c>
      <c r="F12" s="12">
        <v>16764</v>
      </c>
      <c r="G12" s="13">
        <v>0.6</v>
      </c>
      <c r="H12" s="13">
        <v>4.5999999999999996</v>
      </c>
      <c r="I12" s="12">
        <v>17866</v>
      </c>
      <c r="J12" s="13">
        <v>7.8</v>
      </c>
      <c r="K12" s="12">
        <v>15716</v>
      </c>
      <c r="L12" s="14">
        <v>6.7000000000000004E-2</v>
      </c>
      <c r="M12" s="24">
        <f>ROUND(K12*(1-L12),0)</f>
        <v>14663</v>
      </c>
      <c r="N12" s="15">
        <v>0.56699999999999995</v>
      </c>
      <c r="O12" s="25">
        <f t="shared" ref="O12:O14" si="53">M12*N12</f>
        <v>8313.9209999999985</v>
      </c>
      <c r="P12" s="14">
        <v>0.32500000000000001</v>
      </c>
      <c r="Q12" s="25">
        <f t="shared" ref="Q12:Q14" si="54">M12*P12</f>
        <v>4765.4750000000004</v>
      </c>
      <c r="R12" s="16">
        <v>0.108</v>
      </c>
      <c r="S12" s="150">
        <v>0.22009999999999999</v>
      </c>
      <c r="T12" s="25">
        <f t="shared" ref="T12:T14" si="55">M12*R12</f>
        <v>1583.604</v>
      </c>
      <c r="U12" s="26">
        <v>0.23899999999999999</v>
      </c>
      <c r="V12" s="25">
        <f t="shared" ref="V12:V14" si="56">M12*U12</f>
        <v>3504.4569999999999</v>
      </c>
      <c r="W12" s="16">
        <v>0.48599999999999999</v>
      </c>
      <c r="X12" s="25">
        <f t="shared" ref="X12:X14" si="57">M12*W12</f>
        <v>7126.2179999999998</v>
      </c>
      <c r="Y12" s="16">
        <v>0.41</v>
      </c>
      <c r="Z12" s="25">
        <f t="shared" ref="Z12:Z14" si="58">Y12*M12</f>
        <v>6011.83</v>
      </c>
      <c r="AA12" s="17">
        <v>2.9499999999999999E-3</v>
      </c>
      <c r="AB12" s="18">
        <f t="shared" ref="AB12:AB14" si="59">M12*AA12</f>
        <v>43.255850000000002</v>
      </c>
      <c r="AC12" s="27">
        <f>IF(M12&gt;0,(AE12+AN12)/M12,0)</f>
        <v>2.9866339084771197E-3</v>
      </c>
      <c r="AD12" s="17">
        <v>3.3E-4</v>
      </c>
      <c r="AE12" s="24">
        <f t="shared" ref="AE12:AE14" si="60">AD12*M12</f>
        <v>4.8387900000000004</v>
      </c>
      <c r="AF12" s="117">
        <v>0.2079</v>
      </c>
      <c r="AG12" s="30">
        <f t="shared" ref="AG12:AG14" si="61">AJ12*(1-AK12)*AF12</f>
        <v>35.913893399999999</v>
      </c>
      <c r="AH12" s="28">
        <f t="shared" ref="AH12:AH14" si="62">IF(AND(AF12&gt;0,AD12&gt;0,AA12&gt;0),((AA12-AD12)*AF12)/((AF12-AD12)*AA12),0)</f>
        <v>0.8895475734957291</v>
      </c>
      <c r="AI12" s="60">
        <f t="shared" si="6"/>
        <v>0.89081134303183029</v>
      </c>
      <c r="AJ12" s="12">
        <v>189</v>
      </c>
      <c r="AK12" s="14">
        <v>8.5999999999999993E-2</v>
      </c>
      <c r="AL12" s="15">
        <v>0.22550000000000001</v>
      </c>
      <c r="AM12" s="135">
        <v>0.2364</v>
      </c>
      <c r="AN12" s="30">
        <f>AJ12*(1-AK12)*AL12</f>
        <v>38.954223000000006</v>
      </c>
      <c r="AO12" s="136">
        <f t="shared" ref="AO12" si="63">AJ12*(1-AK12)*AM12</f>
        <v>40.837154400000003</v>
      </c>
      <c r="AP12" s="19">
        <v>1.58</v>
      </c>
      <c r="AQ12" s="19">
        <v>999.94</v>
      </c>
      <c r="AR12" s="101">
        <f>AR10+AJ12-AQ12</f>
        <v>1270.8600000000019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9"/>
      <c r="B13" s="33">
        <v>2</v>
      </c>
      <c r="C13" s="11" t="s">
        <v>59</v>
      </c>
      <c r="D13" s="34">
        <v>20800</v>
      </c>
      <c r="E13" s="34">
        <v>6</v>
      </c>
      <c r="F13" s="34">
        <v>14772</v>
      </c>
      <c r="G13" s="35">
        <v>0.7</v>
      </c>
      <c r="H13" s="35">
        <v>4.5999999999999996</v>
      </c>
      <c r="I13" s="34">
        <v>17088</v>
      </c>
      <c r="J13" s="35">
        <v>7.8</v>
      </c>
      <c r="K13" s="34">
        <v>15636</v>
      </c>
      <c r="L13" s="36">
        <v>5.7000000000000002E-2</v>
      </c>
      <c r="M13" s="37">
        <f>ROUND(K13*(1-L13),0)</f>
        <v>14745</v>
      </c>
      <c r="N13" s="38">
        <v>0.57299999999999995</v>
      </c>
      <c r="O13" s="25">
        <f t="shared" si="53"/>
        <v>8448.8850000000002</v>
      </c>
      <c r="P13" s="36">
        <v>0.314</v>
      </c>
      <c r="Q13" s="25">
        <f t="shared" si="54"/>
        <v>4629.93</v>
      </c>
      <c r="R13" s="39">
        <v>0.113</v>
      </c>
      <c r="S13" s="139">
        <v>0.21809999999999999</v>
      </c>
      <c r="T13" s="25">
        <f t="shared" si="55"/>
        <v>1666.1849999999999</v>
      </c>
      <c r="U13" s="28">
        <v>0.247</v>
      </c>
      <c r="V13" s="25">
        <f t="shared" si="56"/>
        <v>3642.0149999999999</v>
      </c>
      <c r="W13" s="39">
        <v>0.48699999999999999</v>
      </c>
      <c r="X13" s="25">
        <f t="shared" si="57"/>
        <v>7180.8149999999996</v>
      </c>
      <c r="Y13" s="39">
        <v>0.41</v>
      </c>
      <c r="Z13" s="25">
        <f t="shared" si="58"/>
        <v>6045.45</v>
      </c>
      <c r="AA13" s="40">
        <v>2.8300000000000001E-3</v>
      </c>
      <c r="AB13" s="18">
        <f t="shared" si="59"/>
        <v>41.728349999999999</v>
      </c>
      <c r="AC13" s="27">
        <f>IF(M13&gt;0,(AE13+AN13)/M13,0)</f>
        <v>3.0521975178026449E-3</v>
      </c>
      <c r="AD13" s="40">
        <v>3.1E-4</v>
      </c>
      <c r="AE13" s="37">
        <f t="shared" si="60"/>
        <v>4.5709499999999998</v>
      </c>
      <c r="AF13" s="28">
        <v>0.2021</v>
      </c>
      <c r="AG13" s="41">
        <f t="shared" si="61"/>
        <v>36.125779200000004</v>
      </c>
      <c r="AH13" s="28">
        <f t="shared" si="62"/>
        <v>0.89182733265191749</v>
      </c>
      <c r="AI13" s="29">
        <f t="shared" si="6"/>
        <v>0.89966679902988256</v>
      </c>
      <c r="AJ13" s="34">
        <v>196</v>
      </c>
      <c r="AK13" s="36">
        <v>8.7999999999999995E-2</v>
      </c>
      <c r="AL13" s="38">
        <v>0.22620000000000001</v>
      </c>
      <c r="AM13" s="137">
        <v>0.2382</v>
      </c>
      <c r="AN13" s="41">
        <f>AJ13*(1-AK13)*AL13</f>
        <v>40.433702400000001</v>
      </c>
      <c r="AO13" s="138">
        <f t="shared" si="20"/>
        <v>42.578726400000001</v>
      </c>
      <c r="AP13" s="42">
        <v>1.5</v>
      </c>
      <c r="AQ13" s="42"/>
      <c r="AR13" s="113">
        <f>AR12+AJ13-AQ13</f>
        <v>1466.8600000000019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9"/>
      <c r="B14" s="33">
        <v>3</v>
      </c>
      <c r="C14" s="11" t="s">
        <v>53</v>
      </c>
      <c r="D14" s="43">
        <v>22897</v>
      </c>
      <c r="E14" s="43">
        <v>2</v>
      </c>
      <c r="F14" s="43">
        <v>18839</v>
      </c>
      <c r="G14" s="37">
        <v>0.5</v>
      </c>
      <c r="H14" s="37">
        <v>5.2</v>
      </c>
      <c r="I14" s="43">
        <v>20878</v>
      </c>
      <c r="J14" s="37">
        <v>6</v>
      </c>
      <c r="K14" s="43">
        <v>15985</v>
      </c>
      <c r="L14" s="39">
        <v>5.0999999999999997E-2</v>
      </c>
      <c r="M14" s="37">
        <f>ROUND(K14*(1-L14),0)</f>
        <v>15170</v>
      </c>
      <c r="N14" s="28">
        <v>0.67100000000000004</v>
      </c>
      <c r="O14" s="25">
        <f t="shared" si="53"/>
        <v>10179.070000000002</v>
      </c>
      <c r="P14" s="39">
        <v>0.25700000000000001</v>
      </c>
      <c r="Q14" s="25">
        <f t="shared" si="54"/>
        <v>3898.69</v>
      </c>
      <c r="R14" s="39">
        <v>7.1999999999999995E-2</v>
      </c>
      <c r="S14" s="139">
        <v>0.22040000000000001</v>
      </c>
      <c r="T14" s="25">
        <f t="shared" si="55"/>
        <v>1092.24</v>
      </c>
      <c r="U14" s="28">
        <v>0.23599999999999999</v>
      </c>
      <c r="V14" s="25">
        <f t="shared" si="56"/>
        <v>3580.12</v>
      </c>
      <c r="W14" s="39">
        <v>0.498</v>
      </c>
      <c r="X14" s="25">
        <f t="shared" si="57"/>
        <v>7554.66</v>
      </c>
      <c r="Y14" s="39">
        <v>0.41</v>
      </c>
      <c r="Z14" s="25">
        <f t="shared" si="58"/>
        <v>6219.7</v>
      </c>
      <c r="AA14" s="47">
        <v>2.98E-3</v>
      </c>
      <c r="AB14" s="18">
        <f t="shared" si="59"/>
        <v>45.206600000000002</v>
      </c>
      <c r="AC14" s="27">
        <f>IF(M14&gt;0,(AE14+AN14)/M14,0)</f>
        <v>3.6985517468688198E-3</v>
      </c>
      <c r="AD14" s="47">
        <v>3.5E-4</v>
      </c>
      <c r="AE14" s="37">
        <f t="shared" si="60"/>
        <v>5.3094999999999999</v>
      </c>
      <c r="AF14" s="28">
        <v>0.14319999999999999</v>
      </c>
      <c r="AG14" s="41">
        <f t="shared" si="61"/>
        <v>40.751855999999997</v>
      </c>
      <c r="AH14" s="28">
        <f t="shared" si="62"/>
        <v>0.88471269201043945</v>
      </c>
      <c r="AI14" s="29">
        <f t="shared" si="6"/>
        <v>0.9071470844864451</v>
      </c>
      <c r="AJ14" s="43">
        <v>310</v>
      </c>
      <c r="AK14" s="39">
        <v>8.2000000000000003E-2</v>
      </c>
      <c r="AL14" s="28">
        <v>0.17849999999999999</v>
      </c>
      <c r="AM14" s="139">
        <v>0.16739999999999999</v>
      </c>
      <c r="AN14" s="41">
        <f>AJ14*(1-AK14)*AL14</f>
        <v>50.797529999999995</v>
      </c>
      <c r="AO14" s="140">
        <f t="shared" si="20"/>
        <v>47.638691999999999</v>
      </c>
      <c r="AP14" s="18">
        <v>1.65</v>
      </c>
      <c r="AQ14" s="18"/>
      <c r="AR14" s="113">
        <f>AR13+AJ14-AQ14</f>
        <v>1776.8600000000019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70"/>
      <c r="B15" s="49" t="s">
        <v>38</v>
      </c>
      <c r="C15" s="50"/>
      <c r="D15" s="51">
        <f t="shared" ref="D15" si="64">SUM(D12:D14)</f>
        <v>47840</v>
      </c>
      <c r="E15" s="51"/>
      <c r="F15" s="51">
        <f t="shared" ref="F15" si="65">SUM(F12:F14)</f>
        <v>50375</v>
      </c>
      <c r="G15" s="52"/>
      <c r="H15" s="52"/>
      <c r="I15" s="51">
        <f t="shared" ref="I15:K15" si="66">SUM(I12:I14)</f>
        <v>55832</v>
      </c>
      <c r="J15" s="52"/>
      <c r="K15" s="51">
        <f t="shared" si="66"/>
        <v>47337</v>
      </c>
      <c r="L15" s="21">
        <f t="shared" ref="L15" si="67">IF(K15&gt;0,(K12*L12+K13*L13+K14*L14)/K15,0)</f>
        <v>5.8293913851743873E-2</v>
      </c>
      <c r="M15" s="52">
        <f t="shared" ref="M15" si="68">M12+M13+M14</f>
        <v>44578</v>
      </c>
      <c r="N15" s="53">
        <f t="shared" ref="N15" si="69">IF(M15&gt;0,O15/M15,0)</f>
        <v>0.60437605993988053</v>
      </c>
      <c r="O15" s="54">
        <f t="shared" ref="O15" si="70">O12+O13+O14</f>
        <v>26941.875999999997</v>
      </c>
      <c r="P15" s="21">
        <f t="shared" ref="P15" si="71">IF(M15&gt;0,Q15/M15,0)</f>
        <v>0.29822098344474857</v>
      </c>
      <c r="Q15" s="54">
        <f t="shared" ref="Q15" si="72">Q12+Q13+Q14</f>
        <v>13294.095000000001</v>
      </c>
      <c r="R15" s="21">
        <f t="shared" ref="R15" si="73">IF(M15&gt;0,T15/M15,0)</f>
        <v>9.7402956615370795E-2</v>
      </c>
      <c r="S15" s="141"/>
      <c r="T15" s="54">
        <f t="shared" ref="T15" si="74">T12+T13+T14</f>
        <v>4342.0289999999995</v>
      </c>
      <c r="U15" s="21">
        <f t="shared" ref="U15" si="75">IF(M15&gt;0,V15/M15,0)</f>
        <v>0.24062524115034323</v>
      </c>
      <c r="V15" s="54">
        <f t="shared" ref="V15" si="76">V12+V13+V14</f>
        <v>10726.592000000001</v>
      </c>
      <c r="W15" s="21">
        <f t="shared" ref="W15" si="77">IF(M15&gt;0,X15/M15,0)</f>
        <v>0.49041439723630487</v>
      </c>
      <c r="X15" s="54">
        <f t="shared" ref="X15" si="78">X12+X13+X14</f>
        <v>21861.692999999999</v>
      </c>
      <c r="Y15" s="21">
        <f t="shared" ref="Y15" si="79">IF(M15&gt;0,Z15/M15,0)</f>
        <v>0.41</v>
      </c>
      <c r="Z15" s="54">
        <f t="shared" ref="Z15" si="80">Z12+Z13+Z14</f>
        <v>18276.98</v>
      </c>
      <c r="AA15" s="55">
        <f t="shared" ref="AA15" si="81">IF(M15&gt;0,AB15/M15,0)</f>
        <v>2.9205168468751401E-3</v>
      </c>
      <c r="AB15" s="56">
        <f t="shared" ref="AB15" si="82">SUM(AB12:AB14)</f>
        <v>130.1908</v>
      </c>
      <c r="AC15" s="55">
        <f t="shared" ref="AC15" si="83">IF(M15&gt;0,(AC12*M12+AC13*M13+AC14*M14)/M15,0)</f>
        <v>3.2505876306698368E-3</v>
      </c>
      <c r="AD15" s="55">
        <f t="shared" ref="AD15" si="84">IF(K15&gt;0,(K12*AD12+K13*AD13+K14*AD14)/K15,0)</f>
        <v>3.301474533662885E-4</v>
      </c>
      <c r="AE15" s="52">
        <f t="shared" ref="AE15" si="85">SUM(AE12:AE14)</f>
        <v>14.719239999999999</v>
      </c>
      <c r="AF15" s="53">
        <f t="shared" ref="AF15" si="86">IF(K15&gt;0,(K12*AF12+K13*AF13+K14*AF14)/K15,0)</f>
        <v>0.18413596129877263</v>
      </c>
      <c r="AG15" s="58">
        <f t="shared" ref="AG15" si="87">SUM(AG12:AG14)</f>
        <v>112.79152859999999</v>
      </c>
      <c r="AH15" s="53">
        <f t="shared" ref="AH15" si="88">IF(AND(AB15&gt;0),((AB12*AH12+AB13*AH13+AB14*AH14)/AB15),0)</f>
        <v>0.88859944225014365</v>
      </c>
      <c r="AI15" s="57">
        <f t="shared" si="6"/>
        <v>0.89985015790110112</v>
      </c>
      <c r="AJ15" s="51">
        <f t="shared" ref="AJ15" si="89">SUM(AJ12:AJ14)</f>
        <v>695</v>
      </c>
      <c r="AK15" s="21">
        <f t="shared" ref="AK15" si="90">IF(AJ15&gt;0,(AK12*AJ12+AK13*AJ13+AK14*AJ14)/AJ15,0)</f>
        <v>8.477985611510791E-2</v>
      </c>
      <c r="AL15" s="53">
        <f>IF(K15&gt;0,(AL12*K12+AL13*K13+AL14*K14)/K15,0)</f>
        <v>0.20986001859010922</v>
      </c>
      <c r="AM15" s="141">
        <f>IF(K15&gt;0,(AM12*K12+AM13*K13+AM14*K14)/K15,0)</f>
        <v>0.21369428987895303</v>
      </c>
      <c r="AN15" s="58">
        <f t="shared" ref="AN15" si="91">SUM(AN12:AN14)</f>
        <v>130.1854554</v>
      </c>
      <c r="AO15" s="142">
        <f t="shared" si="50"/>
        <v>131.05457279999999</v>
      </c>
      <c r="AP15" s="56"/>
      <c r="AQ15" s="56">
        <f t="shared" ref="AQ15" si="92">SUM(AQ12:AQ14)</f>
        <v>999.94</v>
      </c>
      <c r="AR15" s="105"/>
      <c r="AS15" s="106">
        <f>AR14</f>
        <v>1776.8600000000019</v>
      </c>
      <c r="AT15" s="51">
        <f t="shared" ref="AT15" si="93">SUM(AT12:AT14)</f>
        <v>0</v>
      </c>
      <c r="AU15" s="59"/>
      <c r="AV15" s="58"/>
      <c r="AW15" s="58"/>
      <c r="AX15" s="58"/>
      <c r="AY15" s="58"/>
    </row>
    <row r="16" spans="1:51" x14ac:dyDescent="0.2">
      <c r="A16" s="168">
        <v>4</v>
      </c>
      <c r="B16" s="23">
        <v>1</v>
      </c>
      <c r="C16" s="11" t="s">
        <v>57</v>
      </c>
      <c r="D16" s="12">
        <v>7265</v>
      </c>
      <c r="E16" s="12">
        <v>0</v>
      </c>
      <c r="F16" s="12">
        <v>13308</v>
      </c>
      <c r="G16" s="13">
        <v>0.5</v>
      </c>
      <c r="H16" s="13">
        <v>3.4</v>
      </c>
      <c r="I16" s="12">
        <v>14727</v>
      </c>
      <c r="J16" s="13">
        <v>7</v>
      </c>
      <c r="K16" s="12">
        <v>15956</v>
      </c>
      <c r="L16" s="14">
        <v>5.0999999999999997E-2</v>
      </c>
      <c r="M16" s="24">
        <f>ROUND(K16*(1-L16),0)</f>
        <v>15142</v>
      </c>
      <c r="N16" s="15">
        <v>0.48099999999999998</v>
      </c>
      <c r="O16" s="25">
        <f t="shared" ref="O16:O18" si="94">M16*N16</f>
        <v>7283.3019999999997</v>
      </c>
      <c r="P16" s="14">
        <v>0.34599999999999997</v>
      </c>
      <c r="Q16" s="25">
        <f t="shared" ref="Q16:Q18" si="95">M16*P16</f>
        <v>5239.1319999999996</v>
      </c>
      <c r="R16" s="16">
        <v>0.17299999999999999</v>
      </c>
      <c r="S16" s="150">
        <v>0.21360000000000001</v>
      </c>
      <c r="T16" s="25">
        <f t="shared" ref="T16:T18" si="96">M16*R16</f>
        <v>2619.5659999999998</v>
      </c>
      <c r="U16" s="26">
        <v>0.23200000000000001</v>
      </c>
      <c r="V16" s="25">
        <f t="shared" ref="V16:V18" si="97">M16*U16</f>
        <v>3512.944</v>
      </c>
      <c r="W16" s="16">
        <v>0.502</v>
      </c>
      <c r="X16" s="25">
        <f t="shared" ref="X16:X18" si="98">M16*W16</f>
        <v>7601.2839999999997</v>
      </c>
      <c r="Y16" s="16">
        <v>0.41</v>
      </c>
      <c r="Z16" s="25">
        <f t="shared" ref="Z16:Z18" si="99">Y16*M16</f>
        <v>6208.2199999999993</v>
      </c>
      <c r="AA16" s="17">
        <v>2.99E-3</v>
      </c>
      <c r="AB16" s="18">
        <f t="shared" ref="AB16:AB18" si="100">M16*AA16</f>
        <v>45.27458</v>
      </c>
      <c r="AC16" s="27">
        <f>IF(M16&gt;0,(AE16+AN16)/M16,0)</f>
        <v>2.9948234843481707E-3</v>
      </c>
      <c r="AD16" s="17">
        <v>3.8999999999999999E-4</v>
      </c>
      <c r="AE16" s="24">
        <f t="shared" ref="AE16:AE18" si="101">AD16*M16</f>
        <v>5.9053800000000001</v>
      </c>
      <c r="AF16" s="117">
        <v>0.20569999999999999</v>
      </c>
      <c r="AG16" s="30">
        <f t="shared" ref="AG16:AG18" si="102">AJ16*(1-AK16)*AF16</f>
        <v>38.144185200000003</v>
      </c>
      <c r="AH16" s="28">
        <f t="shared" ref="AH16:AH18" si="103">IF(AND(AF16&gt;0,AD16&gt;0,AA16&gt;0),((AA16-AD16)*AF16)/((AF16-AD16)*AA16),0)</f>
        <v>0.87121701435580978</v>
      </c>
      <c r="AI16" s="60">
        <f t="shared" si="6"/>
        <v>0.87137301863183969</v>
      </c>
      <c r="AJ16" s="12">
        <v>202</v>
      </c>
      <c r="AK16" s="14">
        <v>8.2000000000000003E-2</v>
      </c>
      <c r="AL16" s="15">
        <v>0.2127</v>
      </c>
      <c r="AM16" s="135">
        <v>0.2107</v>
      </c>
      <c r="AN16" s="30">
        <f>AJ16*(1-AK16)*AL16</f>
        <v>39.442237200000001</v>
      </c>
      <c r="AO16" s="136">
        <f t="shared" ref="AO16" si="104">AJ16*(1-AK16)*AM16</f>
        <v>39.071365200000002</v>
      </c>
      <c r="AP16" s="19">
        <v>1.6</v>
      </c>
      <c r="AQ16" s="19">
        <v>826.1</v>
      </c>
      <c r="AR16" s="101">
        <f>AR14+AJ16-AQ16</f>
        <v>1152.760000000002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9"/>
      <c r="B17" s="33">
        <v>2</v>
      </c>
      <c r="C17" s="11" t="s">
        <v>55</v>
      </c>
      <c r="D17" s="34">
        <v>20800</v>
      </c>
      <c r="E17" s="34">
        <v>7</v>
      </c>
      <c r="F17" s="34">
        <v>19375</v>
      </c>
      <c r="G17" s="35">
        <v>0.9</v>
      </c>
      <c r="H17" s="35">
        <v>4.2</v>
      </c>
      <c r="I17" s="34">
        <v>21356</v>
      </c>
      <c r="J17" s="35">
        <v>5.9</v>
      </c>
      <c r="K17" s="34">
        <v>16113</v>
      </c>
      <c r="L17" s="36">
        <v>6.0999999999999999E-2</v>
      </c>
      <c r="M17" s="37">
        <f>ROUND(K17*(1-L17),0)</f>
        <v>15130</v>
      </c>
      <c r="N17" s="38">
        <v>0.51100000000000001</v>
      </c>
      <c r="O17" s="25">
        <f t="shared" si="94"/>
        <v>7731.43</v>
      </c>
      <c r="P17" s="36">
        <v>0.39600000000000002</v>
      </c>
      <c r="Q17" s="25">
        <f t="shared" si="95"/>
        <v>5991.4800000000005</v>
      </c>
      <c r="R17" s="39">
        <v>9.2999999999999999E-2</v>
      </c>
      <c r="S17" s="139">
        <v>0.20019999999999999</v>
      </c>
      <c r="T17" s="25">
        <f t="shared" si="96"/>
        <v>1407.09</v>
      </c>
      <c r="U17" s="28">
        <v>0.23100000000000001</v>
      </c>
      <c r="V17" s="25">
        <f t="shared" si="97"/>
        <v>3495.03</v>
      </c>
      <c r="W17" s="39">
        <v>0.498</v>
      </c>
      <c r="X17" s="25">
        <f t="shared" si="98"/>
        <v>7534.74</v>
      </c>
      <c r="Y17" s="39">
        <v>0.42</v>
      </c>
      <c r="Z17" s="25">
        <f t="shared" si="99"/>
        <v>6354.5999999999995</v>
      </c>
      <c r="AA17" s="40">
        <v>3.0799999999999998E-3</v>
      </c>
      <c r="AB17" s="18">
        <f t="shared" si="100"/>
        <v>46.6004</v>
      </c>
      <c r="AC17" s="27">
        <f>IF(M17&gt;0,(AE17+AN17)/M17,0)</f>
        <v>3.1331594514210177E-3</v>
      </c>
      <c r="AD17" s="40">
        <v>4.0000000000000002E-4</v>
      </c>
      <c r="AE17" s="37">
        <f t="shared" si="101"/>
        <v>6.0520000000000005</v>
      </c>
      <c r="AF17" s="28">
        <v>0.2034</v>
      </c>
      <c r="AG17" s="41">
        <f t="shared" si="102"/>
        <v>38.319543000000003</v>
      </c>
      <c r="AH17" s="28">
        <f t="shared" si="103"/>
        <v>0.87184441174588967</v>
      </c>
      <c r="AI17" s="29">
        <f t="shared" si="6"/>
        <v>0.87392591647130224</v>
      </c>
      <c r="AJ17" s="34">
        <v>205</v>
      </c>
      <c r="AK17" s="36">
        <v>8.1000000000000003E-2</v>
      </c>
      <c r="AL17" s="38">
        <v>0.2195</v>
      </c>
      <c r="AM17" s="137">
        <v>0.22639999999999999</v>
      </c>
      <c r="AN17" s="41">
        <f>AJ17*(1-AK17)*AL17</f>
        <v>41.352702499999999</v>
      </c>
      <c r="AO17" s="138">
        <f t="shared" si="20"/>
        <v>42.652628</v>
      </c>
      <c r="AP17" s="42">
        <v>1.6</v>
      </c>
      <c r="AQ17" s="42"/>
      <c r="AR17" s="113">
        <f>AR16+AJ17-AQ17</f>
        <v>1357.760000000002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9"/>
      <c r="B18" s="33">
        <v>3</v>
      </c>
      <c r="C18" s="11" t="s">
        <v>53</v>
      </c>
      <c r="D18" s="43">
        <v>23200</v>
      </c>
      <c r="E18" s="43">
        <v>2</v>
      </c>
      <c r="F18" s="43">
        <v>18665</v>
      </c>
      <c r="G18" s="37">
        <v>0.6</v>
      </c>
      <c r="H18" s="37">
        <v>3.9</v>
      </c>
      <c r="I18" s="43">
        <v>21037</v>
      </c>
      <c r="J18" s="37">
        <v>4.4000000000000004</v>
      </c>
      <c r="K18" s="43">
        <v>16204</v>
      </c>
      <c r="L18" s="39">
        <v>5.1999999999999998E-2</v>
      </c>
      <c r="M18" s="37">
        <f>ROUND(K18*(1-L18),0)</f>
        <v>15361</v>
      </c>
      <c r="N18" s="28">
        <v>0.47699999999999998</v>
      </c>
      <c r="O18" s="25">
        <f t="shared" si="94"/>
        <v>7327.1970000000001</v>
      </c>
      <c r="P18" s="39">
        <v>0.39800000000000002</v>
      </c>
      <c r="Q18" s="25">
        <f t="shared" si="95"/>
        <v>6113.6779999999999</v>
      </c>
      <c r="R18" s="39">
        <v>0.125</v>
      </c>
      <c r="S18" s="139">
        <v>0.18920000000000001</v>
      </c>
      <c r="T18" s="25">
        <f t="shared" si="96"/>
        <v>1920.125</v>
      </c>
      <c r="U18" s="28">
        <v>0.222</v>
      </c>
      <c r="V18" s="25">
        <f t="shared" si="97"/>
        <v>3410.1419999999998</v>
      </c>
      <c r="W18" s="39">
        <v>0.51200000000000001</v>
      </c>
      <c r="X18" s="25">
        <f t="shared" si="98"/>
        <v>7864.8320000000003</v>
      </c>
      <c r="Y18" s="39">
        <v>0.41</v>
      </c>
      <c r="Z18" s="25">
        <f t="shared" si="99"/>
        <v>6298.0099999999993</v>
      </c>
      <c r="AA18" s="47">
        <v>3.1099999999999999E-3</v>
      </c>
      <c r="AB18" s="18">
        <f t="shared" si="100"/>
        <v>47.772709999999996</v>
      </c>
      <c r="AC18" s="27">
        <f>IF(M18&gt;0,(AE18+AN18)/M18,0)</f>
        <v>3.1835420871037042E-3</v>
      </c>
      <c r="AD18" s="47">
        <v>4.0999999999999999E-4</v>
      </c>
      <c r="AE18" s="37">
        <f t="shared" si="101"/>
        <v>6.2980099999999997</v>
      </c>
      <c r="AF18" s="28">
        <v>0.2072</v>
      </c>
      <c r="AG18" s="41">
        <f t="shared" si="102"/>
        <v>39.944015999999998</v>
      </c>
      <c r="AH18" s="28">
        <f t="shared" si="103"/>
        <v>0.86988850705058451</v>
      </c>
      <c r="AI18" s="29">
        <f t="shared" si="6"/>
        <v>0.87283191491185474</v>
      </c>
      <c r="AJ18" s="43">
        <v>210</v>
      </c>
      <c r="AK18" s="39">
        <v>8.2000000000000003E-2</v>
      </c>
      <c r="AL18" s="28">
        <v>0.221</v>
      </c>
      <c r="AM18" s="139">
        <v>0.2268</v>
      </c>
      <c r="AN18" s="41">
        <f>AJ18*(1-AK18)*AL18</f>
        <v>42.604379999999999</v>
      </c>
      <c r="AO18" s="140">
        <f t="shared" si="20"/>
        <v>43.722504000000001</v>
      </c>
      <c r="AP18" s="18">
        <v>1.68</v>
      </c>
      <c r="AQ18" s="18"/>
      <c r="AR18" s="113">
        <f>AR17+AJ18-AQ18</f>
        <v>1567.760000000002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70"/>
      <c r="B19" s="49" t="s">
        <v>38</v>
      </c>
      <c r="C19" s="50"/>
      <c r="D19" s="51">
        <f t="shared" ref="D19" si="105">SUM(D16:D18)</f>
        <v>51265</v>
      </c>
      <c r="E19" s="51"/>
      <c r="F19" s="51">
        <f t="shared" ref="F19" si="106">SUM(F16:F18)</f>
        <v>51348</v>
      </c>
      <c r="G19" s="52"/>
      <c r="H19" s="52"/>
      <c r="I19" s="51">
        <f t="shared" ref="I19:K19" si="107">SUM(I16:I18)</f>
        <v>57120</v>
      </c>
      <c r="J19" s="52"/>
      <c r="K19" s="51">
        <f t="shared" si="107"/>
        <v>48273</v>
      </c>
      <c r="L19" s="21">
        <f t="shared" ref="L19" si="108">IF(K19&gt;0,(K16*L16+K17*L17+K18*L18)/K19,0)</f>
        <v>5.4673564932778147E-2</v>
      </c>
      <c r="M19" s="52">
        <f t="shared" ref="M19" si="109">M16+M17+M18</f>
        <v>45633</v>
      </c>
      <c r="N19" s="53">
        <f t="shared" ref="N19" si="110">IF(M19&gt;0,O19/M19,0)</f>
        <v>0.48960026735038242</v>
      </c>
      <c r="O19" s="54">
        <f t="shared" ref="O19" si="111">O16+O17+O18</f>
        <v>22341.929</v>
      </c>
      <c r="P19" s="21">
        <f t="shared" ref="P19" si="112">IF(M19&gt;0,Q19/M19,0)</f>
        <v>0.38008217737163896</v>
      </c>
      <c r="Q19" s="54">
        <f t="shared" ref="Q19" si="113">Q16+Q17+Q18</f>
        <v>17344.29</v>
      </c>
      <c r="R19" s="21">
        <f t="shared" ref="R19" si="114">IF(M19&gt;0,T19/M19,0)</f>
        <v>0.13031755527797864</v>
      </c>
      <c r="S19" s="141"/>
      <c r="T19" s="54">
        <f t="shared" ref="T19" si="115">T16+T17+T18</f>
        <v>5946.7809999999999</v>
      </c>
      <c r="U19" s="21">
        <f t="shared" ref="U19" si="116">IF(M19&gt;0,V19/M19,0)</f>
        <v>0.22830223741590516</v>
      </c>
      <c r="V19" s="54">
        <f t="shared" ref="V19" si="117">V16+V17+V18</f>
        <v>10418.116</v>
      </c>
      <c r="W19" s="21">
        <f t="shared" ref="W19" si="118">IF(M19&gt;0,X19/M19,0)</f>
        <v>0.50403997107356513</v>
      </c>
      <c r="X19" s="54">
        <f t="shared" ref="X19" si="119">X16+X17+X18</f>
        <v>23000.856</v>
      </c>
      <c r="Y19" s="21">
        <f t="shared" ref="Y19" si="120">IF(M19&gt;0,Z19/M19,0)</f>
        <v>0.41331558302105931</v>
      </c>
      <c r="Z19" s="54">
        <f t="shared" ref="Z19" si="121">Z16+Z17+Z18</f>
        <v>18860.829999999998</v>
      </c>
      <c r="AA19" s="55">
        <f t="shared" ref="AA19" si="122">IF(M19&gt;0,AB19/M19,0)</f>
        <v>3.0602346985734003E-3</v>
      </c>
      <c r="AB19" s="56">
        <f t="shared" ref="AB19" si="123">SUM(AB16:AB18)</f>
        <v>139.64768999999998</v>
      </c>
      <c r="AC19" s="55">
        <f t="shared" ref="AC19" si="124">IF(M19&gt;0,(AC16*M16+AC17*M17+AC18*M18)/M19,0)</f>
        <v>3.1042164595796902E-3</v>
      </c>
      <c r="AD19" s="55">
        <f t="shared" ref="AD19" si="125">IF(K19&gt;0,(K16*AD16+K17*AD17+K18*AD18)/K19,0)</f>
        <v>4.000513744743439E-4</v>
      </c>
      <c r="AE19" s="52">
        <f t="shared" ref="AE19" si="126">SUM(AE16:AE18)</f>
        <v>18.255389999999998</v>
      </c>
      <c r="AF19" s="53">
        <f t="shared" ref="AF19" si="127">IF(K19&gt;0,(K16*AF16+K17*AF17+K18*AF18)/K19,0)</f>
        <v>0.20543579640792992</v>
      </c>
      <c r="AG19" s="58">
        <f t="shared" ref="AG19" si="128">SUM(AG16:AG18)</f>
        <v>116.4077442</v>
      </c>
      <c r="AH19" s="53">
        <f t="shared" ref="AH19" si="129">IF(AND(AB19&gt;0),((AB16*AH16+AB17*AH17+AB18*AH18)/AB19),0)</f>
        <v>0.87097190163759219</v>
      </c>
      <c r="AI19" s="57">
        <f t="shared" si="6"/>
        <v>0.87272979697934572</v>
      </c>
      <c r="AJ19" s="51">
        <f t="shared" ref="AJ19" si="130">SUM(AJ16:AJ18)</f>
        <v>617</v>
      </c>
      <c r="AK19" s="21">
        <f t="shared" ref="AK19" si="131">IF(AJ19&gt;0,(AK16*AJ16+AK17*AJ17+AK18*AJ18)/AJ19,0)</f>
        <v>8.1667747163695292E-2</v>
      </c>
      <c r="AL19" s="53">
        <f>IF(K19&gt;0,(AL16*K16+AL17*K17+AL18*K18)/K19,0)</f>
        <v>0.21775586145464337</v>
      </c>
      <c r="AM19" s="141">
        <f>IF(K19&gt;0,(AM16*K16+AM17*K17+AM18*K18)/K19,0)</f>
        <v>0.22134484287282744</v>
      </c>
      <c r="AN19" s="58">
        <f t="shared" ref="AN19" si="132">SUM(AN16:AN18)</f>
        <v>123.39931970000001</v>
      </c>
      <c r="AO19" s="142">
        <f t="shared" si="50"/>
        <v>125.4464972</v>
      </c>
      <c r="AP19" s="56"/>
      <c r="AQ19" s="56">
        <f t="shared" ref="AQ19" si="133">SUM(AQ16:AQ18)</f>
        <v>826.1</v>
      </c>
      <c r="AR19" s="105"/>
      <c r="AS19" s="106">
        <f>AR18</f>
        <v>1567.760000000002</v>
      </c>
      <c r="AT19" s="51">
        <f t="shared" ref="AT19" si="134">SUM(AT16:AT18)</f>
        <v>0</v>
      </c>
      <c r="AU19" s="59"/>
      <c r="AV19" s="58"/>
      <c r="AW19" s="58"/>
      <c r="AX19" s="58"/>
      <c r="AY19" s="58"/>
    </row>
    <row r="20" spans="1:51" x14ac:dyDescent="0.2">
      <c r="A20" s="168">
        <v>5</v>
      </c>
      <c r="B20" s="23">
        <v>1</v>
      </c>
      <c r="C20" s="11" t="s">
        <v>57</v>
      </c>
      <c r="D20" s="12">
        <v>6244</v>
      </c>
      <c r="E20" s="12">
        <v>0</v>
      </c>
      <c r="F20" s="12">
        <v>9649</v>
      </c>
      <c r="G20" s="13">
        <v>1</v>
      </c>
      <c r="H20" s="13">
        <v>5</v>
      </c>
      <c r="I20" s="12">
        <v>11873</v>
      </c>
      <c r="J20" s="13">
        <v>6</v>
      </c>
      <c r="K20" s="12">
        <v>15769</v>
      </c>
      <c r="L20" s="14">
        <v>5.8999999999999997E-2</v>
      </c>
      <c r="M20" s="24">
        <f>ROUND(K20*(1-L20),0)</f>
        <v>14839</v>
      </c>
      <c r="N20" s="15">
        <v>0.41399999999999998</v>
      </c>
      <c r="O20" s="25">
        <f t="shared" ref="O20:O22" si="135">M20*N20</f>
        <v>6143.3459999999995</v>
      </c>
      <c r="P20" s="14">
        <v>0.48399999999999999</v>
      </c>
      <c r="Q20" s="25">
        <f t="shared" ref="Q20:Q22" si="136">M20*P20</f>
        <v>7182.076</v>
      </c>
      <c r="R20" s="16">
        <v>0.10199999999999999</v>
      </c>
      <c r="S20" s="150">
        <v>0.21240000000000001</v>
      </c>
      <c r="T20" s="25">
        <f t="shared" ref="T20:T22" si="137">M20*R20</f>
        <v>1513.578</v>
      </c>
      <c r="U20" s="26">
        <v>0.22</v>
      </c>
      <c r="V20" s="25">
        <f t="shared" ref="V20:V22" si="138">M20*U20</f>
        <v>3264.58</v>
      </c>
      <c r="W20" s="16">
        <v>0.52500000000000002</v>
      </c>
      <c r="X20" s="25">
        <f t="shared" ref="X20:X22" si="139">M20*W20</f>
        <v>7790.4750000000004</v>
      </c>
      <c r="Y20" s="16">
        <v>0.41</v>
      </c>
      <c r="Z20" s="25">
        <f t="shared" ref="Z20:Z22" si="140">Y20*M20</f>
        <v>6083.99</v>
      </c>
      <c r="AA20" s="17">
        <v>3.0200000000000001E-3</v>
      </c>
      <c r="AB20" s="18">
        <f t="shared" ref="AB20:AB22" si="141">M20*AA20</f>
        <v>44.813780000000001</v>
      </c>
      <c r="AC20" s="27">
        <f>IF(M20&gt;0,(AE20+AN20)/M20,0)</f>
        <v>3.0868865152638317E-3</v>
      </c>
      <c r="AD20" s="17">
        <v>4.0999999999999999E-4</v>
      </c>
      <c r="AE20" s="24">
        <f t="shared" ref="AE20:AE22" si="142">AD20*M20</f>
        <v>6.08399</v>
      </c>
      <c r="AF20" s="117">
        <v>0.20699999999999999</v>
      </c>
      <c r="AG20" s="30">
        <f t="shared" ref="AG20:AG22" si="143">AJ20*(1-AK20)*AF20</f>
        <v>37.055070000000001</v>
      </c>
      <c r="AH20" s="28">
        <f t="shared" ref="AH20:AH22" si="144">IF(AND(AF20&gt;0,AD20&gt;0,AA20&gt;0),((AA20-AD20)*AF20)/((AF20-AD20)*AA20),0)</f>
        <v>0.86595358436215442</v>
      </c>
      <c r="AI20" s="60">
        <f t="shared" si="6"/>
        <v>0.86878532299497102</v>
      </c>
      <c r="AJ20" s="12">
        <v>195</v>
      </c>
      <c r="AK20" s="14">
        <v>8.2000000000000003E-2</v>
      </c>
      <c r="AL20" s="15">
        <v>0.22189999999999999</v>
      </c>
      <c r="AM20" s="135">
        <v>0.2298</v>
      </c>
      <c r="AN20" s="30">
        <f>AJ20*(1-AK20)*AL20</f>
        <v>39.722318999999999</v>
      </c>
      <c r="AO20" s="136">
        <f t="shared" ref="AO20" si="145">AJ20*(1-AK20)*AM20</f>
        <v>41.136498000000003</v>
      </c>
      <c r="AP20" s="19">
        <v>1.6</v>
      </c>
      <c r="AQ20" s="19">
        <v>511.5</v>
      </c>
      <c r="AR20" s="101">
        <f>AR18+AJ20-AQ20</f>
        <v>1251.260000000002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9"/>
      <c r="B21" s="33">
        <v>2</v>
      </c>
      <c r="C21" s="11" t="s">
        <v>55</v>
      </c>
      <c r="D21" s="34">
        <v>19426</v>
      </c>
      <c r="E21" s="34">
        <v>5</v>
      </c>
      <c r="F21" s="34">
        <v>19770</v>
      </c>
      <c r="G21" s="35">
        <v>0.5</v>
      </c>
      <c r="H21" s="35">
        <v>4.5999999999999996</v>
      </c>
      <c r="I21" s="34">
        <v>20408</v>
      </c>
      <c r="J21" s="35">
        <v>5.0999999999999996</v>
      </c>
      <c r="K21" s="34">
        <v>16017</v>
      </c>
      <c r="L21" s="36">
        <v>0.06</v>
      </c>
      <c r="M21" s="37">
        <f>ROUND(K21*(1-L21),0)</f>
        <v>15056</v>
      </c>
      <c r="N21" s="38">
        <v>0.48599999999999999</v>
      </c>
      <c r="O21" s="25">
        <f t="shared" si="135"/>
        <v>7317.2159999999994</v>
      </c>
      <c r="P21" s="36">
        <v>0.44600000000000001</v>
      </c>
      <c r="Q21" s="25">
        <f t="shared" si="136"/>
        <v>6714.9760000000006</v>
      </c>
      <c r="R21" s="39">
        <v>6.8000000000000005E-2</v>
      </c>
      <c r="S21" s="139">
        <v>0.1799</v>
      </c>
      <c r="T21" s="25">
        <f t="shared" si="137"/>
        <v>1023.8080000000001</v>
      </c>
      <c r="U21" s="28">
        <v>0.222</v>
      </c>
      <c r="V21" s="25">
        <f t="shared" si="138"/>
        <v>3342.4320000000002</v>
      </c>
      <c r="W21" s="39">
        <v>0.50900000000000001</v>
      </c>
      <c r="X21" s="25">
        <f t="shared" si="139"/>
        <v>7663.5039999999999</v>
      </c>
      <c r="Y21" s="39">
        <v>0.41</v>
      </c>
      <c r="Z21" s="25">
        <f t="shared" si="140"/>
        <v>6172.96</v>
      </c>
      <c r="AA21" s="40">
        <v>2.9099999999999998E-3</v>
      </c>
      <c r="AB21" s="18">
        <f t="shared" si="141"/>
        <v>43.812959999999997</v>
      </c>
      <c r="AC21" s="27">
        <f>IF(M21&gt;0,(AE21+AN21)/M21,0)</f>
        <v>2.9951439957492027E-3</v>
      </c>
      <c r="AD21" s="40">
        <v>4.0000000000000002E-4</v>
      </c>
      <c r="AE21" s="37">
        <f t="shared" si="142"/>
        <v>6.0224000000000002</v>
      </c>
      <c r="AF21" s="28">
        <v>0.2097</v>
      </c>
      <c r="AG21" s="41">
        <f t="shared" si="143"/>
        <v>36.447957000000002</v>
      </c>
      <c r="AH21" s="28">
        <f t="shared" si="144"/>
        <v>0.86419138906812587</v>
      </c>
      <c r="AI21" s="29">
        <f t="shared" si="6"/>
        <v>0.86799496937876308</v>
      </c>
      <c r="AJ21" s="34">
        <v>191</v>
      </c>
      <c r="AK21" s="36">
        <v>0.09</v>
      </c>
      <c r="AL21" s="38">
        <v>0.2248</v>
      </c>
      <c r="AM21" s="137">
        <v>0.23749999999999999</v>
      </c>
      <c r="AN21" s="41">
        <f>AJ21*(1-AK21)*AL21</f>
        <v>39.072488</v>
      </c>
      <c r="AO21" s="138">
        <f t="shared" si="20"/>
        <v>41.279874999999997</v>
      </c>
      <c r="AP21" s="42">
        <v>1.6</v>
      </c>
      <c r="AQ21" s="42"/>
      <c r="AR21" s="121">
        <f>AR20+AJ21-AQ21</f>
        <v>1442.260000000002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9"/>
      <c r="B22" s="33">
        <v>3</v>
      </c>
      <c r="C22" s="46" t="s">
        <v>54</v>
      </c>
      <c r="D22" s="43">
        <v>21500</v>
      </c>
      <c r="E22" s="43">
        <v>2</v>
      </c>
      <c r="F22" s="43">
        <v>17844</v>
      </c>
      <c r="G22" s="37">
        <v>0.3</v>
      </c>
      <c r="H22" s="37">
        <v>4</v>
      </c>
      <c r="I22" s="43">
        <v>18530</v>
      </c>
      <c r="J22" s="37">
        <v>4.5999999999999996</v>
      </c>
      <c r="K22" s="43">
        <v>16160</v>
      </c>
      <c r="L22" s="39">
        <v>5.8999999999999997E-2</v>
      </c>
      <c r="M22" s="37">
        <f>ROUND(K22*(1-L22),0)</f>
        <v>15207</v>
      </c>
      <c r="N22" s="28">
        <v>0.504</v>
      </c>
      <c r="O22" s="25">
        <f t="shared" si="135"/>
        <v>7664.3280000000004</v>
      </c>
      <c r="P22" s="39">
        <v>0.433</v>
      </c>
      <c r="Q22" s="25">
        <f t="shared" si="136"/>
        <v>6584.6310000000003</v>
      </c>
      <c r="R22" s="39">
        <v>6.3E-2</v>
      </c>
      <c r="S22" s="139">
        <v>0.2054</v>
      </c>
      <c r="T22" s="25">
        <f t="shared" si="137"/>
        <v>958.04100000000005</v>
      </c>
      <c r="U22" s="28">
        <v>0.23599999999999999</v>
      </c>
      <c r="V22" s="25">
        <f t="shared" si="138"/>
        <v>3588.8519999999999</v>
      </c>
      <c r="W22" s="39">
        <v>0.48699999999999999</v>
      </c>
      <c r="X22" s="25">
        <f t="shared" si="139"/>
        <v>7405.8090000000002</v>
      </c>
      <c r="Y22" s="39">
        <v>0.41</v>
      </c>
      <c r="Z22" s="25">
        <f t="shared" si="140"/>
        <v>6234.87</v>
      </c>
      <c r="AA22" s="47">
        <v>2.8700000000000002E-3</v>
      </c>
      <c r="AB22" s="18">
        <f t="shared" si="141"/>
        <v>43.644090000000006</v>
      </c>
      <c r="AC22" s="27">
        <f>IF(M22&gt;0,(AE22+AN22)/M22,0)</f>
        <v>3.0287482606694283E-3</v>
      </c>
      <c r="AD22" s="47">
        <v>3.6000000000000002E-4</v>
      </c>
      <c r="AE22" s="37">
        <f t="shared" si="142"/>
        <v>5.4745200000000001</v>
      </c>
      <c r="AF22" s="28">
        <v>0.20830000000000001</v>
      </c>
      <c r="AG22" s="41">
        <f t="shared" si="143"/>
        <v>37.588151600000003</v>
      </c>
      <c r="AH22" s="28">
        <f t="shared" si="144"/>
        <v>0.87607856594923683</v>
      </c>
      <c r="AI22" s="29">
        <f t="shared" si="6"/>
        <v>0.88255172615497579</v>
      </c>
      <c r="AJ22" s="43">
        <v>197</v>
      </c>
      <c r="AK22" s="39">
        <v>8.4000000000000005E-2</v>
      </c>
      <c r="AL22" s="28">
        <v>0.22489999999999999</v>
      </c>
      <c r="AM22" s="139">
        <v>0.23089999999999999</v>
      </c>
      <c r="AN22" s="41">
        <f>AJ22*(1-AK22)*AL22</f>
        <v>40.583654799999998</v>
      </c>
      <c r="AO22" s="140">
        <f t="shared" si="20"/>
        <v>41.666366799999999</v>
      </c>
      <c r="AP22" s="18">
        <v>1.55</v>
      </c>
      <c r="AQ22" s="18"/>
      <c r="AR22" s="121">
        <f>AR21+AJ22-AQ22</f>
        <v>1639.260000000002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70"/>
      <c r="B23" s="49" t="s">
        <v>38</v>
      </c>
      <c r="C23" s="50"/>
      <c r="D23" s="51">
        <f t="shared" ref="D23" si="146">SUM(D20:D22)</f>
        <v>47170</v>
      </c>
      <c r="E23" s="51"/>
      <c r="F23" s="51">
        <f t="shared" ref="F23" si="147">SUM(F20:F22)</f>
        <v>47263</v>
      </c>
      <c r="G23" s="52"/>
      <c r="H23" s="52"/>
      <c r="I23" s="51">
        <f t="shared" ref="I23:K23" si="148">SUM(I20:I22)</f>
        <v>50811</v>
      </c>
      <c r="J23" s="52"/>
      <c r="K23" s="51">
        <f t="shared" si="148"/>
        <v>47946</v>
      </c>
      <c r="L23" s="21">
        <f t="shared" ref="L23" si="149">IF(K23&gt;0,(K20*L20+K21*L21+K22*L22)/K23,0)</f>
        <v>5.9334063321236391E-2</v>
      </c>
      <c r="M23" s="52">
        <f t="shared" ref="M23" si="150">M20+M21+M22</f>
        <v>45102</v>
      </c>
      <c r="N23" s="53">
        <f t="shared" ref="N23" si="151">IF(M23&gt;0,O23/M23,0)</f>
        <v>0.46838033790075828</v>
      </c>
      <c r="O23" s="54">
        <f t="shared" ref="O23" si="152">O20+O21+O22</f>
        <v>21124.89</v>
      </c>
      <c r="P23" s="21">
        <f t="shared" ref="P23" si="153">IF(M23&gt;0,Q23/M23,0)</f>
        <v>0.45411917431599486</v>
      </c>
      <c r="Q23" s="54">
        <f t="shared" ref="Q23" si="154">Q20+Q21+Q22</f>
        <v>20481.683000000001</v>
      </c>
      <c r="R23" s="21">
        <f t="shared" ref="R23" si="155">IF(M23&gt;0,T23/M23,0)</f>
        <v>7.7500487783246863E-2</v>
      </c>
      <c r="S23" s="141"/>
      <c r="T23" s="54">
        <f t="shared" ref="T23" si="156">T20+T21+T22</f>
        <v>3495.4270000000001</v>
      </c>
      <c r="U23" s="21">
        <f t="shared" ref="U23" si="157">IF(M23&gt;0,V23/M23,0)</f>
        <v>0.22606234756773538</v>
      </c>
      <c r="V23" s="54">
        <f t="shared" ref="V23" si="158">V20+V21+V22</f>
        <v>10195.864000000001</v>
      </c>
      <c r="W23" s="21">
        <f t="shared" ref="W23" si="159">IF(M23&gt;0,X23/M23,0)</f>
        <v>0.50684643696510134</v>
      </c>
      <c r="X23" s="54">
        <f t="shared" ref="X23" si="160">X20+X21+X22</f>
        <v>22859.788</v>
      </c>
      <c r="Y23" s="21">
        <f t="shared" ref="Y23" si="161">IF(M23&gt;0,Z23/M23,0)</f>
        <v>0.41</v>
      </c>
      <c r="Z23" s="54">
        <f t="shared" ref="Z23" si="162">Z20+Z21+Z22</f>
        <v>18491.82</v>
      </c>
      <c r="AA23" s="55">
        <f t="shared" ref="AA23" si="163">IF(M23&gt;0,AB23/M23,0)</f>
        <v>2.9327043146645379E-3</v>
      </c>
      <c r="AB23" s="56">
        <f t="shared" ref="AB23" si="164">SUM(AB20:AB22)</f>
        <v>132.27082999999999</v>
      </c>
      <c r="AC23" s="55">
        <f t="shared" ref="AC23" si="165">IF(M23&gt;0,(AC20*M20+AC21*M21+AC22*M22)/M23,0)</f>
        <v>3.0366585029488712E-3</v>
      </c>
      <c r="AD23" s="55">
        <f t="shared" ref="AD23" si="166">IF(K23&gt;0,(K20*AD20+K21*AD21+K22*AD22)/K23,0)</f>
        <v>3.8980707462562045E-4</v>
      </c>
      <c r="AE23" s="52">
        <f t="shared" ref="AE23" si="167">SUM(AE20:AE22)</f>
        <v>17.580910000000003</v>
      </c>
      <c r="AF23" s="53">
        <f t="shared" ref="AF23" si="168">IF(K23&gt;0,(K20*AF20+K21*AF21+K22*AF22)/K23,0)</f>
        <v>0.20834013056355066</v>
      </c>
      <c r="AG23" s="58">
        <f t="shared" ref="AG23" si="169">SUM(AG20:AG22)</f>
        <v>111.09117860000001</v>
      </c>
      <c r="AH23" s="53">
        <f t="shared" ref="AH23" si="170">IF(AND(AB23&gt;0),((AB20*AH20+AB21*AH21+AB22*AH22)/AB23),0)</f>
        <v>0.8687107199732752</v>
      </c>
      <c r="AI23" s="57">
        <f t="shared" si="6"/>
        <v>0.87315317547502869</v>
      </c>
      <c r="AJ23" s="51">
        <f t="shared" ref="AJ23" si="171">SUM(AJ20:AJ22)</f>
        <v>583</v>
      </c>
      <c r="AK23" s="21">
        <f t="shared" ref="AK23" si="172">IF(AJ23&gt;0,(AK20*AJ20+AK21*AJ21+AK22*AJ22)/AJ23,0)</f>
        <v>8.5296740994854209E-2</v>
      </c>
      <c r="AL23" s="53">
        <f>IF(K23&gt;0,(AL20*K20+AL21*K21+AL22*K22)/K23,0)</f>
        <v>0.22387992116130645</v>
      </c>
      <c r="AM23" s="141">
        <f>IF(K23&gt;0,(AM20*K20+AM21*K21+AM22*K22)/K23,0)</f>
        <v>0.23274303800108453</v>
      </c>
      <c r="AN23" s="58">
        <f t="shared" ref="AN23" si="173">SUM(AN20:AN22)</f>
        <v>119.3784618</v>
      </c>
      <c r="AO23" s="142">
        <f t="shared" si="50"/>
        <v>124.08273979999998</v>
      </c>
      <c r="AP23" s="56"/>
      <c r="AQ23" s="56">
        <f t="shared" ref="AQ23" si="174">SUM(AQ20:AQ22)</f>
        <v>511.5</v>
      </c>
      <c r="AR23" s="105"/>
      <c r="AS23" s="106">
        <f>AR22</f>
        <v>1639.260000000002</v>
      </c>
      <c r="AT23" s="51">
        <f t="shared" ref="AT23" si="175">SUM(AT20:AT22)</f>
        <v>0</v>
      </c>
      <c r="AU23" s="59"/>
      <c r="AV23" s="58"/>
      <c r="AW23" s="58"/>
      <c r="AX23" s="58"/>
      <c r="AY23" s="58"/>
    </row>
    <row r="24" spans="1:51" x14ac:dyDescent="0.2">
      <c r="A24" s="168">
        <v>6</v>
      </c>
      <c r="B24" s="23">
        <v>1</v>
      </c>
      <c r="C24" s="11" t="s">
        <v>55</v>
      </c>
      <c r="D24" s="12">
        <v>8200</v>
      </c>
      <c r="E24" s="12">
        <v>0</v>
      </c>
      <c r="F24" s="12">
        <v>7260</v>
      </c>
      <c r="G24" s="13">
        <v>0.6</v>
      </c>
      <c r="H24" s="13">
        <v>4</v>
      </c>
      <c r="I24" s="12">
        <v>8202</v>
      </c>
      <c r="J24" s="13">
        <v>7.2</v>
      </c>
      <c r="K24" s="12">
        <v>15986</v>
      </c>
      <c r="L24" s="14">
        <v>5.8999999999999997E-2</v>
      </c>
      <c r="M24" s="24">
        <f>ROUND(K24*(1-L24),0)</f>
        <v>15043</v>
      </c>
      <c r="N24" s="15">
        <v>0.5</v>
      </c>
      <c r="O24" s="25">
        <f t="shared" ref="O24:O26" si="176">M24*N24</f>
        <v>7521.5</v>
      </c>
      <c r="P24" s="14">
        <v>0.45800000000000002</v>
      </c>
      <c r="Q24" s="25">
        <f t="shared" ref="Q24:Q26" si="177">M24*P24</f>
        <v>6889.6940000000004</v>
      </c>
      <c r="R24" s="16">
        <v>4.2000000000000003E-2</v>
      </c>
      <c r="S24" s="150">
        <v>0.21809999999999999</v>
      </c>
      <c r="T24" s="25">
        <f t="shared" ref="T24:T26" si="178">M24*R24</f>
        <v>631.80600000000004</v>
      </c>
      <c r="U24" s="26">
        <v>0.24</v>
      </c>
      <c r="V24" s="25">
        <f t="shared" ref="V24:V26" si="179">M24*U24</f>
        <v>3610.3199999999997</v>
      </c>
      <c r="W24" s="16">
        <v>0.504</v>
      </c>
      <c r="X24" s="25">
        <f t="shared" ref="X24:X26" si="180">M24*W24</f>
        <v>7581.6720000000005</v>
      </c>
      <c r="Y24" s="16">
        <v>0.4</v>
      </c>
      <c r="Z24" s="25">
        <f t="shared" ref="Z24:Z26" si="181">Y24*M24</f>
        <v>6017.2000000000007</v>
      </c>
      <c r="AA24" s="17">
        <v>2.8600000000000001E-3</v>
      </c>
      <c r="AB24" s="18">
        <f t="shared" ref="AB24:AB26" si="182">M24*AA24</f>
        <v>43.022980000000004</v>
      </c>
      <c r="AC24" s="27">
        <f>IF(M24&gt;0,(AE24+AN24)/M24,0)</f>
        <v>2.9725178488333448E-3</v>
      </c>
      <c r="AD24" s="17">
        <v>3.5E-4</v>
      </c>
      <c r="AE24" s="24">
        <f t="shared" ref="AE24:AE26" si="183">AD24*M24</f>
        <v>5.2650499999999996</v>
      </c>
      <c r="AF24" s="117">
        <v>0.20830000000000001</v>
      </c>
      <c r="AG24" s="30">
        <f t="shared" ref="AG24:AG26" si="184">AJ24*(1-AK24)*AF24</f>
        <v>36.489994000000003</v>
      </c>
      <c r="AH24" s="28">
        <f t="shared" ref="AH24:AH26" si="185">IF(AND(AF24&gt;0,AD24&gt;0,AA24&gt;0),((AA24-AD24)*AF24)/((AF24-AD24)*AA24),0)</f>
        <v>0.87909950112402602</v>
      </c>
      <c r="AI24" s="60">
        <f t="shared" si="6"/>
        <v>0.88362801371772337</v>
      </c>
      <c r="AJ24" s="12">
        <v>190</v>
      </c>
      <c r="AK24" s="14">
        <v>7.8E-2</v>
      </c>
      <c r="AL24" s="15">
        <v>0.22520000000000001</v>
      </c>
      <c r="AM24" s="135">
        <v>0.23250000000000001</v>
      </c>
      <c r="AN24" s="30">
        <f>AJ24*(1-AK24)*AL24</f>
        <v>39.450536000000007</v>
      </c>
      <c r="AO24" s="136">
        <f t="shared" ref="AO24" si="186">AJ24*(1-AK24)*AM24</f>
        <v>40.729350000000004</v>
      </c>
      <c r="AP24" s="19">
        <v>1.58</v>
      </c>
      <c r="AQ24" s="19"/>
      <c r="AR24" s="101">
        <f>AR22+AJ24-AQ24</f>
        <v>1829.260000000002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9"/>
      <c r="B25" s="33">
        <v>2</v>
      </c>
      <c r="C25" s="46" t="s">
        <v>58</v>
      </c>
      <c r="D25" s="34">
        <v>18400</v>
      </c>
      <c r="E25" s="34">
        <v>3</v>
      </c>
      <c r="F25" s="34">
        <v>17442</v>
      </c>
      <c r="G25" s="35">
        <v>1.1000000000000001</v>
      </c>
      <c r="H25" s="35">
        <v>4.9000000000000004</v>
      </c>
      <c r="I25" s="34">
        <v>18885</v>
      </c>
      <c r="J25" s="35">
        <v>6.2</v>
      </c>
      <c r="K25" s="34">
        <v>16016</v>
      </c>
      <c r="L25" s="36">
        <v>6.0999999999999999E-2</v>
      </c>
      <c r="M25" s="37">
        <f>ROUND(K25*(1-L25),0)</f>
        <v>15039</v>
      </c>
      <c r="N25" s="38">
        <v>0.53100000000000003</v>
      </c>
      <c r="O25" s="25">
        <f t="shared" si="176"/>
        <v>7985.7090000000007</v>
      </c>
      <c r="P25" s="36">
        <v>0.42099999999999999</v>
      </c>
      <c r="Q25" s="25">
        <f t="shared" si="177"/>
        <v>6331.4189999999999</v>
      </c>
      <c r="R25" s="39">
        <v>4.8000000000000001E-2</v>
      </c>
      <c r="S25" s="139">
        <v>0.2172</v>
      </c>
      <c r="T25" s="25">
        <f t="shared" si="178"/>
        <v>721.87200000000007</v>
      </c>
      <c r="U25" s="28">
        <v>0.248</v>
      </c>
      <c r="V25" s="25">
        <f t="shared" si="179"/>
        <v>3729.672</v>
      </c>
      <c r="W25" s="39">
        <v>0.48499999999999999</v>
      </c>
      <c r="X25" s="25">
        <f t="shared" si="180"/>
        <v>7293.915</v>
      </c>
      <c r="Y25" s="39">
        <v>0.41</v>
      </c>
      <c r="Z25" s="25">
        <f t="shared" si="181"/>
        <v>6165.99</v>
      </c>
      <c r="AA25" s="40">
        <v>2.81E-3</v>
      </c>
      <c r="AB25" s="18">
        <f t="shared" si="182"/>
        <v>42.259590000000003</v>
      </c>
      <c r="AC25" s="27">
        <f>IF(M25&gt;0,(AE25+AN25)/M25,0)</f>
        <v>2.7725307001795333E-3</v>
      </c>
      <c r="AD25" s="40">
        <v>3.3E-4</v>
      </c>
      <c r="AE25" s="37">
        <f t="shared" si="183"/>
        <v>4.9628699999999997</v>
      </c>
      <c r="AF25" s="28">
        <v>0.2034</v>
      </c>
      <c r="AG25" s="41">
        <f t="shared" si="184"/>
        <v>33.2363736</v>
      </c>
      <c r="AH25" s="28">
        <f t="shared" si="185"/>
        <v>0.8839964901747499</v>
      </c>
      <c r="AI25" s="29">
        <f t="shared" si="6"/>
        <v>0.88227031599574923</v>
      </c>
      <c r="AJ25" s="34">
        <v>178</v>
      </c>
      <c r="AK25" s="36">
        <v>8.2000000000000003E-2</v>
      </c>
      <c r="AL25" s="38">
        <v>0.2248</v>
      </c>
      <c r="AM25" s="137">
        <v>0.2334</v>
      </c>
      <c r="AN25" s="41">
        <f>AJ25*(1-AK25)*AL25</f>
        <v>36.733219200000001</v>
      </c>
      <c r="AO25" s="138">
        <f t="shared" si="20"/>
        <v>38.138493599999997</v>
      </c>
      <c r="AP25" s="42">
        <v>1.58</v>
      </c>
      <c r="AQ25" s="42"/>
      <c r="AR25" s="121">
        <f>AR24+AJ25-AQ25</f>
        <v>2007.260000000002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9"/>
      <c r="B26" s="33">
        <v>3</v>
      </c>
      <c r="C26" s="46" t="s">
        <v>54</v>
      </c>
      <c r="D26" s="43">
        <v>16200</v>
      </c>
      <c r="E26" s="43">
        <v>2</v>
      </c>
      <c r="F26" s="43">
        <v>17095</v>
      </c>
      <c r="G26" s="37">
        <v>0.9</v>
      </c>
      <c r="H26" s="37">
        <v>5</v>
      </c>
      <c r="I26" s="43">
        <v>17357</v>
      </c>
      <c r="J26" s="37">
        <v>6</v>
      </c>
      <c r="K26" s="43">
        <v>16034</v>
      </c>
      <c r="L26" s="39">
        <v>7.2999999999999995E-2</v>
      </c>
      <c r="M26" s="37">
        <f>ROUND(K26*(1-L26),0)</f>
        <v>14864</v>
      </c>
      <c r="N26" s="28">
        <v>0.45200000000000001</v>
      </c>
      <c r="O26" s="25">
        <f t="shared" si="176"/>
        <v>6718.5280000000002</v>
      </c>
      <c r="P26" s="39">
        <v>0.43099999999999999</v>
      </c>
      <c r="Q26" s="25">
        <f t="shared" si="177"/>
        <v>6406.384</v>
      </c>
      <c r="R26" s="39">
        <v>0.11700000000000001</v>
      </c>
      <c r="S26" s="139">
        <v>0.17369999999999999</v>
      </c>
      <c r="T26" s="25">
        <f t="shared" si="178"/>
        <v>1739.0880000000002</v>
      </c>
      <c r="U26" s="28">
        <v>0.252</v>
      </c>
      <c r="V26" s="25">
        <f t="shared" si="179"/>
        <v>3745.7280000000001</v>
      </c>
      <c r="W26" s="39">
        <v>0.48199999999999998</v>
      </c>
      <c r="X26" s="25">
        <f t="shared" si="180"/>
        <v>7164.4479999999994</v>
      </c>
      <c r="Y26" s="39">
        <v>0.41</v>
      </c>
      <c r="Z26" s="25">
        <f t="shared" si="181"/>
        <v>6094.24</v>
      </c>
      <c r="AA26" s="47">
        <v>2.7699999999999999E-3</v>
      </c>
      <c r="AB26" s="18">
        <f t="shared" si="182"/>
        <v>41.173279999999998</v>
      </c>
      <c r="AC26" s="27">
        <f>IF(M26&gt;0,(AE26+AN26)/M26,0)</f>
        <v>2.8822302206673845E-3</v>
      </c>
      <c r="AD26" s="47">
        <v>3.3E-4</v>
      </c>
      <c r="AE26" s="37">
        <f t="shared" si="183"/>
        <v>4.9051200000000001</v>
      </c>
      <c r="AF26" s="28">
        <v>0.2011</v>
      </c>
      <c r="AG26" s="41">
        <f t="shared" si="184"/>
        <v>35.075862000000001</v>
      </c>
      <c r="AH26" s="28">
        <f t="shared" si="185"/>
        <v>0.88231428135253287</v>
      </c>
      <c r="AI26" s="29">
        <f t="shared" si="6"/>
        <v>0.88685089617588109</v>
      </c>
      <c r="AJ26" s="43">
        <v>190</v>
      </c>
      <c r="AK26" s="39">
        <v>8.2000000000000003E-2</v>
      </c>
      <c r="AL26" s="28">
        <v>0.2175</v>
      </c>
      <c r="AM26" s="139">
        <v>0.2225</v>
      </c>
      <c r="AN26" s="41">
        <f>AJ26*(1-AK26)*AL26</f>
        <v>37.936350000000004</v>
      </c>
      <c r="AO26" s="140">
        <f t="shared" si="20"/>
        <v>38.808450000000008</v>
      </c>
      <c r="AP26" s="18">
        <v>1.55</v>
      </c>
      <c r="AQ26" s="18"/>
      <c r="AR26" s="121">
        <f>AR25+AJ26-AQ26</f>
        <v>2197.260000000002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70"/>
      <c r="B27" s="49" t="s">
        <v>38</v>
      </c>
      <c r="C27" s="50"/>
      <c r="D27" s="51">
        <f t="shared" ref="D27" si="187">SUM(D24:D26)</f>
        <v>42800</v>
      </c>
      <c r="E27" s="51"/>
      <c r="F27" s="51">
        <f t="shared" ref="F27" si="188">SUM(F24:F26)</f>
        <v>41797</v>
      </c>
      <c r="G27" s="52"/>
      <c r="H27" s="52"/>
      <c r="I27" s="51">
        <f t="shared" ref="I27:K27" si="189">SUM(I24:I26)</f>
        <v>44444</v>
      </c>
      <c r="J27" s="52"/>
      <c r="K27" s="51">
        <f t="shared" si="189"/>
        <v>48036</v>
      </c>
      <c r="L27" s="21">
        <f t="shared" ref="L27" si="190">IF(K27&gt;0,(K24*L24+K25*L25+K26*L26)/K27,0)</f>
        <v>6.4339911732867017E-2</v>
      </c>
      <c r="M27" s="52">
        <f t="shared" ref="M27" si="191">M24+M25+M26</f>
        <v>44946</v>
      </c>
      <c r="N27" s="53">
        <f t="shared" ref="N27" si="192">IF(M27&gt;0,O27/M27,0)</f>
        <v>0.49449866506474438</v>
      </c>
      <c r="O27" s="54">
        <f t="shared" ref="O27" si="193">O24+O25+O26</f>
        <v>22225.737000000001</v>
      </c>
      <c r="P27" s="21">
        <f t="shared" ref="P27" si="194">IF(M27&gt;0,Q27/M27,0)</f>
        <v>0.43669062875450548</v>
      </c>
      <c r="Q27" s="54">
        <f t="shared" ref="Q27" si="195">Q24+Q25+Q26</f>
        <v>19627.497000000003</v>
      </c>
      <c r="R27" s="21">
        <f t="shared" ref="R27" si="196">IF(M27&gt;0,T27/M27,0)</f>
        <v>6.8810706180750247E-2</v>
      </c>
      <c r="S27" s="141"/>
      <c r="T27" s="54">
        <f t="shared" ref="T27" si="197">T24+T25+T26</f>
        <v>3092.7660000000005</v>
      </c>
      <c r="U27" s="21">
        <f t="shared" ref="U27" si="198">IF(M27&gt;0,V27/M27,0)</f>
        <v>0.24664530770257645</v>
      </c>
      <c r="V27" s="54">
        <f t="shared" ref="V27" si="199">V24+V25+V26</f>
        <v>11085.720000000001</v>
      </c>
      <c r="W27" s="21">
        <f t="shared" ref="W27" si="200">IF(M27&gt;0,X27/M27,0)</f>
        <v>0.49036699595069638</v>
      </c>
      <c r="X27" s="54">
        <f t="shared" ref="X27" si="201">X24+X25+X26</f>
        <v>22040.035</v>
      </c>
      <c r="Y27" s="21">
        <f t="shared" ref="Y27" si="202">IF(M27&gt;0,Z27/M27,0)</f>
        <v>0.40665309482490097</v>
      </c>
      <c r="Z27" s="54">
        <f t="shared" ref="Z27" si="203">Z24+Z25+Z26</f>
        <v>18277.43</v>
      </c>
      <c r="AA27" s="55">
        <f t="shared" ref="AA27" si="204">IF(M27&gt;0,AB27/M27,0)</f>
        <v>2.8135062074489386E-3</v>
      </c>
      <c r="AB27" s="56">
        <f t="shared" ref="AB27" si="205">SUM(AB24:AB26)</f>
        <v>126.45585</v>
      </c>
      <c r="AC27" s="55">
        <f t="shared" ref="AC27" si="206">IF(M27&gt;0,(AC24*M24+AC25*M25+AC26*M26)/M27,0)</f>
        <v>2.8757430071641526E-3</v>
      </c>
      <c r="AD27" s="55">
        <f t="shared" ref="AD27" si="207">IF(K27&gt;0,(K24*AD24+K25*AD25+K26*AD26)/K27,0)</f>
        <v>3.3665584145224409E-4</v>
      </c>
      <c r="AE27" s="52">
        <f t="shared" ref="AE27" si="208">SUM(AE24:AE26)</f>
        <v>15.133039999999999</v>
      </c>
      <c r="AF27" s="53">
        <f t="shared" ref="AF27" si="209">IF(K27&gt;0,(K24*AF24+K25*AF25+K26*AF26)/K27,0)</f>
        <v>0.20426296111249895</v>
      </c>
      <c r="AG27" s="58">
        <f t="shared" ref="AG27" si="210">SUM(AG24:AG26)</f>
        <v>104.8022296</v>
      </c>
      <c r="AH27" s="53">
        <f t="shared" ref="AH27" si="211">IF(AND(AB27&gt;0),((AB24*AH24+AB25*AH25+AB26*AH26)/AB27),0)</f>
        <v>0.8817827126639024</v>
      </c>
      <c r="AI27" s="57">
        <f t="shared" si="6"/>
        <v>0.88427054636950475</v>
      </c>
      <c r="AJ27" s="51">
        <f t="shared" ref="AJ27" si="212">SUM(AJ24:AJ26)</f>
        <v>558</v>
      </c>
      <c r="AK27" s="21">
        <f t="shared" ref="AK27" si="213">IF(AJ27&gt;0,(AK24*AJ24+AK25*AJ25+AK26*AJ26)/AJ27,0)</f>
        <v>8.0637992831541216E-2</v>
      </c>
      <c r="AL27" s="53">
        <f>IF(K27&gt;0,(AL24*K24+AL25*K25+AL26*K26)/K27,0)</f>
        <v>0.22249644016987261</v>
      </c>
      <c r="AM27" s="141">
        <f>IF(K27&gt;0,(AM24*K24+AM25*K25+AM26*K26)/K27,0)</f>
        <v>0.22946216171204931</v>
      </c>
      <c r="AN27" s="58">
        <f t="shared" ref="AN27" si="214">SUM(AN24:AN26)</f>
        <v>114.12010520000001</v>
      </c>
      <c r="AO27" s="142">
        <f t="shared" si="50"/>
        <v>117.67629360000001</v>
      </c>
      <c r="AP27" s="56"/>
      <c r="AQ27" s="56">
        <f t="shared" ref="AQ27" si="215">SUM(AQ24:AQ26)</f>
        <v>0</v>
      </c>
      <c r="AR27" s="105"/>
      <c r="AS27" s="106">
        <f>AR26</f>
        <v>2197.260000000002</v>
      </c>
      <c r="AT27" s="51">
        <f t="shared" ref="AT27" si="216">SUM(AT24:AT26)</f>
        <v>0</v>
      </c>
      <c r="AU27" s="59"/>
      <c r="AV27" s="58"/>
      <c r="AW27" s="58"/>
      <c r="AX27" s="58"/>
      <c r="AY27" s="58"/>
    </row>
    <row r="28" spans="1:51" x14ac:dyDescent="0.2">
      <c r="A28" s="168">
        <v>7</v>
      </c>
      <c r="B28" s="23">
        <v>1</v>
      </c>
      <c r="C28" s="11" t="s">
        <v>55</v>
      </c>
      <c r="D28" s="12">
        <v>15400</v>
      </c>
      <c r="E28" s="12">
        <v>0</v>
      </c>
      <c r="F28" s="12">
        <v>16317</v>
      </c>
      <c r="G28" s="13">
        <v>1.5</v>
      </c>
      <c r="H28" s="13">
        <v>5.3</v>
      </c>
      <c r="I28" s="12">
        <v>17716</v>
      </c>
      <c r="J28" s="13">
        <v>5.6</v>
      </c>
      <c r="K28" s="12">
        <v>16033</v>
      </c>
      <c r="L28" s="14">
        <v>6.0999999999999999E-2</v>
      </c>
      <c r="M28" s="24">
        <f>ROUND(K28*(1-L28),0)</f>
        <v>15055</v>
      </c>
      <c r="N28" s="15">
        <v>0.61699999999999999</v>
      </c>
      <c r="O28" s="25">
        <f t="shared" ref="O28:O30" si="217">M28*N28</f>
        <v>9288.9349999999995</v>
      </c>
      <c r="P28" s="14">
        <v>0.31900000000000001</v>
      </c>
      <c r="Q28" s="25">
        <f t="shared" ref="Q28:Q30" si="218">M28*P28</f>
        <v>4802.5450000000001</v>
      </c>
      <c r="R28" s="16">
        <v>6.4000000000000001E-2</v>
      </c>
      <c r="S28" s="150">
        <v>0.2167</v>
      </c>
      <c r="T28" s="25">
        <f t="shared" ref="T28:T30" si="219">M28*R28</f>
        <v>963.52</v>
      </c>
      <c r="U28" s="26">
        <v>0.252</v>
      </c>
      <c r="V28" s="25">
        <f t="shared" ref="V28:V30" si="220">M28*U28</f>
        <v>3793.86</v>
      </c>
      <c r="W28" s="16">
        <v>0.47099999999999997</v>
      </c>
      <c r="X28" s="25">
        <f t="shared" ref="X28:X30" si="221">M28*W28</f>
        <v>7090.9049999999997</v>
      </c>
      <c r="Y28" s="16">
        <v>0.4</v>
      </c>
      <c r="Z28" s="25">
        <f t="shared" ref="Z28:Z30" si="222">Y28*M28</f>
        <v>6022</v>
      </c>
      <c r="AA28" s="17">
        <v>2.6800000000000001E-3</v>
      </c>
      <c r="AB28" s="18">
        <f t="shared" ref="AB28:AB30" si="223">M28*AA28</f>
        <v>40.3474</v>
      </c>
      <c r="AC28" s="27">
        <f>IF(M28&gt;0,(AE28+AN28)/M28,0)</f>
        <v>2.5975096512786452E-3</v>
      </c>
      <c r="AD28" s="17">
        <v>3.3E-4</v>
      </c>
      <c r="AE28" s="24">
        <f t="shared" ref="AE28:AE30" si="224">AD28*M28</f>
        <v>4.9681499999999996</v>
      </c>
      <c r="AF28" s="117">
        <v>0.20300000000000001</v>
      </c>
      <c r="AG28" s="30">
        <f t="shared" ref="AG28:AG30" si="225">AJ28*(1-AK28)*AF28</f>
        <v>31.528133000000004</v>
      </c>
      <c r="AH28" s="28">
        <f t="shared" ref="AH28:AH30" si="226">IF(AND(AF28&gt;0,AD28&gt;0,AA28&gt;0),((AA28-AD28)*AF28)/((AF28-AD28)*AA28),0)</f>
        <v>0.87829343930173975</v>
      </c>
      <c r="AI28" s="60">
        <f t="shared" si="6"/>
        <v>0.87426783125932528</v>
      </c>
      <c r="AJ28" s="12">
        <v>169</v>
      </c>
      <c r="AK28" s="14">
        <v>8.1000000000000003E-2</v>
      </c>
      <c r="AL28" s="15">
        <v>0.2198</v>
      </c>
      <c r="AM28" s="135">
        <v>0.23069999999999999</v>
      </c>
      <c r="AN28" s="30">
        <f>AJ28*(1-AK28)*AL28</f>
        <v>34.137357800000004</v>
      </c>
      <c r="AO28" s="136">
        <f t="shared" ref="AO28" si="227">AJ28*(1-AK28)*AM28</f>
        <v>35.830247700000001</v>
      </c>
      <c r="AP28" s="19">
        <v>1.55</v>
      </c>
      <c r="AQ28" s="19"/>
      <c r="AR28" s="101">
        <f>AR26+AJ28-AQ28</f>
        <v>2366.260000000002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9"/>
      <c r="B29" s="33">
        <v>2</v>
      </c>
      <c r="C29" s="11" t="s">
        <v>53</v>
      </c>
      <c r="D29" s="34">
        <v>20000</v>
      </c>
      <c r="E29" s="34">
        <v>3</v>
      </c>
      <c r="F29" s="34">
        <v>17588</v>
      </c>
      <c r="G29" s="35">
        <v>1.4</v>
      </c>
      <c r="H29" s="35">
        <v>6</v>
      </c>
      <c r="I29" s="34">
        <v>18799</v>
      </c>
      <c r="J29" s="35">
        <v>5</v>
      </c>
      <c r="K29" s="34">
        <v>16133</v>
      </c>
      <c r="L29" s="36">
        <v>6.6000000000000003E-2</v>
      </c>
      <c r="M29" s="37">
        <f>ROUND(K29*(1-L29),0)</f>
        <v>15068</v>
      </c>
      <c r="N29" s="38">
        <v>0.56000000000000005</v>
      </c>
      <c r="O29" s="25">
        <f t="shared" si="217"/>
        <v>8438.08</v>
      </c>
      <c r="P29" s="36">
        <v>0.29399999999999998</v>
      </c>
      <c r="Q29" s="25">
        <f t="shared" si="218"/>
        <v>4429.9920000000002</v>
      </c>
      <c r="R29" s="39">
        <v>0.14599999999999999</v>
      </c>
      <c r="S29" s="139">
        <v>0.21560000000000001</v>
      </c>
      <c r="T29" s="25">
        <f t="shared" si="219"/>
        <v>2199.9279999999999</v>
      </c>
      <c r="U29" s="28">
        <v>0.251</v>
      </c>
      <c r="V29" s="25">
        <f t="shared" si="220"/>
        <v>3782.0680000000002</v>
      </c>
      <c r="W29" s="39">
        <v>0.48699999999999999</v>
      </c>
      <c r="X29" s="25">
        <f t="shared" si="221"/>
        <v>7338.116</v>
      </c>
      <c r="Y29" s="39">
        <v>0.4</v>
      </c>
      <c r="Z29" s="25">
        <f t="shared" si="222"/>
        <v>6027.2000000000007</v>
      </c>
      <c r="AA29" s="40">
        <v>2.7299999999999998E-3</v>
      </c>
      <c r="AB29" s="18">
        <f t="shared" si="223"/>
        <v>41.135639999999995</v>
      </c>
      <c r="AC29" s="27">
        <f>IF(M29&gt;0,(AE29+AN29)/M29,0)</f>
        <v>2.9206298646137509E-3</v>
      </c>
      <c r="AD29" s="40">
        <v>3.5E-4</v>
      </c>
      <c r="AE29" s="37">
        <f t="shared" si="224"/>
        <v>5.2737999999999996</v>
      </c>
      <c r="AF29" s="28">
        <v>0.2006</v>
      </c>
      <c r="AG29" s="41">
        <f t="shared" si="225"/>
        <v>35.463672800000005</v>
      </c>
      <c r="AH29" s="28">
        <f t="shared" si="226"/>
        <v>0.87331860815006879</v>
      </c>
      <c r="AI29" s="29">
        <f t="shared" si="6"/>
        <v>0.88157109656126809</v>
      </c>
      <c r="AJ29" s="34">
        <v>193</v>
      </c>
      <c r="AK29" s="36">
        <v>8.4000000000000005E-2</v>
      </c>
      <c r="AL29" s="38">
        <v>0.21909999999999999</v>
      </c>
      <c r="AM29" s="137">
        <v>0.22020000000000001</v>
      </c>
      <c r="AN29" s="41">
        <f>AJ29*(1-AK29)*AL29</f>
        <v>38.734250799999998</v>
      </c>
      <c r="AO29" s="138">
        <f t="shared" si="20"/>
        <v>38.928717600000006</v>
      </c>
      <c r="AP29" s="42">
        <v>1.55</v>
      </c>
      <c r="AQ29" s="42"/>
      <c r="AR29" s="121">
        <f>AR28+AJ29-AQ29</f>
        <v>2559.260000000002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9"/>
      <c r="B30" s="33">
        <v>3</v>
      </c>
      <c r="C30" s="46" t="s">
        <v>54</v>
      </c>
      <c r="D30" s="43">
        <v>16700</v>
      </c>
      <c r="E30" s="43">
        <v>3</v>
      </c>
      <c r="F30" s="43">
        <v>17493</v>
      </c>
      <c r="G30" s="37">
        <v>1</v>
      </c>
      <c r="H30" s="37">
        <v>5.2</v>
      </c>
      <c r="I30" s="43">
        <v>17823</v>
      </c>
      <c r="J30" s="37">
        <v>5</v>
      </c>
      <c r="K30" s="43">
        <v>16359</v>
      </c>
      <c r="L30" s="39">
        <v>6.5000000000000002E-2</v>
      </c>
      <c r="M30" s="37">
        <f>ROUND(K30*(1-L30),0)</f>
        <v>15296</v>
      </c>
      <c r="N30" s="28">
        <v>0.46100000000000002</v>
      </c>
      <c r="O30" s="25">
        <f t="shared" si="217"/>
        <v>7051.4560000000001</v>
      </c>
      <c r="P30" s="39">
        <v>0.39900000000000002</v>
      </c>
      <c r="Q30" s="25">
        <f t="shared" si="218"/>
        <v>6103.1040000000003</v>
      </c>
      <c r="R30" s="39">
        <v>0.14000000000000001</v>
      </c>
      <c r="S30" s="139">
        <v>0.23019999999999999</v>
      </c>
      <c r="T30" s="25">
        <f t="shared" si="219"/>
        <v>2141.44</v>
      </c>
      <c r="U30" s="28">
        <v>0.251</v>
      </c>
      <c r="V30" s="25">
        <f t="shared" si="220"/>
        <v>3839.2959999999998</v>
      </c>
      <c r="W30" s="39">
        <v>0.47199999999999998</v>
      </c>
      <c r="X30" s="25">
        <f t="shared" si="221"/>
        <v>7219.7119999999995</v>
      </c>
      <c r="Y30" s="39">
        <v>0.41</v>
      </c>
      <c r="Z30" s="25">
        <f t="shared" si="222"/>
        <v>6271.36</v>
      </c>
      <c r="AA30" s="47">
        <v>2.7599999999999999E-3</v>
      </c>
      <c r="AB30" s="18">
        <f t="shared" si="223"/>
        <v>42.21696</v>
      </c>
      <c r="AC30" s="27">
        <f>IF(M30&gt;0,(AE30+AN30)/M30,0)</f>
        <v>2.8041497384937242E-3</v>
      </c>
      <c r="AD30" s="47">
        <v>3.4000000000000002E-4</v>
      </c>
      <c r="AE30" s="37">
        <f t="shared" si="224"/>
        <v>5.2006399999999999</v>
      </c>
      <c r="AF30" s="28">
        <v>0.19700000000000001</v>
      </c>
      <c r="AG30" s="41">
        <f t="shared" si="225"/>
        <v>34.503959000000009</v>
      </c>
      <c r="AH30" s="28">
        <f t="shared" si="226"/>
        <v>0.87832748936220384</v>
      </c>
      <c r="AI30" s="29">
        <f t="shared" si="6"/>
        <v>0.88014168382319902</v>
      </c>
      <c r="AJ30" s="43">
        <v>191</v>
      </c>
      <c r="AK30" s="39">
        <v>8.3000000000000004E-2</v>
      </c>
      <c r="AL30" s="28">
        <v>0.2152</v>
      </c>
      <c r="AM30" s="139">
        <v>0.21529999999999999</v>
      </c>
      <c r="AN30" s="41">
        <f>AJ30*(1-AK30)*AL30</f>
        <v>37.691634400000005</v>
      </c>
      <c r="AO30" s="140">
        <f t="shared" si="20"/>
        <v>37.709149100000005</v>
      </c>
      <c r="AP30" s="18">
        <v>1.6</v>
      </c>
      <c r="AQ30" s="18"/>
      <c r="AR30" s="121">
        <f>AR29+AJ30-AQ30</f>
        <v>2750.260000000002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70"/>
      <c r="B31" s="49" t="s">
        <v>38</v>
      </c>
      <c r="C31" s="50"/>
      <c r="D31" s="51">
        <f t="shared" ref="D31" si="228">SUM(D28:D30)</f>
        <v>52100</v>
      </c>
      <c r="E31" s="51"/>
      <c r="F31" s="51">
        <f t="shared" ref="F31" si="229">SUM(F28:F30)</f>
        <v>51398</v>
      </c>
      <c r="G31" s="52"/>
      <c r="H31" s="52"/>
      <c r="I31" s="51">
        <f t="shared" ref="I31:K31" si="230">SUM(I28:I30)</f>
        <v>54338</v>
      </c>
      <c r="J31" s="52"/>
      <c r="K31" s="51">
        <f t="shared" si="230"/>
        <v>48525</v>
      </c>
      <c r="L31" s="21">
        <f t="shared" ref="L31" si="231">IF(K31&gt;0,(K28*L28+K29*L29+K30*L30)/K31,0)</f>
        <v>6.4010839773312733E-2</v>
      </c>
      <c r="M31" s="52">
        <f t="shared" ref="M31" si="232">M28+M29+M30</f>
        <v>45419</v>
      </c>
      <c r="N31" s="53">
        <f t="shared" ref="N31" si="233">IF(M31&gt;0,O31/M31,0)</f>
        <v>0.54555298443382716</v>
      </c>
      <c r="O31" s="54">
        <f t="shared" ref="O31" si="234">O28+O29+O30</f>
        <v>24778.470999999998</v>
      </c>
      <c r="P31" s="21">
        <f t="shared" ref="P31" si="235">IF(M31&gt;0,Q31/M31,0)</f>
        <v>0.33764814284770689</v>
      </c>
      <c r="Q31" s="54">
        <f t="shared" ref="Q31" si="236">Q28+Q29+Q30</f>
        <v>15335.641</v>
      </c>
      <c r="R31" s="21">
        <f t="shared" ref="R31" si="237">IF(M31&gt;0,T31/M31,0)</f>
        <v>0.11679887271846584</v>
      </c>
      <c r="S31" s="141"/>
      <c r="T31" s="54">
        <f t="shared" ref="T31" si="238">T28+T29+T30</f>
        <v>5304.8879999999999</v>
      </c>
      <c r="U31" s="21">
        <f t="shared" ref="U31" si="239">IF(M31&gt;0,V31/M31,0)</f>
        <v>0.25133146920892135</v>
      </c>
      <c r="V31" s="54">
        <f t="shared" ref="V31" si="240">V28+V29+V30</f>
        <v>11415.224</v>
      </c>
      <c r="W31" s="21">
        <f t="shared" ref="W31" si="241">IF(M31&gt;0,X31/M31,0)</f>
        <v>0.47664486228230479</v>
      </c>
      <c r="X31" s="54">
        <f t="shared" ref="X31" si="242">X28+X29+X30</f>
        <v>21648.733</v>
      </c>
      <c r="Y31" s="21">
        <f t="shared" ref="Y31" si="243">IF(M31&gt;0,Z31/M31,0)</f>
        <v>0.40336775358330218</v>
      </c>
      <c r="Z31" s="54">
        <f t="shared" ref="Z31" si="244">Z28+Z29+Z30</f>
        <v>18320.560000000001</v>
      </c>
      <c r="AA31" s="55">
        <f t="shared" ref="AA31" si="245">IF(M31&gt;0,AB31/M31,0)</f>
        <v>2.7235298003038372E-3</v>
      </c>
      <c r="AB31" s="56">
        <f t="shared" ref="AB31" si="246">SUM(AB28:AB30)</f>
        <v>123.69999999999999</v>
      </c>
      <c r="AC31" s="55">
        <f t="shared" ref="AC31" si="247">IF(M31&gt;0,(AC28*M28+AC29*M29+AC30*M30)/M31,0)</f>
        <v>2.7742978269006367E-3</v>
      </c>
      <c r="AD31" s="55">
        <f t="shared" ref="AD31" si="248">IF(K31&gt;0,(K28*AD28+K29*AD29+K30*AD30)/K31,0)</f>
        <v>3.4002060793405457E-4</v>
      </c>
      <c r="AE31" s="52">
        <f t="shared" ref="AE31" si="249">SUM(AE28:AE30)</f>
        <v>15.442589999999999</v>
      </c>
      <c r="AF31" s="53">
        <f t="shared" ref="AF31" si="250">IF(K31&gt;0,(K28*AF28+K29*AF29+K30*AF30)/K31,0)</f>
        <v>0.20017932612055639</v>
      </c>
      <c r="AG31" s="58">
        <f t="shared" ref="AG31" si="251">SUM(AG28:AG30)</f>
        <v>101.49576480000002</v>
      </c>
      <c r="AH31" s="53">
        <f t="shared" ref="AH31" si="252">IF(AND(AB31&gt;0),((AB28*AH28+AB29*AH29+AB30*AH30)/AB31),0)</f>
        <v>0.87665071195109068</v>
      </c>
      <c r="AI31" s="57">
        <f t="shared" si="6"/>
        <v>0.8788096388352048</v>
      </c>
      <c r="AJ31" s="51">
        <f t="shared" ref="AJ31" si="253">SUM(AJ28:AJ30)</f>
        <v>553</v>
      </c>
      <c r="AK31" s="21">
        <f t="shared" ref="AK31" si="254">IF(AJ31&gt;0,(AK28*AJ28+AK29*AJ29+AK30*AJ30)/AJ31,0)</f>
        <v>8.2737793851717908E-2</v>
      </c>
      <c r="AL31" s="53">
        <f>IF(K31&gt;0,(AL28*K28+AL29*K29+AL30*K30)/K31,0)</f>
        <v>0.21801649665121073</v>
      </c>
      <c r="AM31" s="141">
        <f>IF(L31&gt;0,(AM28*K28+AM29*K29+AM30*K30)/K31,0)</f>
        <v>0.22201736012364759</v>
      </c>
      <c r="AN31" s="58">
        <f t="shared" ref="AN31" si="255">SUM(AN28:AN30)</f>
        <v>110.563243</v>
      </c>
      <c r="AO31" s="142">
        <f t="shared" si="50"/>
        <v>112.4681144</v>
      </c>
      <c r="AP31" s="56"/>
      <c r="AQ31" s="56">
        <f t="shared" ref="AQ31" si="256">SUM(AQ28:AQ30)</f>
        <v>0</v>
      </c>
      <c r="AR31" s="105"/>
      <c r="AS31" s="106">
        <f>AR30</f>
        <v>2750.260000000002</v>
      </c>
      <c r="AT31" s="51">
        <f t="shared" ref="AT31" si="257">SUM(AT28:AT30)</f>
        <v>0</v>
      </c>
      <c r="AU31" s="59"/>
      <c r="AV31" s="58"/>
      <c r="AW31" s="58"/>
      <c r="AX31" s="58"/>
      <c r="AY31" s="58"/>
    </row>
    <row r="32" spans="1:51" x14ac:dyDescent="0.2">
      <c r="A32" s="168">
        <v>8</v>
      </c>
      <c r="B32" s="23">
        <v>1</v>
      </c>
      <c r="C32" s="11" t="s">
        <v>55</v>
      </c>
      <c r="D32" s="12">
        <v>14400</v>
      </c>
      <c r="E32" s="12">
        <v>1</v>
      </c>
      <c r="F32" s="12">
        <v>16601</v>
      </c>
      <c r="G32" s="13">
        <v>1.3</v>
      </c>
      <c r="H32" s="13">
        <v>5.2</v>
      </c>
      <c r="I32" s="12">
        <v>17803</v>
      </c>
      <c r="J32" s="13">
        <v>4.7</v>
      </c>
      <c r="K32" s="12">
        <v>16284</v>
      </c>
      <c r="L32" s="14">
        <v>6.7000000000000004E-2</v>
      </c>
      <c r="M32" s="24">
        <f>ROUND(K32*(1-L32),0)</f>
        <v>15193</v>
      </c>
      <c r="N32" s="15">
        <v>0.50600000000000001</v>
      </c>
      <c r="O32" s="25">
        <f t="shared" ref="O32:O34" si="258">M32*N32</f>
        <v>7687.6580000000004</v>
      </c>
      <c r="P32" s="14">
        <v>0.39700000000000002</v>
      </c>
      <c r="Q32" s="25">
        <f t="shared" ref="Q32:Q34" si="259">M32*P32</f>
        <v>6031.6210000000001</v>
      </c>
      <c r="R32" s="16">
        <v>9.7000000000000003E-2</v>
      </c>
      <c r="S32" s="150">
        <v>0.2218</v>
      </c>
      <c r="T32" s="25">
        <f t="shared" ref="T32:T34" si="260">M32*R32</f>
        <v>1473.721</v>
      </c>
      <c r="U32" s="26">
        <v>0.255</v>
      </c>
      <c r="V32" s="25">
        <f t="shared" ref="V32:V34" si="261">M32*U32</f>
        <v>3874.2150000000001</v>
      </c>
      <c r="W32" s="16">
        <v>0.47799999999999998</v>
      </c>
      <c r="X32" s="25">
        <f t="shared" ref="X32:X34" si="262">M32*W32</f>
        <v>7262.2539999999999</v>
      </c>
      <c r="Y32" s="16">
        <v>0.41</v>
      </c>
      <c r="Z32" s="25">
        <f t="shared" ref="Z32:Z34" si="263">Y32*M32</f>
        <v>6229.1299999999992</v>
      </c>
      <c r="AA32" s="17">
        <v>2.81E-3</v>
      </c>
      <c r="AB32" s="18">
        <f t="shared" ref="AB32:AB34" si="264">M32*AA32</f>
        <v>42.692329999999998</v>
      </c>
      <c r="AC32" s="27">
        <f>IF(M32&gt;0,(AE32+AN32)/M32,0)</f>
        <v>2.8590870927400775E-3</v>
      </c>
      <c r="AD32" s="17">
        <v>3.4000000000000002E-4</v>
      </c>
      <c r="AE32" s="24">
        <f t="shared" ref="AE32:AE34" si="265">AD32*M32</f>
        <v>5.1656200000000005</v>
      </c>
      <c r="AF32" s="117">
        <v>0.19120000000000001</v>
      </c>
      <c r="AG32" s="30">
        <f t="shared" ref="AG32:AG34" si="266">AJ32*(1-AK32)*AF32</f>
        <v>34.615421600000005</v>
      </c>
      <c r="AH32" s="28">
        <f t="shared" ref="AH32:AH34" si="267">IF(AND(AF32&gt;0,AD32&gt;0,AA32&gt;0),((AA32-AD32)*AF32)/((AF32-AD32)*AA32),0)</f>
        <v>0.88056942485091827</v>
      </c>
      <c r="AI32" s="60">
        <f t="shared" si="6"/>
        <v>0.88250026998970055</v>
      </c>
      <c r="AJ32" s="12">
        <v>197</v>
      </c>
      <c r="AK32" s="14">
        <v>8.1000000000000003E-2</v>
      </c>
      <c r="AL32" s="15">
        <v>0.2114</v>
      </c>
      <c r="AM32" s="135">
        <v>0.21340000000000001</v>
      </c>
      <c r="AN32" s="30">
        <f>AJ32*(1-AK32)*AL32</f>
        <v>38.2724902</v>
      </c>
      <c r="AO32" s="136">
        <f t="shared" ref="AO32" si="268">AJ32*(1-AK32)*AM32</f>
        <v>38.634576200000005</v>
      </c>
      <c r="AP32" s="19">
        <v>1.55</v>
      </c>
      <c r="AQ32" s="19"/>
      <c r="AR32" s="101">
        <f>AR30+AJ32-AQ32</f>
        <v>2947.260000000002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9"/>
      <c r="B33" s="33">
        <v>2</v>
      </c>
      <c r="C33" s="11" t="s">
        <v>53</v>
      </c>
      <c r="D33" s="34">
        <v>20600</v>
      </c>
      <c r="E33" s="34">
        <v>3</v>
      </c>
      <c r="F33" s="34">
        <v>16752</v>
      </c>
      <c r="G33" s="35">
        <v>0.9</v>
      </c>
      <c r="H33" s="35">
        <v>6.7</v>
      </c>
      <c r="I33" s="34">
        <v>18229</v>
      </c>
      <c r="J33" s="35">
        <v>4.3</v>
      </c>
      <c r="K33" s="34">
        <v>16284</v>
      </c>
      <c r="L33" s="36">
        <v>6.5000000000000002E-2</v>
      </c>
      <c r="M33" s="37">
        <f>ROUND(K33*(1-L33),0)</f>
        <v>15226</v>
      </c>
      <c r="N33" s="38">
        <v>0.53900000000000003</v>
      </c>
      <c r="O33" s="25">
        <f t="shared" si="258"/>
        <v>8206.8140000000003</v>
      </c>
      <c r="P33" s="36">
        <v>0.34599999999999997</v>
      </c>
      <c r="Q33" s="25">
        <f t="shared" si="259"/>
        <v>5268.1959999999999</v>
      </c>
      <c r="R33" s="39">
        <v>0.115</v>
      </c>
      <c r="S33" s="139">
        <v>0.22109999999999999</v>
      </c>
      <c r="T33" s="25">
        <f t="shared" si="260"/>
        <v>1750.99</v>
      </c>
      <c r="U33" s="28">
        <v>0.27200000000000002</v>
      </c>
      <c r="V33" s="25">
        <f t="shared" si="261"/>
        <v>4141.4720000000007</v>
      </c>
      <c r="W33" s="39">
        <v>0.46800000000000003</v>
      </c>
      <c r="X33" s="25">
        <f t="shared" si="262"/>
        <v>7125.768</v>
      </c>
      <c r="Y33" s="39">
        <v>0.41</v>
      </c>
      <c r="Z33" s="25">
        <f t="shared" si="263"/>
        <v>6242.66</v>
      </c>
      <c r="AA33" s="40">
        <v>3.0599999999999998E-3</v>
      </c>
      <c r="AB33" s="18">
        <f t="shared" si="264"/>
        <v>46.591559999999994</v>
      </c>
      <c r="AC33" s="27">
        <f>IF(M33&gt;0,(AE33+AN33)/M33,0)</f>
        <v>3.8044456193353478E-3</v>
      </c>
      <c r="AD33" s="40">
        <v>3.5E-4</v>
      </c>
      <c r="AE33" s="37">
        <f t="shared" si="265"/>
        <v>5.3290999999999995</v>
      </c>
      <c r="AF33" s="28">
        <v>0.15440000000000001</v>
      </c>
      <c r="AG33" s="41">
        <f t="shared" si="266"/>
        <v>42.518517600000003</v>
      </c>
      <c r="AH33" s="28">
        <f t="shared" si="267"/>
        <v>0.88763303655336412</v>
      </c>
      <c r="AI33" s="29">
        <f t="shared" si="6"/>
        <v>0.90966929812818631</v>
      </c>
      <c r="AJ33" s="34">
        <v>299</v>
      </c>
      <c r="AK33" s="36">
        <v>7.9000000000000001E-2</v>
      </c>
      <c r="AL33" s="38">
        <v>0.191</v>
      </c>
      <c r="AM33" s="137">
        <v>0.17699999999999999</v>
      </c>
      <c r="AN33" s="41">
        <f>AJ33*(1-AK33)*AL33</f>
        <v>52.597389000000007</v>
      </c>
      <c r="AO33" s="138">
        <f t="shared" si="20"/>
        <v>48.742083000000001</v>
      </c>
      <c r="AP33" s="42">
        <v>1.7</v>
      </c>
      <c r="AQ33" s="42"/>
      <c r="AR33" s="121">
        <f>AR32+AJ33-AQ33</f>
        <v>3246.260000000002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9"/>
      <c r="B34" s="33">
        <v>3</v>
      </c>
      <c r="C34" s="46" t="s">
        <v>57</v>
      </c>
      <c r="D34" s="43">
        <v>16330</v>
      </c>
      <c r="E34" s="43">
        <v>1</v>
      </c>
      <c r="F34" s="43">
        <v>17721</v>
      </c>
      <c r="G34" s="37">
        <v>0.8</v>
      </c>
      <c r="H34" s="37">
        <v>4.5</v>
      </c>
      <c r="I34" s="43">
        <v>17634</v>
      </c>
      <c r="J34" s="37">
        <v>4</v>
      </c>
      <c r="K34" s="43">
        <v>16090</v>
      </c>
      <c r="L34" s="39">
        <v>6.4000000000000001E-2</v>
      </c>
      <c r="M34" s="37">
        <f>ROUND(K34*(1-L34),0)</f>
        <v>15060</v>
      </c>
      <c r="N34" s="28">
        <v>0.48799999999999999</v>
      </c>
      <c r="O34" s="25">
        <f t="shared" si="258"/>
        <v>7349.28</v>
      </c>
      <c r="P34" s="39">
        <v>0.35799999999999998</v>
      </c>
      <c r="Q34" s="25">
        <f t="shared" si="259"/>
        <v>5391.48</v>
      </c>
      <c r="R34" s="39">
        <v>0.154</v>
      </c>
      <c r="S34" s="139">
        <v>0.217</v>
      </c>
      <c r="T34" s="25">
        <f t="shared" si="260"/>
        <v>2319.2399999999998</v>
      </c>
      <c r="U34" s="28">
        <v>0.25</v>
      </c>
      <c r="V34" s="25">
        <f t="shared" si="261"/>
        <v>3765</v>
      </c>
      <c r="W34" s="39">
        <v>0.48699999999999999</v>
      </c>
      <c r="X34" s="25">
        <f t="shared" si="262"/>
        <v>7334.22</v>
      </c>
      <c r="Y34" s="39">
        <v>0.41</v>
      </c>
      <c r="Z34" s="25">
        <f t="shared" si="263"/>
        <v>6174.5999999999995</v>
      </c>
      <c r="AA34" s="47">
        <v>2.8700000000000002E-3</v>
      </c>
      <c r="AB34" s="18">
        <f t="shared" si="264"/>
        <v>43.222200000000001</v>
      </c>
      <c r="AC34" s="27">
        <f>IF(M34&gt;0,(AE34+AN34)/M34,0)</f>
        <v>3.4457812749003982E-3</v>
      </c>
      <c r="AD34" s="47">
        <v>3.5E-4</v>
      </c>
      <c r="AE34" s="37">
        <f t="shared" si="265"/>
        <v>5.2709999999999999</v>
      </c>
      <c r="AF34" s="28">
        <v>0.15870000000000001</v>
      </c>
      <c r="AG34" s="41">
        <f t="shared" si="266"/>
        <v>41.520681000000003</v>
      </c>
      <c r="AH34" s="28">
        <f t="shared" si="267"/>
        <v>0.87998952613460446</v>
      </c>
      <c r="AI34" s="29">
        <f t="shared" si="6"/>
        <v>0.90019457760275823</v>
      </c>
      <c r="AJ34" s="43">
        <v>285</v>
      </c>
      <c r="AK34" s="39">
        <v>8.2000000000000003E-2</v>
      </c>
      <c r="AL34" s="28">
        <v>0.1782</v>
      </c>
      <c r="AM34" s="139">
        <v>0.15740000000000001</v>
      </c>
      <c r="AN34" s="41">
        <f>AJ34*(1-AK34)*AL34</f>
        <v>46.622465999999996</v>
      </c>
      <c r="AO34" s="140">
        <f t="shared" si="20"/>
        <v>41.180562000000002</v>
      </c>
      <c r="AP34" s="18">
        <v>1.7</v>
      </c>
      <c r="AQ34" s="18"/>
      <c r="AR34" s="121">
        <f>AR33+AJ34-AQ34</f>
        <v>3531.260000000002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70"/>
      <c r="B35" s="49" t="s">
        <v>38</v>
      </c>
      <c r="C35" s="50"/>
      <c r="D35" s="51">
        <f t="shared" ref="D35" si="269">SUM(D32:D34)</f>
        <v>51330</v>
      </c>
      <c r="E35" s="51"/>
      <c r="F35" s="51">
        <f t="shared" ref="F35" si="270">SUM(F32:F34)</f>
        <v>51074</v>
      </c>
      <c r="G35" s="52"/>
      <c r="H35" s="52"/>
      <c r="I35" s="51">
        <f t="shared" ref="I35:K35" si="271">SUM(I32:I34)</f>
        <v>53666</v>
      </c>
      <c r="J35" s="52"/>
      <c r="K35" s="51">
        <f t="shared" si="271"/>
        <v>48658</v>
      </c>
      <c r="L35" s="21">
        <f t="shared" ref="L35" si="272">IF(K35&gt;0,(K32*L32+K33*L33+K34*L34)/K35,0)</f>
        <v>6.5338649348514133E-2</v>
      </c>
      <c r="M35" s="52">
        <f t="shared" ref="M35" si="273">M32+M33+M34</f>
        <v>45479</v>
      </c>
      <c r="N35" s="53">
        <f t="shared" ref="N35" si="274">IF(M35&gt;0,O35/M35,0)</f>
        <v>0.51108757888256118</v>
      </c>
      <c r="O35" s="54">
        <f t="shared" ref="O35" si="275">O32+O33+O34</f>
        <v>23243.752</v>
      </c>
      <c r="P35" s="21">
        <f t="shared" ref="P35" si="276">IF(M35&gt;0,Q35/M35,0)</f>
        <v>0.36701108203786359</v>
      </c>
      <c r="Q35" s="54">
        <f t="shared" ref="Q35" si="277">Q32+Q33+Q34</f>
        <v>16691.296999999999</v>
      </c>
      <c r="R35" s="21">
        <f t="shared" ref="R35" si="278">IF(M35&gt;0,T35/M35,0)</f>
        <v>0.12190133907957519</v>
      </c>
      <c r="S35" s="141"/>
      <c r="T35" s="54">
        <f t="shared" ref="T35" si="279">T32+T33+T34</f>
        <v>5543.951</v>
      </c>
      <c r="U35" s="21">
        <f t="shared" ref="U35" si="280">IF(M35&gt;0,V35/M35,0)</f>
        <v>0.25903575276501245</v>
      </c>
      <c r="V35" s="54">
        <f t="shared" ref="V35" si="281">V32+V33+V34</f>
        <v>11780.687000000002</v>
      </c>
      <c r="W35" s="21">
        <f t="shared" ref="W35" si="282">IF(M35&gt;0,X35/M35,0)</f>
        <v>0.4776323577915082</v>
      </c>
      <c r="X35" s="54">
        <f t="shared" ref="X35" si="283">X32+X33+X34</f>
        <v>21722.242000000002</v>
      </c>
      <c r="Y35" s="21">
        <f t="shared" ref="Y35" si="284">IF(M35&gt;0,Z35/M35,0)</f>
        <v>0.41</v>
      </c>
      <c r="Z35" s="54">
        <f t="shared" ref="Z35" si="285">Z32+Z33+Z34</f>
        <v>18646.39</v>
      </c>
      <c r="AA35" s="55">
        <f t="shared" ref="AA35" si="286">IF(M35&gt;0,AB35/M35,0)</f>
        <v>2.9135664812330962E-3</v>
      </c>
      <c r="AB35" s="56">
        <f t="shared" ref="AB35" si="287">SUM(AB32:AB34)</f>
        <v>132.50608999999997</v>
      </c>
      <c r="AC35" s="55">
        <f t="shared" ref="AC35" si="288">IF(M35&gt;0,(AC32*M32+AC33*M33+AC34*M34)/M35,0)</f>
        <v>3.3698644473273381E-3</v>
      </c>
      <c r="AD35" s="55">
        <f t="shared" ref="AD35" si="289">IF(K35&gt;0,(K32*AD32+K33*AD33+K34*AD34)/K35,0)</f>
        <v>3.4665337662871475E-4</v>
      </c>
      <c r="AE35" s="52">
        <f t="shared" ref="AE35" si="290">SUM(AE32:AE34)</f>
        <v>15.765720000000002</v>
      </c>
      <c r="AF35" s="53">
        <f t="shared" ref="AF35" si="291">IF(K35&gt;0,(K32*AF32+K33*AF33+K34*AF34)/K35,0)</f>
        <v>0.16813747790702455</v>
      </c>
      <c r="AG35" s="58">
        <f t="shared" ref="AG35" si="292">SUM(AG32:AG34)</f>
        <v>118.65462020000001</v>
      </c>
      <c r="AH35" s="53">
        <f t="shared" ref="AH35" si="293">IF(AND(AB35&gt;0),((AB32*AH32+AB33*AH33+AB34*AH34)/AB35),0)</f>
        <v>0.88286396233334619</v>
      </c>
      <c r="AI35" s="57">
        <f t="shared" si="6"/>
        <v>0.8987406583500247</v>
      </c>
      <c r="AJ35" s="51">
        <f t="shared" ref="AJ35" si="294">SUM(AJ32:AJ34)</f>
        <v>781</v>
      </c>
      <c r="AK35" s="21">
        <f t="shared" ref="AK35" si="295">IF(AJ35&gt;0,(AK32*AJ32+AK33*AJ33+AK34*AJ34)/AJ35,0)</f>
        <v>8.0599231754161338E-2</v>
      </c>
      <c r="AL35" s="53">
        <f>IF(K35&gt;0,(AL32*K32+AL33*K33+AL34*K34)/K35,0)</f>
        <v>0.19359446750791234</v>
      </c>
      <c r="AM35" s="141">
        <f>IF(L35&gt;0,(AM32*K32+AM33*K33+AM34*K34)/K35,0)</f>
        <v>0.18270047268691686</v>
      </c>
      <c r="AN35" s="58">
        <f t="shared" ref="AN35" si="296">SUM(AN32:AN34)</f>
        <v>137.49234520000002</v>
      </c>
      <c r="AO35" s="142">
        <f t="shared" si="50"/>
        <v>128.55722120000001</v>
      </c>
      <c r="AP35" s="56"/>
      <c r="AQ35" s="56">
        <f t="shared" ref="AQ35" si="297">SUM(AQ32:AQ34)</f>
        <v>0</v>
      </c>
      <c r="AR35" s="105"/>
      <c r="AS35" s="106">
        <f>AR34</f>
        <v>3531.260000000002</v>
      </c>
      <c r="AT35" s="51">
        <f t="shared" ref="AT35" si="298">SUM(AT32:AT34)</f>
        <v>0</v>
      </c>
      <c r="AU35" s="59"/>
      <c r="AV35" s="58"/>
      <c r="AW35" s="58"/>
      <c r="AX35" s="58"/>
      <c r="AY35" s="58"/>
    </row>
    <row r="36" spans="1:51" x14ac:dyDescent="0.2">
      <c r="A36" s="168">
        <v>9</v>
      </c>
      <c r="B36" s="23">
        <v>1</v>
      </c>
      <c r="C36" s="46" t="s">
        <v>58</v>
      </c>
      <c r="D36" s="12">
        <v>6213</v>
      </c>
      <c r="E36" s="12">
        <v>0</v>
      </c>
      <c r="F36" s="12">
        <v>9176</v>
      </c>
      <c r="G36" s="13">
        <v>0.7</v>
      </c>
      <c r="H36" s="13">
        <v>4.5999999999999996</v>
      </c>
      <c r="I36" s="12">
        <v>11315</v>
      </c>
      <c r="J36" s="13">
        <v>5.8</v>
      </c>
      <c r="K36" s="12">
        <v>14784</v>
      </c>
      <c r="L36" s="14">
        <v>6.3E-2</v>
      </c>
      <c r="M36" s="24">
        <f>ROUND(K36*(1-L36),0)</f>
        <v>13853</v>
      </c>
      <c r="N36" s="15">
        <v>0.56899999999999995</v>
      </c>
      <c r="O36" s="25">
        <f t="shared" ref="O36:O38" si="299">M36*N36</f>
        <v>7882.3569999999991</v>
      </c>
      <c r="P36" s="14">
        <v>0.311</v>
      </c>
      <c r="Q36" s="25">
        <f t="shared" ref="Q36:Q38" si="300">M36*P36</f>
        <v>4308.2830000000004</v>
      </c>
      <c r="R36" s="16">
        <v>0.12</v>
      </c>
      <c r="S36" s="150">
        <v>0.21659999999999999</v>
      </c>
      <c r="T36" s="25">
        <f t="shared" ref="T36:T38" si="301">M36*R36</f>
        <v>1662.36</v>
      </c>
      <c r="U36" s="26">
        <v>0.25700000000000001</v>
      </c>
      <c r="V36" s="25">
        <f t="shared" ref="V36:V38" si="302">M36*U36</f>
        <v>3560.221</v>
      </c>
      <c r="W36" s="16">
        <v>0.47199999999999998</v>
      </c>
      <c r="X36" s="25">
        <f t="shared" ref="X36:X38" si="303">M36*W36</f>
        <v>6538.616</v>
      </c>
      <c r="Y36" s="16">
        <v>0.42</v>
      </c>
      <c r="Z36" s="25">
        <f t="shared" ref="Z36:Z38" si="304">Y36*M36</f>
        <v>5818.26</v>
      </c>
      <c r="AA36" s="17">
        <v>2.81E-3</v>
      </c>
      <c r="AB36" s="18">
        <f t="shared" ref="AB36:AB38" si="305">M36*AA36</f>
        <v>38.926929999999999</v>
      </c>
      <c r="AC36" s="27">
        <f>IF(M36&gt;0,(AE36+AN36)/M36,0)</f>
        <v>2.5679125965494842E-3</v>
      </c>
      <c r="AD36" s="17">
        <v>3.5E-4</v>
      </c>
      <c r="AE36" s="24">
        <f t="shared" ref="AE36:AE38" si="306">AD36*M36</f>
        <v>4.8485500000000004</v>
      </c>
      <c r="AF36" s="117">
        <v>0.21390000000000001</v>
      </c>
      <c r="AG36" s="30">
        <f t="shared" ref="AG36:AG38" si="307">AJ36*(1-AK36)*AF36</f>
        <v>31.058707800000001</v>
      </c>
      <c r="AH36" s="28">
        <f t="shared" ref="AH36:AH38" si="308">IF(AND(AF36&gt;0,AD36&gt;0,AA36&gt;0),((AA36-AD36)*AF36)/((AF36-AD36)*AA36),0)</f>
        <v>0.87687965930953693</v>
      </c>
      <c r="AI36" s="60">
        <f t="shared" si="6"/>
        <v>0.86513351257499915</v>
      </c>
      <c r="AJ36" s="12">
        <v>158</v>
      </c>
      <c r="AK36" s="14">
        <v>8.1000000000000003E-2</v>
      </c>
      <c r="AL36" s="15">
        <v>0.21160000000000001</v>
      </c>
      <c r="AM36" s="135">
        <v>0.20680000000000001</v>
      </c>
      <c r="AN36" s="30">
        <f>AJ36*(1-AK36)*AL36</f>
        <v>30.724743200000002</v>
      </c>
      <c r="AO36" s="136">
        <f t="shared" ref="AO36" si="309">AJ36*(1-AK36)*AM36</f>
        <v>30.0277736</v>
      </c>
      <c r="AP36" s="19">
        <v>1.6</v>
      </c>
      <c r="AQ36" s="19">
        <v>1007.36</v>
      </c>
      <c r="AR36" s="101">
        <f>AR34+AJ36-AQ36</f>
        <v>2681.9000000000019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9"/>
      <c r="B37" s="33">
        <v>2</v>
      </c>
      <c r="C37" s="11" t="s">
        <v>53</v>
      </c>
      <c r="D37" s="34">
        <v>20300</v>
      </c>
      <c r="E37" s="34">
        <v>2</v>
      </c>
      <c r="F37" s="34">
        <v>14167</v>
      </c>
      <c r="G37" s="35">
        <v>0.8</v>
      </c>
      <c r="H37" s="35">
        <v>4.5999999999999996</v>
      </c>
      <c r="I37" s="34">
        <v>15549</v>
      </c>
      <c r="J37" s="35">
        <v>5.2</v>
      </c>
      <c r="K37" s="34">
        <v>14687</v>
      </c>
      <c r="L37" s="36">
        <v>6.2E-2</v>
      </c>
      <c r="M37" s="37">
        <f>ROUND(K37*(1-L37),0)</f>
        <v>13776</v>
      </c>
      <c r="N37" s="38">
        <v>0.60399999999999998</v>
      </c>
      <c r="O37" s="25">
        <f t="shared" si="299"/>
        <v>8320.7039999999997</v>
      </c>
      <c r="P37" s="36">
        <v>0.25900000000000001</v>
      </c>
      <c r="Q37" s="25">
        <f t="shared" si="300"/>
        <v>3567.9839999999999</v>
      </c>
      <c r="R37" s="39">
        <v>0.13700000000000001</v>
      </c>
      <c r="S37" s="139">
        <v>0.2225</v>
      </c>
      <c r="T37" s="25">
        <f t="shared" si="301"/>
        <v>1887.3120000000001</v>
      </c>
      <c r="U37" s="28">
        <v>0.25600000000000001</v>
      </c>
      <c r="V37" s="25">
        <f t="shared" si="302"/>
        <v>3526.6559999999999</v>
      </c>
      <c r="W37" s="39">
        <v>0.47799999999999998</v>
      </c>
      <c r="X37" s="25">
        <f t="shared" si="303"/>
        <v>6584.9279999999999</v>
      </c>
      <c r="Y37" s="39">
        <v>0.4</v>
      </c>
      <c r="Z37" s="25">
        <f t="shared" si="304"/>
        <v>5510.4000000000005</v>
      </c>
      <c r="AA37" s="40">
        <v>2.96E-3</v>
      </c>
      <c r="AB37" s="18">
        <f t="shared" si="305"/>
        <v>40.776960000000003</v>
      </c>
      <c r="AC37" s="27">
        <f>IF(M37&gt;0,(AE37+AN37)/M37,0)</f>
        <v>3.2359457026713127E-3</v>
      </c>
      <c r="AD37" s="40">
        <v>3.4000000000000002E-4</v>
      </c>
      <c r="AE37" s="37">
        <f t="shared" si="306"/>
        <v>4.68384</v>
      </c>
      <c r="AF37" s="28">
        <v>0.20380000000000001</v>
      </c>
      <c r="AG37" s="41">
        <f t="shared" si="307"/>
        <v>36.216075200000006</v>
      </c>
      <c r="AH37" s="28">
        <f t="shared" si="308"/>
        <v>0.88661427573253004</v>
      </c>
      <c r="AI37" s="29">
        <f t="shared" si="6"/>
        <v>0.8962876585510049</v>
      </c>
      <c r="AJ37" s="34">
        <v>194</v>
      </c>
      <c r="AK37" s="36">
        <v>8.4000000000000005E-2</v>
      </c>
      <c r="AL37" s="38">
        <v>0.22450000000000001</v>
      </c>
      <c r="AM37" s="137">
        <v>0.22070000000000001</v>
      </c>
      <c r="AN37" s="41">
        <f>AJ37*(1-AK37)*AL37</f>
        <v>39.894548</v>
      </c>
      <c r="AO37" s="138">
        <f t="shared" si="20"/>
        <v>39.219272800000006</v>
      </c>
      <c r="AP37" s="42">
        <v>1.7</v>
      </c>
      <c r="AQ37" s="42"/>
      <c r="AR37" s="121">
        <f>AR36+AJ37-AQ37</f>
        <v>2875.9000000000019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9"/>
      <c r="B38" s="33">
        <v>3</v>
      </c>
      <c r="C38" s="46" t="s">
        <v>57</v>
      </c>
      <c r="D38" s="43">
        <v>17116</v>
      </c>
      <c r="E38" s="43">
        <v>1</v>
      </c>
      <c r="F38" s="43">
        <v>16348</v>
      </c>
      <c r="G38" s="37">
        <v>0.7</v>
      </c>
      <c r="H38" s="37">
        <v>5.7</v>
      </c>
      <c r="I38" s="43">
        <v>17311</v>
      </c>
      <c r="J38" s="37">
        <v>4.5</v>
      </c>
      <c r="K38" s="43">
        <v>14615</v>
      </c>
      <c r="L38" s="39">
        <v>7.0999999999999994E-2</v>
      </c>
      <c r="M38" s="37">
        <f>ROUND(K38*(1-L38),0)</f>
        <v>13577</v>
      </c>
      <c r="N38" s="28">
        <v>0.57799999999999996</v>
      </c>
      <c r="O38" s="25">
        <f t="shared" si="299"/>
        <v>7847.5059999999994</v>
      </c>
      <c r="P38" s="39">
        <v>0.29199999999999998</v>
      </c>
      <c r="Q38" s="25">
        <f t="shared" si="300"/>
        <v>3964.4839999999999</v>
      </c>
      <c r="R38" s="39">
        <v>0.13</v>
      </c>
      <c r="S38" s="139">
        <v>0.2293</v>
      </c>
      <c r="T38" s="25">
        <f t="shared" si="301"/>
        <v>1765.01</v>
      </c>
      <c r="U38" s="28">
        <v>0.25800000000000001</v>
      </c>
      <c r="V38" s="25">
        <f t="shared" si="302"/>
        <v>3502.866</v>
      </c>
      <c r="W38" s="39">
        <v>0.47899999999999998</v>
      </c>
      <c r="X38" s="25">
        <f t="shared" si="303"/>
        <v>6503.3829999999998</v>
      </c>
      <c r="Y38" s="39">
        <v>0.41</v>
      </c>
      <c r="Z38" s="25">
        <f t="shared" si="304"/>
        <v>5566.57</v>
      </c>
      <c r="AA38" s="47">
        <v>2.99E-3</v>
      </c>
      <c r="AB38" s="18">
        <f t="shared" si="305"/>
        <v>40.595230000000001</v>
      </c>
      <c r="AC38" s="27">
        <f>IF(M38&gt;0,(AE38+AN38)/M38,0)</f>
        <v>3.1252667010385213E-3</v>
      </c>
      <c r="AD38" s="47">
        <v>3.5E-4</v>
      </c>
      <c r="AE38" s="37">
        <f t="shared" si="306"/>
        <v>4.7519499999999999</v>
      </c>
      <c r="AF38" s="28">
        <v>0.2046</v>
      </c>
      <c r="AG38" s="41">
        <f t="shared" si="307"/>
        <v>35.575848000000001</v>
      </c>
      <c r="AH38" s="28">
        <f t="shared" si="308"/>
        <v>0.88445614307995235</v>
      </c>
      <c r="AI38" s="29">
        <f t="shared" si="6"/>
        <v>0.88944613433936293</v>
      </c>
      <c r="AJ38" s="43">
        <v>189</v>
      </c>
      <c r="AK38" s="39">
        <v>0.08</v>
      </c>
      <c r="AL38" s="28">
        <v>0.2167</v>
      </c>
      <c r="AM38" s="139">
        <v>0.2089</v>
      </c>
      <c r="AN38" s="41">
        <f>AJ38*(1-AK38)*AL38</f>
        <v>37.679796000000003</v>
      </c>
      <c r="AO38" s="140">
        <f t="shared" si="20"/>
        <v>36.323532</v>
      </c>
      <c r="AP38" s="18">
        <v>1.6</v>
      </c>
      <c r="AQ38" s="18"/>
      <c r="AR38" s="121">
        <f>AR37+AJ38-AQ38</f>
        <v>3064.9000000000019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70"/>
      <c r="B39" s="49" t="s">
        <v>38</v>
      </c>
      <c r="C39" s="50"/>
      <c r="D39" s="51">
        <f t="shared" ref="D39" si="310">SUM(D36:D38)</f>
        <v>43629</v>
      </c>
      <c r="E39" s="51"/>
      <c r="F39" s="51">
        <f t="shared" ref="F39" si="311">SUM(F36:F38)</f>
        <v>39691</v>
      </c>
      <c r="G39" s="52"/>
      <c r="H39" s="52"/>
      <c r="I39" s="51">
        <f t="shared" ref="I39:K39" si="312">SUM(I36:I38)</f>
        <v>44175</v>
      </c>
      <c r="J39" s="52"/>
      <c r="K39" s="51">
        <f t="shared" si="312"/>
        <v>44086</v>
      </c>
      <c r="L39" s="21">
        <f t="shared" ref="L39" si="313">IF(K39&gt;0,(K36*L36+K37*L37+K38*L38)/K39,0)</f>
        <v>6.5318944789729161E-2</v>
      </c>
      <c r="M39" s="52">
        <f t="shared" ref="M39" si="314">M36+M37+M38</f>
        <v>41206</v>
      </c>
      <c r="N39" s="53">
        <f t="shared" ref="N39" si="315">IF(M39&gt;0,O39/M39,0)</f>
        <v>0.58366662621948251</v>
      </c>
      <c r="O39" s="54">
        <f t="shared" ref="O39" si="316">O36+O37+O38</f>
        <v>24050.566999999995</v>
      </c>
      <c r="P39" s="21">
        <f t="shared" ref="P39" si="317">IF(M39&gt;0,Q39/M39,0)</f>
        <v>0.28735502111343009</v>
      </c>
      <c r="Q39" s="54">
        <f t="shared" ref="Q39" si="318">Q36+Q37+Q38</f>
        <v>11840.751</v>
      </c>
      <c r="R39" s="21">
        <f t="shared" ref="R39" si="319">IF(M39&gt;0,T39/M39,0)</f>
        <v>0.12897835266708732</v>
      </c>
      <c r="S39" s="141"/>
      <c r="T39" s="54">
        <f t="shared" ref="T39" si="320">T36+T37+T38</f>
        <v>5314.6819999999998</v>
      </c>
      <c r="U39" s="21">
        <f t="shared" ref="U39" si="321">IF(M39&gt;0,V39/M39,0)</f>
        <v>0.2569951706062224</v>
      </c>
      <c r="V39" s="54">
        <f t="shared" ref="V39" si="322">V36+V37+V38</f>
        <v>10589.743</v>
      </c>
      <c r="W39" s="21">
        <f t="shared" ref="W39" si="323">IF(M39&gt;0,X39/M39,0)</f>
        <v>0.47631235742367617</v>
      </c>
      <c r="X39" s="54">
        <f t="shared" ref="X39" si="324">X36+X37+X38</f>
        <v>19626.927</v>
      </c>
      <c r="Y39" s="21">
        <f t="shared" ref="Y39" si="325">IF(M39&gt;0,Z39/M39,0)</f>
        <v>0.41001868659903895</v>
      </c>
      <c r="Z39" s="54">
        <f t="shared" ref="Z39" si="326">Z36+Z37+Z38</f>
        <v>16895.23</v>
      </c>
      <c r="AA39" s="55">
        <f t="shared" ref="AA39" si="327">IF(M39&gt;0,AB39/M39,0)</f>
        <v>2.9194563898461388E-3</v>
      </c>
      <c r="AB39" s="56">
        <f t="shared" ref="AB39" si="328">SUM(AB36:AB38)</f>
        <v>120.29912</v>
      </c>
      <c r="AC39" s="55">
        <f t="shared" ref="AC39" si="329">IF(M39&gt;0,(AC36*M36+AC37*M37+AC38*M38)/M39,0)</f>
        <v>2.9748926661165853E-3</v>
      </c>
      <c r="AD39" s="55">
        <f t="shared" ref="AD39" si="330">IF(K39&gt;0,(K36*AD36+K37*AD37+K38*AD38)/K39,0)</f>
        <v>3.4666855691149116E-4</v>
      </c>
      <c r="AE39" s="52">
        <f t="shared" ref="AE39" si="331">SUM(AE36:AE38)</f>
        <v>14.28434</v>
      </c>
      <c r="AF39" s="53">
        <f t="shared" ref="AF39" si="332">IF(K39&gt;0,(K36*AF36+K37*AF37+K38*AF38)/K39,0)</f>
        <v>0.20745218890350678</v>
      </c>
      <c r="AG39" s="58">
        <f t="shared" ref="AG39" si="333">SUM(AG36:AG38)</f>
        <v>102.85063100000002</v>
      </c>
      <c r="AH39" s="53">
        <f t="shared" ref="AH39" si="334">IF(AND(AB39&gt;0),((AB36*AH36+AB37*AH37+AB38*AH38)/AB39),0)</f>
        <v>0.88273603769158171</v>
      </c>
      <c r="AI39" s="57">
        <f t="shared" si="6"/>
        <v>0.88487836607202786</v>
      </c>
      <c r="AJ39" s="51">
        <f t="shared" ref="AJ39" si="335">SUM(AJ36:AJ38)</f>
        <v>541</v>
      </c>
      <c r="AK39" s="21">
        <f t="shared" ref="AK39" si="336">IF(AJ39&gt;0,(AK36*AJ36+AK37*AJ37+AK38*AJ38)/AJ39,0)</f>
        <v>8.1726432532347501E-2</v>
      </c>
      <c r="AL39" s="53">
        <f>IF(K39&gt;0,(AL36*K36+AL37*K37+AL38*K38)/K39,0)</f>
        <v>0.21758826838452117</v>
      </c>
      <c r="AM39" s="141">
        <f>IF(L39&gt;0,(AM36*K36+AM37*K37+AM38*K38)/K39,0)</f>
        <v>0.21212687928140453</v>
      </c>
      <c r="AN39" s="58">
        <f t="shared" ref="AN39" si="337">SUM(AN36:AN38)</f>
        <v>108.2990872</v>
      </c>
      <c r="AO39" s="142">
        <f t="shared" si="50"/>
        <v>105.5705784</v>
      </c>
      <c r="AP39" s="56"/>
      <c r="AQ39" s="56">
        <f t="shared" ref="AQ39" si="338">SUM(AQ36:AQ38)</f>
        <v>1007.36</v>
      </c>
      <c r="AR39" s="105"/>
      <c r="AS39" s="106">
        <f>AR38</f>
        <v>3064.9000000000019</v>
      </c>
      <c r="AT39" s="51">
        <f t="shared" ref="AT39" si="339">SUM(AT36:AT38)</f>
        <v>0</v>
      </c>
      <c r="AU39" s="59"/>
      <c r="AV39" s="58"/>
      <c r="AW39" s="58"/>
      <c r="AX39" s="58"/>
      <c r="AY39" s="58"/>
    </row>
    <row r="40" spans="1:51" x14ac:dyDescent="0.2">
      <c r="A40" s="168">
        <v>10</v>
      </c>
      <c r="B40" s="23">
        <v>1</v>
      </c>
      <c r="C40" s="46" t="s">
        <v>58</v>
      </c>
      <c r="D40" s="12">
        <v>4724</v>
      </c>
      <c r="E40" s="12">
        <v>0</v>
      </c>
      <c r="F40" s="12">
        <v>13339</v>
      </c>
      <c r="G40" s="13">
        <v>0.6</v>
      </c>
      <c r="H40" s="13">
        <v>5.4</v>
      </c>
      <c r="I40" s="12">
        <v>14181</v>
      </c>
      <c r="J40" s="13">
        <v>5.0999999999999996</v>
      </c>
      <c r="K40" s="12">
        <v>14581</v>
      </c>
      <c r="L40" s="14">
        <v>7.0999999999999994E-2</v>
      </c>
      <c r="M40" s="24">
        <f>ROUND(K40*(1-L40),0)</f>
        <v>13546</v>
      </c>
      <c r="N40" s="15">
        <v>0.50600000000000001</v>
      </c>
      <c r="O40" s="25">
        <f t="shared" ref="O40:O42" si="340">M40*N40</f>
        <v>6854.2759999999998</v>
      </c>
      <c r="P40" s="14">
        <v>0.38800000000000001</v>
      </c>
      <c r="Q40" s="25">
        <f t="shared" ref="Q40:Q42" si="341">M40*P40</f>
        <v>5255.848</v>
      </c>
      <c r="R40" s="16">
        <v>0.106</v>
      </c>
      <c r="S40" s="150">
        <v>0.2263</v>
      </c>
      <c r="T40" s="25">
        <f t="shared" ref="T40:T42" si="342">M40*R40</f>
        <v>1435.876</v>
      </c>
      <c r="U40" s="26">
        <v>0.26600000000000001</v>
      </c>
      <c r="V40" s="25">
        <f t="shared" ref="V40:V42" si="343">M40*U40</f>
        <v>3603.2360000000003</v>
      </c>
      <c r="W40" s="16">
        <v>0.47599999999999998</v>
      </c>
      <c r="X40" s="25">
        <f t="shared" ref="X40:X42" si="344">M40*W40</f>
        <v>6447.8959999999997</v>
      </c>
      <c r="Y40" s="16">
        <v>0.42</v>
      </c>
      <c r="Z40" s="25">
        <f t="shared" ref="Z40:Z42" si="345">Y40*M40</f>
        <v>5689.32</v>
      </c>
      <c r="AA40" s="17">
        <v>2.8500000000000001E-3</v>
      </c>
      <c r="AB40" s="18">
        <f t="shared" ref="AB40:AB42" si="346">M40*AA40</f>
        <v>38.606099999999998</v>
      </c>
      <c r="AC40" s="27">
        <f>IF(M40&gt;0,(AE40+AN40)/M40,0)</f>
        <v>3.0947975786209951E-3</v>
      </c>
      <c r="AD40" s="17">
        <v>3.4000000000000002E-4</v>
      </c>
      <c r="AE40" s="24">
        <f t="shared" ref="AE40:AE42" si="347">AD40*M40</f>
        <v>4.6056400000000002</v>
      </c>
      <c r="AF40" s="117">
        <v>0.20910000000000001</v>
      </c>
      <c r="AG40" s="30">
        <f t="shared" ref="AG40:AG42" si="348">AJ40*(1-AK40)*AF40</f>
        <v>34.434588000000005</v>
      </c>
      <c r="AH40" s="28">
        <f t="shared" ref="AH40:AH42" si="349">IF(AND(AF40&gt;0,AD40&gt;0,AA40&gt;0),((AA40-AD40)*AF40)/((AF40-AD40)*AA40),0)</f>
        <v>0.88213612206411796</v>
      </c>
      <c r="AI40" s="60">
        <f t="shared" si="6"/>
        <v>0.89147581768160788</v>
      </c>
      <c r="AJ40" s="12">
        <v>179</v>
      </c>
      <c r="AK40" s="14">
        <v>0.08</v>
      </c>
      <c r="AL40" s="15">
        <v>0.2266</v>
      </c>
      <c r="AM40" s="135">
        <v>0.22620000000000001</v>
      </c>
      <c r="AN40" s="30">
        <f>AJ40*(1-AK40)*AL40</f>
        <v>37.316488</v>
      </c>
      <c r="AO40" s="136">
        <f t="shared" ref="AO40" si="350">AJ40*(1-AK40)*AM40</f>
        <v>37.250616000000001</v>
      </c>
      <c r="AP40" s="19">
        <v>1.6</v>
      </c>
      <c r="AQ40" s="19">
        <v>772.8</v>
      </c>
      <c r="AR40" s="101">
        <f>AR38+AJ40-AQ40</f>
        <v>2471.1000000000022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9"/>
      <c r="B41" s="33">
        <v>2</v>
      </c>
      <c r="C41" s="46" t="s">
        <v>54</v>
      </c>
      <c r="D41" s="34">
        <v>20600</v>
      </c>
      <c r="E41" s="34">
        <v>3</v>
      </c>
      <c r="F41" s="34">
        <v>15028</v>
      </c>
      <c r="G41" s="35">
        <v>1</v>
      </c>
      <c r="H41" s="35">
        <v>4.8</v>
      </c>
      <c r="I41" s="34">
        <v>15903</v>
      </c>
      <c r="J41" s="35">
        <v>4.3</v>
      </c>
      <c r="K41" s="34">
        <v>14297</v>
      </c>
      <c r="L41" s="36">
        <v>7.0999999999999994E-2</v>
      </c>
      <c r="M41" s="37">
        <f>ROUND(K41*(1-L41),0)</f>
        <v>13282</v>
      </c>
      <c r="N41" s="38">
        <v>0.52600000000000002</v>
      </c>
      <c r="O41" s="25">
        <f t="shared" si="340"/>
        <v>6986.3320000000003</v>
      </c>
      <c r="P41" s="36">
        <v>0.34</v>
      </c>
      <c r="Q41" s="25">
        <f t="shared" si="341"/>
        <v>4515.88</v>
      </c>
      <c r="R41" s="39">
        <v>0.13400000000000001</v>
      </c>
      <c r="S41" s="139">
        <v>0.20569999999999999</v>
      </c>
      <c r="T41" s="25">
        <f t="shared" si="342"/>
        <v>1779.788</v>
      </c>
      <c r="U41" s="28">
        <v>0.27500000000000002</v>
      </c>
      <c r="V41" s="25">
        <f t="shared" si="343"/>
        <v>3652.55</v>
      </c>
      <c r="W41" s="39">
        <v>0.46500000000000002</v>
      </c>
      <c r="X41" s="25">
        <f t="shared" si="344"/>
        <v>6176.13</v>
      </c>
      <c r="Y41" s="39">
        <v>0.42</v>
      </c>
      <c r="Z41" s="25">
        <f t="shared" si="345"/>
        <v>5578.44</v>
      </c>
      <c r="AA41" s="40">
        <v>2.7200000000000002E-3</v>
      </c>
      <c r="AB41" s="18">
        <f t="shared" si="346"/>
        <v>36.127040000000001</v>
      </c>
      <c r="AC41" s="27">
        <f>IF(M41&gt;0,(AE41+AN41)/M41,0)</f>
        <v>2.8464215479596451E-3</v>
      </c>
      <c r="AD41" s="40">
        <v>3.3E-4</v>
      </c>
      <c r="AE41" s="37">
        <f t="shared" si="347"/>
        <v>4.3830600000000004</v>
      </c>
      <c r="AF41" s="28">
        <v>0.2064</v>
      </c>
      <c r="AG41" s="41">
        <f t="shared" si="348"/>
        <v>30.728419200000005</v>
      </c>
      <c r="AH41" s="28">
        <f t="shared" si="349"/>
        <v>0.88008358096477779</v>
      </c>
      <c r="AI41" s="29">
        <f t="shared" si="6"/>
        <v>0.88536638803612944</v>
      </c>
      <c r="AJ41" s="34">
        <v>162</v>
      </c>
      <c r="AK41" s="36">
        <v>8.1000000000000003E-2</v>
      </c>
      <c r="AL41" s="38">
        <v>0.22450000000000001</v>
      </c>
      <c r="AM41" s="137">
        <v>0.22439999999999999</v>
      </c>
      <c r="AN41" s="41">
        <f>AJ41*(1-AK41)*AL41</f>
        <v>33.423111000000006</v>
      </c>
      <c r="AO41" s="138">
        <f t="shared" si="20"/>
        <v>33.408223200000002</v>
      </c>
      <c r="AP41" s="42">
        <v>1.55</v>
      </c>
      <c r="AQ41" s="42"/>
      <c r="AR41" s="121">
        <f>AR40+AJ41-AQ41</f>
        <v>2633.1000000000022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9"/>
      <c r="B42" s="33">
        <v>3</v>
      </c>
      <c r="C42" s="46" t="s">
        <v>57</v>
      </c>
      <c r="D42" s="43">
        <v>20067</v>
      </c>
      <c r="E42" s="43">
        <v>0</v>
      </c>
      <c r="F42" s="43">
        <v>17307</v>
      </c>
      <c r="G42" s="37">
        <v>1</v>
      </c>
      <c r="H42" s="37">
        <v>5.9</v>
      </c>
      <c r="I42" s="43">
        <v>18301</v>
      </c>
      <c r="J42" s="37">
        <v>3.5</v>
      </c>
      <c r="K42" s="43">
        <v>14522</v>
      </c>
      <c r="L42" s="39">
        <v>6.9000000000000006E-2</v>
      </c>
      <c r="M42" s="37">
        <f>ROUND(K42*(1-L42),0)</f>
        <v>13520</v>
      </c>
      <c r="N42" s="28">
        <v>0.41499999999999998</v>
      </c>
      <c r="O42" s="25">
        <f t="shared" si="340"/>
        <v>5610.8</v>
      </c>
      <c r="P42" s="39">
        <v>0.41199999999999998</v>
      </c>
      <c r="Q42" s="25">
        <f t="shared" si="341"/>
        <v>5570.24</v>
      </c>
      <c r="R42" s="39">
        <v>0.17299999999999999</v>
      </c>
      <c r="S42" s="139">
        <v>0.22850000000000001</v>
      </c>
      <c r="T42" s="25">
        <f t="shared" si="342"/>
        <v>2338.96</v>
      </c>
      <c r="U42" s="28">
        <v>0.28100000000000003</v>
      </c>
      <c r="V42" s="25">
        <f t="shared" si="343"/>
        <v>3799.1200000000003</v>
      </c>
      <c r="W42" s="39">
        <v>0.46899999999999997</v>
      </c>
      <c r="X42" s="25">
        <f t="shared" si="344"/>
        <v>6340.8799999999992</v>
      </c>
      <c r="Y42" s="39">
        <v>0.41</v>
      </c>
      <c r="Z42" s="25">
        <f t="shared" si="345"/>
        <v>5543.2</v>
      </c>
      <c r="AA42" s="47">
        <v>2.7699999999999999E-3</v>
      </c>
      <c r="AB42" s="18">
        <f t="shared" si="346"/>
        <v>37.450400000000002</v>
      </c>
      <c r="AC42" s="27">
        <f>IF(M42&gt;0,(AE42+AN42)/M42,0)</f>
        <v>2.7645857988165684E-3</v>
      </c>
      <c r="AD42" s="47">
        <v>3.5E-4</v>
      </c>
      <c r="AE42" s="37">
        <f t="shared" si="347"/>
        <v>4.7320000000000002</v>
      </c>
      <c r="AF42" s="28">
        <v>0.2064</v>
      </c>
      <c r="AG42" s="41">
        <f t="shared" si="348"/>
        <v>30.283007999999999</v>
      </c>
      <c r="AH42" s="28">
        <f t="shared" si="349"/>
        <v>0.87513019955024751</v>
      </c>
      <c r="AI42" s="29">
        <f t="shared" si="6"/>
        <v>0.87477480671891827</v>
      </c>
      <c r="AJ42" s="43">
        <v>160</v>
      </c>
      <c r="AK42" s="39">
        <v>8.3000000000000004E-2</v>
      </c>
      <c r="AL42" s="28">
        <v>0.2225</v>
      </c>
      <c r="AM42" s="139">
        <v>0.22270000000000001</v>
      </c>
      <c r="AN42" s="41">
        <f>AJ42*(1-AK42)*AL42</f>
        <v>32.645200000000003</v>
      </c>
      <c r="AO42" s="140">
        <f t="shared" si="20"/>
        <v>32.674544000000004</v>
      </c>
      <c r="AP42" s="18">
        <v>1.55</v>
      </c>
      <c r="AQ42" s="18"/>
      <c r="AR42" s="121">
        <f>AR41+AJ42-AQ42</f>
        <v>2793.1000000000022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70"/>
      <c r="B43" s="49" t="s">
        <v>38</v>
      </c>
      <c r="C43" s="50"/>
      <c r="D43" s="51">
        <f t="shared" ref="D43" si="351">SUM(D40:D42)</f>
        <v>45391</v>
      </c>
      <c r="E43" s="51"/>
      <c r="F43" s="51">
        <f t="shared" ref="F43" si="352">SUM(F40:F42)</f>
        <v>45674</v>
      </c>
      <c r="G43" s="52"/>
      <c r="H43" s="52"/>
      <c r="I43" s="51">
        <f t="shared" ref="I43:K43" si="353">SUM(I40:I42)</f>
        <v>48385</v>
      </c>
      <c r="J43" s="52"/>
      <c r="K43" s="51">
        <f t="shared" si="353"/>
        <v>43400</v>
      </c>
      <c r="L43" s="21">
        <f t="shared" ref="L43" si="354">IF(K43&gt;0,(K40*L40+K41*L41+K42*L42)/K43,0)</f>
        <v>7.0330783410138237E-2</v>
      </c>
      <c r="M43" s="52">
        <f t="shared" ref="M43" si="355">M40+M41+M42</f>
        <v>40348</v>
      </c>
      <c r="N43" s="53">
        <f t="shared" ref="N43" si="356">IF(M43&gt;0,O43/M43,0)</f>
        <v>0.48209100822841278</v>
      </c>
      <c r="O43" s="54">
        <f t="shared" ref="O43" si="357">O40+O41+O42</f>
        <v>19451.407999999999</v>
      </c>
      <c r="P43" s="21">
        <f t="shared" ref="P43" si="358">IF(M43&gt;0,Q43/M43,0)</f>
        <v>0.3802411024090413</v>
      </c>
      <c r="Q43" s="54">
        <f t="shared" ref="Q43" si="359">Q40+Q41+Q42</f>
        <v>15341.967999999999</v>
      </c>
      <c r="R43" s="21">
        <f t="shared" ref="R43" si="360">IF(M43&gt;0,T43/M43,0)</f>
        <v>0.13766788936254584</v>
      </c>
      <c r="S43" s="141"/>
      <c r="T43" s="54">
        <f t="shared" ref="T43" si="361">T40+T41+T42</f>
        <v>5554.6239999999998</v>
      </c>
      <c r="U43" s="21">
        <f t="shared" ref="U43" si="362">IF(M43&gt;0,V43/M43,0)</f>
        <v>0.27398894616833552</v>
      </c>
      <c r="V43" s="54">
        <f t="shared" ref="V43" si="363">V40+V41+V42</f>
        <v>11054.906000000001</v>
      </c>
      <c r="W43" s="21">
        <f t="shared" ref="W43" si="364">IF(M43&gt;0,X43/M43,0)</f>
        <v>0.47003335977000099</v>
      </c>
      <c r="X43" s="54">
        <f t="shared" ref="X43" si="365">X40+X41+X42</f>
        <v>18964.905999999999</v>
      </c>
      <c r="Y43" s="21">
        <f t="shared" ref="Y43" si="366">IF(M43&gt;0,Z43/M43,0)</f>
        <v>0.41664915237434319</v>
      </c>
      <c r="Z43" s="54">
        <f t="shared" ref="Z43" si="367">Z40+Z41+Z42</f>
        <v>16810.96</v>
      </c>
      <c r="AA43" s="55">
        <f t="shared" ref="AA43" si="368">IF(M43&gt;0,AB43/M43,0)</f>
        <v>2.7803990284524633E-3</v>
      </c>
      <c r="AB43" s="56">
        <f t="shared" ref="AB43" si="369">SUM(AB40:AB42)</f>
        <v>112.18353999999999</v>
      </c>
      <c r="AC43" s="55">
        <f t="shared" ref="AC43" si="370">IF(M43&gt;0,(AC40*M40+AC41*M41+AC42*M42)/M43,0)</f>
        <v>2.9023867106176267E-3</v>
      </c>
      <c r="AD43" s="55">
        <f t="shared" ref="AD43" si="371">IF(K43&gt;0,(K40*AD40+K41*AD41+K42*AD42)/K43,0)</f>
        <v>3.4005184331797238E-4</v>
      </c>
      <c r="AE43" s="52">
        <f t="shared" ref="AE43" si="372">SUM(AE40:AE42)</f>
        <v>13.720700000000001</v>
      </c>
      <c r="AF43" s="53">
        <f t="shared" ref="AF43" si="373">IF(K43&gt;0,(K40*AF40+K41*AF41+K42*AF42)/K43,0)</f>
        <v>0.20730711290322579</v>
      </c>
      <c r="AG43" s="58">
        <f t="shared" ref="AG43" si="374">SUM(AG40:AG42)</f>
        <v>95.446015200000005</v>
      </c>
      <c r="AH43" s="53">
        <f t="shared" ref="AH43" si="375">IF(AND(AB43&gt;0),((AB40*AH40+AB41*AH41+AB42*AH42)/AB43),0)</f>
        <v>0.87913633408353764</v>
      </c>
      <c r="AI43" s="57">
        <f t="shared" si="6"/>
        <v>0.88417622090475545</v>
      </c>
      <c r="AJ43" s="51">
        <f t="shared" ref="AJ43" si="376">SUM(AJ40:AJ42)</f>
        <v>501</v>
      </c>
      <c r="AK43" s="21">
        <f t="shared" ref="AK43" si="377">IF(AJ43&gt;0,(AK40*AJ40+AK41*AJ41+AK42*AJ42)/AJ43,0)</f>
        <v>8.1281437125748507E-2</v>
      </c>
      <c r="AL43" s="53">
        <f>IF(K43&gt;0,(AL40*K40+AL41*K41+AL42*K42)/K43,0)</f>
        <v>0.22453631566820276</v>
      </c>
      <c r="AM43" s="141">
        <f>IF(L43&gt;0,(AM40*K40+AM41*K41+AM42*K42)/K43,0)</f>
        <v>0.22443590783410139</v>
      </c>
      <c r="AN43" s="58">
        <f t="shared" ref="AN43" si="378">SUM(AN40:AN42)</f>
        <v>103.384799</v>
      </c>
      <c r="AO43" s="142">
        <f t="shared" si="50"/>
        <v>103.33338320000001</v>
      </c>
      <c r="AP43" s="56"/>
      <c r="AQ43" s="56">
        <f t="shared" ref="AQ43" si="379">SUM(AQ40:AQ42)</f>
        <v>772.8</v>
      </c>
      <c r="AR43" s="105"/>
      <c r="AS43" s="106">
        <f>AR42</f>
        <v>2793.1000000000022</v>
      </c>
      <c r="AT43" s="51">
        <f t="shared" ref="AT43" si="380">SUM(AT40:AT42)</f>
        <v>0</v>
      </c>
      <c r="AU43" s="59"/>
      <c r="AV43" s="58"/>
      <c r="AW43" s="58"/>
      <c r="AX43" s="58"/>
      <c r="AY43" s="58"/>
    </row>
    <row r="44" spans="1:51" x14ac:dyDescent="0.2">
      <c r="A44" s="168">
        <v>11</v>
      </c>
      <c r="B44" s="23">
        <v>1</v>
      </c>
      <c r="C44" s="46" t="s">
        <v>58</v>
      </c>
      <c r="D44" s="12">
        <v>5477</v>
      </c>
      <c r="E44" s="12">
        <v>0</v>
      </c>
      <c r="F44" s="12">
        <v>12361</v>
      </c>
      <c r="G44" s="13">
        <v>0.8</v>
      </c>
      <c r="H44" s="13">
        <v>4</v>
      </c>
      <c r="I44" s="12">
        <v>12720</v>
      </c>
      <c r="J44" s="13">
        <v>4.3</v>
      </c>
      <c r="K44" s="12">
        <v>14266</v>
      </c>
      <c r="L44" s="14">
        <v>0.06</v>
      </c>
      <c r="M44" s="24">
        <f>ROUND(K44*(1-L44),0)</f>
        <v>13410</v>
      </c>
      <c r="N44" s="15">
        <v>0.52</v>
      </c>
      <c r="O44" s="25">
        <f t="shared" ref="O44:O46" si="381">M44*N44</f>
        <v>6973.2</v>
      </c>
      <c r="P44" s="14">
        <v>0.318</v>
      </c>
      <c r="Q44" s="25">
        <f t="shared" ref="Q44:Q46" si="382">M44*P44</f>
        <v>4264.38</v>
      </c>
      <c r="R44" s="16">
        <v>0.16200000000000001</v>
      </c>
      <c r="S44" s="150">
        <v>0.24099999999999999</v>
      </c>
      <c r="T44" s="25">
        <f t="shared" ref="T44:T46" si="383">M44*R44</f>
        <v>2172.42</v>
      </c>
      <c r="U44" s="26">
        <v>0.26600000000000001</v>
      </c>
      <c r="V44" s="25">
        <f t="shared" ref="V44:V46" si="384">M44*U44</f>
        <v>3567.0600000000004</v>
      </c>
      <c r="W44" s="16">
        <v>0.47799999999999998</v>
      </c>
      <c r="X44" s="25">
        <f t="shared" ref="X44:X46" si="385">M44*W44</f>
        <v>6409.98</v>
      </c>
      <c r="Y44" s="16">
        <v>0.42</v>
      </c>
      <c r="Z44" s="25">
        <f t="shared" ref="Z44:Z46" si="386">Y44*M44</f>
        <v>5632.2</v>
      </c>
      <c r="AA44" s="17">
        <v>2.7399999999999998E-3</v>
      </c>
      <c r="AB44" s="18">
        <f t="shared" ref="AB44:AB46" si="387">M44*AA44</f>
        <v>36.743399999999994</v>
      </c>
      <c r="AC44" s="27">
        <f>IF(M44&gt;0,(AE44+AN44)/M44,0)</f>
        <v>2.8216044742729305E-3</v>
      </c>
      <c r="AD44" s="17">
        <v>3.6999999999999999E-4</v>
      </c>
      <c r="AE44" s="24">
        <f t="shared" ref="AE44:AE46" si="388">AD44*M44</f>
        <v>4.9616999999999996</v>
      </c>
      <c r="AF44" s="117">
        <v>0.21129999999999999</v>
      </c>
      <c r="AG44" s="30">
        <f t="shared" ref="AG44:AG46" si="389">AJ44*(1-AK44)*AF44</f>
        <v>31.137168000000003</v>
      </c>
      <c r="AH44" s="28">
        <f t="shared" ref="AH44:AH46" si="390">IF(AND(AF44&gt;0,AD44&gt;0,AA44&gt;0),((AA44-AD44)*AF44)/((AF44-AD44)*AA44),0)</f>
        <v>0.86648076765357185</v>
      </c>
      <c r="AI44" s="60">
        <f t="shared" si="6"/>
        <v>0.87031230358000544</v>
      </c>
      <c r="AJ44" s="12">
        <v>160</v>
      </c>
      <c r="AK44" s="14">
        <v>7.9000000000000001E-2</v>
      </c>
      <c r="AL44" s="15">
        <v>0.22309999999999999</v>
      </c>
      <c r="AM44" s="135">
        <v>0.2271</v>
      </c>
      <c r="AN44" s="30">
        <f>AJ44*(1-AK44)*AL44</f>
        <v>32.876016</v>
      </c>
      <c r="AO44" s="136">
        <f t="shared" ref="AO44" si="391">AJ44*(1-AK44)*AM44</f>
        <v>33.465456000000003</v>
      </c>
      <c r="AP44" s="19">
        <v>1.6</v>
      </c>
      <c r="AQ44" s="19">
        <v>851.04</v>
      </c>
      <c r="AR44" s="101">
        <f>AR42+AJ44-AQ44</f>
        <v>2102.0600000000022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9"/>
      <c r="B45" s="33">
        <v>2</v>
      </c>
      <c r="C45" s="46" t="s">
        <v>54</v>
      </c>
      <c r="D45" s="34">
        <v>24600</v>
      </c>
      <c r="E45" s="34">
        <v>1</v>
      </c>
      <c r="F45" s="34">
        <v>15248</v>
      </c>
      <c r="G45" s="35">
        <v>0.5</v>
      </c>
      <c r="H45" s="35">
        <v>4.0999999999999996</v>
      </c>
      <c r="I45" s="34">
        <v>16479</v>
      </c>
      <c r="J45" s="35">
        <v>3.8</v>
      </c>
      <c r="K45" s="34">
        <v>14518</v>
      </c>
      <c r="L45" s="36">
        <v>6.6000000000000003E-2</v>
      </c>
      <c r="M45" s="37">
        <f>ROUND(K45*(1-L45),0)</f>
        <v>13560</v>
      </c>
      <c r="N45" s="38">
        <v>0.504</v>
      </c>
      <c r="O45" s="25">
        <f t="shared" si="381"/>
        <v>6834.24</v>
      </c>
      <c r="P45" s="36">
        <v>0.29899999999999999</v>
      </c>
      <c r="Q45" s="25">
        <f t="shared" si="382"/>
        <v>4054.44</v>
      </c>
      <c r="R45" s="39">
        <v>0.19700000000000001</v>
      </c>
      <c r="S45" s="139"/>
      <c r="T45" s="25">
        <f t="shared" si="383"/>
        <v>2671.32</v>
      </c>
      <c r="U45" s="28">
        <v>0.25</v>
      </c>
      <c r="V45" s="25">
        <f t="shared" si="384"/>
        <v>3390</v>
      </c>
      <c r="W45" s="39">
        <v>0.48</v>
      </c>
      <c r="X45" s="25">
        <f t="shared" si="385"/>
        <v>6508.8</v>
      </c>
      <c r="Y45" s="39">
        <v>0.4</v>
      </c>
      <c r="Z45" s="25">
        <f t="shared" si="386"/>
        <v>5424</v>
      </c>
      <c r="AA45" s="40">
        <v>2.7399999999999998E-3</v>
      </c>
      <c r="AB45" s="18">
        <f t="shared" si="387"/>
        <v>37.154399999999995</v>
      </c>
      <c r="AC45" s="27">
        <f>IF(M45&gt;0,(AE45+AN45)/M45,0)</f>
        <v>2.9093362831858409E-3</v>
      </c>
      <c r="AD45" s="40">
        <v>3.6000000000000002E-4</v>
      </c>
      <c r="AE45" s="37">
        <f t="shared" si="388"/>
        <v>4.8816000000000006</v>
      </c>
      <c r="AF45" s="28">
        <v>0.20810000000000001</v>
      </c>
      <c r="AG45" s="41">
        <f t="shared" si="389"/>
        <v>31.972484000000005</v>
      </c>
      <c r="AH45" s="28">
        <f t="shared" si="390"/>
        <v>0.87011838914308237</v>
      </c>
      <c r="AI45" s="29">
        <f t="shared" si="6"/>
        <v>0.87766470062461766</v>
      </c>
      <c r="AJ45" s="34">
        <v>167</v>
      </c>
      <c r="AK45" s="36">
        <v>0.08</v>
      </c>
      <c r="AL45" s="38">
        <v>0.22500000000000001</v>
      </c>
      <c r="AM45" s="137">
        <v>0.2298</v>
      </c>
      <c r="AN45" s="41">
        <f>AJ45*(1-AK45)*AL45</f>
        <v>34.569000000000003</v>
      </c>
      <c r="AO45" s="138">
        <f t="shared" si="20"/>
        <v>35.306472000000007</v>
      </c>
      <c r="AP45" s="42">
        <v>1.55</v>
      </c>
      <c r="AQ45" s="42"/>
      <c r="AR45" s="121">
        <f>AR44+AJ45-AQ45</f>
        <v>2269.0600000000022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9"/>
      <c r="B46" s="33">
        <v>3</v>
      </c>
      <c r="C46" s="11" t="s">
        <v>55</v>
      </c>
      <c r="D46" s="43">
        <v>15311</v>
      </c>
      <c r="E46" s="43">
        <v>0</v>
      </c>
      <c r="F46" s="43">
        <v>16136</v>
      </c>
      <c r="G46" s="37">
        <v>0.9</v>
      </c>
      <c r="H46" s="37">
        <v>4.5</v>
      </c>
      <c r="I46" s="43">
        <v>17276</v>
      </c>
      <c r="J46" s="37">
        <v>3.4</v>
      </c>
      <c r="K46" s="43">
        <v>14825</v>
      </c>
      <c r="L46" s="39">
        <v>6.7000000000000004E-2</v>
      </c>
      <c r="M46" s="37">
        <f>ROUND(K46*(1-L46),0)</f>
        <v>13832</v>
      </c>
      <c r="N46" s="28">
        <v>0.58599999999999997</v>
      </c>
      <c r="O46" s="25">
        <f t="shared" si="381"/>
        <v>8105.5519999999997</v>
      </c>
      <c r="P46" s="39">
        <v>0.28199999999999997</v>
      </c>
      <c r="Q46" s="25">
        <f t="shared" si="382"/>
        <v>3900.6239999999998</v>
      </c>
      <c r="R46" s="39">
        <v>0.13200000000000001</v>
      </c>
      <c r="S46" s="139"/>
      <c r="T46" s="25">
        <f t="shared" si="383"/>
        <v>1825.8240000000001</v>
      </c>
      <c r="U46" s="28">
        <v>0.254</v>
      </c>
      <c r="V46" s="25">
        <f t="shared" si="384"/>
        <v>3513.328</v>
      </c>
      <c r="W46" s="39">
        <v>0.48199999999999998</v>
      </c>
      <c r="X46" s="25">
        <f t="shared" si="385"/>
        <v>6667.0239999999994</v>
      </c>
      <c r="Y46" s="39">
        <v>0.42</v>
      </c>
      <c r="Z46" s="25">
        <f t="shared" si="386"/>
        <v>5809.44</v>
      </c>
      <c r="AA46" s="47">
        <v>2.8E-3</v>
      </c>
      <c r="AB46" s="18">
        <f t="shared" si="387"/>
        <v>38.729599999999998</v>
      </c>
      <c r="AC46" s="27">
        <f>IF(M46&gt;0,(AE46+AN46)/M46,0)</f>
        <v>2.8218537593984964E-3</v>
      </c>
      <c r="AD46" s="47">
        <v>3.6999999999999999E-4</v>
      </c>
      <c r="AE46" s="37">
        <f t="shared" si="388"/>
        <v>5.1178400000000002</v>
      </c>
      <c r="AF46" s="28">
        <v>0.2087</v>
      </c>
      <c r="AG46" s="41">
        <f t="shared" si="389"/>
        <v>32.378135399999998</v>
      </c>
      <c r="AH46" s="28">
        <f t="shared" si="390"/>
        <v>0.86939848180428037</v>
      </c>
      <c r="AI46" s="29">
        <f t="shared" si="6"/>
        <v>0.87035367036443134</v>
      </c>
      <c r="AJ46" s="43">
        <v>169</v>
      </c>
      <c r="AK46" s="39">
        <v>8.2000000000000003E-2</v>
      </c>
      <c r="AL46" s="28">
        <v>0.21859999999999999</v>
      </c>
      <c r="AM46" s="139">
        <v>0.21790000000000001</v>
      </c>
      <c r="AN46" s="41">
        <f>AJ46*(1-AK46)*AL46</f>
        <v>33.9140412</v>
      </c>
      <c r="AO46" s="140">
        <f t="shared" si="20"/>
        <v>33.805441800000004</v>
      </c>
      <c r="AP46" s="18">
        <v>1.53</v>
      </c>
      <c r="AQ46" s="18"/>
      <c r="AR46" s="121">
        <f>AR45+AJ46-AQ46</f>
        <v>2438.0600000000022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70"/>
      <c r="B47" s="49" t="s">
        <v>38</v>
      </c>
      <c r="C47" s="50"/>
      <c r="D47" s="51">
        <f t="shared" ref="D47" si="392">SUM(D44:D46)</f>
        <v>45388</v>
      </c>
      <c r="E47" s="51"/>
      <c r="F47" s="51">
        <f t="shared" ref="F47" si="393">SUM(F44:F46)</f>
        <v>43745</v>
      </c>
      <c r="G47" s="52"/>
      <c r="H47" s="52"/>
      <c r="I47" s="51">
        <f t="shared" ref="I47:K47" si="394">SUM(I44:I46)</f>
        <v>46475</v>
      </c>
      <c r="J47" s="52"/>
      <c r="K47" s="51">
        <f t="shared" si="394"/>
        <v>43609</v>
      </c>
      <c r="L47" s="21">
        <f t="shared" ref="L47" si="395">IF(K47&gt;0,(K44*L44+K45*L45+K46*L46)/K47,0)</f>
        <v>6.4377146919213923E-2</v>
      </c>
      <c r="M47" s="52">
        <f t="shared" ref="M47" si="396">M44+M45+M46</f>
        <v>40802</v>
      </c>
      <c r="N47" s="53">
        <f t="shared" ref="N47" si="397">IF(M47&gt;0,O47/M47,0)</f>
        <v>0.53705681094064017</v>
      </c>
      <c r="O47" s="54">
        <f t="shared" ref="O47" si="398">O44+O45+O46</f>
        <v>21912.991999999998</v>
      </c>
      <c r="P47" s="21">
        <f t="shared" ref="P47" si="399">IF(M47&gt;0,Q47/M47,0)</f>
        <v>0.29948149600509777</v>
      </c>
      <c r="Q47" s="54">
        <f t="shared" ref="Q47" si="400">Q44+Q45+Q46</f>
        <v>12219.444</v>
      </c>
      <c r="R47" s="21">
        <f t="shared" ref="R47" si="401">IF(M47&gt;0,T47/M47,0)</f>
        <v>0.16346169305426206</v>
      </c>
      <c r="S47" s="141"/>
      <c r="T47" s="54">
        <f t="shared" ref="T47" si="402">T44+T45+T46</f>
        <v>6669.5640000000003</v>
      </c>
      <c r="U47" s="21">
        <f t="shared" ref="U47" si="403">IF(M47&gt;0,V47/M47,0)</f>
        <v>0.25661457771677859</v>
      </c>
      <c r="V47" s="54">
        <f t="shared" ref="V47" si="404">V44+V45+V46</f>
        <v>10470.388000000001</v>
      </c>
      <c r="W47" s="21">
        <f t="shared" ref="W47" si="405">IF(M47&gt;0,X47/M47,0)</f>
        <v>0.48002068526052638</v>
      </c>
      <c r="X47" s="54">
        <f t="shared" ref="X47" si="406">X44+X45+X46</f>
        <v>19585.803999999996</v>
      </c>
      <c r="Y47" s="21">
        <f t="shared" ref="Y47" si="407">IF(M47&gt;0,Z47/M47,0)</f>
        <v>0.41335326699671582</v>
      </c>
      <c r="Z47" s="54">
        <f t="shared" ref="Z47" si="408">Z44+Z45+Z46</f>
        <v>16865.64</v>
      </c>
      <c r="AA47" s="55">
        <f t="shared" ref="AA47" si="409">IF(M47&gt;0,AB47/M47,0)</f>
        <v>2.7603401794029704E-3</v>
      </c>
      <c r="AB47" s="56">
        <f t="shared" ref="AB47" si="410">SUM(AB44:AB46)</f>
        <v>112.62739999999999</v>
      </c>
      <c r="AC47" s="55">
        <f t="shared" ref="AC47" si="411">IF(M47&gt;0,(AC44*M44+AC45*M45+AC46*M46)/M47,0)</f>
        <v>2.8508454781628356E-3</v>
      </c>
      <c r="AD47" s="55">
        <f t="shared" ref="AD47" si="412">IF(K47&gt;0,(K44*AD44+K45*AD45+K46*AD46)/K47,0)</f>
        <v>3.6667087069182965E-4</v>
      </c>
      <c r="AE47" s="52">
        <f t="shared" ref="AE47" si="413">SUM(AE44:AE46)</f>
        <v>14.96114</v>
      </c>
      <c r="AF47" s="53">
        <f t="shared" ref="AF47" si="414">IF(K47&gt;0,(K44*AF44+K45*AF45+K46*AF46)/K47,0)</f>
        <v>0.20935080144006968</v>
      </c>
      <c r="AG47" s="58">
        <f t="shared" ref="AG47" si="415">SUM(AG44:AG46)</f>
        <v>95.487787400000002</v>
      </c>
      <c r="AH47" s="53">
        <f t="shared" ref="AH47" si="416">IF(AND(AB47&gt;0),((AB44*AH44+AB45*AH45+AB46*AH46)/AB47),0)</f>
        <v>0.86868409957671966</v>
      </c>
      <c r="AI47" s="57">
        <f t="shared" si="6"/>
        <v>0.87282200896880391</v>
      </c>
      <c r="AJ47" s="51">
        <f t="shared" ref="AJ47" si="417">SUM(AJ44:AJ46)</f>
        <v>496</v>
      </c>
      <c r="AK47" s="21">
        <f t="shared" ref="AK47" si="418">IF(AJ47&gt;0,(AK44*AJ44+AK45*AJ45+AK46*AJ46)/AJ47,0)</f>
        <v>8.0358870967741941E-2</v>
      </c>
      <c r="AL47" s="53">
        <f>IF(K47&gt;0,(AL44*K44+AL45*K45+AL46*K46)/K47,0)</f>
        <v>0.22220274713935198</v>
      </c>
      <c r="AM47" s="141">
        <f>IF(L47&gt;0,(AM44*K44+AM45*K45+AM46*K46)/K47,0)</f>
        <v>0.22487129950239632</v>
      </c>
      <c r="AN47" s="58">
        <f t="shared" ref="AN47" si="419">SUM(AN44:AN46)</f>
        <v>101.35905720000001</v>
      </c>
      <c r="AO47" s="142">
        <f t="shared" si="50"/>
        <v>102.57736980000001</v>
      </c>
      <c r="AP47" s="56"/>
      <c r="AQ47" s="56">
        <f t="shared" ref="AQ47" si="420">SUM(AQ44:AQ46)</f>
        <v>851.04</v>
      </c>
      <c r="AR47" s="105"/>
      <c r="AS47" s="106">
        <f>AR46</f>
        <v>2438.0600000000022</v>
      </c>
      <c r="AT47" s="51">
        <f t="shared" ref="AT47" si="421">SUM(AT44:AT46)</f>
        <v>0</v>
      </c>
      <c r="AU47" s="59"/>
      <c r="AV47" s="58"/>
      <c r="AW47" s="58"/>
      <c r="AX47" s="58"/>
      <c r="AY47" s="58"/>
    </row>
    <row r="48" spans="1:51" x14ac:dyDescent="0.2">
      <c r="A48" s="168">
        <v>12</v>
      </c>
      <c r="B48" s="23">
        <v>1</v>
      </c>
      <c r="C48" s="11" t="s">
        <v>53</v>
      </c>
      <c r="D48" s="12">
        <v>4595</v>
      </c>
      <c r="E48" s="12">
        <v>0</v>
      </c>
      <c r="F48" s="12">
        <v>11304</v>
      </c>
      <c r="G48" s="13">
        <v>0.7</v>
      </c>
      <c r="H48" s="13">
        <v>5.5</v>
      </c>
      <c r="I48" s="12">
        <v>11722</v>
      </c>
      <c r="J48" s="13">
        <v>4.9000000000000004</v>
      </c>
      <c r="K48" s="12">
        <v>14717</v>
      </c>
      <c r="L48" s="14">
        <v>7.2999999999999995E-2</v>
      </c>
      <c r="M48" s="24">
        <f>ROUND(K48*(1-L48),0)</f>
        <v>13643</v>
      </c>
      <c r="N48" s="15">
        <v>0.59699999999999998</v>
      </c>
      <c r="O48" s="25">
        <f t="shared" ref="O48:O50" si="422">M48*N48</f>
        <v>8144.8710000000001</v>
      </c>
      <c r="P48" s="14">
        <v>0.28399999999999997</v>
      </c>
      <c r="Q48" s="25">
        <f t="shared" ref="Q48:Q50" si="423">M48*P48</f>
        <v>3874.6119999999996</v>
      </c>
      <c r="R48" s="16">
        <v>0.11899999999999999</v>
      </c>
      <c r="S48" s="150"/>
      <c r="T48" s="25">
        <f t="shared" ref="T48:T50" si="424">M48*R48</f>
        <v>1623.5169999999998</v>
      </c>
      <c r="U48" s="26">
        <v>0.255</v>
      </c>
      <c r="V48" s="25">
        <f t="shared" ref="V48:V50" si="425">M48*U48</f>
        <v>3478.9650000000001</v>
      </c>
      <c r="W48" s="16">
        <v>0.48099999999999998</v>
      </c>
      <c r="X48" s="25">
        <f t="shared" ref="X48:X50" si="426">M48*W48</f>
        <v>6562.2829999999994</v>
      </c>
      <c r="Y48" s="16">
        <v>0.41</v>
      </c>
      <c r="Z48" s="25">
        <f t="shared" ref="Z48:Z50" si="427">Y48*M48</f>
        <v>5593.63</v>
      </c>
      <c r="AA48" s="17">
        <v>2.7399999999999998E-3</v>
      </c>
      <c r="AB48" s="18">
        <f t="shared" ref="AB48:AB50" si="428">M48*AA48</f>
        <v>37.381819999999998</v>
      </c>
      <c r="AC48" s="27">
        <f>IF(M48&gt;0,(AE48+AN48)/M48,0)</f>
        <v>2.8269558748075939E-3</v>
      </c>
      <c r="AD48" s="17">
        <v>3.6000000000000002E-4</v>
      </c>
      <c r="AE48" s="24">
        <f t="shared" ref="AE48:AE50" si="429">AD48*M48</f>
        <v>4.9114800000000001</v>
      </c>
      <c r="AF48" s="117">
        <v>0.2097</v>
      </c>
      <c r="AG48" s="30">
        <f t="shared" ref="AG48:AG50" si="430">AJ48*(1-AK48)*AF48</f>
        <v>32.008188600000004</v>
      </c>
      <c r="AH48" s="28">
        <f t="shared" ref="AH48:AH50" si="431">IF(AND(AF48&gt;0,AD48&gt;0,AA48&gt;0),((AA48-AD48)*AF48)/((AF48-AD48)*AA48),0)</f>
        <v>0.87010688441044115</v>
      </c>
      <c r="AI48" s="60">
        <f t="shared" si="6"/>
        <v>0.87408161070053259</v>
      </c>
      <c r="AJ48" s="12">
        <v>167</v>
      </c>
      <c r="AK48" s="14">
        <v>8.5999999999999993E-2</v>
      </c>
      <c r="AL48" s="15">
        <v>0.2205</v>
      </c>
      <c r="AM48" s="135">
        <v>0.21729999999999999</v>
      </c>
      <c r="AN48" s="30">
        <f>AJ48*(1-AK48)*AL48</f>
        <v>33.656679000000004</v>
      </c>
      <c r="AO48" s="136">
        <f t="shared" ref="AO48" si="432">AJ48*(1-AK48)*AM48</f>
        <v>33.168237400000002</v>
      </c>
      <c r="AP48" s="19">
        <v>1.5</v>
      </c>
      <c r="AQ48" s="19">
        <v>821.04</v>
      </c>
      <c r="AR48" s="101">
        <f>AR46+AJ48-AQ48+AS48</f>
        <v>1801.0200000000023</v>
      </c>
      <c r="AS48" s="102">
        <v>17</v>
      </c>
      <c r="AT48" s="12"/>
      <c r="AU48" s="31"/>
      <c r="AV48" s="20"/>
      <c r="AW48" s="20"/>
      <c r="AX48" s="20"/>
      <c r="AY48" s="20"/>
    </row>
    <row r="49" spans="1:51" x14ac:dyDescent="0.2">
      <c r="A49" s="169"/>
      <c r="B49" s="33">
        <v>2</v>
      </c>
      <c r="C49" s="46" t="s">
        <v>54</v>
      </c>
      <c r="D49" s="34">
        <v>19700</v>
      </c>
      <c r="E49" s="34">
        <v>1</v>
      </c>
      <c r="F49" s="34">
        <v>12488</v>
      </c>
      <c r="G49" s="35">
        <v>0.8</v>
      </c>
      <c r="H49" s="35">
        <v>6.5</v>
      </c>
      <c r="I49" s="34">
        <v>13810</v>
      </c>
      <c r="J49" s="35">
        <v>5.4</v>
      </c>
      <c r="K49" s="34">
        <v>14567</v>
      </c>
      <c r="L49" s="36">
        <v>6.5000000000000002E-2</v>
      </c>
      <c r="M49" s="37">
        <f>ROUND(K49*(1-L49),0)</f>
        <v>13620</v>
      </c>
      <c r="N49" s="38">
        <v>0.41399999999999998</v>
      </c>
      <c r="O49" s="25">
        <f t="shared" si="422"/>
        <v>5638.6799999999994</v>
      </c>
      <c r="P49" s="36">
        <v>0.32100000000000001</v>
      </c>
      <c r="Q49" s="25">
        <f t="shared" si="423"/>
        <v>4372.0200000000004</v>
      </c>
      <c r="R49" s="39">
        <v>0.26500000000000001</v>
      </c>
      <c r="S49" s="139"/>
      <c r="T49" s="25">
        <f t="shared" si="424"/>
        <v>3609.3</v>
      </c>
      <c r="U49" s="28">
        <v>0.255</v>
      </c>
      <c r="V49" s="25">
        <f t="shared" si="425"/>
        <v>3473.1</v>
      </c>
      <c r="W49" s="39">
        <v>0.47499999999999998</v>
      </c>
      <c r="X49" s="25">
        <f t="shared" si="426"/>
        <v>6469.5</v>
      </c>
      <c r="Y49" s="39">
        <v>0.41</v>
      </c>
      <c r="Z49" s="25">
        <f t="shared" si="427"/>
        <v>5584.2</v>
      </c>
      <c r="AA49" s="40">
        <v>2.7000000000000001E-3</v>
      </c>
      <c r="AB49" s="18">
        <f t="shared" si="428"/>
        <v>36.774000000000001</v>
      </c>
      <c r="AC49" s="27">
        <f>IF(M49&gt;0,(AE49+AN49)/M49,0)</f>
        <v>2.7822199339207054E-3</v>
      </c>
      <c r="AD49" s="40">
        <v>3.5E-4</v>
      </c>
      <c r="AE49" s="37">
        <f t="shared" si="429"/>
        <v>4.7670000000000003</v>
      </c>
      <c r="AF49" s="28">
        <v>0.20680000000000001</v>
      </c>
      <c r="AG49" s="41">
        <f t="shared" si="430"/>
        <v>31.153386000000005</v>
      </c>
      <c r="AH49" s="28">
        <f t="shared" si="431"/>
        <v>0.87184593166671143</v>
      </c>
      <c r="AI49" s="29">
        <f t="shared" si="6"/>
        <v>0.8755947996819492</v>
      </c>
      <c r="AJ49" s="34">
        <v>165</v>
      </c>
      <c r="AK49" s="36">
        <v>8.6999999999999994E-2</v>
      </c>
      <c r="AL49" s="38">
        <v>0.21990000000000001</v>
      </c>
      <c r="AM49" s="137">
        <v>0.21659999999999999</v>
      </c>
      <c r="AN49" s="41">
        <f>AJ49*(1-AK49)*AL49</f>
        <v>33.126835500000006</v>
      </c>
      <c r="AO49" s="138">
        <f t="shared" si="20"/>
        <v>32.629707000000003</v>
      </c>
      <c r="AP49" s="42">
        <v>1.52</v>
      </c>
      <c r="AQ49" s="42"/>
      <c r="AR49" s="121">
        <f>AR48+AJ49-AQ49</f>
        <v>1966.0200000000023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9"/>
      <c r="B50" s="33">
        <v>3</v>
      </c>
      <c r="C50" s="11" t="s">
        <v>55</v>
      </c>
      <c r="D50" s="43">
        <v>13700</v>
      </c>
      <c r="E50" s="43">
        <v>0</v>
      </c>
      <c r="F50" s="43">
        <v>15696</v>
      </c>
      <c r="G50" s="37">
        <v>1</v>
      </c>
      <c r="H50" s="37">
        <v>4.7</v>
      </c>
      <c r="I50" s="43">
        <v>16640</v>
      </c>
      <c r="J50" s="37">
        <v>4.4000000000000004</v>
      </c>
      <c r="K50" s="43">
        <v>15044</v>
      </c>
      <c r="L50" s="39">
        <v>6.9000000000000006E-2</v>
      </c>
      <c r="M50" s="37">
        <f>ROUND(K50*(1-L50),0)</f>
        <v>14006</v>
      </c>
      <c r="N50" s="28">
        <v>0.48899999999999999</v>
      </c>
      <c r="O50" s="25">
        <f t="shared" si="422"/>
        <v>6848.9340000000002</v>
      </c>
      <c r="P50" s="39">
        <v>0.312</v>
      </c>
      <c r="Q50" s="25">
        <f t="shared" si="423"/>
        <v>4369.8720000000003</v>
      </c>
      <c r="R50" s="39">
        <v>0.19900000000000001</v>
      </c>
      <c r="S50" s="139"/>
      <c r="T50" s="25">
        <f t="shared" si="424"/>
        <v>2787.194</v>
      </c>
      <c r="U50" s="28">
        <v>0.251</v>
      </c>
      <c r="V50" s="25">
        <f t="shared" si="425"/>
        <v>3515.5059999999999</v>
      </c>
      <c r="W50" s="39">
        <v>0.47799999999999998</v>
      </c>
      <c r="X50" s="25">
        <f t="shared" si="426"/>
        <v>6694.8679999999995</v>
      </c>
      <c r="Y50" s="39">
        <v>0.42</v>
      </c>
      <c r="Z50" s="25">
        <f t="shared" si="427"/>
        <v>5882.5199999999995</v>
      </c>
      <c r="AA50" s="47">
        <v>2.65E-3</v>
      </c>
      <c r="AB50" s="18">
        <f t="shared" si="428"/>
        <v>37.115900000000003</v>
      </c>
      <c r="AC50" s="27">
        <f>IF(M50&gt;0,(AE50+AN50)/M50,0)</f>
        <v>2.8137571969156076E-3</v>
      </c>
      <c r="AD50" s="47">
        <v>3.5E-4</v>
      </c>
      <c r="AE50" s="37">
        <f t="shared" si="429"/>
        <v>4.9020999999999999</v>
      </c>
      <c r="AF50" s="28">
        <v>0.2069</v>
      </c>
      <c r="AG50" s="41">
        <f t="shared" si="430"/>
        <v>32.203778100000001</v>
      </c>
      <c r="AH50" s="28">
        <f t="shared" si="431"/>
        <v>0.86939523072215141</v>
      </c>
      <c r="AI50" s="29">
        <f t="shared" si="6"/>
        <v>0.87699567960611169</v>
      </c>
      <c r="AJ50" s="43">
        <v>169</v>
      </c>
      <c r="AK50" s="39">
        <v>7.9000000000000001E-2</v>
      </c>
      <c r="AL50" s="28">
        <v>0.22170000000000001</v>
      </c>
      <c r="AM50" s="139">
        <v>0.21779999999999999</v>
      </c>
      <c r="AN50" s="41">
        <f>AJ50*(1-AK50)*AL50</f>
        <v>34.507383300000001</v>
      </c>
      <c r="AO50" s="140">
        <f t="shared" si="20"/>
        <v>33.9003522</v>
      </c>
      <c r="AP50" s="18">
        <v>1.53</v>
      </c>
      <c r="AQ50" s="18"/>
      <c r="AR50" s="121">
        <f>AR49+AJ50-AQ50</f>
        <v>2135.0200000000023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70"/>
      <c r="B51" s="49" t="s">
        <v>38</v>
      </c>
      <c r="C51" s="50"/>
      <c r="D51" s="51">
        <f t="shared" ref="D51" si="433">SUM(D48:D50)</f>
        <v>37995</v>
      </c>
      <c r="E51" s="51"/>
      <c r="F51" s="51">
        <f t="shared" ref="F51" si="434">SUM(F48:F50)</f>
        <v>39488</v>
      </c>
      <c r="G51" s="52"/>
      <c r="H51" s="52"/>
      <c r="I51" s="51">
        <f t="shared" ref="I51:K51" si="435">SUM(I48:I50)</f>
        <v>42172</v>
      </c>
      <c r="J51" s="52"/>
      <c r="K51" s="51">
        <f t="shared" si="435"/>
        <v>44328</v>
      </c>
      <c r="L51" s="21">
        <f t="shared" ref="L51" si="436">IF(K51&gt;0,(K48*L48+K49*L49+K50*L50)/K51,0)</f>
        <v>6.9013535462912834E-2</v>
      </c>
      <c r="M51" s="52">
        <f t="shared" ref="M51" si="437">M48+M49+M50</f>
        <v>41269</v>
      </c>
      <c r="N51" s="53">
        <f t="shared" ref="N51" si="438">IF(M51&gt;0,O51/M51,0)</f>
        <v>0.4999511740047009</v>
      </c>
      <c r="O51" s="54">
        <f t="shared" ref="O51" si="439">O48+O49+O50</f>
        <v>20632.485000000001</v>
      </c>
      <c r="P51" s="21">
        <f t="shared" ref="P51" si="440">IF(M51&gt;0,Q51/M51,0)</f>
        <v>0.3057138287818944</v>
      </c>
      <c r="Q51" s="54">
        <f t="shared" ref="Q51" si="441">Q48+Q49+Q50</f>
        <v>12616.504000000001</v>
      </c>
      <c r="R51" s="21">
        <f t="shared" ref="R51" si="442">IF(M51&gt;0,T51/M51,0)</f>
        <v>0.19433499721340475</v>
      </c>
      <c r="S51" s="141"/>
      <c r="T51" s="54">
        <f t="shared" ref="T51" si="443">T48+T49+T50</f>
        <v>8020.0110000000004</v>
      </c>
      <c r="U51" s="21">
        <f t="shared" ref="U51" si="444">IF(M51&gt;0,V51/M51,0)</f>
        <v>0.25364246771184179</v>
      </c>
      <c r="V51" s="54">
        <f t="shared" ref="V51" si="445">V48+V49+V50</f>
        <v>10467.571</v>
      </c>
      <c r="W51" s="21">
        <f t="shared" ref="W51" si="446">IF(M51&gt;0,X51/M51,0)</f>
        <v>0.47800167195715909</v>
      </c>
      <c r="X51" s="54">
        <f t="shared" ref="X51" si="447">X48+X49+X50</f>
        <v>19726.650999999998</v>
      </c>
      <c r="Y51" s="21">
        <f t="shared" ref="Y51" si="448">IF(M51&gt;0,Z51/M51,0)</f>
        <v>0.41339383072039543</v>
      </c>
      <c r="Z51" s="54">
        <f t="shared" ref="Z51" si="449">Z48+Z49+Z50</f>
        <v>17060.349999999999</v>
      </c>
      <c r="AA51" s="55">
        <f t="shared" ref="AA51" si="450">IF(M51&gt;0,AB51/M51,0)</f>
        <v>2.6962543313382931E-3</v>
      </c>
      <c r="AB51" s="56">
        <f t="shared" ref="AB51" si="451">SUM(AB48:AB50)</f>
        <v>111.27172000000002</v>
      </c>
      <c r="AC51" s="55">
        <f t="shared" ref="AC51" si="452">IF(M51&gt;0,(AC48*M48+AC49*M49+AC50*M50)/M51,0)</f>
        <v>2.8077122731347986E-3</v>
      </c>
      <c r="AD51" s="55">
        <f t="shared" ref="AD51" si="453">IF(K51&gt;0,(K48*AD48+K49*AD49+K50*AD50)/K51,0)</f>
        <v>3.5332002346146905E-4</v>
      </c>
      <c r="AE51" s="52">
        <f t="shared" ref="AE51" si="454">SUM(AE48:AE50)</f>
        <v>14.580580000000001</v>
      </c>
      <c r="AF51" s="53">
        <f t="shared" ref="AF51" si="455">IF(K51&gt;0,(K48*AF48+K49*AF49+K50*AF50)/K51,0)</f>
        <v>0.20779674472116949</v>
      </c>
      <c r="AG51" s="58">
        <f t="shared" ref="AG51" si="456">SUM(AG48:AG50)</f>
        <v>95.365352700000017</v>
      </c>
      <c r="AH51" s="53">
        <f t="shared" ref="AH51" si="457">IF(AND(AB51&gt;0),((AB48*AH48+AB49*AH49+AB50*AH50)/AB51),0)</f>
        <v>0.87044423928077908</v>
      </c>
      <c r="AI51" s="57">
        <f t="shared" si="6"/>
        <v>0.87556251600191415</v>
      </c>
      <c r="AJ51" s="51">
        <f t="shared" ref="AJ51" si="458">SUM(AJ48:AJ50)</f>
        <v>501</v>
      </c>
      <c r="AK51" s="21">
        <f t="shared" ref="AK51" si="459">IF(AJ51&gt;0,(AK48*AJ48+AK49*AJ49+AK50*AJ50)/AJ51,0)</f>
        <v>8.3968063872255486E-2</v>
      </c>
      <c r="AL51" s="53">
        <f>IF(K51&gt;0,(AL48*K48+AL49*K49+AL50*K50)/K51,0)</f>
        <v>0.22071008391987004</v>
      </c>
      <c r="AM51" s="141">
        <f>IF(L51&gt;0,(AM48*K48+AM49*K49+AM50*K50)/K51,0)</f>
        <v>0.21723965665042413</v>
      </c>
      <c r="AN51" s="58">
        <f t="shared" ref="AN51" si="460">SUM(AN48:AN50)</f>
        <v>101.29089780000001</v>
      </c>
      <c r="AO51" s="142">
        <f t="shared" si="50"/>
        <v>99.698296600000006</v>
      </c>
      <c r="AP51" s="56"/>
      <c r="AQ51" s="56">
        <f t="shared" ref="AQ51" si="461">SUM(AQ48:AQ50)</f>
        <v>821.04</v>
      </c>
      <c r="AR51" s="105"/>
      <c r="AS51" s="106">
        <f>AR50</f>
        <v>2135.0200000000023</v>
      </c>
      <c r="AT51" s="51">
        <f t="shared" ref="AT51" si="462">SUM(AT48:AT50)</f>
        <v>0</v>
      </c>
      <c r="AU51" s="59"/>
      <c r="AV51" s="58"/>
      <c r="AW51" s="58"/>
      <c r="AX51" s="58"/>
      <c r="AY51" s="58"/>
    </row>
    <row r="52" spans="1:51" x14ac:dyDescent="0.2">
      <c r="A52" s="168">
        <v>13</v>
      </c>
      <c r="B52" s="23">
        <v>1</v>
      </c>
      <c r="C52" s="11" t="s">
        <v>53</v>
      </c>
      <c r="D52" s="12">
        <v>4506</v>
      </c>
      <c r="E52" s="12">
        <v>1</v>
      </c>
      <c r="F52" s="12">
        <v>8523</v>
      </c>
      <c r="G52" s="13">
        <v>1.1000000000000001</v>
      </c>
      <c r="H52" s="13">
        <v>6.1</v>
      </c>
      <c r="I52" s="12">
        <v>9054</v>
      </c>
      <c r="J52" s="13">
        <v>6.7</v>
      </c>
      <c r="K52" s="12">
        <v>15116</v>
      </c>
      <c r="L52" s="14">
        <v>6.5000000000000002E-2</v>
      </c>
      <c r="M52" s="24">
        <f>ROUND(K52*(1-L52),0)</f>
        <v>14133</v>
      </c>
      <c r="N52" s="15">
        <v>0.53200000000000003</v>
      </c>
      <c r="O52" s="25">
        <f t="shared" ref="O52:O54" si="463">M52*N52</f>
        <v>7518.7560000000003</v>
      </c>
      <c r="P52" s="14">
        <v>0.32600000000000001</v>
      </c>
      <c r="Q52" s="25">
        <f t="shared" ref="Q52:Q54" si="464">M52*P52</f>
        <v>4607.3580000000002</v>
      </c>
      <c r="R52" s="16">
        <v>0.14199999999999999</v>
      </c>
      <c r="S52" s="150"/>
      <c r="T52" s="25">
        <f t="shared" ref="T52:T54" si="465">M52*R52</f>
        <v>2006.8859999999997</v>
      </c>
      <c r="U52" s="26">
        <v>0.25700000000000001</v>
      </c>
      <c r="V52" s="25">
        <f t="shared" ref="V52:V54" si="466">M52*U52</f>
        <v>3632.181</v>
      </c>
      <c r="W52" s="16">
        <v>0.47899999999999998</v>
      </c>
      <c r="X52" s="25">
        <f t="shared" ref="X52:X54" si="467">M52*W52</f>
        <v>6769.7069999999994</v>
      </c>
      <c r="Y52" s="16">
        <v>0.41</v>
      </c>
      <c r="Z52" s="25">
        <f t="shared" ref="Z52:Z54" si="468">Y52*M52</f>
        <v>5794.53</v>
      </c>
      <c r="AA52" s="17">
        <v>2.64E-3</v>
      </c>
      <c r="AB52" s="18">
        <f t="shared" ref="AB52:AB54" si="469">M52*AA52</f>
        <v>37.311120000000003</v>
      </c>
      <c r="AC52" s="27">
        <f>IF(M52&gt;0,(AE52+AN52)/M52,0)</f>
        <v>2.7737211207811505E-3</v>
      </c>
      <c r="AD52" s="17">
        <v>3.4000000000000002E-4</v>
      </c>
      <c r="AE52" s="24">
        <f t="shared" ref="AE52:AE54" si="470">AD52*M52</f>
        <v>4.8052200000000003</v>
      </c>
      <c r="AF52" s="117">
        <v>0.20569999999999999</v>
      </c>
      <c r="AG52" s="30">
        <f t="shared" ref="AG52:AG54" si="471">AJ52*(1-AK52)*AF52</f>
        <v>32.892664199999999</v>
      </c>
      <c r="AH52" s="28">
        <f t="shared" ref="AH52:AH54" si="472">IF(AND(AF52&gt;0,AD52&gt;0,AA52&gt;0),((AA52-AD52)*AF52)/((AF52-AD52)*AA52),0)</f>
        <v>0.8726545253863135</v>
      </c>
      <c r="AI52" s="60">
        <f t="shared" si="6"/>
        <v>0.87881008612437217</v>
      </c>
      <c r="AJ52" s="12">
        <v>174</v>
      </c>
      <c r="AK52" s="14">
        <v>8.1000000000000003E-2</v>
      </c>
      <c r="AL52" s="15">
        <v>0.21510000000000001</v>
      </c>
      <c r="AM52" s="135">
        <v>0.20860000000000001</v>
      </c>
      <c r="AN52" s="30">
        <f>AJ52*(1-AK52)*AL52</f>
        <v>34.395780600000002</v>
      </c>
      <c r="AO52" s="136">
        <f t="shared" ref="AO52" si="473">AJ52*(1-AK52)*AM52</f>
        <v>33.356391600000002</v>
      </c>
      <c r="AP52" s="19">
        <v>1.53</v>
      </c>
      <c r="AQ52" s="19">
        <v>1006.52</v>
      </c>
      <c r="AR52" s="101">
        <f>AR50+AJ52-AQ52</f>
        <v>1302.5000000000023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9"/>
      <c r="B53" s="33">
        <v>2</v>
      </c>
      <c r="C53" s="11" t="s">
        <v>57</v>
      </c>
      <c r="D53" s="34">
        <v>20609</v>
      </c>
      <c r="E53" s="34">
        <v>3</v>
      </c>
      <c r="F53" s="34">
        <v>14470</v>
      </c>
      <c r="G53" s="35">
        <v>0.9</v>
      </c>
      <c r="H53" s="35">
        <v>4.7</v>
      </c>
      <c r="I53" s="34">
        <v>15786</v>
      </c>
      <c r="J53" s="35">
        <v>6.6</v>
      </c>
      <c r="K53" s="34">
        <v>15975</v>
      </c>
      <c r="L53" s="36">
        <v>6.8000000000000005E-2</v>
      </c>
      <c r="M53" s="37">
        <f>ROUND(K53*(1-L53),0)</f>
        <v>14889</v>
      </c>
      <c r="N53" s="38">
        <v>0.56599999999999995</v>
      </c>
      <c r="O53" s="25">
        <f t="shared" si="463"/>
        <v>8427.1739999999991</v>
      </c>
      <c r="P53" s="36">
        <v>0.34599999999999997</v>
      </c>
      <c r="Q53" s="25">
        <f t="shared" si="464"/>
        <v>5151.5940000000001</v>
      </c>
      <c r="R53" s="39">
        <v>8.7999999999999995E-2</v>
      </c>
      <c r="S53" s="139"/>
      <c r="T53" s="25">
        <f t="shared" si="465"/>
        <v>1310.232</v>
      </c>
      <c r="U53" s="28">
        <v>0.247</v>
      </c>
      <c r="V53" s="25">
        <f t="shared" si="466"/>
        <v>3677.5830000000001</v>
      </c>
      <c r="W53" s="39">
        <v>0.48199999999999998</v>
      </c>
      <c r="X53" s="25">
        <f t="shared" si="467"/>
        <v>7176.4979999999996</v>
      </c>
      <c r="Y53" s="39">
        <v>0.41</v>
      </c>
      <c r="Z53" s="25">
        <f t="shared" si="468"/>
        <v>6104.49</v>
      </c>
      <c r="AA53" s="40">
        <v>2.5899999999999999E-3</v>
      </c>
      <c r="AB53" s="18">
        <f t="shared" si="469"/>
        <v>38.562509999999996</v>
      </c>
      <c r="AC53" s="27">
        <f>IF(M53&gt;0,(AE53+AN53)/M53,0)</f>
        <v>2.7007946806367118E-3</v>
      </c>
      <c r="AD53" s="40">
        <v>3.2000000000000003E-4</v>
      </c>
      <c r="AE53" s="37">
        <f t="shared" si="470"/>
        <v>4.7644800000000007</v>
      </c>
      <c r="AF53" s="28">
        <v>0.2054</v>
      </c>
      <c r="AG53" s="41">
        <f t="shared" si="471"/>
        <v>32.431838400000004</v>
      </c>
      <c r="AH53" s="28">
        <f t="shared" si="472"/>
        <v>0.8778154565164511</v>
      </c>
      <c r="AI53" s="29">
        <f t="shared" si="6"/>
        <v>0.88277465226346441</v>
      </c>
      <c r="AJ53" s="34">
        <v>172</v>
      </c>
      <c r="AK53" s="36">
        <v>8.2000000000000003E-2</v>
      </c>
      <c r="AL53" s="38">
        <v>0.22450000000000001</v>
      </c>
      <c r="AM53" s="137">
        <v>0.2291</v>
      </c>
      <c r="AN53" s="41">
        <f>AJ53*(1-AK53)*AL53</f>
        <v>35.447652000000005</v>
      </c>
      <c r="AO53" s="138">
        <f t="shared" si="20"/>
        <v>36.173973600000004</v>
      </c>
      <c r="AP53" s="42">
        <v>1.53</v>
      </c>
      <c r="AQ53" s="42"/>
      <c r="AR53" s="121">
        <f>AR52+AJ53-AQ53</f>
        <v>1474.5000000000023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9"/>
      <c r="B54" s="33">
        <v>3</v>
      </c>
      <c r="C54" s="46" t="s">
        <v>55</v>
      </c>
      <c r="D54" s="43">
        <v>14900</v>
      </c>
      <c r="E54" s="43">
        <v>1</v>
      </c>
      <c r="F54" s="43">
        <v>14869</v>
      </c>
      <c r="G54" s="37">
        <v>1</v>
      </c>
      <c r="H54" s="37">
        <v>5.5</v>
      </c>
      <c r="I54" s="43">
        <v>15881</v>
      </c>
      <c r="J54" s="37">
        <v>6.9</v>
      </c>
      <c r="K54" s="43">
        <v>16364</v>
      </c>
      <c r="L54" s="39">
        <v>6.6000000000000003E-2</v>
      </c>
      <c r="M54" s="37">
        <f>ROUND(K54*(1-L54),0)</f>
        <v>15284</v>
      </c>
      <c r="N54" s="28">
        <v>0.56699999999999995</v>
      </c>
      <c r="O54" s="25">
        <f t="shared" si="463"/>
        <v>8666.0279999999984</v>
      </c>
      <c r="P54" s="39">
        <v>0.24099999999999999</v>
      </c>
      <c r="Q54" s="25">
        <f t="shared" si="464"/>
        <v>3683.444</v>
      </c>
      <c r="R54" s="39">
        <v>0.192</v>
      </c>
      <c r="S54" s="139"/>
      <c r="T54" s="25">
        <f t="shared" si="465"/>
        <v>2934.5280000000002</v>
      </c>
      <c r="U54" s="28">
        <v>0.25800000000000001</v>
      </c>
      <c r="V54" s="25">
        <f t="shared" si="466"/>
        <v>3943.2719999999999</v>
      </c>
      <c r="W54" s="39">
        <v>0.47899999999999998</v>
      </c>
      <c r="X54" s="25">
        <f t="shared" si="467"/>
        <v>7321.0360000000001</v>
      </c>
      <c r="Y54" s="39">
        <v>0.42</v>
      </c>
      <c r="Z54" s="25">
        <f t="shared" si="468"/>
        <v>6419.28</v>
      </c>
      <c r="AA54" s="47">
        <v>2.5400000000000002E-3</v>
      </c>
      <c r="AB54" s="18">
        <f t="shared" si="469"/>
        <v>38.821360000000006</v>
      </c>
      <c r="AC54" s="27">
        <f>IF(M54&gt;0,(AE54+AN54)/M54,0)</f>
        <v>2.524783826223502E-3</v>
      </c>
      <c r="AD54" s="47">
        <v>2.9999999999999997E-4</v>
      </c>
      <c r="AE54" s="37">
        <f t="shared" si="470"/>
        <v>4.5851999999999995</v>
      </c>
      <c r="AF54" s="28">
        <v>0.21410000000000001</v>
      </c>
      <c r="AG54" s="41">
        <f t="shared" si="471"/>
        <v>32.127846000000005</v>
      </c>
      <c r="AH54" s="28">
        <f t="shared" si="472"/>
        <v>0.88312721433674868</v>
      </c>
      <c r="AI54" s="29">
        <f t="shared" si="6"/>
        <v>0.88234610064504004</v>
      </c>
      <c r="AJ54" s="43">
        <v>164</v>
      </c>
      <c r="AK54" s="39">
        <v>8.5000000000000006E-2</v>
      </c>
      <c r="AL54" s="28">
        <v>0.2266</v>
      </c>
      <c r="AM54" s="139">
        <v>0.2346</v>
      </c>
      <c r="AN54" s="41">
        <f>AJ54*(1-AK54)*AL54</f>
        <v>34.003596000000002</v>
      </c>
      <c r="AO54" s="140">
        <f t="shared" si="20"/>
        <v>35.204076000000001</v>
      </c>
      <c r="AP54" s="18">
        <v>1.53</v>
      </c>
      <c r="AQ54" s="18"/>
      <c r="AR54" s="121">
        <f>AR53+AJ54-AQ54</f>
        <v>1638.5000000000023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70"/>
      <c r="B55" s="49" t="s">
        <v>38</v>
      </c>
      <c r="C55" s="50"/>
      <c r="D55" s="51">
        <f t="shared" ref="D55" si="474">SUM(D52:D54)</f>
        <v>40015</v>
      </c>
      <c r="E55" s="51"/>
      <c r="F55" s="51">
        <f t="shared" ref="F55" si="475">SUM(F52:F54)</f>
        <v>37862</v>
      </c>
      <c r="G55" s="52"/>
      <c r="H55" s="52"/>
      <c r="I55" s="51">
        <f t="shared" ref="I55:K55" si="476">SUM(I52:I54)</f>
        <v>40721</v>
      </c>
      <c r="J55" s="52"/>
      <c r="K55" s="51">
        <f t="shared" si="476"/>
        <v>47455</v>
      </c>
      <c r="L55" s="21">
        <f t="shared" ref="L55" si="477">IF(K55&gt;0,(K52*L52+K53*L53+K54*L54)/K55,0)</f>
        <v>6.6354736065746503E-2</v>
      </c>
      <c r="M55" s="52">
        <f t="shared" ref="M55" si="478">M52+M53+M54</f>
        <v>44306</v>
      </c>
      <c r="N55" s="53">
        <f t="shared" ref="N55" si="479">IF(M55&gt;0,O55/M55,0)</f>
        <v>0.5554994357423374</v>
      </c>
      <c r="O55" s="54">
        <f t="shared" ref="O55" si="480">O52+O53+O54</f>
        <v>24611.957999999999</v>
      </c>
      <c r="P55" s="21">
        <f t="shared" ref="P55" si="481">IF(M55&gt;0,Q55/M55,0)</f>
        <v>0.3033989978783912</v>
      </c>
      <c r="Q55" s="54">
        <f t="shared" ref="Q55" si="482">Q52+Q53+Q54</f>
        <v>13442.396000000001</v>
      </c>
      <c r="R55" s="21">
        <f t="shared" ref="R55" si="483">IF(M55&gt;0,T55/M55,0)</f>
        <v>0.14110156637927143</v>
      </c>
      <c r="S55" s="141"/>
      <c r="T55" s="54">
        <f t="shared" ref="T55" si="484">T52+T53+T54</f>
        <v>6251.6459999999997</v>
      </c>
      <c r="U55" s="21">
        <f t="shared" ref="U55" si="485">IF(M55&gt;0,V55/M55,0)</f>
        <v>0.25398447162912474</v>
      </c>
      <c r="V55" s="54">
        <f t="shared" ref="V55" si="486">V52+V53+V54</f>
        <v>11253.036</v>
      </c>
      <c r="W55" s="21">
        <f t="shared" ref="W55" si="487">IF(M55&gt;0,X55/M55,0)</f>
        <v>0.48000814788064816</v>
      </c>
      <c r="X55" s="54">
        <f t="shared" ref="X55" si="488">X52+X53+X54</f>
        <v>21267.240999999998</v>
      </c>
      <c r="Y55" s="21">
        <f t="shared" ref="Y55" si="489">IF(M55&gt;0,Z55/M55,0)</f>
        <v>0.41344964564618786</v>
      </c>
      <c r="Z55" s="54">
        <f t="shared" ref="Z55" si="490">Z52+Z53+Z54</f>
        <v>18318.3</v>
      </c>
      <c r="AA55" s="55">
        <f t="shared" ref="AA55" si="491">IF(M55&gt;0,AB55/M55,0)</f>
        <v>2.5887010788606508E-3</v>
      </c>
      <c r="AB55" s="56">
        <f t="shared" ref="AB55" si="492">SUM(AB52:AB54)</f>
        <v>114.69498999999999</v>
      </c>
      <c r="AC55" s="55">
        <f t="shared" ref="AC55" si="493">IF(M55&gt;0,(AC52*M52+AC53*M53+AC54*M54)/M55,0)</f>
        <v>2.6633396966550811E-3</v>
      </c>
      <c r="AD55" s="55">
        <f t="shared" ref="AD55" si="494">IF(K55&gt;0,(K52*AD52+K53*AD53+K54*AD54)/K55,0)</f>
        <v>3.194740280265515E-4</v>
      </c>
      <c r="AE55" s="52">
        <f t="shared" ref="AE55" si="495">SUM(AE52:AE54)</f>
        <v>14.154900000000001</v>
      </c>
      <c r="AF55" s="53">
        <f t="shared" ref="AF55" si="496">IF(K55&gt;0,(K52*AF52+K53*AF53+K54*AF54)/K55,0)</f>
        <v>0.20849559793488565</v>
      </c>
      <c r="AG55" s="58">
        <f t="shared" ref="AG55" si="497">SUM(AG52:AG54)</f>
        <v>97.452348600000008</v>
      </c>
      <c r="AH55" s="53">
        <f t="shared" ref="AH55" si="498">IF(AND(AB55&gt;0),((AB52*AH52+AB53*AH53+AB54*AH54)/AB55),0)</f>
        <v>0.87793446382327689</v>
      </c>
      <c r="AI55" s="57">
        <f t="shared" si="6"/>
        <v>0.88131454823129063</v>
      </c>
      <c r="AJ55" s="51">
        <f t="shared" ref="AJ55" si="499">SUM(AJ52:AJ54)</f>
        <v>510</v>
      </c>
      <c r="AK55" s="21">
        <f t="shared" ref="AK55" si="500">IF(AJ55&gt;0,(AK52*AJ52+AK53*AJ53+AK54*AJ54)/AJ55,0)</f>
        <v>8.2623529411764721E-2</v>
      </c>
      <c r="AL55" s="53">
        <f>IF(K55&gt;0,(AL52*K52+AL53*K53+AL54*K54)/K55,0)</f>
        <v>0.22222993362132548</v>
      </c>
      <c r="AM55" s="141">
        <f>IF(L55&gt;0,(AM52*K52+AM53*K53+AM54*K54)/K55,0)</f>
        <v>0.2244666420819724</v>
      </c>
      <c r="AN55" s="58">
        <f t="shared" ref="AN55" si="501">SUM(AN52:AN54)</f>
        <v>103.8470286</v>
      </c>
      <c r="AO55" s="142">
        <f t="shared" si="50"/>
        <v>104.73444120000001</v>
      </c>
      <c r="AP55" s="56"/>
      <c r="AQ55" s="56">
        <f t="shared" ref="AQ55" si="502">SUM(AQ52:AQ54)</f>
        <v>1006.52</v>
      </c>
      <c r="AR55" s="105"/>
      <c r="AS55" s="106">
        <f>AR54</f>
        <v>1638.5000000000023</v>
      </c>
      <c r="AT55" s="51">
        <f t="shared" ref="AT55" si="503">SUM(AT52:AT54)</f>
        <v>0</v>
      </c>
      <c r="AU55" s="59"/>
      <c r="AV55" s="58"/>
      <c r="AW55" s="58"/>
      <c r="AX55" s="58"/>
      <c r="AY55" s="58"/>
    </row>
    <row r="56" spans="1:51" x14ac:dyDescent="0.2">
      <c r="A56" s="168">
        <v>14</v>
      </c>
      <c r="B56" s="23">
        <v>1</v>
      </c>
      <c r="C56" s="11" t="s">
        <v>53</v>
      </c>
      <c r="D56" s="12">
        <v>10700</v>
      </c>
      <c r="E56" s="12">
        <v>0</v>
      </c>
      <c r="F56" s="12">
        <v>14433</v>
      </c>
      <c r="G56" s="13">
        <v>1.2</v>
      </c>
      <c r="H56" s="13">
        <v>6.4</v>
      </c>
      <c r="I56" s="12">
        <v>15613</v>
      </c>
      <c r="J56" s="13">
        <v>7</v>
      </c>
      <c r="K56" s="12">
        <v>16473</v>
      </c>
      <c r="L56" s="14">
        <v>7.3999999999999996E-2</v>
      </c>
      <c r="M56" s="24">
        <f>ROUND(K56*(1-L56),0)</f>
        <v>15254</v>
      </c>
      <c r="N56" s="15">
        <v>0.56799999999999995</v>
      </c>
      <c r="O56" s="25">
        <f t="shared" ref="O56:O58" si="504">M56*N56</f>
        <v>8664.271999999999</v>
      </c>
      <c r="P56" s="14">
        <v>0.312</v>
      </c>
      <c r="Q56" s="25">
        <f t="shared" ref="Q56:Q58" si="505">M56*P56</f>
        <v>4759.2479999999996</v>
      </c>
      <c r="R56" s="16">
        <v>0.12</v>
      </c>
      <c r="S56" s="150"/>
      <c r="T56" s="25">
        <f t="shared" ref="T56:T58" si="506">M56*R56</f>
        <v>1830.48</v>
      </c>
      <c r="U56" s="26">
        <v>0.253</v>
      </c>
      <c r="V56" s="25">
        <f t="shared" ref="V56:V58" si="507">M56*U56</f>
        <v>3859.2620000000002</v>
      </c>
      <c r="W56" s="16">
        <v>0.48599999999999999</v>
      </c>
      <c r="X56" s="25">
        <f t="shared" ref="X56:X58" si="508">M56*W56</f>
        <v>7413.4439999999995</v>
      </c>
      <c r="Y56" s="16">
        <v>0.41</v>
      </c>
      <c r="Z56" s="25">
        <f t="shared" ref="Z56:Z58" si="509">Y56*M56</f>
        <v>6254.1399999999994</v>
      </c>
      <c r="AA56" s="17">
        <v>2.6099999999999999E-3</v>
      </c>
      <c r="AB56" s="18">
        <f t="shared" ref="AB56:AB58" si="510">M56*AA56</f>
        <v>39.812939999999998</v>
      </c>
      <c r="AC56" s="27">
        <f>IF(M56&gt;0,(AE56+AN56)/M56,0)</f>
        <v>2.7559829028451555E-3</v>
      </c>
      <c r="AD56" s="17">
        <v>3.1E-4</v>
      </c>
      <c r="AE56" s="24">
        <f t="shared" ref="AE56:AE58" si="511">AD56*M56</f>
        <v>4.7287400000000002</v>
      </c>
      <c r="AF56" s="117">
        <v>0.20669999999999999</v>
      </c>
      <c r="AG56" s="30">
        <f t="shared" ref="AG56:AG58" si="512">AJ56*(1-AK56)*AF56</f>
        <v>34.723946400000003</v>
      </c>
      <c r="AH56" s="28">
        <f t="shared" ref="AH56:AH58" si="513">IF(AND(AF56&gt;0,AD56&gt;0,AA56&gt;0),((AA56-AD56)*AF56)/((AF56-AD56)*AA56),0)</f>
        <v>0.88254966465117657</v>
      </c>
      <c r="AI56" s="60">
        <f t="shared" si="6"/>
        <v>0.88875794404370956</v>
      </c>
      <c r="AJ56" s="12">
        <v>184</v>
      </c>
      <c r="AK56" s="14">
        <v>8.6999999999999994E-2</v>
      </c>
      <c r="AL56" s="15">
        <v>0.22209999999999999</v>
      </c>
      <c r="AM56" s="135">
        <v>0.2235</v>
      </c>
      <c r="AN56" s="30">
        <f>AJ56*(1-AK56)*AL56</f>
        <v>37.311023200000001</v>
      </c>
      <c r="AO56" s="136">
        <f t="shared" ref="AO56" si="514">AJ56*(1-AK56)*AM56</f>
        <v>37.546212000000004</v>
      </c>
      <c r="AP56" s="19">
        <v>1.6</v>
      </c>
      <c r="AQ56" s="19"/>
      <c r="AR56" s="101">
        <f>AR54+AJ56-AQ56</f>
        <v>1822.5000000000023</v>
      </c>
      <c r="AS56" s="102"/>
      <c r="AT56" s="12"/>
      <c r="AU56" s="31"/>
      <c r="AV56" s="20"/>
      <c r="AW56" s="20"/>
      <c r="AX56" s="20"/>
      <c r="AY56" s="20"/>
    </row>
    <row r="57" spans="1:51" x14ac:dyDescent="0.2">
      <c r="A57" s="169"/>
      <c r="B57" s="33">
        <v>2</v>
      </c>
      <c r="C57" s="11" t="s">
        <v>57</v>
      </c>
      <c r="D57" s="34">
        <v>20437</v>
      </c>
      <c r="E57" s="34">
        <v>3</v>
      </c>
      <c r="F57" s="34">
        <v>14905</v>
      </c>
      <c r="G57" s="35">
        <v>2.2000000000000002</v>
      </c>
      <c r="H57" s="35">
        <v>5.6</v>
      </c>
      <c r="I57" s="34">
        <v>16162</v>
      </c>
      <c r="J57" s="35">
        <v>7.4</v>
      </c>
      <c r="K57" s="34">
        <v>16526</v>
      </c>
      <c r="L57" s="36">
        <v>6.6000000000000003E-2</v>
      </c>
      <c r="M57" s="37">
        <f>ROUND(K57*(1-L57),0)</f>
        <v>15435</v>
      </c>
      <c r="N57" s="38">
        <v>0.61899999999999999</v>
      </c>
      <c r="O57" s="25">
        <f t="shared" si="504"/>
        <v>9554.2649999999994</v>
      </c>
      <c r="P57" s="36">
        <v>0.32100000000000001</v>
      </c>
      <c r="Q57" s="25">
        <f t="shared" si="505"/>
        <v>4954.6350000000002</v>
      </c>
      <c r="R57" s="39">
        <v>0.06</v>
      </c>
      <c r="S57" s="139"/>
      <c r="T57" s="25">
        <f t="shared" si="506"/>
        <v>926.09999999999991</v>
      </c>
      <c r="U57" s="28">
        <v>0.25600000000000001</v>
      </c>
      <c r="V57" s="25">
        <f t="shared" si="507"/>
        <v>3951.36</v>
      </c>
      <c r="W57" s="39">
        <v>0.49</v>
      </c>
      <c r="X57" s="25">
        <f t="shared" si="508"/>
        <v>7563.15</v>
      </c>
      <c r="Y57" s="39">
        <v>0.41</v>
      </c>
      <c r="Z57" s="25">
        <f t="shared" si="509"/>
        <v>6328.3499999999995</v>
      </c>
      <c r="AA57" s="40">
        <v>2.5799999999999998E-3</v>
      </c>
      <c r="AB57" s="18">
        <f t="shared" si="510"/>
        <v>39.822299999999998</v>
      </c>
      <c r="AC57" s="27">
        <f>IF(M57&gt;0,(AE57+AN57)/M57,0)</f>
        <v>2.7601347262714605E-3</v>
      </c>
      <c r="AD57" s="40">
        <v>3.1E-4</v>
      </c>
      <c r="AE57" s="37">
        <f t="shared" si="511"/>
        <v>4.7848499999999996</v>
      </c>
      <c r="AF57" s="28">
        <v>0.20569999999999999</v>
      </c>
      <c r="AG57" s="41">
        <f t="shared" si="512"/>
        <v>34.743758499999998</v>
      </c>
      <c r="AH57" s="28">
        <f t="shared" si="513"/>
        <v>0.88117293211515546</v>
      </c>
      <c r="AI57" s="29">
        <f t="shared" si="6"/>
        <v>0.88891738948340127</v>
      </c>
      <c r="AJ57" s="34">
        <v>185</v>
      </c>
      <c r="AK57" s="36">
        <v>8.6999999999999994E-2</v>
      </c>
      <c r="AL57" s="38">
        <v>0.22389999999999999</v>
      </c>
      <c r="AM57" s="137">
        <v>0.2248</v>
      </c>
      <c r="AN57" s="41">
        <f>AJ57*(1-AK57)*AL57</f>
        <v>37.817829499999995</v>
      </c>
      <c r="AO57" s="138">
        <f t="shared" si="20"/>
        <v>37.969844000000002</v>
      </c>
      <c r="AP57" s="42">
        <v>1.58</v>
      </c>
      <c r="AQ57" s="42"/>
      <c r="AR57" s="121">
        <f>AR56+AJ57-AQ57</f>
        <v>2007.5000000000023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9"/>
      <c r="B58" s="33">
        <v>3</v>
      </c>
      <c r="C58" s="46" t="s">
        <v>58</v>
      </c>
      <c r="D58" s="43">
        <v>14700</v>
      </c>
      <c r="E58" s="43">
        <v>2</v>
      </c>
      <c r="F58" s="43">
        <v>16448</v>
      </c>
      <c r="G58" s="37">
        <v>1.8</v>
      </c>
      <c r="H58" s="37">
        <v>5.0999999999999996</v>
      </c>
      <c r="I58" s="43">
        <v>17782</v>
      </c>
      <c r="J58" s="37">
        <v>6.8</v>
      </c>
      <c r="K58" s="43">
        <v>16599</v>
      </c>
      <c r="L58" s="39">
        <v>6.7000000000000004E-2</v>
      </c>
      <c r="M58" s="37">
        <f>ROUND(K58*(1-L58),0)</f>
        <v>15487</v>
      </c>
      <c r="N58" s="28">
        <v>0.57799999999999996</v>
      </c>
      <c r="O58" s="25">
        <f t="shared" si="504"/>
        <v>8951.485999999999</v>
      </c>
      <c r="P58" s="39">
        <v>0.35099999999999998</v>
      </c>
      <c r="Q58" s="25">
        <f t="shared" si="505"/>
        <v>5435.9369999999999</v>
      </c>
      <c r="R58" s="39">
        <v>7.0999999999999994E-2</v>
      </c>
      <c r="S58" s="139"/>
      <c r="T58" s="25">
        <f t="shared" si="506"/>
        <v>1099.577</v>
      </c>
      <c r="U58" s="28">
        <v>0.25600000000000001</v>
      </c>
      <c r="V58" s="25">
        <f t="shared" si="507"/>
        <v>3964.672</v>
      </c>
      <c r="W58" s="39">
        <v>0.48099999999999998</v>
      </c>
      <c r="X58" s="25">
        <f t="shared" si="508"/>
        <v>7449.2469999999994</v>
      </c>
      <c r="Y58" s="39">
        <v>0.42</v>
      </c>
      <c r="Z58" s="25">
        <f t="shared" si="509"/>
        <v>6504.54</v>
      </c>
      <c r="AA58" s="47">
        <v>2.5999999999999999E-3</v>
      </c>
      <c r="AB58" s="18">
        <f t="shared" si="510"/>
        <v>40.266199999999998</v>
      </c>
      <c r="AC58" s="27">
        <f>IF(M58&gt;0,(AE58+AN58)/M58,0)</f>
        <v>2.7068822560857497E-3</v>
      </c>
      <c r="AD58" s="47">
        <v>3.2000000000000003E-4</v>
      </c>
      <c r="AE58" s="37">
        <f t="shared" si="511"/>
        <v>4.9558400000000002</v>
      </c>
      <c r="AF58" s="28">
        <v>0.20130000000000001</v>
      </c>
      <c r="AG58" s="41">
        <f t="shared" si="512"/>
        <v>34.149538500000006</v>
      </c>
      <c r="AH58" s="28">
        <f t="shared" si="513"/>
        <v>0.87831931229284188</v>
      </c>
      <c r="AI58" s="29">
        <f t="shared" si="6"/>
        <v>0.88307967379351193</v>
      </c>
      <c r="AJ58" s="43">
        <v>185</v>
      </c>
      <c r="AK58" s="39">
        <v>8.3000000000000004E-2</v>
      </c>
      <c r="AL58" s="28">
        <v>0.21790000000000001</v>
      </c>
      <c r="AM58" s="139">
        <v>0.21229999999999999</v>
      </c>
      <c r="AN58" s="41">
        <f>AJ58*(1-AK58)*AL58</f>
        <v>36.965645500000001</v>
      </c>
      <c r="AO58" s="140">
        <f t="shared" si="20"/>
        <v>36.0156335</v>
      </c>
      <c r="AP58" s="18">
        <v>1.6</v>
      </c>
      <c r="AQ58" s="18"/>
      <c r="AR58" s="121">
        <f>AR57+AJ58-AQ58</f>
        <v>2192.5000000000023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70"/>
      <c r="B59" s="49" t="s">
        <v>38</v>
      </c>
      <c r="C59" s="50"/>
      <c r="D59" s="51">
        <f t="shared" ref="D59" si="515">SUM(D56:D58)</f>
        <v>45837</v>
      </c>
      <c r="E59" s="51"/>
      <c r="F59" s="51">
        <f t="shared" ref="F59" si="516">SUM(F56:F58)</f>
        <v>45786</v>
      </c>
      <c r="G59" s="52"/>
      <c r="H59" s="52"/>
      <c r="I59" s="51">
        <f t="shared" ref="I59:K59" si="517">SUM(I56:I58)</f>
        <v>49557</v>
      </c>
      <c r="J59" s="52"/>
      <c r="K59" s="51">
        <f t="shared" si="517"/>
        <v>49598</v>
      </c>
      <c r="L59" s="21">
        <f t="shared" ref="L59" si="518">IF(K59&gt;0,(K56*L56+K57*L57+K58*L58)/K59,0)</f>
        <v>6.8991713375539332E-2</v>
      </c>
      <c r="M59" s="52">
        <f t="shared" ref="M59" si="519">M56+M57+M58</f>
        <v>46176</v>
      </c>
      <c r="N59" s="53">
        <f t="shared" ref="N59" si="520">IF(M59&gt;0,O59/M59,0)</f>
        <v>0.58840139899514887</v>
      </c>
      <c r="O59" s="54">
        <f t="shared" ref="O59" si="521">O56+O57+O58</f>
        <v>27170.022999999994</v>
      </c>
      <c r="P59" s="21">
        <f t="shared" ref="P59" si="522">IF(M59&gt;0,Q59/M59,0)</f>
        <v>0.32808861746361745</v>
      </c>
      <c r="Q59" s="54">
        <f t="shared" ref="Q59" si="523">Q56+Q57+Q58</f>
        <v>15149.82</v>
      </c>
      <c r="R59" s="21">
        <f t="shared" ref="R59" si="524">IF(M59&gt;0,T59/M59,0)</f>
        <v>8.350998354123354E-2</v>
      </c>
      <c r="S59" s="141"/>
      <c r="T59" s="54">
        <f t="shared" ref="T59" si="525">T56+T57+T58</f>
        <v>3856.1570000000002</v>
      </c>
      <c r="U59" s="21">
        <f t="shared" ref="U59" si="526">IF(M59&gt;0,V59/M59,0)</f>
        <v>0.25500896569646569</v>
      </c>
      <c r="V59" s="54">
        <f t="shared" ref="V59" si="527">V56+V57+V58</f>
        <v>11775.294</v>
      </c>
      <c r="W59" s="21">
        <f t="shared" ref="W59" si="528">IF(M59&gt;0,X59/M59,0)</f>
        <v>0.4856601048163548</v>
      </c>
      <c r="X59" s="54">
        <f t="shared" ref="X59" si="529">X56+X57+X58</f>
        <v>22425.841</v>
      </c>
      <c r="Y59" s="21">
        <f t="shared" ref="Y59" si="530">IF(M59&gt;0,Z59/M59,0)</f>
        <v>0.41335390679140677</v>
      </c>
      <c r="Z59" s="54">
        <f t="shared" ref="Z59" si="531">Z56+Z57+Z58</f>
        <v>19087.03</v>
      </c>
      <c r="AA59" s="55">
        <f t="shared" ref="AA59" si="532">IF(M59&gt;0,AB59/M59,0)</f>
        <v>2.5966181566181566E-3</v>
      </c>
      <c r="AB59" s="56">
        <f t="shared" ref="AB59" si="533">SUM(AB56:AB58)</f>
        <v>119.90143999999999</v>
      </c>
      <c r="AC59" s="55">
        <f t="shared" ref="AC59" si="534">IF(M59&gt;0,(AC56*M56+AC57*M57+AC58*M58)/M59,0)</f>
        <v>2.7409028109840611E-3</v>
      </c>
      <c r="AD59" s="55">
        <f t="shared" ref="AD59" si="535">IF(K59&gt;0,(K56*AD56+K57*AD57+K58*AD58)/K59,0)</f>
        <v>3.1334670752852941E-4</v>
      </c>
      <c r="AE59" s="52">
        <f t="shared" ref="AE59" si="536">SUM(AE56:AE58)</f>
        <v>14.469430000000001</v>
      </c>
      <c r="AF59" s="53">
        <f t="shared" ref="AF59" si="537">IF(K59&gt;0,(K56*AF56+K57*AF57+K58*AF58)/K59,0)</f>
        <v>0.20455957901528285</v>
      </c>
      <c r="AG59" s="58">
        <f t="shared" ref="AG59" si="538">SUM(AG56:AG58)</f>
        <v>103.61724340000001</v>
      </c>
      <c r="AH59" s="53">
        <f t="shared" ref="AH59" si="539">IF(AND(AB59&gt;0),((AB56*AH56+AB57*AH57+AB58*AH58)/AB59),0)</f>
        <v>0.88067174833757467</v>
      </c>
      <c r="AI59" s="57">
        <f t="shared" si="6"/>
        <v>0.88693343072311215</v>
      </c>
      <c r="AJ59" s="51">
        <f t="shared" ref="AJ59" si="540">SUM(AJ56:AJ58)</f>
        <v>554</v>
      </c>
      <c r="AK59" s="21">
        <f t="shared" ref="AK59" si="541">IF(AJ59&gt;0,(AK56*AJ56+AK57*AJ57+AK58*AJ58)/AJ59,0)</f>
        <v>8.5664259927797831E-2</v>
      </c>
      <c r="AL59" s="53">
        <f>IF(K59&gt;0,(AL56*K56+AL57*K57+AL58*K58)/K59,0)</f>
        <v>0.22129414089277791</v>
      </c>
      <c r="AM59" s="141">
        <f>IF(L59&gt;0,(AM56*K56+AM57*K57+AM58*K58)/K59,0)</f>
        <v>0.22018484616315173</v>
      </c>
      <c r="AN59" s="58">
        <f t="shared" ref="AN59" si="542">SUM(AN56:AN58)</f>
        <v>112.0944982</v>
      </c>
      <c r="AO59" s="142">
        <f t="shared" si="50"/>
        <v>111.5316895</v>
      </c>
      <c r="AP59" s="56"/>
      <c r="AQ59" s="56">
        <f t="shared" ref="AQ59" si="543">SUM(AQ56:AQ58)</f>
        <v>0</v>
      </c>
      <c r="AR59" s="105"/>
      <c r="AS59" s="106">
        <f>AR58</f>
        <v>2192.5000000000023</v>
      </c>
      <c r="AT59" s="51">
        <f t="shared" ref="AT59" si="544">SUM(AT56:AT58)</f>
        <v>0</v>
      </c>
      <c r="AU59" s="59"/>
      <c r="AV59" s="58"/>
      <c r="AW59" s="58"/>
      <c r="AX59" s="58"/>
      <c r="AY59" s="58"/>
    </row>
    <row r="60" spans="1:51" x14ac:dyDescent="0.2">
      <c r="A60" s="168">
        <v>15</v>
      </c>
      <c r="B60" s="23">
        <v>1</v>
      </c>
      <c r="C60" s="46" t="s">
        <v>54</v>
      </c>
      <c r="D60" s="12">
        <v>15100</v>
      </c>
      <c r="E60" s="12">
        <v>0</v>
      </c>
      <c r="F60" s="12">
        <v>16716</v>
      </c>
      <c r="G60" s="13">
        <v>1.2</v>
      </c>
      <c r="H60" s="13">
        <v>5</v>
      </c>
      <c r="I60" s="12">
        <v>17395</v>
      </c>
      <c r="J60" s="13">
        <v>7</v>
      </c>
      <c r="K60" s="12">
        <v>16620</v>
      </c>
      <c r="L60" s="14">
        <v>6.6000000000000003E-2</v>
      </c>
      <c r="M60" s="24">
        <f>ROUND(K60*(1-L60),0)</f>
        <v>15523</v>
      </c>
      <c r="N60" s="15">
        <v>0.52900000000000003</v>
      </c>
      <c r="O60" s="25">
        <f t="shared" ref="O60:O62" si="545">M60*N60</f>
        <v>8211.6670000000013</v>
      </c>
      <c r="P60" s="14">
        <v>0.29399999999999998</v>
      </c>
      <c r="Q60" s="25">
        <f t="shared" ref="Q60:Q62" si="546">M60*P60</f>
        <v>4563.7619999999997</v>
      </c>
      <c r="R60" s="16">
        <v>0.17699999999999999</v>
      </c>
      <c r="S60" s="150"/>
      <c r="T60" s="25">
        <f t="shared" ref="T60:T62" si="547">M60*R60</f>
        <v>2747.5709999999999</v>
      </c>
      <c r="U60" s="26">
        <v>0.25600000000000001</v>
      </c>
      <c r="V60" s="25">
        <f t="shared" ref="V60:V62" si="548">M60*U60</f>
        <v>3973.8879999999999</v>
      </c>
      <c r="W60" s="16">
        <v>0.48</v>
      </c>
      <c r="X60" s="25">
        <f t="shared" ref="X60:X62" si="549">M60*W60</f>
        <v>7451.04</v>
      </c>
      <c r="Y60" s="16">
        <v>0.42</v>
      </c>
      <c r="Z60" s="25">
        <f t="shared" ref="Z60:Z62" si="550">Y60*M60</f>
        <v>6519.66</v>
      </c>
      <c r="AA60" s="17">
        <v>2.7799999999999999E-3</v>
      </c>
      <c r="AB60" s="18">
        <f t="shared" ref="AB60:AB62" si="551">M60*AA60</f>
        <v>43.153939999999999</v>
      </c>
      <c r="AC60" s="27">
        <f>IF(M60&gt;0,(AE60+AN60)/M60,0)</f>
        <v>2.7936670488951879E-3</v>
      </c>
      <c r="AD60" s="17">
        <v>3.6000000000000002E-4</v>
      </c>
      <c r="AE60" s="24">
        <f t="shared" ref="AE60:AE62" si="552">AD60*M60</f>
        <v>5.5882800000000001</v>
      </c>
      <c r="AF60" s="117">
        <v>0.2044</v>
      </c>
      <c r="AG60" s="30">
        <f t="shared" ref="AG60:AG62" si="553">AJ60*(1-AK60)*AF60</f>
        <v>35.682925600000004</v>
      </c>
      <c r="AH60" s="28">
        <f t="shared" ref="AH60:AH62" si="554">IF(AND(AF60&gt;0,AD60&gt;0,AA60&gt;0),((AA60-AD60)*AF60)/((AF60-AD60)*AA60),0)</f>
        <v>0.87203947878748556</v>
      </c>
      <c r="AI60" s="60">
        <f t="shared" si="6"/>
        <v>0.87258873981230534</v>
      </c>
      <c r="AJ60" s="12">
        <v>191</v>
      </c>
      <c r="AK60" s="14">
        <v>8.5999999999999993E-2</v>
      </c>
      <c r="AL60" s="15">
        <v>0.21640000000000001</v>
      </c>
      <c r="AM60" s="135">
        <v>0.21479999999999999</v>
      </c>
      <c r="AN60" s="30">
        <f>AJ60*(1-AK60)*AL60</f>
        <v>37.777813600000002</v>
      </c>
      <c r="AO60" s="136">
        <f t="shared" ref="AO60" si="555">AJ60*(1-AK60)*AM60</f>
        <v>37.498495200000001</v>
      </c>
      <c r="AP60" s="19">
        <v>1.53</v>
      </c>
      <c r="AQ60" s="19"/>
      <c r="AR60" s="101">
        <f>AR58+AJ60-AQ60</f>
        <v>2383.5000000000023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9"/>
      <c r="B61" s="33">
        <v>2</v>
      </c>
      <c r="C61" s="11" t="s">
        <v>57</v>
      </c>
      <c r="D61" s="34">
        <v>20428</v>
      </c>
      <c r="E61" s="34">
        <v>3</v>
      </c>
      <c r="F61" s="34">
        <v>16759</v>
      </c>
      <c r="G61" s="35">
        <v>0.9</v>
      </c>
      <c r="H61" s="35">
        <v>5.6</v>
      </c>
      <c r="I61" s="34">
        <v>18079</v>
      </c>
      <c r="J61" s="35">
        <v>6.5</v>
      </c>
      <c r="K61" s="34">
        <v>16535</v>
      </c>
      <c r="L61" s="36">
        <v>6.7000000000000004E-2</v>
      </c>
      <c r="M61" s="37">
        <f>ROUND(K61*(1-L61),0)</f>
        <v>15427</v>
      </c>
      <c r="N61" s="38">
        <v>0.46700000000000003</v>
      </c>
      <c r="O61" s="25">
        <f t="shared" si="545"/>
        <v>7204.4090000000006</v>
      </c>
      <c r="P61" s="36">
        <v>0.379</v>
      </c>
      <c r="Q61" s="25">
        <f t="shared" si="546"/>
        <v>5846.8329999999996</v>
      </c>
      <c r="R61" s="39">
        <v>0.154</v>
      </c>
      <c r="S61" s="139"/>
      <c r="T61" s="25">
        <f t="shared" si="547"/>
        <v>2375.7579999999998</v>
      </c>
      <c r="U61" s="28">
        <v>0.26700000000000002</v>
      </c>
      <c r="V61" s="25">
        <f t="shared" si="548"/>
        <v>4119.009</v>
      </c>
      <c r="W61" s="39">
        <v>0.48799999999999999</v>
      </c>
      <c r="X61" s="25">
        <f t="shared" si="549"/>
        <v>7528.3760000000002</v>
      </c>
      <c r="Y61" s="39">
        <v>0.42</v>
      </c>
      <c r="Z61" s="25">
        <f t="shared" si="550"/>
        <v>6479.34</v>
      </c>
      <c r="AA61" s="40">
        <v>2.63E-3</v>
      </c>
      <c r="AB61" s="18">
        <f t="shared" si="551"/>
        <v>40.573009999999996</v>
      </c>
      <c r="AC61" s="27">
        <f>IF(M61&gt;0,(AE61+AN61)/M61,0)</f>
        <v>2.6511464575095611E-3</v>
      </c>
      <c r="AD61" s="40">
        <v>3.3E-4</v>
      </c>
      <c r="AE61" s="37">
        <f t="shared" si="552"/>
        <v>5.09091</v>
      </c>
      <c r="AF61" s="28">
        <v>0.20799999999999999</v>
      </c>
      <c r="AG61" s="41">
        <f t="shared" si="553"/>
        <v>33.459711999999996</v>
      </c>
      <c r="AH61" s="28">
        <f t="shared" si="554"/>
        <v>0.87591438669239974</v>
      </c>
      <c r="AI61" s="29">
        <f t="shared" si="6"/>
        <v>0.87682542489859516</v>
      </c>
      <c r="AJ61" s="34">
        <v>176</v>
      </c>
      <c r="AK61" s="36">
        <v>8.5999999999999993E-2</v>
      </c>
      <c r="AL61" s="38">
        <v>0.22259999999999999</v>
      </c>
      <c r="AM61" s="137">
        <v>0.22839999999999999</v>
      </c>
      <c r="AN61" s="41">
        <f>AJ61*(1-AK61)*AL61</f>
        <v>35.808326399999999</v>
      </c>
      <c r="AO61" s="138">
        <f t="shared" si="20"/>
        <v>36.741337600000001</v>
      </c>
      <c r="AP61" s="42">
        <v>1.55</v>
      </c>
      <c r="AQ61" s="42"/>
      <c r="AR61" s="121">
        <f>AR60+AJ61-AQ61</f>
        <v>2559.5000000000023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9"/>
      <c r="B62" s="33">
        <v>3</v>
      </c>
      <c r="C62" s="46" t="s">
        <v>58</v>
      </c>
      <c r="D62" s="43">
        <v>15500</v>
      </c>
      <c r="E62" s="43">
        <v>1</v>
      </c>
      <c r="F62" s="43">
        <v>16038</v>
      </c>
      <c r="G62" s="37">
        <v>0.6</v>
      </c>
      <c r="H62" s="37">
        <v>4.3</v>
      </c>
      <c r="I62" s="43">
        <v>17260</v>
      </c>
      <c r="J62" s="37">
        <v>6.8</v>
      </c>
      <c r="K62" s="43">
        <v>16643</v>
      </c>
      <c r="L62" s="39">
        <v>6.7000000000000004E-2</v>
      </c>
      <c r="M62" s="37">
        <f>ROUND(K62*(1-L62),0)</f>
        <v>15528</v>
      </c>
      <c r="N62" s="28">
        <v>0.52900000000000003</v>
      </c>
      <c r="O62" s="25">
        <f t="shared" si="545"/>
        <v>8214.3119999999999</v>
      </c>
      <c r="P62" s="39">
        <v>0.39700000000000002</v>
      </c>
      <c r="Q62" s="25">
        <f t="shared" si="546"/>
        <v>6164.616</v>
      </c>
      <c r="R62" s="39">
        <v>7.3999999999999996E-2</v>
      </c>
      <c r="S62" s="139"/>
      <c r="T62" s="25">
        <f t="shared" si="547"/>
        <v>1149.0719999999999</v>
      </c>
      <c r="U62" s="28">
        <v>0.25700000000000001</v>
      </c>
      <c r="V62" s="25">
        <f t="shared" si="548"/>
        <v>3990.6959999999999</v>
      </c>
      <c r="W62" s="39">
        <v>0.48099999999999998</v>
      </c>
      <c r="X62" s="25">
        <f t="shared" si="549"/>
        <v>7468.9679999999998</v>
      </c>
      <c r="Y62" s="39">
        <v>0.43</v>
      </c>
      <c r="Z62" s="25">
        <f t="shared" si="550"/>
        <v>6677.04</v>
      </c>
      <c r="AA62" s="47">
        <v>2.65E-3</v>
      </c>
      <c r="AB62" s="18">
        <f t="shared" si="551"/>
        <v>41.1492</v>
      </c>
      <c r="AC62" s="27">
        <f>IF(M62&gt;0,(AE62+AN62)/M62,0)</f>
        <v>2.6482349304482226E-3</v>
      </c>
      <c r="AD62" s="47">
        <v>3.3E-4</v>
      </c>
      <c r="AE62" s="37">
        <f t="shared" si="552"/>
        <v>5.1242400000000004</v>
      </c>
      <c r="AF62" s="28">
        <v>0.20830000000000001</v>
      </c>
      <c r="AG62" s="41">
        <f t="shared" si="553"/>
        <v>33.624619200000005</v>
      </c>
      <c r="AH62" s="28">
        <f t="shared" si="554"/>
        <v>0.87686086799529317</v>
      </c>
      <c r="AI62" s="29">
        <f t="shared" si="6"/>
        <v>0.87668603709569592</v>
      </c>
      <c r="AJ62" s="43">
        <v>177</v>
      </c>
      <c r="AK62" s="39">
        <v>8.7999999999999995E-2</v>
      </c>
      <c r="AL62" s="28">
        <v>0.223</v>
      </c>
      <c r="AM62" s="139">
        <v>0.22839999999999999</v>
      </c>
      <c r="AN62" s="41">
        <f>AJ62*(1-AK62)*AL62</f>
        <v>35.997551999999999</v>
      </c>
      <c r="AO62" s="140">
        <f t="shared" si="20"/>
        <v>36.869241600000002</v>
      </c>
      <c r="AP62" s="18">
        <v>1.6</v>
      </c>
      <c r="AQ62" s="18"/>
      <c r="AR62" s="121">
        <f>AR61+AJ62-AQ62</f>
        <v>2736.5000000000023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70"/>
      <c r="B63" s="49" t="s">
        <v>38</v>
      </c>
      <c r="C63" s="50"/>
      <c r="D63" s="51">
        <f t="shared" ref="D63" si="556">SUM(D60:D62)</f>
        <v>51028</v>
      </c>
      <c r="E63" s="51"/>
      <c r="F63" s="51">
        <f t="shared" ref="F63" si="557">SUM(F60:F62)</f>
        <v>49513</v>
      </c>
      <c r="G63" s="52"/>
      <c r="H63" s="52"/>
      <c r="I63" s="51">
        <f t="shared" ref="I63:K63" si="558">SUM(I60:I62)</f>
        <v>52734</v>
      </c>
      <c r="J63" s="52"/>
      <c r="K63" s="51">
        <f t="shared" si="558"/>
        <v>49798</v>
      </c>
      <c r="L63" s="21">
        <f t="shared" ref="L63" si="559">IF(K63&gt;0,(K60*L60+K61*L61+K62*L62)/K63,0)</f>
        <v>6.6666251656693043E-2</v>
      </c>
      <c r="M63" s="52">
        <f t="shared" ref="M63" si="560">M60+M61+M62</f>
        <v>46478</v>
      </c>
      <c r="N63" s="53">
        <f t="shared" ref="N63" si="561">IF(M63&gt;0,O63/M63,0)</f>
        <v>0.50842093033263047</v>
      </c>
      <c r="O63" s="54">
        <f t="shared" ref="O63" si="562">O60+O61+O62</f>
        <v>23630.387999999999</v>
      </c>
      <c r="P63" s="21">
        <f t="shared" ref="P63" si="563">IF(M63&gt;0,Q63/M63,0)</f>
        <v>0.35662487628555445</v>
      </c>
      <c r="Q63" s="54">
        <f t="shared" ref="Q63" si="564">Q60+Q61+Q62</f>
        <v>16575.210999999999</v>
      </c>
      <c r="R63" s="21">
        <f t="shared" ref="R63" si="565">IF(M63&gt;0,T63/M63,0)</f>
        <v>0.13495419338181505</v>
      </c>
      <c r="S63" s="141"/>
      <c r="T63" s="54">
        <f t="shared" ref="T63" si="566">T60+T61+T62</f>
        <v>6272.4009999999998</v>
      </c>
      <c r="U63" s="21">
        <f t="shared" ref="U63" si="567">IF(M63&gt;0,V63/M63,0)</f>
        <v>0.25998521881320197</v>
      </c>
      <c r="V63" s="54">
        <f t="shared" ref="V63" si="568">V60+V61+V62</f>
        <v>12083.593000000001</v>
      </c>
      <c r="W63" s="21">
        <f t="shared" ref="W63" si="569">IF(M63&gt;0,X63/M63,0)</f>
        <v>0.48298945737768412</v>
      </c>
      <c r="X63" s="54">
        <f t="shared" ref="X63" si="570">X60+X61+X62</f>
        <v>22448.384000000002</v>
      </c>
      <c r="Y63" s="21">
        <f t="shared" ref="Y63" si="571">IF(M63&gt;0,Z63/M63,0)</f>
        <v>0.42334093549636387</v>
      </c>
      <c r="Z63" s="54">
        <f t="shared" ref="Z63" si="572">Z60+Z61+Z62</f>
        <v>19676.04</v>
      </c>
      <c r="AA63" s="55">
        <f t="shared" ref="AA63" si="573">IF(M63&gt;0,AB63/M63,0)</f>
        <v>2.6867797667713758E-3</v>
      </c>
      <c r="AB63" s="56">
        <f t="shared" ref="AB63" si="574">SUM(AB60:AB62)</f>
        <v>124.87615</v>
      </c>
      <c r="AC63" s="55">
        <f t="shared" ref="AC63" si="575">IF(M63&gt;0,(AC60*M60+AC61*M61+AC62*M62)/M63,0)</f>
        <v>2.6977736133224324E-3</v>
      </c>
      <c r="AD63" s="55">
        <f t="shared" ref="AD63" si="576">IF(K63&gt;0,(K60*AD60+K61*AD61+K62*AD62)/K63,0)</f>
        <v>3.4001245029920883E-4</v>
      </c>
      <c r="AE63" s="52">
        <f t="shared" ref="AE63" si="577">SUM(AE60:AE62)</f>
        <v>15.803430000000001</v>
      </c>
      <c r="AF63" s="53">
        <f t="shared" ref="AF63" si="578">IF(K63&gt;0,(K60*AF60+K61*AF61+K62*AF62)/K63,0)</f>
        <v>0.20689876902686855</v>
      </c>
      <c r="AG63" s="58">
        <f t="shared" ref="AG63" si="579">SUM(AG60:AG62)</f>
        <v>102.76725680000001</v>
      </c>
      <c r="AH63" s="53">
        <f t="shared" ref="AH63" si="580">IF(AND(AB63&gt;0),((AB60*AH60+AB61*AH61+AB62*AH62)/AB63),0)</f>
        <v>0.87488720420154642</v>
      </c>
      <c r="AI63" s="57">
        <f t="shared" si="6"/>
        <v>0.87531427089346969</v>
      </c>
      <c r="AJ63" s="51">
        <f t="shared" ref="AJ63" si="581">SUM(AJ60:AJ62)</f>
        <v>544</v>
      </c>
      <c r="AK63" s="21">
        <f t="shared" ref="AK63" si="582">IF(AJ63&gt;0,(AK60*AJ60+AK61*AJ61+AK62*AJ62)/AJ63,0)</f>
        <v>8.665073529411764E-2</v>
      </c>
      <c r="AL63" s="53">
        <f>IF(K63&gt;0,(AL60*K60+AL61*K61+AL62*K62)/K63,0)</f>
        <v>0.220664444355195</v>
      </c>
      <c r="AM63" s="141">
        <f>IF(L63&gt;0,(AM60*K60+AM61*K61+AM62*K62)/K63,0)</f>
        <v>0.22386102253102536</v>
      </c>
      <c r="AN63" s="58">
        <f t="shared" ref="AN63" si="583">SUM(AN60:AN62)</f>
        <v>109.583692</v>
      </c>
      <c r="AO63" s="142">
        <f t="shared" si="50"/>
        <v>111.1090744</v>
      </c>
      <c r="AP63" s="56"/>
      <c r="AQ63" s="56">
        <f t="shared" ref="AQ63" si="584">SUM(AQ60:AQ62)</f>
        <v>0</v>
      </c>
      <c r="AR63" s="105"/>
      <c r="AS63" s="106">
        <f>AR62</f>
        <v>2736.5000000000023</v>
      </c>
      <c r="AT63" s="51">
        <f t="shared" ref="AT63" si="585">SUM(AT60:AT62)</f>
        <v>0</v>
      </c>
      <c r="AU63" s="59"/>
      <c r="AV63" s="58"/>
      <c r="AW63" s="58"/>
      <c r="AX63" s="58"/>
      <c r="AY63" s="58"/>
    </row>
    <row r="64" spans="1:51" x14ac:dyDescent="0.2">
      <c r="A64" s="168">
        <v>16</v>
      </c>
      <c r="B64" s="23">
        <v>1</v>
      </c>
      <c r="C64" s="46" t="s">
        <v>54</v>
      </c>
      <c r="D64" s="12">
        <v>3753</v>
      </c>
      <c r="E64" s="12">
        <v>0</v>
      </c>
      <c r="F64" s="12">
        <v>13249</v>
      </c>
      <c r="G64" s="13">
        <v>0.9</v>
      </c>
      <c r="H64" s="13">
        <v>4.5</v>
      </c>
      <c r="I64" s="12">
        <v>14266</v>
      </c>
      <c r="J64" s="13">
        <v>7.6</v>
      </c>
      <c r="K64" s="12">
        <v>16550</v>
      </c>
      <c r="L64" s="14">
        <v>7.6999999999999999E-2</v>
      </c>
      <c r="M64" s="24">
        <f>ROUND(K64*(1-L64),0)</f>
        <v>15276</v>
      </c>
      <c r="N64" s="15">
        <v>0.58199999999999996</v>
      </c>
      <c r="O64" s="25">
        <f t="shared" ref="O64:O66" si="586">M64*N64</f>
        <v>8890.6319999999996</v>
      </c>
      <c r="P64" s="14">
        <v>0.30399999999999999</v>
      </c>
      <c r="Q64" s="25">
        <f t="shared" ref="Q64:Q66" si="587">M64*P64</f>
        <v>4643.9039999999995</v>
      </c>
      <c r="R64" s="16">
        <v>0.114</v>
      </c>
      <c r="S64" s="150"/>
      <c r="T64" s="25">
        <f t="shared" ref="T64:T66" si="588">M64*R64</f>
        <v>1741.4640000000002</v>
      </c>
      <c r="U64" s="26">
        <v>0.25700000000000001</v>
      </c>
      <c r="V64" s="25">
        <f t="shared" ref="V64:V66" si="589">M64*U64</f>
        <v>3925.9320000000002</v>
      </c>
      <c r="W64" s="16">
        <v>0.47699999999999998</v>
      </c>
      <c r="X64" s="25">
        <f t="shared" ref="X64:X66" si="590">M64*W64</f>
        <v>7286.652</v>
      </c>
      <c r="Y64" s="16">
        <v>0.42</v>
      </c>
      <c r="Z64" s="25">
        <f t="shared" ref="Z64:Z66" si="591">Y64*M64</f>
        <v>6415.92</v>
      </c>
      <c r="AA64" s="17">
        <v>2.7200000000000002E-3</v>
      </c>
      <c r="AB64" s="18">
        <f t="shared" ref="AB64:AB66" si="592">M64*AA64</f>
        <v>41.550720000000005</v>
      </c>
      <c r="AC64" s="27">
        <f>IF(M64&gt;0,(AE64+AN64)/M64,0)</f>
        <v>2.699997093479969E-3</v>
      </c>
      <c r="AD64" s="17">
        <v>3.3E-4</v>
      </c>
      <c r="AE64" s="24">
        <f t="shared" ref="AE64:AE66" si="593">AD64*M64</f>
        <v>5.04108</v>
      </c>
      <c r="AF64" s="117">
        <v>0.2079</v>
      </c>
      <c r="AG64" s="30">
        <f t="shared" ref="AG64:AG66" si="594">AJ64*(1-AK64)*AF64</f>
        <v>33.707242800000003</v>
      </c>
      <c r="AH64" s="28">
        <f t="shared" ref="AH64:AH66" si="595">IF(AND(AF64&gt;0,AD64&gt;0,AA64&gt;0),((AA64-AD64)*AF64)/((AF64-AD64)*AA64),0)</f>
        <v>0.88007341251285887</v>
      </c>
      <c r="AI64" s="60">
        <f t="shared" si="6"/>
        <v>0.87907677444486643</v>
      </c>
      <c r="AJ64" s="12">
        <v>177</v>
      </c>
      <c r="AK64" s="14">
        <v>8.4000000000000005E-2</v>
      </c>
      <c r="AL64" s="15">
        <v>0.2233</v>
      </c>
      <c r="AM64" s="135">
        <v>0.2293</v>
      </c>
      <c r="AN64" s="30">
        <f>AJ64*(1-AK64)*AL64</f>
        <v>36.204075600000003</v>
      </c>
      <c r="AO64" s="136">
        <f t="shared" ref="AO64" si="596">AJ64*(1-AK64)*AM64</f>
        <v>37.176867600000001</v>
      </c>
      <c r="AP64" s="19">
        <v>1.53</v>
      </c>
      <c r="AQ64" s="19">
        <v>1000.02</v>
      </c>
      <c r="AR64" s="101">
        <f>AR62+AJ64-AQ64</f>
        <v>1913.4800000000023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9"/>
      <c r="B65" s="33">
        <v>2</v>
      </c>
      <c r="C65" s="46" t="s">
        <v>55</v>
      </c>
      <c r="D65" s="34">
        <v>21550</v>
      </c>
      <c r="E65" s="34">
        <v>4</v>
      </c>
      <c r="F65" s="34">
        <v>13973</v>
      </c>
      <c r="G65" s="35">
        <v>0.5</v>
      </c>
      <c r="H65" s="35">
        <v>4.9000000000000004</v>
      </c>
      <c r="I65" s="34">
        <v>15005</v>
      </c>
      <c r="J65" s="35">
        <v>8</v>
      </c>
      <c r="K65" s="34">
        <v>16657</v>
      </c>
      <c r="L65" s="36">
        <v>6.9000000000000006E-2</v>
      </c>
      <c r="M65" s="37">
        <f>ROUND(K65*(1-L65),0)</f>
        <v>15508</v>
      </c>
      <c r="N65" s="38">
        <v>0.59299999999999997</v>
      </c>
      <c r="O65" s="25">
        <f t="shared" si="586"/>
        <v>9196.2439999999988</v>
      </c>
      <c r="P65" s="36">
        <v>0.309</v>
      </c>
      <c r="Q65" s="25">
        <f t="shared" si="587"/>
        <v>4791.9719999999998</v>
      </c>
      <c r="R65" s="39">
        <v>9.8000000000000004E-2</v>
      </c>
      <c r="S65" s="139"/>
      <c r="T65" s="25">
        <f t="shared" si="588"/>
        <v>1519.7840000000001</v>
      </c>
      <c r="U65" s="28">
        <v>0.26</v>
      </c>
      <c r="V65" s="25">
        <f t="shared" si="589"/>
        <v>4032.08</v>
      </c>
      <c r="W65" s="39">
        <v>0.48099999999999998</v>
      </c>
      <c r="X65" s="25">
        <f t="shared" si="590"/>
        <v>7459.348</v>
      </c>
      <c r="Y65" s="39">
        <v>0.42</v>
      </c>
      <c r="Z65" s="25">
        <f t="shared" si="591"/>
        <v>6513.36</v>
      </c>
      <c r="AA65" s="40">
        <v>2.6700000000000001E-3</v>
      </c>
      <c r="AB65" s="18">
        <f t="shared" si="592"/>
        <v>41.406359999999999</v>
      </c>
      <c r="AC65" s="27">
        <f>IF(M65&gt;0,(AE65+AN65)/M65,0)</f>
        <v>2.8637379675006446E-3</v>
      </c>
      <c r="AD65" s="40">
        <v>3.1E-4</v>
      </c>
      <c r="AE65" s="37">
        <f t="shared" si="593"/>
        <v>4.80748</v>
      </c>
      <c r="AF65" s="28">
        <v>0.1986</v>
      </c>
      <c r="AG65" s="41">
        <f t="shared" si="594"/>
        <v>35.301745800000006</v>
      </c>
      <c r="AH65" s="28">
        <f t="shared" si="595"/>
        <v>0.8852769833764077</v>
      </c>
      <c r="AI65" s="29">
        <f t="shared" si="6"/>
        <v>0.8929923664049807</v>
      </c>
      <c r="AJ65" s="34">
        <v>193</v>
      </c>
      <c r="AK65" s="36">
        <v>7.9000000000000001E-2</v>
      </c>
      <c r="AL65" s="38">
        <v>0.2228</v>
      </c>
      <c r="AM65" s="137">
        <v>0.2266</v>
      </c>
      <c r="AN65" s="41">
        <f>AJ65*(1-AK65)*AL65</f>
        <v>39.603368400000001</v>
      </c>
      <c r="AO65" s="138">
        <f t="shared" si="20"/>
        <v>40.278829800000004</v>
      </c>
      <c r="AP65" s="42">
        <v>1.53</v>
      </c>
      <c r="AQ65" s="42"/>
      <c r="AR65" s="121">
        <f>AR64+AJ65-AQ65</f>
        <v>2106.4800000000023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9"/>
      <c r="B66" s="33">
        <v>3</v>
      </c>
      <c r="C66" s="46" t="s">
        <v>58</v>
      </c>
      <c r="D66" s="43">
        <v>18184</v>
      </c>
      <c r="E66" s="43">
        <v>1</v>
      </c>
      <c r="F66" s="43">
        <v>15160</v>
      </c>
      <c r="G66" s="37">
        <v>1</v>
      </c>
      <c r="H66" s="37">
        <v>4.5999999999999996</v>
      </c>
      <c r="I66" s="43">
        <v>16257</v>
      </c>
      <c r="J66" s="37">
        <v>8.6999999999999993</v>
      </c>
      <c r="K66" s="43">
        <v>16456</v>
      </c>
      <c r="L66" s="39">
        <v>7.5999999999999998E-2</v>
      </c>
      <c r="M66" s="37">
        <f>ROUND(K66*(1-L66),0)</f>
        <v>15205</v>
      </c>
      <c r="N66" s="28">
        <v>0.52800000000000002</v>
      </c>
      <c r="O66" s="25">
        <f t="shared" si="586"/>
        <v>8028.2400000000007</v>
      </c>
      <c r="P66" s="39">
        <v>0.34200000000000003</v>
      </c>
      <c r="Q66" s="25">
        <f t="shared" si="587"/>
        <v>5200.1100000000006</v>
      </c>
      <c r="R66" s="39">
        <v>0.13</v>
      </c>
      <c r="S66" s="139"/>
      <c r="T66" s="25">
        <f t="shared" si="588"/>
        <v>1976.65</v>
      </c>
      <c r="U66" s="28">
        <v>0.26</v>
      </c>
      <c r="V66" s="25">
        <f t="shared" si="589"/>
        <v>3953.3</v>
      </c>
      <c r="W66" s="39">
        <v>0.48599999999999999</v>
      </c>
      <c r="X66" s="25">
        <f t="shared" si="590"/>
        <v>7389.63</v>
      </c>
      <c r="Y66" s="39">
        <v>0.42</v>
      </c>
      <c r="Z66" s="25">
        <f t="shared" si="591"/>
        <v>6386.0999999999995</v>
      </c>
      <c r="AA66" s="47">
        <v>2.5699999999999998E-3</v>
      </c>
      <c r="AB66" s="18">
        <f t="shared" si="592"/>
        <v>39.07685</v>
      </c>
      <c r="AC66" s="27">
        <f>IF(M66&gt;0,(AE66+AN66)/M66,0)</f>
        <v>3.2257132522196651E-3</v>
      </c>
      <c r="AD66" s="47">
        <v>2.9999999999999997E-4</v>
      </c>
      <c r="AE66" s="37">
        <f t="shared" si="593"/>
        <v>4.5614999999999997</v>
      </c>
      <c r="AF66" s="28">
        <v>0.12839999999999999</v>
      </c>
      <c r="AG66" s="41">
        <f t="shared" si="594"/>
        <v>34.305911999999999</v>
      </c>
      <c r="AH66" s="28">
        <f t="shared" si="595"/>
        <v>0.88533702694575311</v>
      </c>
      <c r="AI66" s="29">
        <f t="shared" si="6"/>
        <v>0.90863449224917392</v>
      </c>
      <c r="AJ66" s="43">
        <v>292</v>
      </c>
      <c r="AK66" s="39">
        <v>8.5000000000000006E-2</v>
      </c>
      <c r="AL66" s="28">
        <v>0.16650000000000001</v>
      </c>
      <c r="AM66" s="139">
        <v>0.14749999999999999</v>
      </c>
      <c r="AN66" s="41">
        <f>AJ66*(1-AK66)*AL66</f>
        <v>44.485470000000007</v>
      </c>
      <c r="AO66" s="140">
        <f t="shared" si="20"/>
        <v>39.409050000000001</v>
      </c>
      <c r="AP66" s="18">
        <v>1.7</v>
      </c>
      <c r="AQ66" s="18"/>
      <c r="AR66" s="121">
        <f>AR65+AJ66-AQ66</f>
        <v>2398.4800000000023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70"/>
      <c r="B67" s="49" t="s">
        <v>38</v>
      </c>
      <c r="C67" s="50"/>
      <c r="D67" s="51">
        <f t="shared" ref="D67" si="597">SUM(D64:D66)</f>
        <v>43487</v>
      </c>
      <c r="E67" s="51"/>
      <c r="F67" s="51">
        <f t="shared" ref="F67" si="598">SUM(F64:F66)</f>
        <v>42382</v>
      </c>
      <c r="G67" s="52"/>
      <c r="H67" s="52"/>
      <c r="I67" s="51">
        <f t="shared" ref="I67:K67" si="599">SUM(I64:I66)</f>
        <v>45528</v>
      </c>
      <c r="J67" s="52"/>
      <c r="K67" s="51">
        <f t="shared" si="599"/>
        <v>49663</v>
      </c>
      <c r="L67" s="21">
        <f t="shared" ref="L67" si="600">IF(K67&gt;0,(K64*L64+K65*L65+K66*L66)/K67,0)</f>
        <v>7.3985441878259464E-2</v>
      </c>
      <c r="M67" s="52">
        <f t="shared" ref="M67" si="601">M64+M65+M66</f>
        <v>45989</v>
      </c>
      <c r="N67" s="53">
        <f t="shared" ref="N67" si="602">IF(M67&gt;0,O67/M67,0)</f>
        <v>0.567855704625019</v>
      </c>
      <c r="O67" s="54">
        <f t="shared" ref="O67" si="603">O64+O65+O66</f>
        <v>26115.115999999998</v>
      </c>
      <c r="P67" s="21">
        <f t="shared" ref="P67" si="604">IF(M67&gt;0,Q67/M67,0)</f>
        <v>0.3182497118876253</v>
      </c>
      <c r="Q67" s="54">
        <f t="shared" ref="Q67" si="605">Q64+Q65+Q66</f>
        <v>14635.986000000001</v>
      </c>
      <c r="R67" s="21">
        <f t="shared" ref="R67" si="606">IF(M67&gt;0,T67/M67,0)</f>
        <v>0.11389458348735569</v>
      </c>
      <c r="S67" s="141"/>
      <c r="T67" s="54">
        <f t="shared" ref="T67" si="607">T64+T65+T66</f>
        <v>5237.898000000001</v>
      </c>
      <c r="U67" s="21">
        <f t="shared" ref="U67" si="608">IF(M67&gt;0,V67/M67,0)</f>
        <v>0.25900350083715673</v>
      </c>
      <c r="V67" s="54">
        <f t="shared" ref="V67" si="609">V64+V65+V66</f>
        <v>11911.312000000002</v>
      </c>
      <c r="W67" s="21">
        <f t="shared" ref="W67" si="610">IF(M67&gt;0,X67/M67,0)</f>
        <v>0.48132444715040557</v>
      </c>
      <c r="X67" s="54">
        <f t="shared" ref="X67" si="611">X64+X65+X66</f>
        <v>22135.63</v>
      </c>
      <c r="Y67" s="21">
        <f t="shared" ref="Y67" si="612">IF(M67&gt;0,Z67/M67,0)</f>
        <v>0.41999999999999993</v>
      </c>
      <c r="Z67" s="54">
        <f t="shared" ref="Z67" si="613">Z64+Z65+Z66</f>
        <v>19315.379999999997</v>
      </c>
      <c r="AA67" s="55">
        <f t="shared" ref="AA67" si="614">IF(M67&gt;0,AB67/M67,0)</f>
        <v>2.6535460653634565E-3</v>
      </c>
      <c r="AB67" s="56">
        <f t="shared" ref="AB67" si="615">SUM(AB64:AB66)</f>
        <v>122.03393</v>
      </c>
      <c r="AC67" s="55">
        <f t="shared" ref="AC67" si="616">IF(M67&gt;0,(AC64*M64+AC65*M65+AC66*M66)/M67,0)</f>
        <v>2.9290259409858882E-3</v>
      </c>
      <c r="AD67" s="55">
        <f t="shared" ref="AD67" si="617">IF(K67&gt;0,(K64*AD64+K65*AD65+K66*AD66)/K67,0)</f>
        <v>3.1335138835752974E-4</v>
      </c>
      <c r="AE67" s="52">
        <f t="shared" ref="AE67" si="618">SUM(AE64:AE66)</f>
        <v>14.410059999999998</v>
      </c>
      <c r="AF67" s="53">
        <f t="shared" ref="AF67" si="619">IF(K67&gt;0,(K64*AF64+K65*AF65+K66*AF66)/K67,0)</f>
        <v>0.17843818536938966</v>
      </c>
      <c r="AG67" s="58">
        <f t="shared" ref="AG67" si="620">SUM(AG64:AG66)</f>
        <v>103.31490060000002</v>
      </c>
      <c r="AH67" s="53">
        <f t="shared" ref="AH67" si="621">IF(AND(AB67&gt;0),((AB64*AH64+AB65*AH65+AB66*AH66)/AB67),0)</f>
        <v>0.88352447239525123</v>
      </c>
      <c r="AI67" s="57">
        <f t="shared" si="6"/>
        <v>0.89439029017745331</v>
      </c>
      <c r="AJ67" s="51">
        <f t="shared" ref="AJ67" si="622">SUM(AJ64:AJ66)</f>
        <v>662</v>
      </c>
      <c r="AK67" s="21">
        <f t="shared" ref="AK67" si="623">IF(AJ67&gt;0,(AK64*AJ64+AK65*AJ65+AK66*AJ66)/AJ67,0)</f>
        <v>8.2983383685800605E-2</v>
      </c>
      <c r="AL67" s="53">
        <f>IF(K67&gt;0,(AL64*K64+AL65*K65+AL66*K66)/K67,0)</f>
        <v>0.20431143104524496</v>
      </c>
      <c r="AM67" s="141">
        <f>IF(L67&gt;0,(AM64*K64+AM65*K65+AM66*K66)/K67,0)</f>
        <v>0.20128971669049395</v>
      </c>
      <c r="AN67" s="58">
        <f t="shared" ref="AN67" si="624">SUM(AN64:AN66)</f>
        <v>120.29291400000001</v>
      </c>
      <c r="AO67" s="142">
        <f t="shared" si="50"/>
        <v>116.8647474</v>
      </c>
      <c r="AP67" s="56"/>
      <c r="AQ67" s="56">
        <f t="shared" ref="AQ67" si="625">SUM(AQ64:AQ66)</f>
        <v>1000.02</v>
      </c>
      <c r="AR67" s="105"/>
      <c r="AS67" s="106">
        <f>AR66</f>
        <v>2398.4800000000023</v>
      </c>
      <c r="AT67" s="51">
        <f t="shared" ref="AT67" si="626">SUM(AT64:AT66)</f>
        <v>0</v>
      </c>
      <c r="AU67" s="59"/>
      <c r="AV67" s="58"/>
      <c r="AW67" s="58"/>
      <c r="AX67" s="58"/>
      <c r="AY67" s="58"/>
    </row>
    <row r="68" spans="1:51" x14ac:dyDescent="0.2">
      <c r="A68" s="168">
        <v>17</v>
      </c>
      <c r="B68" s="23">
        <v>1</v>
      </c>
      <c r="C68" s="46" t="s">
        <v>54</v>
      </c>
      <c r="D68" s="12">
        <v>4448</v>
      </c>
      <c r="E68" s="12">
        <v>0</v>
      </c>
      <c r="F68" s="12">
        <v>14231</v>
      </c>
      <c r="G68" s="13">
        <v>1.2</v>
      </c>
      <c r="H68" s="13">
        <v>7.3</v>
      </c>
      <c r="I68" s="12">
        <v>16064</v>
      </c>
      <c r="J68" s="13">
        <v>8.4</v>
      </c>
      <c r="K68" s="12">
        <v>16024</v>
      </c>
      <c r="L68" s="14">
        <v>6.9000000000000006E-2</v>
      </c>
      <c r="M68" s="24">
        <f>ROUND(K68*(1-L68),0)</f>
        <v>14918</v>
      </c>
      <c r="N68" s="15">
        <v>0.44400000000000001</v>
      </c>
      <c r="O68" s="25">
        <f t="shared" ref="O68:O70" si="627">M68*N68</f>
        <v>6623.5919999999996</v>
      </c>
      <c r="P68" s="14">
        <v>0.35199999999999998</v>
      </c>
      <c r="Q68" s="25">
        <f t="shared" ref="Q68:Q70" si="628">M68*P68</f>
        <v>5251.1359999999995</v>
      </c>
      <c r="R68" s="16">
        <v>0.20399999999999999</v>
      </c>
      <c r="S68" s="150"/>
      <c r="T68" s="25">
        <f t="shared" ref="T68:T70" si="629">M68*R68</f>
        <v>3043.2719999999999</v>
      </c>
      <c r="U68" s="26">
        <v>0.251</v>
      </c>
      <c r="V68" s="25">
        <f t="shared" ref="V68:V70" si="630">M68*U68</f>
        <v>3744.4180000000001</v>
      </c>
      <c r="W68" s="16">
        <v>0.48899999999999999</v>
      </c>
      <c r="X68" s="25">
        <f t="shared" ref="X68:X70" si="631">M68*W68</f>
        <v>7294.902</v>
      </c>
      <c r="Y68" s="16">
        <v>0.42</v>
      </c>
      <c r="Z68" s="25">
        <f t="shared" ref="Z68:Z70" si="632">Y68*M68</f>
        <v>6265.5599999999995</v>
      </c>
      <c r="AA68" s="17">
        <v>2.5000000000000001E-3</v>
      </c>
      <c r="AB68" s="18">
        <f t="shared" ref="AB68:AB70" si="633">M68*AA68</f>
        <v>37.295000000000002</v>
      </c>
      <c r="AC68" s="27">
        <f>IF(M68&gt;0,(AE68+AN68)/M68,0)</f>
        <v>2.3264337578763907E-3</v>
      </c>
      <c r="AD68" s="17">
        <v>3.1E-4</v>
      </c>
      <c r="AE68" s="24">
        <f t="shared" ref="AE68:AE70" si="634">AD68*M68</f>
        <v>4.6245799999999999</v>
      </c>
      <c r="AF68" s="117">
        <v>0.1885</v>
      </c>
      <c r="AG68" s="30">
        <f t="shared" ref="AG68:AG70" si="635">AJ68*(1-AK68)*AF68</f>
        <v>33.731698000000002</v>
      </c>
      <c r="AH68" s="28">
        <f t="shared" ref="AH68:AH70" si="636">IF(AND(AF68&gt;0,AD68&gt;0,AA68&gt;0),((AA68-AD68)*AF68)/((AF68-AD68)*AA68),0)</f>
        <v>0.87744300972421496</v>
      </c>
      <c r="AI68" s="60">
        <f t="shared" ref="AI68:AI127" si="637">IF(AND(AC68&gt;0,AL68&gt;0,AD68&gt;0),((AL68*(AC68-AD68))/(AC68*(AL68-AD68))),0)</f>
        <v>0.86835019834327676</v>
      </c>
      <c r="AJ68" s="12">
        <v>196</v>
      </c>
      <c r="AK68" s="14">
        <v>8.6999999999999994E-2</v>
      </c>
      <c r="AL68" s="15">
        <v>0.1681</v>
      </c>
      <c r="AM68" s="135">
        <v>0.15179999999999999</v>
      </c>
      <c r="AN68" s="30">
        <f>AJ68*(1-AK68)*AL68</f>
        <v>30.081158800000001</v>
      </c>
      <c r="AO68" s="136">
        <f t="shared" ref="AO68" si="638">AJ68*(1-AK68)*AM68</f>
        <v>27.164306400000001</v>
      </c>
      <c r="AP68" s="19">
        <v>1.55</v>
      </c>
      <c r="AQ68" s="19">
        <v>868.34</v>
      </c>
      <c r="AR68" s="101">
        <f>AR66+AJ68-AQ68</f>
        <v>1726.1400000000021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9"/>
      <c r="B69" s="33">
        <v>2</v>
      </c>
      <c r="C69" s="46" t="s">
        <v>55</v>
      </c>
      <c r="D69" s="34">
        <v>21200</v>
      </c>
      <c r="E69" s="34">
        <v>4</v>
      </c>
      <c r="F69" s="34">
        <v>13992</v>
      </c>
      <c r="G69" s="35">
        <v>1.3</v>
      </c>
      <c r="H69" s="35">
        <v>5</v>
      </c>
      <c r="I69" s="34">
        <v>15390</v>
      </c>
      <c r="J69" s="35">
        <v>8.9</v>
      </c>
      <c r="K69" s="34">
        <v>16357</v>
      </c>
      <c r="L69" s="36">
        <v>7.4999999999999997E-2</v>
      </c>
      <c r="M69" s="37">
        <f>ROUND(K69*(1-L69),0)</f>
        <v>15130</v>
      </c>
      <c r="N69" s="38">
        <v>0.437</v>
      </c>
      <c r="O69" s="25">
        <f t="shared" si="627"/>
        <v>6611.81</v>
      </c>
      <c r="P69" s="36">
        <v>0.35299999999999998</v>
      </c>
      <c r="Q69" s="25">
        <f t="shared" si="628"/>
        <v>5340.8899999999994</v>
      </c>
      <c r="R69" s="39">
        <v>0.21</v>
      </c>
      <c r="S69" s="139"/>
      <c r="T69" s="25">
        <f t="shared" si="629"/>
        <v>3177.2999999999997</v>
      </c>
      <c r="U69" s="28">
        <v>0.26200000000000001</v>
      </c>
      <c r="V69" s="25">
        <f t="shared" si="630"/>
        <v>3964.06</v>
      </c>
      <c r="W69" s="39">
        <v>0.47599999999999998</v>
      </c>
      <c r="X69" s="25">
        <f t="shared" si="631"/>
        <v>7201.88</v>
      </c>
      <c r="Y69" s="39">
        <v>0.42</v>
      </c>
      <c r="Z69" s="25">
        <f t="shared" si="632"/>
        <v>6354.5999999999995</v>
      </c>
      <c r="AA69" s="40">
        <v>2.47E-3</v>
      </c>
      <c r="AB69" s="18">
        <f t="shared" si="633"/>
        <v>37.371099999999998</v>
      </c>
      <c r="AC69" s="27">
        <f>IF(M69&gt;0,(AE69+AN69)/M69,0)</f>
        <v>2.4662627891606083E-3</v>
      </c>
      <c r="AD69" s="40">
        <v>3.1E-4</v>
      </c>
      <c r="AE69" s="37">
        <f t="shared" si="634"/>
        <v>4.6902999999999997</v>
      </c>
      <c r="AF69" s="28">
        <v>0.20660000000000001</v>
      </c>
      <c r="AG69" s="41">
        <f t="shared" si="635"/>
        <v>30.279296000000002</v>
      </c>
      <c r="AH69" s="28">
        <f t="shared" si="636"/>
        <v>0.87580806313505044</v>
      </c>
      <c r="AI69" s="29">
        <f t="shared" si="637"/>
        <v>0.87552302539917759</v>
      </c>
      <c r="AJ69" s="34">
        <v>160</v>
      </c>
      <c r="AK69" s="36">
        <v>8.4000000000000005E-2</v>
      </c>
      <c r="AL69" s="38">
        <v>0.22259999999999999</v>
      </c>
      <c r="AM69" s="137">
        <v>0.22869999999999999</v>
      </c>
      <c r="AN69" s="41">
        <f>AJ69*(1-AK69)*AL69</f>
        <v>32.624256000000003</v>
      </c>
      <c r="AO69" s="138">
        <f t="shared" si="20"/>
        <v>33.518271999999996</v>
      </c>
      <c r="AP69" s="42">
        <v>1.55</v>
      </c>
      <c r="AQ69" s="42"/>
      <c r="AR69" s="121">
        <f>AR68+AJ69-AQ69</f>
        <v>1886.1400000000021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9"/>
      <c r="B70" s="33">
        <v>3</v>
      </c>
      <c r="C70" s="11" t="s">
        <v>53</v>
      </c>
      <c r="D70" s="43">
        <v>21351</v>
      </c>
      <c r="E70" s="43">
        <v>0</v>
      </c>
      <c r="F70" s="43">
        <v>17645</v>
      </c>
      <c r="G70" s="37">
        <v>0.9</v>
      </c>
      <c r="H70" s="37">
        <v>4.8</v>
      </c>
      <c r="I70" s="43">
        <v>18253</v>
      </c>
      <c r="J70" s="37">
        <v>8.1999999999999993</v>
      </c>
      <c r="K70" s="43">
        <v>16275</v>
      </c>
      <c r="L70" s="39">
        <v>6.5000000000000002E-2</v>
      </c>
      <c r="M70" s="37">
        <f>ROUND(K70*(1-L70),0)</f>
        <v>15217</v>
      </c>
      <c r="N70" s="28">
        <v>0.50900000000000001</v>
      </c>
      <c r="O70" s="25">
        <f t="shared" si="627"/>
        <v>7745.4530000000004</v>
      </c>
      <c r="P70" s="39">
        <v>0.34</v>
      </c>
      <c r="Q70" s="25">
        <f t="shared" si="628"/>
        <v>5173.7800000000007</v>
      </c>
      <c r="R70" s="39">
        <v>0.151</v>
      </c>
      <c r="S70" s="139"/>
      <c r="T70" s="25">
        <f t="shared" si="629"/>
        <v>2297.7669999999998</v>
      </c>
      <c r="U70" s="28">
        <v>0.25700000000000001</v>
      </c>
      <c r="V70" s="25">
        <f t="shared" si="630"/>
        <v>3910.7690000000002</v>
      </c>
      <c r="W70" s="39">
        <v>0.48899999999999999</v>
      </c>
      <c r="X70" s="25">
        <f t="shared" si="631"/>
        <v>7441.1130000000003</v>
      </c>
      <c r="Y70" s="39">
        <v>0.41</v>
      </c>
      <c r="Z70" s="25">
        <f t="shared" si="632"/>
        <v>6238.9699999999993</v>
      </c>
      <c r="AA70" s="47">
        <v>2.7299999999999998E-3</v>
      </c>
      <c r="AB70" s="18">
        <f t="shared" si="633"/>
        <v>41.542409999999997</v>
      </c>
      <c r="AC70" s="27">
        <f>IF(M70&gt;0,(AE70+AN70)/M70,0)</f>
        <v>2.5618486692514948E-3</v>
      </c>
      <c r="AD70" s="47">
        <v>3.6000000000000002E-4</v>
      </c>
      <c r="AE70" s="37">
        <f t="shared" si="634"/>
        <v>5.4781200000000005</v>
      </c>
      <c r="AF70" s="28">
        <v>0.20019999999999999</v>
      </c>
      <c r="AG70" s="41">
        <f t="shared" si="635"/>
        <v>31.6107792</v>
      </c>
      <c r="AH70" s="28">
        <f t="shared" si="636"/>
        <v>0.86969575660528409</v>
      </c>
      <c r="AI70" s="29">
        <f t="shared" si="637"/>
        <v>0.86093706784463642</v>
      </c>
      <c r="AJ70" s="43">
        <v>172</v>
      </c>
      <c r="AK70" s="39">
        <v>8.2000000000000003E-2</v>
      </c>
      <c r="AL70" s="28">
        <v>0.2122</v>
      </c>
      <c r="AM70" s="139">
        <v>0.20660000000000001</v>
      </c>
      <c r="AN70" s="41">
        <f>AJ70*(1-AK70)*AL70</f>
        <v>33.5055312</v>
      </c>
      <c r="AO70" s="140">
        <f t="shared" si="20"/>
        <v>32.621313600000001</v>
      </c>
      <c r="AP70" s="18">
        <v>1.55</v>
      </c>
      <c r="AQ70" s="18"/>
      <c r="AR70" s="121">
        <f>AR69+AJ70-AQ70</f>
        <v>2058.1400000000021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70"/>
      <c r="B71" s="49" t="s">
        <v>38</v>
      </c>
      <c r="C71" s="50"/>
      <c r="D71" s="51">
        <f t="shared" ref="D71" si="639">SUM(D68:D70)</f>
        <v>46999</v>
      </c>
      <c r="E71" s="51"/>
      <c r="F71" s="51">
        <f t="shared" ref="F71" si="640">SUM(F68:F70)</f>
        <v>45868</v>
      </c>
      <c r="G71" s="52"/>
      <c r="H71" s="52"/>
      <c r="I71" s="51">
        <f t="shared" ref="I71:K71" si="641">SUM(I68:I70)</f>
        <v>49707</v>
      </c>
      <c r="J71" s="52"/>
      <c r="K71" s="51">
        <f t="shared" si="641"/>
        <v>48656</v>
      </c>
      <c r="L71" s="21">
        <f t="shared" ref="L71" si="642">IF(K71&gt;0,(K68*L68+K69*L69+K70*L70)/K71,0)</f>
        <v>6.9679094048010523E-2</v>
      </c>
      <c r="M71" s="52">
        <f t="shared" ref="M71" si="643">M68+M69+M70</f>
        <v>45265</v>
      </c>
      <c r="N71" s="53">
        <f t="shared" ref="N71" si="644">IF(M71&gt;0,O71/M71,0)</f>
        <v>0.46351165359549318</v>
      </c>
      <c r="O71" s="54">
        <f t="shared" ref="O71" si="645">O68+O69+O70</f>
        <v>20980.855</v>
      </c>
      <c r="P71" s="21">
        <f t="shared" ref="P71" si="646">IF(M71&gt;0,Q71/M71,0)</f>
        <v>0.34830014359880701</v>
      </c>
      <c r="Q71" s="54">
        <f t="shared" ref="Q71" si="647">Q68+Q69+Q70</f>
        <v>15765.805999999999</v>
      </c>
      <c r="R71" s="21">
        <f t="shared" ref="R71" si="648">IF(M71&gt;0,T71/M71,0)</f>
        <v>0.18818820280569976</v>
      </c>
      <c r="S71" s="141"/>
      <c r="T71" s="54">
        <f t="shared" ref="T71" si="649">T68+T69+T70</f>
        <v>8518.3389999999999</v>
      </c>
      <c r="U71" s="21">
        <f t="shared" ref="U71" si="650">IF(M71&gt;0,V71/M71,0)</f>
        <v>0.25669384734342204</v>
      </c>
      <c r="V71" s="54">
        <f t="shared" ref="V71" si="651">V68+V69+V70</f>
        <v>11619.246999999999</v>
      </c>
      <c r="W71" s="21">
        <f t="shared" ref="W71" si="652">IF(M71&gt;0,X71/M71,0)</f>
        <v>0.48465470009941458</v>
      </c>
      <c r="X71" s="54">
        <f t="shared" ref="X71" si="653">X68+X69+X70</f>
        <v>21937.895</v>
      </c>
      <c r="Y71" s="21">
        <f t="shared" ref="Y71" si="654">IF(M71&gt;0,Z71/M71,0)</f>
        <v>0.41663824146691697</v>
      </c>
      <c r="Z71" s="54">
        <f t="shared" ref="Z71" si="655">Z68+Z69+Z70</f>
        <v>18859.129999999997</v>
      </c>
      <c r="AA71" s="55">
        <f t="shared" ref="AA71" si="656">IF(M71&gt;0,AB71/M71,0)</f>
        <v>2.5672928311057104E-3</v>
      </c>
      <c r="AB71" s="56">
        <f t="shared" ref="AB71" si="657">SUM(AB68:AB70)</f>
        <v>116.20850999999999</v>
      </c>
      <c r="AC71" s="55">
        <f t="shared" ref="AC71" si="658">IF(M71&gt;0,(AC68*M68+AC69*M69+AC70*M70)/M71,0)</f>
        <v>2.4523129570308186E-3</v>
      </c>
      <c r="AD71" s="55">
        <f t="shared" ref="AD71" si="659">IF(K71&gt;0,(K68*AD68+K69*AD69+K70*AD70)/K71,0)</f>
        <v>3.2672455606708319E-4</v>
      </c>
      <c r="AE71" s="52">
        <f t="shared" ref="AE71" si="660">SUM(AE68:AE70)</f>
        <v>14.792999999999999</v>
      </c>
      <c r="AF71" s="53">
        <f t="shared" ref="AF71" si="661">IF(K71&gt;0,(K68*AF68+K69*AF69+K70*AF70)/K71,0)</f>
        <v>0.19849833936205194</v>
      </c>
      <c r="AG71" s="58">
        <f t="shared" ref="AG71" si="662">SUM(AG68:AG70)</f>
        <v>95.621773200000007</v>
      </c>
      <c r="AH71" s="53">
        <f t="shared" ref="AH71" si="663">IF(AND(AB71&gt;0),((AB68*AH68+AB69*AH69+AB70*AH70)/AB71),0)</f>
        <v>0.8741477319694384</v>
      </c>
      <c r="AI71" s="57">
        <f t="shared" si="637"/>
        <v>0.86817882642172872</v>
      </c>
      <c r="AJ71" s="51">
        <f t="shared" ref="AJ71" si="664">SUM(AJ68:AJ70)</f>
        <v>528</v>
      </c>
      <c r="AK71" s="21">
        <f t="shared" ref="AK71" si="665">IF(AJ71&gt;0,(AK68*AJ68+AK69*AJ69+AK70*AJ70)/AJ71,0)</f>
        <v>8.4462121212121224E-2</v>
      </c>
      <c r="AL71" s="53">
        <f>IF(K71&gt;0,(AL68*K68+AL69*K69+AL70*K70)/K71,0)</f>
        <v>0.20117267346267673</v>
      </c>
      <c r="AM71" s="141">
        <f>IF(L71&gt;0,(AM68*K68+AM69*K69+AM70*K70)/K71,0)</f>
        <v>0.19598208031897399</v>
      </c>
      <c r="AN71" s="58">
        <f t="shared" ref="AN71" si="666">SUM(AN68:AN70)</f>
        <v>96.210946000000007</v>
      </c>
      <c r="AO71" s="142">
        <f t="shared" si="50"/>
        <v>93.303891999999991</v>
      </c>
      <c r="AP71" s="56"/>
      <c r="AQ71" s="56">
        <f t="shared" ref="AQ71" si="667">SUM(AQ68:AQ70)</f>
        <v>868.34</v>
      </c>
      <c r="AR71" s="105"/>
      <c r="AS71" s="106">
        <f>AR70</f>
        <v>2058.1400000000021</v>
      </c>
      <c r="AT71" s="51">
        <f t="shared" ref="AT71" si="668">SUM(AT68:AT70)</f>
        <v>0</v>
      </c>
      <c r="AU71" s="59"/>
      <c r="AV71" s="58"/>
      <c r="AW71" s="58"/>
      <c r="AX71" s="58"/>
      <c r="AY71" s="58"/>
    </row>
    <row r="72" spans="1:51" x14ac:dyDescent="0.2">
      <c r="A72" s="168">
        <v>18</v>
      </c>
      <c r="B72" s="23">
        <v>1</v>
      </c>
      <c r="C72" s="46" t="s">
        <v>56</v>
      </c>
      <c r="D72" s="12">
        <v>4068</v>
      </c>
      <c r="E72" s="12">
        <v>0</v>
      </c>
      <c r="F72" s="12">
        <v>15010</v>
      </c>
      <c r="G72" s="13">
        <v>0.7</v>
      </c>
      <c r="H72" s="13">
        <v>4.9000000000000004</v>
      </c>
      <c r="I72" s="12">
        <v>16295</v>
      </c>
      <c r="J72" s="125">
        <v>9</v>
      </c>
      <c r="K72" s="12">
        <v>16379</v>
      </c>
      <c r="L72" s="14">
        <v>7.2999999999999995E-2</v>
      </c>
      <c r="M72" s="24">
        <f>ROUND(K72*(1-L72),0)</f>
        <v>15183</v>
      </c>
      <c r="N72" s="15">
        <v>0.42099999999999999</v>
      </c>
      <c r="O72" s="25">
        <f t="shared" ref="O72:O74" si="669">M72*N72</f>
        <v>6392.0429999999997</v>
      </c>
      <c r="P72" s="14">
        <v>0.377</v>
      </c>
      <c r="Q72" s="25">
        <f t="shared" ref="Q72:Q74" si="670">M72*P72</f>
        <v>5723.991</v>
      </c>
      <c r="R72" s="16">
        <v>0.20200000000000001</v>
      </c>
      <c r="S72" s="150"/>
      <c r="T72" s="25">
        <f t="shared" ref="T72:T74" si="671">M72*R72</f>
        <v>3066.9660000000003</v>
      </c>
      <c r="U72" s="26">
        <v>0.248</v>
      </c>
      <c r="V72" s="25">
        <f t="shared" ref="V72:V74" si="672">M72*U72</f>
        <v>3765.384</v>
      </c>
      <c r="W72" s="16">
        <v>0.49</v>
      </c>
      <c r="X72" s="25">
        <f t="shared" ref="X72:X74" si="673">M72*W72</f>
        <v>7439.67</v>
      </c>
      <c r="Y72" s="16">
        <v>0.41</v>
      </c>
      <c r="Z72" s="25">
        <f t="shared" ref="Z72:Z74" si="674">Y72*M72</f>
        <v>6225.03</v>
      </c>
      <c r="AA72" s="17">
        <v>2.7100000000000002E-3</v>
      </c>
      <c r="AB72" s="18">
        <f t="shared" ref="AB72:AB74" si="675">M72*AA72</f>
        <v>41.14593</v>
      </c>
      <c r="AC72" s="27">
        <f>IF(M72&gt;0,(AE72+AN72)/M72,0)</f>
        <v>2.9876036619903841E-3</v>
      </c>
      <c r="AD72" s="17">
        <v>3.5E-4</v>
      </c>
      <c r="AE72" s="24">
        <f t="shared" ref="AE72:AE74" si="676">AD72*M72</f>
        <v>5.3140499999999999</v>
      </c>
      <c r="AF72" s="117">
        <v>0.1903</v>
      </c>
      <c r="AG72" s="30">
        <f t="shared" ref="AG72:AG74" si="677">AJ72*(1-AK72)*AF72</f>
        <v>36.833706800000002</v>
      </c>
      <c r="AH72" s="28">
        <f t="shared" ref="AH72:AH74" si="678">IF(AND(AF72&gt;0,AD72&gt;0,AA72&gt;0),((AA72-AD72)*AF72)/((AF72-AD72)*AA72),0)</f>
        <v>0.87245332574410228</v>
      </c>
      <c r="AI72" s="60">
        <f t="shared" si="637"/>
        <v>0.88434524568914608</v>
      </c>
      <c r="AJ72" s="12">
        <v>212</v>
      </c>
      <c r="AK72" s="14">
        <v>8.6999999999999994E-2</v>
      </c>
      <c r="AL72" s="15">
        <v>0.2069</v>
      </c>
      <c r="AM72" s="135">
        <v>0.20119999999999999</v>
      </c>
      <c r="AN72" s="30">
        <f>AJ72*(1-AK72)*AL72</f>
        <v>40.0467364</v>
      </c>
      <c r="AO72" s="136">
        <f t="shared" ref="AO72:AO126" si="679">AJ72*(1-AK72)*AM72</f>
        <v>38.943467200000001</v>
      </c>
      <c r="AP72" s="19">
        <v>1.56</v>
      </c>
      <c r="AQ72" s="19">
        <v>871.14</v>
      </c>
      <c r="AR72" s="101">
        <f>AR70+AJ72-AQ72</f>
        <v>1399.0000000000023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9"/>
      <c r="B73" s="33">
        <v>2</v>
      </c>
      <c r="C73" s="46" t="s">
        <v>55</v>
      </c>
      <c r="D73" s="34">
        <v>23900</v>
      </c>
      <c r="E73" s="34">
        <v>3</v>
      </c>
      <c r="F73" s="34">
        <v>15630</v>
      </c>
      <c r="G73" s="35">
        <v>1.1000000000000001</v>
      </c>
      <c r="H73" s="35">
        <v>5</v>
      </c>
      <c r="I73" s="34">
        <v>17292</v>
      </c>
      <c r="J73" s="126">
        <v>8.4</v>
      </c>
      <c r="K73" s="34">
        <v>16192</v>
      </c>
      <c r="L73" s="36">
        <v>7.3999999999999996E-2</v>
      </c>
      <c r="M73" s="37">
        <f>ROUND(K73*(1-L73),0)</f>
        <v>14994</v>
      </c>
      <c r="N73" s="38">
        <v>0.54800000000000004</v>
      </c>
      <c r="O73" s="25">
        <f t="shared" si="669"/>
        <v>8216.7120000000014</v>
      </c>
      <c r="P73" s="36">
        <v>0.26400000000000001</v>
      </c>
      <c r="Q73" s="25">
        <f t="shared" si="670"/>
        <v>3958.4160000000002</v>
      </c>
      <c r="R73" s="39">
        <v>0.188</v>
      </c>
      <c r="S73" s="139"/>
      <c r="T73" s="25">
        <f t="shared" si="671"/>
        <v>2818.8719999999998</v>
      </c>
      <c r="U73" s="28">
        <v>0.25700000000000001</v>
      </c>
      <c r="V73" s="25">
        <f t="shared" si="672"/>
        <v>3853.4580000000001</v>
      </c>
      <c r="W73" s="39">
        <v>0.47799999999999998</v>
      </c>
      <c r="X73" s="25">
        <f t="shared" si="673"/>
        <v>7167.1319999999996</v>
      </c>
      <c r="Y73" s="39">
        <v>0.42</v>
      </c>
      <c r="Z73" s="25">
        <f t="shared" si="674"/>
        <v>6297.48</v>
      </c>
      <c r="AA73" s="40">
        <v>2.5000000000000001E-3</v>
      </c>
      <c r="AB73" s="18">
        <f t="shared" si="675"/>
        <v>37.484999999999999</v>
      </c>
      <c r="AC73" s="27">
        <f>IF(M73&gt;0,(AE73+AN73)/M73,0)</f>
        <v>2.9021959183673472E-3</v>
      </c>
      <c r="AD73" s="40">
        <v>3.1E-4</v>
      </c>
      <c r="AE73" s="37">
        <f t="shared" si="676"/>
        <v>4.6481399999999997</v>
      </c>
      <c r="AF73" s="28">
        <v>0.21</v>
      </c>
      <c r="AG73" s="41">
        <f t="shared" si="677"/>
        <v>36.650880000000001</v>
      </c>
      <c r="AH73" s="28">
        <f t="shared" si="678"/>
        <v>0.87729505460441604</v>
      </c>
      <c r="AI73" s="29">
        <f t="shared" si="637"/>
        <v>0.89442938264069238</v>
      </c>
      <c r="AJ73" s="34">
        <v>192</v>
      </c>
      <c r="AK73" s="36">
        <v>9.0999999999999998E-2</v>
      </c>
      <c r="AL73" s="38">
        <v>0.22270000000000001</v>
      </c>
      <c r="AM73" s="137">
        <v>0.2261</v>
      </c>
      <c r="AN73" s="41">
        <f>AJ73*(1-AK73)*AL73</f>
        <v>38.867385600000006</v>
      </c>
      <c r="AO73" s="138">
        <f t="shared" si="679"/>
        <v>39.460780800000002</v>
      </c>
      <c r="AP73" s="42">
        <v>1.55</v>
      </c>
      <c r="AQ73" s="42"/>
      <c r="AR73" s="121">
        <f>AR72+AJ73-AQ73</f>
        <v>1591.0000000000023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9"/>
      <c r="B74" s="33">
        <v>3</v>
      </c>
      <c r="C74" s="11" t="s">
        <v>53</v>
      </c>
      <c r="D74" s="43">
        <v>19433</v>
      </c>
      <c r="E74" s="43">
        <v>1</v>
      </c>
      <c r="F74" s="43">
        <v>17576</v>
      </c>
      <c r="G74" s="37">
        <v>2.1</v>
      </c>
      <c r="H74" s="37">
        <v>4.8</v>
      </c>
      <c r="I74" s="43">
        <v>18425</v>
      </c>
      <c r="J74" s="37">
        <v>7.7</v>
      </c>
      <c r="K74" s="43">
        <v>16187</v>
      </c>
      <c r="L74" s="39">
        <v>7.6999999999999999E-2</v>
      </c>
      <c r="M74" s="37">
        <f>ROUND(K74*(1-L74),0)</f>
        <v>14941</v>
      </c>
      <c r="N74" s="28">
        <v>0.57599999999999996</v>
      </c>
      <c r="O74" s="25">
        <f t="shared" si="669"/>
        <v>8606.0159999999996</v>
      </c>
      <c r="P74" s="39">
        <v>0.34399999999999997</v>
      </c>
      <c r="Q74" s="25">
        <f t="shared" si="670"/>
        <v>5139.7039999999997</v>
      </c>
      <c r="R74" s="39">
        <v>0.08</v>
      </c>
      <c r="S74" s="139"/>
      <c r="T74" s="25">
        <f t="shared" si="671"/>
        <v>1195.28</v>
      </c>
      <c r="U74" s="28">
        <v>0.26500000000000001</v>
      </c>
      <c r="V74" s="25">
        <f t="shared" si="672"/>
        <v>3959.3650000000002</v>
      </c>
      <c r="W74" s="39">
        <v>0.47399999999999998</v>
      </c>
      <c r="X74" s="25">
        <f t="shared" si="673"/>
        <v>7082.0339999999997</v>
      </c>
      <c r="Y74" s="39">
        <v>0.41</v>
      </c>
      <c r="Z74" s="25">
        <f t="shared" si="674"/>
        <v>6125.8099999999995</v>
      </c>
      <c r="AA74" s="47">
        <v>2.7000000000000001E-3</v>
      </c>
      <c r="AB74" s="18">
        <f t="shared" si="675"/>
        <v>40.340700000000005</v>
      </c>
      <c r="AC74" s="27">
        <f>IF(M74&gt;0,(AE74+AN74)/M74,0)</f>
        <v>2.8261460678669437E-3</v>
      </c>
      <c r="AD74" s="47">
        <v>3.4000000000000002E-4</v>
      </c>
      <c r="AE74" s="37">
        <f t="shared" si="676"/>
        <v>5.0799400000000006</v>
      </c>
      <c r="AF74" s="28">
        <v>0.20830000000000001</v>
      </c>
      <c r="AG74" s="41">
        <f t="shared" si="677"/>
        <v>34.650288400000008</v>
      </c>
      <c r="AH74" s="28">
        <f t="shared" si="678"/>
        <v>0.87550312382010786</v>
      </c>
      <c r="AI74" s="29">
        <f t="shared" si="637"/>
        <v>0.88103630340339079</v>
      </c>
      <c r="AJ74" s="43">
        <v>182</v>
      </c>
      <c r="AK74" s="39">
        <v>8.5999999999999993E-2</v>
      </c>
      <c r="AL74" s="28">
        <v>0.2233</v>
      </c>
      <c r="AM74" s="139">
        <v>0.22839999999999999</v>
      </c>
      <c r="AN74" s="41">
        <f>AJ74*(1-AK74)*AL74</f>
        <v>37.145508400000004</v>
      </c>
      <c r="AO74" s="140">
        <f t="shared" si="679"/>
        <v>37.993883199999999</v>
      </c>
      <c r="AP74" s="18">
        <v>1.55</v>
      </c>
      <c r="AQ74" s="18"/>
      <c r="AR74" s="121">
        <f>AR73+AJ74-AQ74</f>
        <v>1773.0000000000023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70"/>
      <c r="B75" s="49" t="s">
        <v>38</v>
      </c>
      <c r="C75" s="50"/>
      <c r="D75" s="51">
        <f t="shared" ref="D75" si="680">SUM(D72:D74)</f>
        <v>47401</v>
      </c>
      <c r="E75" s="51"/>
      <c r="F75" s="51">
        <f t="shared" ref="F75" si="681">SUM(F72:F74)</f>
        <v>48216</v>
      </c>
      <c r="G75" s="52"/>
      <c r="H75" s="52"/>
      <c r="I75" s="51">
        <f t="shared" ref="I75:K75" si="682">SUM(I72:I74)</f>
        <v>52012</v>
      </c>
      <c r="J75" s="52"/>
      <c r="K75" s="51">
        <f t="shared" si="682"/>
        <v>48758</v>
      </c>
      <c r="L75" s="21">
        <f t="shared" ref="L75" si="683">IF(K75&gt;0,(K72*L72+K73*L73+K74*L74)/K75,0)</f>
        <v>7.466003527626236E-2</v>
      </c>
      <c r="M75" s="52">
        <f t="shared" ref="M75" si="684">M72+M73+M74</f>
        <v>45118</v>
      </c>
      <c r="N75" s="53">
        <f t="shared" ref="N75" si="685">IF(M75&gt;0,O75/M75,0)</f>
        <v>0.51453457600070929</v>
      </c>
      <c r="O75" s="54">
        <f t="shared" ref="O75" si="686">O72+O73+O74</f>
        <v>23214.771000000001</v>
      </c>
      <c r="P75" s="21">
        <f t="shared" ref="P75" si="687">IF(M75&gt;0,Q75/M75,0)</f>
        <v>0.32851879515935989</v>
      </c>
      <c r="Q75" s="54">
        <f t="shared" ref="Q75" si="688">Q72+Q73+Q74</f>
        <v>14822.110999999999</v>
      </c>
      <c r="R75" s="21">
        <f t="shared" ref="R75" si="689">IF(M75&gt;0,T75/M75,0)</f>
        <v>0.15694662883993082</v>
      </c>
      <c r="S75" s="141"/>
      <c r="T75" s="54">
        <f t="shared" ref="T75" si="690">T72+T73+T74</f>
        <v>7081.1179999999995</v>
      </c>
      <c r="U75" s="21">
        <f t="shared" ref="U75" si="691">IF(M75&gt;0,V75/M75,0)</f>
        <v>0.25662057272042199</v>
      </c>
      <c r="V75" s="54">
        <f t="shared" ref="V75" si="692">V72+V73+V74</f>
        <v>11578.207</v>
      </c>
      <c r="W75" s="21">
        <f t="shared" ref="W75" si="693">IF(M75&gt;0,X75/M75,0)</f>
        <v>0.48071359546079168</v>
      </c>
      <c r="X75" s="54">
        <f t="shared" ref="X75" si="694">X72+X73+X74</f>
        <v>21688.835999999999</v>
      </c>
      <c r="Y75" s="21">
        <f t="shared" ref="Y75" si="695">IF(M75&gt;0,Z75/M75,0)</f>
        <v>0.41332328560663151</v>
      </c>
      <c r="Z75" s="54">
        <f t="shared" ref="Z75" si="696">Z72+Z73+Z74</f>
        <v>18648.32</v>
      </c>
      <c r="AA75" s="55">
        <f t="shared" ref="AA75" si="697">IF(M75&gt;0,AB75/M75,0)</f>
        <v>2.6368994636287069E-3</v>
      </c>
      <c r="AB75" s="56">
        <f t="shared" ref="AB75" si="698">SUM(AB72:AB74)</f>
        <v>118.97163</v>
      </c>
      <c r="AC75" s="55">
        <f t="shared" ref="AC75" si="699">IF(M75&gt;0,(AC72*M72+AC73*M73+AC74*M74)/M75,0)</f>
        <v>2.9057529234451885E-3</v>
      </c>
      <c r="AD75" s="55">
        <f t="shared" ref="AD75" si="700">IF(K75&gt;0,(K72*AD72+K73*AD73+K74*AD74)/K75,0)</f>
        <v>3.3339657081914761E-4</v>
      </c>
      <c r="AE75" s="52">
        <f t="shared" ref="AE75" si="701">SUM(AE72:AE74)</f>
        <v>15.04213</v>
      </c>
      <c r="AF75" s="53">
        <f t="shared" ref="AF75" si="702">IF(K75&gt;0,(K72*AF72+K73*AF73+K74*AF74)/K75,0)</f>
        <v>0.20281791295787355</v>
      </c>
      <c r="AG75" s="58">
        <f t="shared" ref="AG75" si="703">SUM(AG72:AG74)</f>
        <v>108.13487520000001</v>
      </c>
      <c r="AH75" s="53">
        <f t="shared" ref="AH75" si="704">IF(AND(AB75&gt;0),((AB72*AH72+AB73*AH73+AB74*AH74)/AB75),0)</f>
        <v>0.87501295441838023</v>
      </c>
      <c r="AI75" s="57">
        <f t="shared" si="637"/>
        <v>0.88662176917170954</v>
      </c>
      <c r="AJ75" s="51">
        <f t="shared" ref="AJ75" si="705">SUM(AJ72:AJ74)</f>
        <v>586</v>
      </c>
      <c r="AK75" s="21">
        <f t="shared" ref="AK75" si="706">IF(AJ75&gt;0,(AK72*AJ72+AK73*AJ73+AK74*AJ74)/AJ75,0)</f>
        <v>8.7999999999999995E-2</v>
      </c>
      <c r="AL75" s="53">
        <f>IF(K75&gt;0,(AL72*K72+AL73*K73+AL74*K74)/K75,0)</f>
        <v>0.21759158702161696</v>
      </c>
      <c r="AM75" s="141">
        <f>IF(L75&gt;0,(AM72*K72+AM73*K73+AM74*K74)/K75,0)</f>
        <v>0.21849905246318554</v>
      </c>
      <c r="AN75" s="58">
        <f t="shared" ref="AN75" si="707">SUM(AN72:AN74)</f>
        <v>116.0596304</v>
      </c>
      <c r="AO75" s="142">
        <f t="shared" ref="AO75:AO123" si="708">SUM(AO72:AO74)</f>
        <v>116.39813119999999</v>
      </c>
      <c r="AP75" s="56"/>
      <c r="AQ75" s="56">
        <f t="shared" ref="AQ75" si="709">SUM(AQ72:AQ74)</f>
        <v>871.14</v>
      </c>
      <c r="AR75" s="105"/>
      <c r="AS75" s="106">
        <f>AR74</f>
        <v>1773.0000000000023</v>
      </c>
      <c r="AT75" s="51">
        <f t="shared" ref="AT75" si="710">SUM(AT72:AT74)</f>
        <v>0</v>
      </c>
      <c r="AU75" s="59"/>
      <c r="AV75" s="58"/>
      <c r="AW75" s="58"/>
      <c r="AX75" s="58"/>
      <c r="AY75" s="58"/>
    </row>
    <row r="76" spans="1:51" x14ac:dyDescent="0.2">
      <c r="A76" s="168">
        <v>19</v>
      </c>
      <c r="B76" s="23">
        <v>1</v>
      </c>
      <c r="C76" s="11" t="s">
        <v>56</v>
      </c>
      <c r="D76" s="12">
        <v>5759</v>
      </c>
      <c r="E76" s="12">
        <v>0</v>
      </c>
      <c r="F76" s="12">
        <v>16336</v>
      </c>
      <c r="G76" s="13">
        <v>1.5</v>
      </c>
      <c r="H76" s="13">
        <v>5.4</v>
      </c>
      <c r="I76" s="12">
        <v>17607</v>
      </c>
      <c r="J76" s="13">
        <v>7.5</v>
      </c>
      <c r="K76" s="12">
        <v>15685</v>
      </c>
      <c r="L76" s="14">
        <v>7.5999999999999998E-2</v>
      </c>
      <c r="M76" s="24">
        <f>ROUND(K76*(1-L76),0)</f>
        <v>14493</v>
      </c>
      <c r="N76" s="15">
        <v>0.49399999999999999</v>
      </c>
      <c r="O76" s="25">
        <f t="shared" ref="O76:O78" si="711">M76*N76</f>
        <v>7159.5420000000004</v>
      </c>
      <c r="P76" s="14">
        <v>0.4</v>
      </c>
      <c r="Q76" s="25">
        <f t="shared" ref="Q76:Q78" si="712">M76*P76</f>
        <v>5797.2000000000007</v>
      </c>
      <c r="R76" s="16">
        <v>0.106</v>
      </c>
      <c r="S76" s="150"/>
      <c r="T76" s="25">
        <f t="shared" ref="T76:T78" si="713">M76*R76</f>
        <v>1536.258</v>
      </c>
      <c r="U76" s="26">
        <v>0.26300000000000001</v>
      </c>
      <c r="V76" s="25">
        <f t="shared" ref="V76:V78" si="714">M76*U76</f>
        <v>3811.6590000000001</v>
      </c>
      <c r="W76" s="16">
        <v>0.48</v>
      </c>
      <c r="X76" s="25">
        <f t="shared" ref="X76:X78" si="715">M76*W76</f>
        <v>6956.6399999999994</v>
      </c>
      <c r="Y76" s="16">
        <v>0.41</v>
      </c>
      <c r="Z76" s="25">
        <f t="shared" ref="Z76:Z78" si="716">Y76*M76</f>
        <v>5942.1299999999992</v>
      </c>
      <c r="AA76" s="17">
        <v>2.66E-3</v>
      </c>
      <c r="AB76" s="18">
        <f t="shared" ref="AB76:AB78" si="717">M76*AA76</f>
        <v>38.551380000000002</v>
      </c>
      <c r="AC76" s="27">
        <f>IF(M76&gt;0,(AE76+AN76)/M76,0)</f>
        <v>2.9303087007520874E-3</v>
      </c>
      <c r="AD76" s="17">
        <v>3.4000000000000002E-4</v>
      </c>
      <c r="AE76" s="24">
        <f t="shared" ref="AE76:AE78" si="718">AD76*M76</f>
        <v>4.9276200000000001</v>
      </c>
      <c r="AF76" s="117">
        <v>0.2051</v>
      </c>
      <c r="AG76" s="30">
        <f t="shared" ref="AG76:AG78" si="719">AJ76*(1-AK76)*AF76</f>
        <v>35.319860800000001</v>
      </c>
      <c r="AH76" s="28">
        <f t="shared" ref="AH76:AH78" si="720">IF(AND(AF76&gt;0,AD76&gt;0,AA76&gt;0),((AA76-AD76)*AF76)/((AF76-AD76)*AA76),0)</f>
        <v>0.87362868981400565</v>
      </c>
      <c r="AI76" s="60">
        <f t="shared" si="637"/>
        <v>0.88535209336119358</v>
      </c>
      <c r="AJ76" s="12">
        <v>188</v>
      </c>
      <c r="AK76" s="14">
        <v>8.4000000000000005E-2</v>
      </c>
      <c r="AL76" s="15">
        <v>0.218</v>
      </c>
      <c r="AM76" s="135">
        <v>0.21629999999999999</v>
      </c>
      <c r="AN76" s="30">
        <f>AJ76*(1-AK76)*AL76</f>
        <v>37.541344000000002</v>
      </c>
      <c r="AO76" s="136">
        <f t="shared" ref="AO76" si="721">AJ76*(1-AK76)*AM76</f>
        <v>37.248590399999998</v>
      </c>
      <c r="AP76" s="19">
        <v>1.59</v>
      </c>
      <c r="AQ76" s="19">
        <v>1004.62</v>
      </c>
      <c r="AR76" s="101">
        <f>AR74+AJ76-AQ76</f>
        <v>956.38000000000227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9"/>
      <c r="B77" s="33">
        <v>2</v>
      </c>
      <c r="C77" s="46" t="s">
        <v>58</v>
      </c>
      <c r="D77" s="34">
        <v>20226</v>
      </c>
      <c r="E77" s="34">
        <v>7</v>
      </c>
      <c r="F77" s="34">
        <v>15853</v>
      </c>
      <c r="G77" s="35">
        <v>1.7</v>
      </c>
      <c r="H77" s="35">
        <v>5.4</v>
      </c>
      <c r="I77" s="34">
        <v>17439</v>
      </c>
      <c r="J77" s="35">
        <v>6.6</v>
      </c>
      <c r="K77" s="34">
        <v>16130</v>
      </c>
      <c r="L77" s="36">
        <v>7.4999999999999997E-2</v>
      </c>
      <c r="M77" s="37">
        <f>ROUND(K77*(1-L77),0)</f>
        <v>14920</v>
      </c>
      <c r="N77" s="38">
        <v>0.48799999999999999</v>
      </c>
      <c r="O77" s="25">
        <f t="shared" si="711"/>
        <v>7280.96</v>
      </c>
      <c r="P77" s="36">
        <v>0.39100000000000001</v>
      </c>
      <c r="Q77" s="25">
        <f t="shared" si="712"/>
        <v>5833.72</v>
      </c>
      <c r="R77" s="39">
        <v>0.121</v>
      </c>
      <c r="S77" s="139"/>
      <c r="T77" s="25">
        <f t="shared" si="713"/>
        <v>1805.32</v>
      </c>
      <c r="U77" s="28">
        <v>0.25700000000000001</v>
      </c>
      <c r="V77" s="25">
        <f t="shared" si="714"/>
        <v>3834.44</v>
      </c>
      <c r="W77" s="39">
        <v>0.48199999999999998</v>
      </c>
      <c r="X77" s="25">
        <f t="shared" si="715"/>
        <v>7191.44</v>
      </c>
      <c r="Y77" s="39">
        <v>0.43</v>
      </c>
      <c r="Z77" s="25">
        <f t="shared" si="716"/>
        <v>6415.5999999999995</v>
      </c>
      <c r="AA77" s="40">
        <v>2.5400000000000002E-3</v>
      </c>
      <c r="AB77" s="18">
        <f t="shared" si="717"/>
        <v>37.896799999999999</v>
      </c>
      <c r="AC77" s="27">
        <f>IF(M77&gt;0,(AE77+AN77)/M77,0)</f>
        <v>2.6903887399463808E-3</v>
      </c>
      <c r="AD77" s="40">
        <v>3.3E-4</v>
      </c>
      <c r="AE77" s="37">
        <f t="shared" si="718"/>
        <v>4.9235999999999995</v>
      </c>
      <c r="AF77" s="28">
        <v>0.20399999999999999</v>
      </c>
      <c r="AG77" s="41">
        <f t="shared" si="719"/>
        <v>33.415199999999999</v>
      </c>
      <c r="AH77" s="28">
        <f t="shared" si="720"/>
        <v>0.87148850096786945</v>
      </c>
      <c r="AI77" s="29">
        <f t="shared" si="637"/>
        <v>0.87868983259205136</v>
      </c>
      <c r="AJ77" s="34">
        <v>180</v>
      </c>
      <c r="AK77" s="36">
        <v>0.09</v>
      </c>
      <c r="AL77" s="38">
        <v>0.215</v>
      </c>
      <c r="AM77" s="137">
        <v>0.21229999999999999</v>
      </c>
      <c r="AN77" s="41">
        <f>AJ77*(1-AK77)*AL77</f>
        <v>35.216999999999999</v>
      </c>
      <c r="AO77" s="138">
        <f t="shared" si="679"/>
        <v>34.774740000000001</v>
      </c>
      <c r="AP77" s="42">
        <v>1.6</v>
      </c>
      <c r="AQ77" s="42"/>
      <c r="AR77" s="121">
        <f>AR76+AJ77-AQ77</f>
        <v>1136.3800000000024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9"/>
      <c r="B78" s="33">
        <v>3</v>
      </c>
      <c r="C78" s="46" t="s">
        <v>53</v>
      </c>
      <c r="D78" s="43">
        <v>23365</v>
      </c>
      <c r="E78" s="43">
        <v>2</v>
      </c>
      <c r="F78" s="43">
        <v>18346</v>
      </c>
      <c r="G78" s="37">
        <v>3</v>
      </c>
      <c r="H78" s="37">
        <v>5.3</v>
      </c>
      <c r="I78" s="43">
        <v>19181</v>
      </c>
      <c r="J78" s="127">
        <v>6.4</v>
      </c>
      <c r="K78" s="43">
        <v>16218</v>
      </c>
      <c r="L78" s="39">
        <v>7.2999999999999995E-2</v>
      </c>
      <c r="M78" s="37">
        <f>ROUND(K78*(1-L78),0)</f>
        <v>15034</v>
      </c>
      <c r="N78" s="28">
        <v>0.53</v>
      </c>
      <c r="O78" s="25">
        <f t="shared" si="711"/>
        <v>7968.02</v>
      </c>
      <c r="P78" s="39">
        <v>0.34</v>
      </c>
      <c r="Q78" s="25">
        <f t="shared" si="712"/>
        <v>5111.5600000000004</v>
      </c>
      <c r="R78" s="39">
        <v>0.13</v>
      </c>
      <c r="S78" s="139"/>
      <c r="T78" s="25">
        <f t="shared" si="713"/>
        <v>1954.42</v>
      </c>
      <c r="U78" s="28">
        <v>0.25800000000000001</v>
      </c>
      <c r="V78" s="25">
        <f t="shared" si="714"/>
        <v>3878.7719999999999</v>
      </c>
      <c r="W78" s="39">
        <v>0.48499999999999999</v>
      </c>
      <c r="X78" s="25">
        <f t="shared" si="715"/>
        <v>7291.49</v>
      </c>
      <c r="Y78" s="39">
        <v>0.42</v>
      </c>
      <c r="Z78" s="25">
        <f t="shared" si="716"/>
        <v>6314.28</v>
      </c>
      <c r="AA78" s="47">
        <v>2.7100000000000002E-3</v>
      </c>
      <c r="AB78" s="18">
        <f t="shared" si="717"/>
        <v>40.742139999999999</v>
      </c>
      <c r="AC78" s="27">
        <f>IF(M78&gt;0,(AE78+AN78)/M78,0)</f>
        <v>2.7679342822934678E-3</v>
      </c>
      <c r="AD78" s="47">
        <v>3.5E-4</v>
      </c>
      <c r="AE78" s="37">
        <f t="shared" si="718"/>
        <v>5.2618999999999998</v>
      </c>
      <c r="AF78" s="28">
        <v>0.21010000000000001</v>
      </c>
      <c r="AG78" s="41">
        <f t="shared" si="719"/>
        <v>35.179144000000001</v>
      </c>
      <c r="AH78" s="28">
        <f t="shared" si="720"/>
        <v>0.87230185293509654</v>
      </c>
      <c r="AI78" s="29">
        <f t="shared" si="637"/>
        <v>0.87496249095845868</v>
      </c>
      <c r="AJ78" s="43">
        <v>184</v>
      </c>
      <c r="AK78" s="39">
        <v>0.09</v>
      </c>
      <c r="AL78" s="28">
        <v>0.21709999999999999</v>
      </c>
      <c r="AM78" s="139">
        <v>0.22070000000000001</v>
      </c>
      <c r="AN78" s="41">
        <f>AJ78*(1-AK78)*AL78</f>
        <v>36.351223999999995</v>
      </c>
      <c r="AO78" s="140">
        <f t="shared" si="679"/>
        <v>36.954008000000002</v>
      </c>
      <c r="AP78" s="18">
        <v>1.6</v>
      </c>
      <c r="AQ78" s="18"/>
      <c r="AR78" s="121">
        <f>AR77+AJ78-AQ78</f>
        <v>1320.3800000000024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70"/>
      <c r="B79" s="49" t="s">
        <v>38</v>
      </c>
      <c r="C79" s="50"/>
      <c r="D79" s="51">
        <f t="shared" ref="D79" si="722">SUM(D76:D78)</f>
        <v>49350</v>
      </c>
      <c r="E79" s="51"/>
      <c r="F79" s="51">
        <f t="shared" ref="F79" si="723">SUM(F76:F78)</f>
        <v>50535</v>
      </c>
      <c r="G79" s="52"/>
      <c r="H79" s="52"/>
      <c r="I79" s="51">
        <f t="shared" ref="I79:K79" si="724">SUM(I76:I78)</f>
        <v>54227</v>
      </c>
      <c r="J79" s="52"/>
      <c r="K79" s="51">
        <f t="shared" si="724"/>
        <v>48033</v>
      </c>
      <c r="L79" s="21">
        <f t="shared" ref="L79" si="725">IF(K79&gt;0,(K76*L76+K77*L77+K78*L78)/K79,0)</f>
        <v>7.4651260591676566E-2</v>
      </c>
      <c r="M79" s="52">
        <f t="shared" ref="M79" si="726">M76+M77+M78</f>
        <v>44447</v>
      </c>
      <c r="N79" s="53">
        <f t="shared" ref="N79" si="727">IF(M79&gt;0,O79/M79,0)</f>
        <v>0.50416275564155066</v>
      </c>
      <c r="O79" s="54">
        <f t="shared" ref="O79" si="728">O76+O77+O78</f>
        <v>22408.522000000001</v>
      </c>
      <c r="P79" s="21">
        <f t="shared" ref="P79" si="729">IF(M79&gt;0,Q79/M79,0)</f>
        <v>0.37668414066191203</v>
      </c>
      <c r="Q79" s="54">
        <f t="shared" ref="Q79" si="730">Q76+Q77+Q78</f>
        <v>16742.480000000003</v>
      </c>
      <c r="R79" s="21">
        <f t="shared" ref="R79" si="731">IF(M79&gt;0,T79/M79,0)</f>
        <v>0.11915310369653744</v>
      </c>
      <c r="S79" s="141"/>
      <c r="T79" s="54">
        <f t="shared" ref="T79" si="732">T76+T77+T78</f>
        <v>5295.9979999999996</v>
      </c>
      <c r="U79" s="21">
        <f t="shared" ref="U79" si="733">IF(M79&gt;0,V79/M79,0)</f>
        <v>0.25929468805543682</v>
      </c>
      <c r="V79" s="54">
        <f t="shared" ref="V79" si="734">V76+V77+V78</f>
        <v>11524.870999999999</v>
      </c>
      <c r="W79" s="21">
        <f t="shared" ref="W79" si="735">IF(M79&gt;0,X79/M79,0)</f>
        <v>0.48236258915112379</v>
      </c>
      <c r="X79" s="54">
        <f t="shared" ref="X79" si="736">X76+X77+X78</f>
        <v>21439.57</v>
      </c>
      <c r="Y79" s="21">
        <f t="shared" ref="Y79" si="737">IF(M79&gt;0,Z79/M79,0)</f>
        <v>0.42009606947600509</v>
      </c>
      <c r="Z79" s="54">
        <f t="shared" ref="Z79" si="738">Z76+Z77+Z78</f>
        <v>18672.009999999998</v>
      </c>
      <c r="AA79" s="55">
        <f t="shared" ref="AA79" si="739">IF(M79&gt;0,AB79/M79,0)</f>
        <v>2.6366305937408603E-3</v>
      </c>
      <c r="AB79" s="56">
        <f t="shared" ref="AB79" si="740">SUM(AB76:AB78)</f>
        <v>117.19032000000001</v>
      </c>
      <c r="AC79" s="55">
        <f t="shared" ref="AC79" si="741">IF(M79&gt;0,(AC76*M76+AC77*M77+AC78*M78)/M79,0)</f>
        <v>2.7948497761378721E-3</v>
      </c>
      <c r="AD79" s="55">
        <f t="shared" ref="AD79" si="742">IF(K79&gt;0,(K76*AD76+K77*AD77+K78*AD78)/K79,0)</f>
        <v>3.4001832073782609E-4</v>
      </c>
      <c r="AE79" s="52">
        <f t="shared" ref="AE79" si="743">SUM(AE76:AE78)</f>
        <v>15.113119999999999</v>
      </c>
      <c r="AF79" s="53">
        <f t="shared" ref="AF79" si="744">IF(K79&gt;0,(K76*AF76+K77*AF77+K78*AF78)/K79,0)</f>
        <v>0.20641882247621429</v>
      </c>
      <c r="AG79" s="58">
        <f t="shared" ref="AG79" si="745">SUM(AG76:AG78)</f>
        <v>103.91420479999999</v>
      </c>
      <c r="AH79" s="53">
        <f t="shared" ref="AH79" si="746">IF(AND(AB79&gt;0),((AB76*AH76+AB77*AH77+AB78*AH78)/AB79),0)</f>
        <v>0.87247531398448364</v>
      </c>
      <c r="AI79" s="57">
        <f t="shared" si="637"/>
        <v>0.8797215304387086</v>
      </c>
      <c r="AJ79" s="51">
        <f t="shared" ref="AJ79" si="747">SUM(AJ76:AJ78)</f>
        <v>552</v>
      </c>
      <c r="AK79" s="21">
        <f t="shared" ref="AK79" si="748">IF(AJ79&gt;0,(AK76*AJ76+AK77*AJ77+AK78*AJ78)/AJ79,0)</f>
        <v>8.7956521739130433E-2</v>
      </c>
      <c r="AL79" s="53">
        <f>IF(K79&gt;0,(AL76*K76+AL77*K77+AL78*K78)/K79,0)</f>
        <v>0.21668868902629443</v>
      </c>
      <c r="AM79" s="141">
        <f>IF(L79&gt;0,(AM76*K76+AM77*K77+AM78*K78)/K79,0)</f>
        <v>0.21644238544334107</v>
      </c>
      <c r="AN79" s="58">
        <f t="shared" ref="AN79" si="749">SUM(AN76:AN78)</f>
        <v>109.109568</v>
      </c>
      <c r="AO79" s="142">
        <f t="shared" si="708"/>
        <v>108.97733839999999</v>
      </c>
      <c r="AP79" s="56"/>
      <c r="AQ79" s="56">
        <f t="shared" ref="AQ79" si="750">SUM(AQ76:AQ78)</f>
        <v>1004.62</v>
      </c>
      <c r="AR79" s="105"/>
      <c r="AS79" s="106">
        <f>AR78</f>
        <v>1320.3800000000024</v>
      </c>
      <c r="AT79" s="51">
        <f t="shared" ref="AT79" si="751">SUM(AT76:AT78)</f>
        <v>0</v>
      </c>
      <c r="AU79" s="59"/>
      <c r="AV79" s="58"/>
      <c r="AW79" s="58"/>
      <c r="AX79" s="58"/>
      <c r="AY79" s="58"/>
    </row>
    <row r="80" spans="1:51" x14ac:dyDescent="0.2">
      <c r="A80" s="168">
        <v>20</v>
      </c>
      <c r="B80" s="23">
        <v>1</v>
      </c>
      <c r="C80" s="11" t="s">
        <v>56</v>
      </c>
      <c r="D80" s="12">
        <v>6102</v>
      </c>
      <c r="E80" s="12">
        <v>0</v>
      </c>
      <c r="F80" s="12">
        <v>11395</v>
      </c>
      <c r="G80" s="13">
        <v>1.8</v>
      </c>
      <c r="H80" s="13">
        <v>5.3</v>
      </c>
      <c r="I80" s="12">
        <v>12503</v>
      </c>
      <c r="J80" s="125">
        <v>7.5</v>
      </c>
      <c r="K80" s="12">
        <v>16215</v>
      </c>
      <c r="L80" s="14">
        <v>7.3999999999999996E-2</v>
      </c>
      <c r="M80" s="24">
        <f>ROUND(K80*(1-L80),0)</f>
        <v>15015</v>
      </c>
      <c r="N80" s="15">
        <v>0.53100000000000003</v>
      </c>
      <c r="O80" s="25">
        <f t="shared" ref="O80:O82" si="752">M80*N80</f>
        <v>7972.9650000000001</v>
      </c>
      <c r="P80" s="14">
        <v>0.38700000000000001</v>
      </c>
      <c r="Q80" s="25">
        <f t="shared" ref="Q80:Q82" si="753">M80*P80</f>
        <v>5810.8050000000003</v>
      </c>
      <c r="R80" s="16">
        <v>8.2000000000000003E-2</v>
      </c>
      <c r="S80" s="150"/>
      <c r="T80" s="25">
        <f t="shared" ref="T80:T82" si="754">M80*R80</f>
        <v>1231.23</v>
      </c>
      <c r="U80" s="26">
        <v>0.245</v>
      </c>
      <c r="V80" s="25">
        <f t="shared" ref="V80:V82" si="755">M80*U80</f>
        <v>3678.6749999999997</v>
      </c>
      <c r="W80" s="16">
        <v>0.52200000000000002</v>
      </c>
      <c r="X80" s="25">
        <f t="shared" ref="X80:X82" si="756">M80*W80</f>
        <v>7837.83</v>
      </c>
      <c r="Y80" s="16">
        <v>0.42</v>
      </c>
      <c r="Z80" s="25">
        <f t="shared" ref="Z80:Z82" si="757">Y80*M80</f>
        <v>6306.3</v>
      </c>
      <c r="AA80" s="17">
        <v>2.7299999999999998E-3</v>
      </c>
      <c r="AB80" s="18">
        <f t="shared" ref="AB80:AB82" si="758">M80*AA80</f>
        <v>40.990949999999998</v>
      </c>
      <c r="AC80" s="27">
        <f>IF(M80&gt;0,(AE80+AN80)/M80,0)</f>
        <v>2.617E-3</v>
      </c>
      <c r="AD80" s="17">
        <v>3.6000000000000002E-4</v>
      </c>
      <c r="AE80" s="24">
        <f t="shared" ref="AE80:AE82" si="759">AD80*M80</f>
        <v>5.4054000000000002</v>
      </c>
      <c r="AF80" s="117">
        <v>0.21060000000000001</v>
      </c>
      <c r="AG80" s="30">
        <f t="shared" ref="AG80:AG82" si="760">AJ80*(1-AK80)*AF80</f>
        <v>35.649315000000001</v>
      </c>
      <c r="AH80" s="28">
        <f t="shared" ref="AH80:AH82" si="761">IF(AND(AF80&gt;0,AD80&gt;0,AA80&gt;0),((AA80-AD80)*AF80)/((AF80-AD80)*AA80),0)</f>
        <v>0.86961839530332674</v>
      </c>
      <c r="AI80" s="60">
        <f t="shared" si="637"/>
        <v>0.86399153713494281</v>
      </c>
      <c r="AJ80" s="12">
        <v>185</v>
      </c>
      <c r="AK80" s="14">
        <v>8.5000000000000006E-2</v>
      </c>
      <c r="AL80" s="15">
        <v>0.20019999999999999</v>
      </c>
      <c r="AM80" s="135">
        <v>0.22120000000000001</v>
      </c>
      <c r="AN80" s="30">
        <f>AJ80*(1-AK80)*AL80</f>
        <v>33.888855</v>
      </c>
      <c r="AO80" s="136">
        <f t="shared" ref="AO80" si="762">AJ80*(1-AK80)*AM80</f>
        <v>37.443630000000006</v>
      </c>
      <c r="AP80" s="19">
        <v>1.6</v>
      </c>
      <c r="AQ80" s="19">
        <v>501.4</v>
      </c>
      <c r="AR80" s="101">
        <f>AR78+AJ80-AQ80+AS80</f>
        <v>997.98000000000241</v>
      </c>
      <c r="AS80" s="151">
        <v>-6</v>
      </c>
      <c r="AT80" s="12"/>
      <c r="AU80" s="31"/>
      <c r="AV80" s="20"/>
      <c r="AW80" s="20"/>
      <c r="AX80" s="20"/>
      <c r="AY80" s="20"/>
    </row>
    <row r="81" spans="1:51" x14ac:dyDescent="0.2">
      <c r="A81" s="169"/>
      <c r="B81" s="33">
        <v>2</v>
      </c>
      <c r="C81" s="46" t="s">
        <v>58</v>
      </c>
      <c r="D81" s="34">
        <v>20143</v>
      </c>
      <c r="E81" s="34">
        <v>5</v>
      </c>
      <c r="F81" s="34">
        <v>15995</v>
      </c>
      <c r="G81" s="35">
        <v>1.5</v>
      </c>
      <c r="H81" s="35">
        <v>4.9000000000000004</v>
      </c>
      <c r="I81" s="34">
        <v>17478</v>
      </c>
      <c r="J81" s="35">
        <v>7.8</v>
      </c>
      <c r="K81" s="34">
        <v>16127</v>
      </c>
      <c r="L81" s="36">
        <v>7.0999999999999994E-2</v>
      </c>
      <c r="M81" s="37">
        <f>ROUND(K81*(1-L81),0)</f>
        <v>14982</v>
      </c>
      <c r="N81" s="38">
        <v>0.53</v>
      </c>
      <c r="O81" s="25">
        <f t="shared" si="752"/>
        <v>7940.46</v>
      </c>
      <c r="P81" s="36">
        <v>0.42799999999999999</v>
      </c>
      <c r="Q81" s="25">
        <f t="shared" si="753"/>
        <v>6412.2960000000003</v>
      </c>
      <c r="R81" s="39">
        <v>4.2000000000000003E-2</v>
      </c>
      <c r="S81" s="139"/>
      <c r="T81" s="25">
        <f t="shared" si="754"/>
        <v>629.24400000000003</v>
      </c>
      <c r="U81" s="28">
        <v>0.255</v>
      </c>
      <c r="V81" s="25">
        <f t="shared" si="755"/>
        <v>3820.41</v>
      </c>
      <c r="W81" s="39">
        <v>0.48599999999999999</v>
      </c>
      <c r="X81" s="25">
        <f t="shared" si="756"/>
        <v>7281.2519999999995</v>
      </c>
      <c r="Y81" s="39">
        <v>0.43</v>
      </c>
      <c r="Z81" s="25">
        <f t="shared" si="757"/>
        <v>6442.26</v>
      </c>
      <c r="AA81" s="40">
        <v>2.64E-3</v>
      </c>
      <c r="AB81" s="18">
        <f t="shared" si="758"/>
        <v>39.552480000000003</v>
      </c>
      <c r="AC81" s="27">
        <f>IF(M81&gt;0,(AE81+AN81)/M81,0)</f>
        <v>2.5731384861834199E-3</v>
      </c>
      <c r="AD81" s="40">
        <v>3.5E-4</v>
      </c>
      <c r="AE81" s="37">
        <f t="shared" si="759"/>
        <v>5.2436999999999996</v>
      </c>
      <c r="AF81" s="28">
        <v>0.21010000000000001</v>
      </c>
      <c r="AG81" s="41">
        <f t="shared" si="760"/>
        <v>32.382292800000002</v>
      </c>
      <c r="AH81" s="28">
        <f t="shared" si="761"/>
        <v>0.86887167262614218</v>
      </c>
      <c r="AI81" s="29">
        <f t="shared" si="637"/>
        <v>0.86538092684911172</v>
      </c>
      <c r="AJ81" s="34">
        <v>169</v>
      </c>
      <c r="AK81" s="36">
        <v>8.7999999999999995E-2</v>
      </c>
      <c r="AL81" s="38">
        <v>0.21609999999999999</v>
      </c>
      <c r="AM81" s="137">
        <v>0.2147</v>
      </c>
      <c r="AN81" s="41">
        <f>AJ81*(1-AK81)*AL81</f>
        <v>33.307060800000002</v>
      </c>
      <c r="AO81" s="138">
        <f t="shared" si="679"/>
        <v>33.091281600000002</v>
      </c>
      <c r="AP81" s="42">
        <v>1.6</v>
      </c>
      <c r="AQ81" s="42"/>
      <c r="AR81" s="121">
        <f>AR80+AJ81-AQ81</f>
        <v>1166.9800000000023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9"/>
      <c r="B82" s="33">
        <v>3</v>
      </c>
      <c r="C82" s="11" t="s">
        <v>57</v>
      </c>
      <c r="D82" s="43">
        <v>18140</v>
      </c>
      <c r="E82" s="43">
        <v>1</v>
      </c>
      <c r="F82" s="43">
        <v>15814</v>
      </c>
      <c r="G82" s="37">
        <v>4.0999999999999996</v>
      </c>
      <c r="H82" s="37">
        <v>8.3000000000000007</v>
      </c>
      <c r="I82" s="43">
        <v>17481</v>
      </c>
      <c r="J82" s="37">
        <v>7</v>
      </c>
      <c r="K82" s="43">
        <v>16102</v>
      </c>
      <c r="L82" s="39">
        <v>7.0999999999999994E-2</v>
      </c>
      <c r="M82" s="37">
        <f>ROUND(K82*(1-L82),0)</f>
        <v>14959</v>
      </c>
      <c r="N82" s="28">
        <v>0.47299999999999998</v>
      </c>
      <c r="O82" s="25">
        <f t="shared" si="752"/>
        <v>7075.607</v>
      </c>
      <c r="P82" s="39">
        <v>0.42399999999999999</v>
      </c>
      <c r="Q82" s="25">
        <f t="shared" si="753"/>
        <v>6342.616</v>
      </c>
      <c r="R82" s="39">
        <v>0.10299999999999999</v>
      </c>
      <c r="S82" s="139"/>
      <c r="T82" s="25">
        <f t="shared" si="754"/>
        <v>1540.7769999999998</v>
      </c>
      <c r="U82" s="28">
        <v>0.25600000000000001</v>
      </c>
      <c r="V82" s="25">
        <f t="shared" si="755"/>
        <v>3829.5039999999999</v>
      </c>
      <c r="W82" s="39">
        <v>0.47099999999999997</v>
      </c>
      <c r="X82" s="25">
        <f t="shared" si="756"/>
        <v>7045.6889999999994</v>
      </c>
      <c r="Y82" s="39">
        <v>0.42</v>
      </c>
      <c r="Z82" s="25">
        <f t="shared" si="757"/>
        <v>6282.78</v>
      </c>
      <c r="AA82" s="47">
        <v>2.5100000000000001E-3</v>
      </c>
      <c r="AB82" s="18">
        <f t="shared" si="758"/>
        <v>37.547090000000004</v>
      </c>
      <c r="AC82" s="27">
        <f>IF(M82&gt;0,(AE82+AN82)/M82,0)</f>
        <v>2.7366691088976536E-3</v>
      </c>
      <c r="AD82" s="47">
        <v>3.3E-4</v>
      </c>
      <c r="AE82" s="37">
        <f t="shared" si="759"/>
        <v>4.9364699999999999</v>
      </c>
      <c r="AF82" s="28">
        <v>0.21010000000000001</v>
      </c>
      <c r="AG82" s="41">
        <f t="shared" si="760"/>
        <v>33.797526400000002</v>
      </c>
      <c r="AH82" s="28">
        <f t="shared" si="761"/>
        <v>0.86989221927183769</v>
      </c>
      <c r="AI82" s="29">
        <f t="shared" si="637"/>
        <v>0.88071409483480945</v>
      </c>
      <c r="AJ82" s="43">
        <v>176</v>
      </c>
      <c r="AK82" s="39">
        <v>8.5999999999999993E-2</v>
      </c>
      <c r="AL82" s="28">
        <v>0.2238</v>
      </c>
      <c r="AM82" s="139">
        <v>0.2261</v>
      </c>
      <c r="AN82" s="41">
        <f>AJ82*(1-AK82)*AL82</f>
        <v>36.0013632</v>
      </c>
      <c r="AO82" s="140">
        <f t="shared" si="679"/>
        <v>36.371350399999997</v>
      </c>
      <c r="AP82" s="18">
        <v>1.58</v>
      </c>
      <c r="AQ82" s="18"/>
      <c r="AR82" s="121">
        <f>AR81+AJ82-AQ82</f>
        <v>1342.9800000000023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70"/>
      <c r="B83" s="49" t="s">
        <v>38</v>
      </c>
      <c r="C83" s="50"/>
      <c r="D83" s="51">
        <f t="shared" ref="D83" si="763">SUM(D80:D82)</f>
        <v>44385</v>
      </c>
      <c r="E83" s="51"/>
      <c r="F83" s="51">
        <f t="shared" ref="F83" si="764">SUM(F80:F82)</f>
        <v>43204</v>
      </c>
      <c r="G83" s="52"/>
      <c r="H83" s="52"/>
      <c r="I83" s="51">
        <f t="shared" ref="I83:K83" si="765">SUM(I80:I82)</f>
        <v>47462</v>
      </c>
      <c r="J83" s="52"/>
      <c r="K83" s="51">
        <f t="shared" si="765"/>
        <v>48444</v>
      </c>
      <c r="L83" s="21">
        <f t="shared" ref="L83" si="766">IF(K83&gt;0,(K80*L80+K81*L81+K82*L82)/K83,0)</f>
        <v>7.2004149120634131E-2</v>
      </c>
      <c r="M83" s="52">
        <f t="shared" ref="M83" si="767">M80+M81+M82</f>
        <v>44956</v>
      </c>
      <c r="N83" s="53">
        <f t="shared" ref="N83" si="768">IF(M83&gt;0,O83/M83,0)</f>
        <v>0.5113673814396299</v>
      </c>
      <c r="O83" s="54">
        <f t="shared" ref="O83" si="769">O80+O81+O82</f>
        <v>22989.031999999999</v>
      </c>
      <c r="P83" s="21">
        <f t="shared" ref="P83" si="770">IF(M83&gt;0,Q83/M83,0)</f>
        <v>0.41297528694723729</v>
      </c>
      <c r="Q83" s="54">
        <f t="shared" ref="Q83" si="771">Q80+Q81+Q82</f>
        <v>18565.717000000001</v>
      </c>
      <c r="R83" s="21">
        <f t="shared" ref="R83" si="772">IF(M83&gt;0,T83/M83,0)</f>
        <v>7.5657331613132844E-2</v>
      </c>
      <c r="S83" s="141"/>
      <c r="T83" s="54">
        <f t="shared" ref="T83" si="773">T80+T81+T82</f>
        <v>3401.2510000000002</v>
      </c>
      <c r="U83" s="21">
        <f t="shared" ref="U83" si="774">IF(M83&gt;0,V83/M83,0)</f>
        <v>0.25199281519708161</v>
      </c>
      <c r="V83" s="54">
        <f t="shared" ref="V83" si="775">V80+V81+V82</f>
        <v>11328.589</v>
      </c>
      <c r="W83" s="21">
        <f t="shared" ref="W83" si="776">IF(M83&gt;0,X83/M83,0)</f>
        <v>0.49303254293086568</v>
      </c>
      <c r="X83" s="54">
        <f t="shared" ref="X83" si="777">X80+X81+X82</f>
        <v>22164.770999999997</v>
      </c>
      <c r="Y83" s="21">
        <f t="shared" ref="Y83" si="778">IF(M83&gt;0,Z83/M83,0)</f>
        <v>0.42333259186760386</v>
      </c>
      <c r="Z83" s="54">
        <f t="shared" ref="Z83" si="779">Z80+Z81+Z82</f>
        <v>19031.34</v>
      </c>
      <c r="AA83" s="55">
        <f t="shared" ref="AA83" si="780">IF(M83&gt;0,AB83/M83,0)</f>
        <v>2.6268022066020108E-3</v>
      </c>
      <c r="AB83" s="56">
        <f t="shared" ref="AB83" si="781">SUM(AB80:AB82)</f>
        <v>118.09052</v>
      </c>
      <c r="AC83" s="55">
        <f t="shared" ref="AC83" si="782">IF(M83&gt;0,(AC80*M80+AC81*M81+AC82*M82)/M83,0)</f>
        <v>2.6422023534122254E-3</v>
      </c>
      <c r="AD83" s="55">
        <f t="shared" ref="AD83" si="783">IF(K83&gt;0,(K80*AD80+K81*AD81+K82*AD82)/K83,0)</f>
        <v>3.4669948806869788E-4</v>
      </c>
      <c r="AE83" s="52">
        <f t="shared" ref="AE83" si="784">SUM(AE80:AE82)</f>
        <v>15.585570000000001</v>
      </c>
      <c r="AF83" s="53">
        <f t="shared" ref="AF83" si="785">IF(K83&gt;0,(K80*AF80+K81*AF81+K82*AF82)/K83,0)</f>
        <v>0.21026735818677239</v>
      </c>
      <c r="AG83" s="58">
        <f t="shared" ref="AG83" si="786">SUM(AG80:AG82)</f>
        <v>101.8291342</v>
      </c>
      <c r="AH83" s="53">
        <f t="shared" ref="AH83" si="787">IF(AND(AB83&gt;0),((AB80*AH80+AB81*AH81+AB82*AH82)/AB83),0)</f>
        <v>0.86945535562355347</v>
      </c>
      <c r="AI83" s="57">
        <f t="shared" si="637"/>
        <v>0.87019807909375779</v>
      </c>
      <c r="AJ83" s="51">
        <f t="shared" ref="AJ83" si="788">SUM(AJ80:AJ82)</f>
        <v>530</v>
      </c>
      <c r="AK83" s="21">
        <f t="shared" ref="AK83" si="789">IF(AJ83&gt;0,(AK80*AJ80+AK81*AJ81+AK82*AJ82)/AJ83,0)</f>
        <v>8.6288679245283023E-2</v>
      </c>
      <c r="AL83" s="53">
        <f>IF(K83&gt;0,(AL80*K80+AL81*K81+AL82*K82)/K83,0)</f>
        <v>0.21333736479233756</v>
      </c>
      <c r="AM83" s="141">
        <f>IF(L83&gt;0,(AM80*K80+AM81*K81+AM82*K82)/K83,0)</f>
        <v>0.22066483155808769</v>
      </c>
      <c r="AN83" s="58">
        <f t="shared" ref="AN83" si="790">SUM(AN80:AN82)</f>
        <v>103.19727899999999</v>
      </c>
      <c r="AO83" s="142">
        <f t="shared" si="708"/>
        <v>106.90626200000001</v>
      </c>
      <c r="AP83" s="56"/>
      <c r="AQ83" s="56">
        <f t="shared" ref="AQ83" si="791">SUM(AQ80:AQ82)</f>
        <v>501.4</v>
      </c>
      <c r="AR83" s="105"/>
      <c r="AS83" s="106">
        <f>AR82</f>
        <v>1342.9800000000023</v>
      </c>
      <c r="AT83" s="51">
        <f t="shared" ref="AT83" si="792">SUM(AT80:AT82)</f>
        <v>0</v>
      </c>
      <c r="AU83" s="59"/>
      <c r="AV83" s="58"/>
      <c r="AW83" s="58"/>
      <c r="AX83" s="58"/>
      <c r="AY83" s="58"/>
    </row>
    <row r="84" spans="1:51" x14ac:dyDescent="0.2">
      <c r="A84" s="168">
        <v>21</v>
      </c>
      <c r="B84" s="23">
        <v>1</v>
      </c>
      <c r="C84" s="46" t="s">
        <v>55</v>
      </c>
      <c r="D84" s="12">
        <v>14592</v>
      </c>
      <c r="E84" s="12">
        <v>0</v>
      </c>
      <c r="F84" s="12">
        <v>14286</v>
      </c>
      <c r="G84" s="13">
        <v>1.9</v>
      </c>
      <c r="H84" s="13">
        <v>5.2</v>
      </c>
      <c r="I84" s="12">
        <v>15650</v>
      </c>
      <c r="J84" s="13">
        <v>7.5</v>
      </c>
      <c r="K84" s="12">
        <v>16275</v>
      </c>
      <c r="L84" s="14">
        <v>7.2999999999999995E-2</v>
      </c>
      <c r="M84" s="24">
        <f>ROUND(K84*(1-L84),0)</f>
        <v>15087</v>
      </c>
      <c r="N84" s="15">
        <v>0.55800000000000005</v>
      </c>
      <c r="O84" s="25">
        <f t="shared" ref="O84:O86" si="793">M84*N84</f>
        <v>8418.5460000000003</v>
      </c>
      <c r="P84" s="14">
        <v>0.33700000000000002</v>
      </c>
      <c r="Q84" s="25">
        <f t="shared" ref="Q84:Q86" si="794">M84*P84</f>
        <v>5084.3190000000004</v>
      </c>
      <c r="R84" s="16">
        <v>0.105</v>
      </c>
      <c r="S84" s="150"/>
      <c r="T84" s="25">
        <f t="shared" ref="T84:T86" si="795">M84*R84</f>
        <v>1584.135</v>
      </c>
      <c r="U84" s="26">
        <v>0.26700000000000002</v>
      </c>
      <c r="V84" s="25">
        <f t="shared" ref="V84:V86" si="796">M84*U84</f>
        <v>4028.2290000000003</v>
      </c>
      <c r="W84" s="16">
        <v>0.47799999999999998</v>
      </c>
      <c r="X84" s="25">
        <f t="shared" ref="X84:X86" si="797">M84*W84</f>
        <v>7211.5859999999993</v>
      </c>
      <c r="Y84" s="16">
        <v>0.42</v>
      </c>
      <c r="Z84" s="25">
        <f t="shared" ref="Z84:Z86" si="798">Y84*M84</f>
        <v>6336.54</v>
      </c>
      <c r="AA84" s="17">
        <v>2.4599999999999999E-3</v>
      </c>
      <c r="AB84" s="18">
        <f t="shared" ref="AB84:AB86" si="799">M84*AA84</f>
        <v>37.114019999999996</v>
      </c>
      <c r="AC84" s="27">
        <f>IF(M84&gt;0,(AE84+AN84)/M84,0)</f>
        <v>2.3888327169085967E-3</v>
      </c>
      <c r="AD84" s="17">
        <v>3.2000000000000003E-4</v>
      </c>
      <c r="AE84" s="24">
        <f t="shared" ref="AE84:AE86" si="800">AD84*M84</f>
        <v>4.8278400000000001</v>
      </c>
      <c r="AF84" s="117">
        <v>0.20419999999999999</v>
      </c>
      <c r="AG84" s="30">
        <f t="shared" ref="AG84:AG86" si="801">AJ84*(1-AK84)*AF84</f>
        <v>29.398469799999997</v>
      </c>
      <c r="AH84" s="28">
        <f t="shared" ref="AH84:AH86" si="802">IF(AND(AF84&gt;0,AD84&gt;0,AA84&gt;0),((AA84-AD84)*AF84)/((AF84-AD84)*AA84),0)</f>
        <v>0.87128408070425611</v>
      </c>
      <c r="AI84" s="60">
        <f t="shared" si="637"/>
        <v>0.86732354414429336</v>
      </c>
      <c r="AJ84" s="12">
        <v>157</v>
      </c>
      <c r="AK84" s="14">
        <v>8.3000000000000004E-2</v>
      </c>
      <c r="AL84" s="15">
        <v>0.21679999999999999</v>
      </c>
      <c r="AM84" s="135">
        <v>0.21679999999999999</v>
      </c>
      <c r="AN84" s="30">
        <f>AJ84*(1-AK84)*AL84</f>
        <v>31.212479199999997</v>
      </c>
      <c r="AO84" s="136">
        <f t="shared" ref="AO84" si="803">AJ84*(1-AK84)*AM84</f>
        <v>31.212479199999997</v>
      </c>
      <c r="AP84" s="19">
        <v>1.55</v>
      </c>
      <c r="AQ84" s="19"/>
      <c r="AR84" s="101">
        <f>AR82+AJ84-AQ84</f>
        <v>1499.9800000000023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9"/>
      <c r="B85" s="33">
        <v>2</v>
      </c>
      <c r="C85" s="46" t="s">
        <v>58</v>
      </c>
      <c r="D85" s="34">
        <v>20373</v>
      </c>
      <c r="E85" s="34">
        <v>1</v>
      </c>
      <c r="F85" s="34">
        <v>15574</v>
      </c>
      <c r="G85" s="35">
        <v>2</v>
      </c>
      <c r="H85" s="35">
        <v>6</v>
      </c>
      <c r="I85" s="34">
        <v>17276</v>
      </c>
      <c r="J85" s="35">
        <v>7.4</v>
      </c>
      <c r="K85" s="34">
        <v>16316</v>
      </c>
      <c r="L85" s="36">
        <v>7.4999999999999997E-2</v>
      </c>
      <c r="M85" s="37">
        <f>ROUND(K85*(1-L85),0)</f>
        <v>15092</v>
      </c>
      <c r="N85" s="38">
        <v>0.47699999999999998</v>
      </c>
      <c r="O85" s="25">
        <f t="shared" si="793"/>
        <v>7198.884</v>
      </c>
      <c r="P85" s="36">
        <v>0.36099999999999999</v>
      </c>
      <c r="Q85" s="25">
        <f t="shared" si="794"/>
        <v>5448.2119999999995</v>
      </c>
      <c r="R85" s="39">
        <v>0.16200000000000001</v>
      </c>
      <c r="S85" s="139"/>
      <c r="T85" s="25">
        <f t="shared" si="795"/>
        <v>2444.904</v>
      </c>
      <c r="U85" s="28">
        <v>0.28799999999999998</v>
      </c>
      <c r="V85" s="25">
        <f t="shared" si="796"/>
        <v>4346.4960000000001</v>
      </c>
      <c r="W85" s="39">
        <v>0.46</v>
      </c>
      <c r="X85" s="25">
        <f t="shared" si="797"/>
        <v>6942.3200000000006</v>
      </c>
      <c r="Y85" s="39">
        <v>0.43</v>
      </c>
      <c r="Z85" s="25">
        <f t="shared" si="798"/>
        <v>6489.5599999999995</v>
      </c>
      <c r="AA85" s="40">
        <v>2.3900000000000002E-3</v>
      </c>
      <c r="AB85" s="18">
        <f t="shared" si="799"/>
        <v>36.069880000000005</v>
      </c>
      <c r="AC85" s="27">
        <f>IF(M85&gt;0,(AE85+AN85)/M85,0)</f>
        <v>2.439970083487941E-3</v>
      </c>
      <c r="AD85" s="40">
        <v>3.2000000000000003E-4</v>
      </c>
      <c r="AE85" s="37">
        <f t="shared" si="800"/>
        <v>4.82944</v>
      </c>
      <c r="AF85" s="28">
        <v>0.20960000000000001</v>
      </c>
      <c r="AG85" s="41">
        <f t="shared" si="801"/>
        <v>29.791496000000006</v>
      </c>
      <c r="AH85" s="28">
        <f t="shared" si="802"/>
        <v>0.86743311197266904</v>
      </c>
      <c r="AI85" s="29">
        <f t="shared" si="637"/>
        <v>0.87008775942396976</v>
      </c>
      <c r="AJ85" s="34">
        <v>155</v>
      </c>
      <c r="AK85" s="36">
        <v>8.3000000000000004E-2</v>
      </c>
      <c r="AL85" s="38">
        <v>0.22509999999999999</v>
      </c>
      <c r="AM85" s="137">
        <v>0.2306</v>
      </c>
      <c r="AN85" s="41">
        <f>AJ85*(1-AK85)*AL85</f>
        <v>31.994588500000003</v>
      </c>
      <c r="AO85" s="138">
        <f t="shared" si="679"/>
        <v>32.776331000000006</v>
      </c>
      <c r="AP85" s="42">
        <v>1.55</v>
      </c>
      <c r="AQ85" s="42"/>
      <c r="AR85" s="121">
        <f>AR84+AJ85-AQ85</f>
        <v>1654.9800000000023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9"/>
      <c r="B86" s="33">
        <v>3</v>
      </c>
      <c r="C86" s="11" t="s">
        <v>57</v>
      </c>
      <c r="D86" s="43">
        <v>14845</v>
      </c>
      <c r="E86" s="43">
        <v>1</v>
      </c>
      <c r="F86" s="43">
        <v>15838</v>
      </c>
      <c r="G86" s="37">
        <v>2.1</v>
      </c>
      <c r="H86" s="37">
        <v>6.6</v>
      </c>
      <c r="I86" s="43">
        <v>17354</v>
      </c>
      <c r="J86" s="127">
        <v>7.1</v>
      </c>
      <c r="K86" s="43">
        <v>16254</v>
      </c>
      <c r="L86" s="39">
        <v>7.4999999999999997E-2</v>
      </c>
      <c r="M86" s="37">
        <f>ROUND(K86*(1-L86),0)</f>
        <v>15035</v>
      </c>
      <c r="N86" s="28">
        <v>0.52700000000000002</v>
      </c>
      <c r="O86" s="25">
        <f t="shared" si="793"/>
        <v>7923.4450000000006</v>
      </c>
      <c r="P86" s="39">
        <v>0.33</v>
      </c>
      <c r="Q86" s="25">
        <f t="shared" si="794"/>
        <v>4961.55</v>
      </c>
      <c r="R86" s="39">
        <v>0.14299999999999999</v>
      </c>
      <c r="S86" s="139"/>
      <c r="T86" s="25">
        <f t="shared" si="795"/>
        <v>2150.0049999999997</v>
      </c>
      <c r="U86" s="28">
        <v>0.25900000000000001</v>
      </c>
      <c r="V86" s="25">
        <f t="shared" si="796"/>
        <v>3894.0650000000001</v>
      </c>
      <c r="W86" s="39">
        <v>0.48199999999999998</v>
      </c>
      <c r="X86" s="25">
        <f t="shared" si="797"/>
        <v>7246.87</v>
      </c>
      <c r="Y86" s="39">
        <v>0.42</v>
      </c>
      <c r="Z86" s="25">
        <f t="shared" si="798"/>
        <v>6314.7</v>
      </c>
      <c r="AA86" s="47">
        <v>2.4299999999999999E-3</v>
      </c>
      <c r="AB86" s="18">
        <f t="shared" si="799"/>
        <v>36.535049999999998</v>
      </c>
      <c r="AC86" s="27">
        <f>IF(M86&gt;0,(AE86+AN86)/M86,0)</f>
        <v>2.6092284403059531E-3</v>
      </c>
      <c r="AD86" s="47">
        <v>3.3E-4</v>
      </c>
      <c r="AE86" s="37">
        <f t="shared" si="800"/>
        <v>4.9615499999999999</v>
      </c>
      <c r="AF86" s="28">
        <v>0.20100000000000001</v>
      </c>
      <c r="AG86" s="41">
        <f t="shared" si="801"/>
        <v>30.915207000000006</v>
      </c>
      <c r="AH86" s="28">
        <f t="shared" si="802"/>
        <v>0.86561869588729612</v>
      </c>
      <c r="AI86" s="29">
        <f t="shared" si="637"/>
        <v>0.87482157161596874</v>
      </c>
      <c r="AJ86" s="43">
        <v>167</v>
      </c>
      <c r="AK86" s="39">
        <v>7.9000000000000001E-2</v>
      </c>
      <c r="AL86" s="28">
        <v>0.2228</v>
      </c>
      <c r="AM86" s="139">
        <v>0.22819999999999999</v>
      </c>
      <c r="AN86" s="41">
        <f>AJ86*(1-AK86)*AL86</f>
        <v>34.268199600000003</v>
      </c>
      <c r="AO86" s="140">
        <f t="shared" si="679"/>
        <v>35.098757400000004</v>
      </c>
      <c r="AP86" s="18">
        <v>1.55</v>
      </c>
      <c r="AQ86" s="18"/>
      <c r="AR86" s="121">
        <f>AR85+AJ86-AQ86</f>
        <v>1821.9800000000023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70"/>
      <c r="B87" s="49" t="s">
        <v>38</v>
      </c>
      <c r="C87" s="50"/>
      <c r="D87" s="51">
        <f t="shared" ref="D87" si="804">SUM(D84:D86)</f>
        <v>49810</v>
      </c>
      <c r="E87" s="51"/>
      <c r="F87" s="51">
        <f t="shared" ref="F87" si="805">SUM(F84:F86)</f>
        <v>45698</v>
      </c>
      <c r="G87" s="52"/>
      <c r="H87" s="52"/>
      <c r="I87" s="51">
        <f t="shared" ref="I87:K87" si="806">SUM(I84:I86)</f>
        <v>50280</v>
      </c>
      <c r="J87" s="52"/>
      <c r="K87" s="51">
        <f t="shared" si="806"/>
        <v>48845</v>
      </c>
      <c r="L87" s="21">
        <f t="shared" ref="L87" si="807">IF(K87&gt;0,(K84*L84+K85*L85+K86*L86)/K87,0)</f>
        <v>7.4333606305660757E-2</v>
      </c>
      <c r="M87" s="52">
        <f t="shared" ref="M87" si="808">M84+M85+M86</f>
        <v>45214</v>
      </c>
      <c r="N87" s="53">
        <f t="shared" ref="N87" si="809">IF(M87&gt;0,O87/M87,0)</f>
        <v>0.52065455389923476</v>
      </c>
      <c r="O87" s="54">
        <f t="shared" ref="O87" si="810">O84+O85+O86</f>
        <v>23540.875</v>
      </c>
      <c r="P87" s="21">
        <f t="shared" ref="P87" si="811">IF(M87&gt;0,Q87/M87,0)</f>
        <v>0.34268326182155967</v>
      </c>
      <c r="Q87" s="54">
        <f t="shared" ref="Q87" si="812">Q84+Q85+Q86</f>
        <v>15494.080999999998</v>
      </c>
      <c r="R87" s="21">
        <f t="shared" ref="R87" si="813">IF(M87&gt;0,T87/M87,0)</f>
        <v>0.13666218427920554</v>
      </c>
      <c r="S87" s="141"/>
      <c r="T87" s="54">
        <f t="shared" ref="T87" si="814">T84+T85+T86</f>
        <v>6179.0439999999999</v>
      </c>
      <c r="U87" s="21">
        <f t="shared" ref="U87" si="815">IF(M87&gt;0,V87/M87,0)</f>
        <v>0.27134936081744593</v>
      </c>
      <c r="V87" s="54">
        <f t="shared" ref="V87" si="816">V84+V85+V86</f>
        <v>12268.79</v>
      </c>
      <c r="W87" s="21">
        <f t="shared" ref="W87" si="817">IF(M87&gt;0,X87/M87,0)</f>
        <v>0.473321891449551</v>
      </c>
      <c r="X87" s="54">
        <f t="shared" ref="X87" si="818">X84+X85+X86</f>
        <v>21400.775999999998</v>
      </c>
      <c r="Y87" s="21">
        <f t="shared" ref="Y87" si="819">IF(M87&gt;0,Z87/M87,0)</f>
        <v>0.423337904188968</v>
      </c>
      <c r="Z87" s="54">
        <f t="shared" ref="Z87" si="820">Z84+Z85+Z86</f>
        <v>19140.8</v>
      </c>
      <c r="AA87" s="55">
        <f t="shared" ref="AA87" si="821">IF(M87&gt;0,AB87/M87,0)</f>
        <v>2.4266587782545228E-3</v>
      </c>
      <c r="AB87" s="56">
        <f t="shared" ref="AB87" si="822">SUM(AB84:AB86)</f>
        <v>109.71894999999999</v>
      </c>
      <c r="AC87" s="55">
        <f t="shared" ref="AC87" si="823">IF(M87&gt;0,(AC84*M84+AC85*M85+AC86*M86)/M87,0)</f>
        <v>2.4791900141549078E-3</v>
      </c>
      <c r="AD87" s="55">
        <f t="shared" ref="AD87" si="824">IF(K87&gt;0,(K84*AD84+K85*AD85+K86*AD86)/K87,0)</f>
        <v>3.2332766915753921E-4</v>
      </c>
      <c r="AE87" s="52">
        <f t="shared" ref="AE87" si="825">SUM(AE84:AE86)</f>
        <v>14.618829999999999</v>
      </c>
      <c r="AF87" s="53">
        <f t="shared" ref="AF87" si="826">IF(K87&gt;0,(K84*AF84+K85*AF85+K86*AF86)/K87,0)</f>
        <v>0.20493894154980039</v>
      </c>
      <c r="AG87" s="58">
        <f t="shared" ref="AG87" si="827">SUM(AG84:AG86)</f>
        <v>90.105172800000005</v>
      </c>
      <c r="AH87" s="53">
        <f t="shared" ref="AH87" si="828">IF(AND(AB87&gt;0),((AB84*AH84+AB85*AH85+AB86*AH86)/AB87),0)</f>
        <v>0.86813157972252997</v>
      </c>
      <c r="AI87" s="57">
        <f t="shared" si="637"/>
        <v>0.87085415037769354</v>
      </c>
      <c r="AJ87" s="51">
        <f t="shared" ref="AJ87" si="829">SUM(AJ84:AJ86)</f>
        <v>479</v>
      </c>
      <c r="AK87" s="21">
        <f t="shared" ref="AK87" si="830">IF(AJ87&gt;0,(AK84*AJ84+AK85*AJ85+AK86*AJ86)/AJ87,0)</f>
        <v>8.1605427974947811E-2</v>
      </c>
      <c r="AL87" s="53">
        <f>IF(K87&gt;0,(AL84*K84+AL85*K85+AL86*K86)/K87,0)</f>
        <v>0.22156910226225815</v>
      </c>
      <c r="AM87" s="141">
        <f>IF(L87&gt;0,(AM84*K84+AM85*K85+AM86*K86)/K87,0)</f>
        <v>0.22520324291124988</v>
      </c>
      <c r="AN87" s="58">
        <f t="shared" ref="AN87" si="831">SUM(AN84:AN86)</f>
        <v>97.475267299999999</v>
      </c>
      <c r="AO87" s="142">
        <f t="shared" si="708"/>
        <v>99.0875676</v>
      </c>
      <c r="AP87" s="56"/>
      <c r="AQ87" s="56">
        <f t="shared" ref="AQ87" si="832">SUM(AQ84:AQ86)</f>
        <v>0</v>
      </c>
      <c r="AR87" s="105"/>
      <c r="AS87" s="106">
        <f>AR86</f>
        <v>1821.9800000000023</v>
      </c>
      <c r="AT87" s="51">
        <f t="shared" ref="AT87" si="833">SUM(AT84:AT86)</f>
        <v>0</v>
      </c>
      <c r="AU87" s="59"/>
      <c r="AV87" s="58"/>
      <c r="AW87" s="58"/>
      <c r="AX87" s="58"/>
      <c r="AY87" s="58"/>
    </row>
    <row r="88" spans="1:51" x14ac:dyDescent="0.2">
      <c r="A88" s="168">
        <v>22</v>
      </c>
      <c r="B88" s="23">
        <v>1</v>
      </c>
      <c r="C88" s="46" t="s">
        <v>55</v>
      </c>
      <c r="D88" s="12">
        <v>12300</v>
      </c>
      <c r="E88" s="12">
        <v>0</v>
      </c>
      <c r="F88" s="12">
        <v>16303</v>
      </c>
      <c r="G88" s="13">
        <v>1.6</v>
      </c>
      <c r="H88" s="13">
        <v>5.7</v>
      </c>
      <c r="I88" s="12">
        <v>17615</v>
      </c>
      <c r="J88" s="125">
        <v>6.7</v>
      </c>
      <c r="K88" s="12">
        <v>16349</v>
      </c>
      <c r="L88" s="14">
        <v>7.2999999999999995E-2</v>
      </c>
      <c r="M88" s="24">
        <f>ROUND(K88*(1-L88),0)</f>
        <v>15156</v>
      </c>
      <c r="N88" s="15">
        <v>0.52700000000000002</v>
      </c>
      <c r="O88" s="25">
        <f t="shared" ref="O88:O90" si="834">M88*N88</f>
        <v>7987.2120000000004</v>
      </c>
      <c r="P88" s="14">
        <v>0.32900000000000001</v>
      </c>
      <c r="Q88" s="25">
        <f t="shared" ref="Q88:Q90" si="835">M88*P88</f>
        <v>4986.3240000000005</v>
      </c>
      <c r="R88" s="16">
        <v>0.14399999999999999</v>
      </c>
      <c r="S88" s="150"/>
      <c r="T88" s="25">
        <f t="shared" ref="T88:T90" si="836">M88*R88</f>
        <v>2182.4639999999999</v>
      </c>
      <c r="U88" s="26">
        <v>0.27800000000000002</v>
      </c>
      <c r="V88" s="25">
        <f t="shared" ref="V88:V90" si="837">M88*U88</f>
        <v>4213.3680000000004</v>
      </c>
      <c r="W88" s="16">
        <v>0.45700000000000002</v>
      </c>
      <c r="X88" s="25">
        <f t="shared" ref="X88:X90" si="838">M88*W88</f>
        <v>6926.2920000000004</v>
      </c>
      <c r="Y88" s="16">
        <v>0.43</v>
      </c>
      <c r="Z88" s="25">
        <f t="shared" ref="Z88:Z90" si="839">Y88*M88</f>
        <v>6517.08</v>
      </c>
      <c r="AA88" s="17">
        <v>2.5999999999999999E-3</v>
      </c>
      <c r="AB88" s="18">
        <f t="shared" ref="AB88:AB90" si="840">M88*AA88</f>
        <v>39.4056</v>
      </c>
      <c r="AC88" s="27">
        <f>IF(M88&gt;0,(AE88+AN88)/M88,0)</f>
        <v>2.5731318289786225E-3</v>
      </c>
      <c r="AD88" s="17">
        <v>3.3E-4</v>
      </c>
      <c r="AE88" s="24">
        <f t="shared" ref="AE88:AE90" si="841">AD88*M88</f>
        <v>5.0014799999999999</v>
      </c>
      <c r="AF88" s="117">
        <v>0.20150000000000001</v>
      </c>
      <c r="AG88" s="30">
        <f t="shared" ref="AG88:AG90" si="842">AJ88*(1-AK88)*AF88</f>
        <v>31.583110000000005</v>
      </c>
      <c r="AH88" s="28">
        <f t="shared" ref="AH88:AH90" si="843">IF(AND(AF88&gt;0,AD88&gt;0,AA88&gt;0),((AA88-AD88)*AF88)/((AF88-AD88)*AA88),0)</f>
        <v>0.87450912163841521</v>
      </c>
      <c r="AI88" s="60">
        <f t="shared" si="637"/>
        <v>0.87307995297802954</v>
      </c>
      <c r="AJ88" s="12">
        <v>170</v>
      </c>
      <c r="AK88" s="14">
        <v>7.8E-2</v>
      </c>
      <c r="AL88" s="15">
        <v>0.21690000000000001</v>
      </c>
      <c r="AM88" s="135">
        <v>0.21959999999999999</v>
      </c>
      <c r="AN88" s="30">
        <f>AJ88*(1-AK88)*AL88</f>
        <v>33.996906000000003</v>
      </c>
      <c r="AO88" s="136">
        <f t="shared" ref="AO88" si="844">AJ88*(1-AK88)*AM88</f>
        <v>34.420104000000002</v>
      </c>
      <c r="AP88" s="19">
        <v>1.52</v>
      </c>
      <c r="AQ88" s="19"/>
      <c r="AR88" s="101">
        <f>AR86+AJ88-AQ88</f>
        <v>1991.9800000000023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9"/>
      <c r="B89" s="33">
        <v>2</v>
      </c>
      <c r="C89" s="11" t="s">
        <v>53</v>
      </c>
      <c r="D89" s="34">
        <v>20655</v>
      </c>
      <c r="E89" s="34">
        <v>2</v>
      </c>
      <c r="F89" s="34">
        <v>16774</v>
      </c>
      <c r="G89" s="35">
        <v>1</v>
      </c>
      <c r="H89" s="35">
        <v>4.5</v>
      </c>
      <c r="I89" s="34">
        <v>18089</v>
      </c>
      <c r="J89" s="35">
        <v>6.5</v>
      </c>
      <c r="K89" s="34">
        <v>16354</v>
      </c>
      <c r="L89" s="36">
        <v>8.1000000000000003E-2</v>
      </c>
      <c r="M89" s="37">
        <f>ROUND(K89*(1-L89),0)</f>
        <v>15029</v>
      </c>
      <c r="N89" s="38">
        <v>0.56599999999999995</v>
      </c>
      <c r="O89" s="25">
        <f t="shared" si="834"/>
        <v>8506.4139999999989</v>
      </c>
      <c r="P89" s="36">
        <v>0.32100000000000001</v>
      </c>
      <c r="Q89" s="25">
        <f t="shared" si="835"/>
        <v>4824.3090000000002</v>
      </c>
      <c r="R89" s="39">
        <v>0.113</v>
      </c>
      <c r="S89" s="139"/>
      <c r="T89" s="25">
        <f t="shared" si="836"/>
        <v>1698.277</v>
      </c>
      <c r="U89" s="28">
        <v>0.27500000000000002</v>
      </c>
      <c r="V89" s="25">
        <f t="shared" si="837"/>
        <v>4132.9750000000004</v>
      </c>
      <c r="W89" s="39">
        <v>0.46300000000000002</v>
      </c>
      <c r="X89" s="25">
        <f t="shared" si="838"/>
        <v>6958.4270000000006</v>
      </c>
      <c r="Y89" s="39">
        <v>0.42</v>
      </c>
      <c r="Z89" s="25">
        <f t="shared" si="839"/>
        <v>6312.1799999999994</v>
      </c>
      <c r="AA89" s="40">
        <v>2.65E-3</v>
      </c>
      <c r="AB89" s="18">
        <f t="shared" si="840"/>
        <v>39.82685</v>
      </c>
      <c r="AC89" s="27">
        <f>IF(M89&gt;0,(AE89+AN89)/M89,0)</f>
        <v>2.8397259697917365E-3</v>
      </c>
      <c r="AD89" s="40">
        <v>3.6000000000000002E-4</v>
      </c>
      <c r="AE89" s="37">
        <f t="shared" si="841"/>
        <v>5.4104400000000004</v>
      </c>
      <c r="AF89" s="28">
        <v>0.21029999999999999</v>
      </c>
      <c r="AG89" s="41">
        <f t="shared" si="842"/>
        <v>35.367412800000004</v>
      </c>
      <c r="AH89" s="28">
        <f t="shared" si="843"/>
        <v>0.86563276839204717</v>
      </c>
      <c r="AI89" s="29">
        <f t="shared" si="637"/>
        <v>0.8746481128613911</v>
      </c>
      <c r="AJ89" s="34">
        <v>184</v>
      </c>
      <c r="AK89" s="36">
        <v>8.5999999999999993E-2</v>
      </c>
      <c r="AL89" s="38">
        <v>0.22159999999999999</v>
      </c>
      <c r="AM89" s="137">
        <v>0.22750000000000001</v>
      </c>
      <c r="AN89" s="41">
        <f>AJ89*(1-AK89)*AL89</f>
        <v>37.267801600000006</v>
      </c>
      <c r="AO89" s="138">
        <f t="shared" si="679"/>
        <v>38.260040000000004</v>
      </c>
      <c r="AP89" s="42">
        <v>1.52</v>
      </c>
      <c r="AQ89" s="42"/>
      <c r="AR89" s="121">
        <f>AR88+AJ89-AQ89</f>
        <v>2175.9800000000023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9"/>
      <c r="B90" s="33">
        <v>3</v>
      </c>
      <c r="C90" s="46" t="s">
        <v>57</v>
      </c>
      <c r="D90" s="43">
        <v>16285</v>
      </c>
      <c r="E90" s="43">
        <v>0</v>
      </c>
      <c r="F90" s="43">
        <v>16377</v>
      </c>
      <c r="G90" s="37">
        <v>1.3</v>
      </c>
      <c r="H90" s="37">
        <v>5.4</v>
      </c>
      <c r="I90" s="43">
        <v>17802</v>
      </c>
      <c r="J90" s="127">
        <v>6.3</v>
      </c>
      <c r="K90" s="43">
        <v>16442</v>
      </c>
      <c r="L90" s="39">
        <v>7.3999999999999996E-2</v>
      </c>
      <c r="M90" s="37">
        <f>ROUND(K90*(1-L90),0)</f>
        <v>15225</v>
      </c>
      <c r="N90" s="28">
        <v>0.44900000000000001</v>
      </c>
      <c r="O90" s="25">
        <f t="shared" si="834"/>
        <v>6836.0250000000005</v>
      </c>
      <c r="P90" s="39">
        <v>0.33600000000000002</v>
      </c>
      <c r="Q90" s="25">
        <f t="shared" si="835"/>
        <v>5115.6000000000004</v>
      </c>
      <c r="R90" s="39">
        <v>0.215</v>
      </c>
      <c r="S90" s="139"/>
      <c r="T90" s="25">
        <f t="shared" si="836"/>
        <v>3273.375</v>
      </c>
      <c r="U90" s="28">
        <v>0.28299999999999997</v>
      </c>
      <c r="V90" s="25">
        <f t="shared" si="837"/>
        <v>4308.6749999999993</v>
      </c>
      <c r="W90" s="39">
        <v>0.45900000000000002</v>
      </c>
      <c r="X90" s="25">
        <f t="shared" si="838"/>
        <v>6988.2750000000005</v>
      </c>
      <c r="Y90" s="39">
        <v>0.42</v>
      </c>
      <c r="Z90" s="25">
        <f t="shared" si="839"/>
        <v>6394.5</v>
      </c>
      <c r="AA90" s="47">
        <v>2.64E-3</v>
      </c>
      <c r="AB90" s="18">
        <f t="shared" si="840"/>
        <v>40.194000000000003</v>
      </c>
      <c r="AC90" s="27">
        <f>IF(M90&gt;0,(AE90+AN90)/M90,0)</f>
        <v>2.8208388571428571E-3</v>
      </c>
      <c r="AD90" s="47">
        <v>3.5E-4</v>
      </c>
      <c r="AE90" s="37">
        <f t="shared" si="841"/>
        <v>5.3287500000000003</v>
      </c>
      <c r="AF90" s="28">
        <v>0.2019</v>
      </c>
      <c r="AG90" s="41">
        <f t="shared" si="842"/>
        <v>35.3922624</v>
      </c>
      <c r="AH90" s="28">
        <f t="shared" si="843"/>
        <v>0.86893056088044907</v>
      </c>
      <c r="AI90" s="29">
        <f t="shared" si="637"/>
        <v>0.87735434694260284</v>
      </c>
      <c r="AJ90" s="43">
        <v>192</v>
      </c>
      <c r="AK90" s="39">
        <v>8.6999999999999994E-2</v>
      </c>
      <c r="AL90" s="28">
        <v>0.21460000000000001</v>
      </c>
      <c r="AM90" s="139">
        <v>0.20749999999999999</v>
      </c>
      <c r="AN90" s="41">
        <f>AJ90*(1-AK90)*AL90</f>
        <v>37.618521600000001</v>
      </c>
      <c r="AO90" s="140">
        <f t="shared" si="679"/>
        <v>36.373919999999998</v>
      </c>
      <c r="AP90" s="18">
        <v>1.52</v>
      </c>
      <c r="AQ90" s="18"/>
      <c r="AR90" s="121">
        <f>AR89+AJ90-AQ90</f>
        <v>2367.9800000000023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70"/>
      <c r="B91" s="49" t="s">
        <v>38</v>
      </c>
      <c r="C91" s="50"/>
      <c r="D91" s="51">
        <f t="shared" ref="D91" si="845">SUM(D88:D90)</f>
        <v>49240</v>
      </c>
      <c r="E91" s="51"/>
      <c r="F91" s="51">
        <f t="shared" ref="F91" si="846">SUM(F88:F90)</f>
        <v>49454</v>
      </c>
      <c r="G91" s="52"/>
      <c r="H91" s="52"/>
      <c r="I91" s="51">
        <f t="shared" ref="I91:K91" si="847">SUM(I88:I90)</f>
        <v>53506</v>
      </c>
      <c r="J91" s="52"/>
      <c r="K91" s="51">
        <f t="shared" si="847"/>
        <v>49145</v>
      </c>
      <c r="L91" s="21">
        <f t="shared" ref="L91" si="848">IF(K91&gt;0,(K88*L88+K89*L89+K90*L90)/K91,0)</f>
        <v>7.5996723980058994E-2</v>
      </c>
      <c r="M91" s="52">
        <f t="shared" ref="M91" si="849">M88+M89+M90</f>
        <v>45410</v>
      </c>
      <c r="N91" s="53">
        <f t="shared" ref="N91" si="850">IF(M91&gt;0,O91/M91,0)</f>
        <v>0.5137558026866329</v>
      </c>
      <c r="O91" s="54">
        <f t="shared" ref="O91" si="851">O88+O89+O90</f>
        <v>23329.651000000002</v>
      </c>
      <c r="P91" s="21">
        <f t="shared" ref="P91" si="852">IF(M91&gt;0,Q91/M91,0)</f>
        <v>0.32869925126624094</v>
      </c>
      <c r="Q91" s="54">
        <f t="shared" ref="Q91" si="853">Q88+Q89+Q90</f>
        <v>14926.233000000002</v>
      </c>
      <c r="R91" s="21">
        <f t="shared" ref="R91" si="854">IF(M91&gt;0,T91/M91,0)</f>
        <v>0.15754494604712618</v>
      </c>
      <c r="S91" s="141"/>
      <c r="T91" s="54">
        <f t="shared" ref="T91" si="855">T88+T89+T90</f>
        <v>7154.116</v>
      </c>
      <c r="U91" s="21">
        <f t="shared" ref="U91" si="856">IF(M91&gt;0,V91/M91,0)</f>
        <v>0.27868350583571899</v>
      </c>
      <c r="V91" s="54">
        <f t="shared" ref="V91" si="857">V88+V89+V90</f>
        <v>12655.018</v>
      </c>
      <c r="W91" s="21">
        <f t="shared" ref="W91" si="858">IF(M91&gt;0,X91/M91,0)</f>
        <v>0.45965633120458055</v>
      </c>
      <c r="X91" s="54">
        <f t="shared" ref="X91" si="859">X88+X89+X90</f>
        <v>20872.994000000002</v>
      </c>
      <c r="Y91" s="21">
        <f t="shared" ref="Y91" si="860">IF(M91&gt;0,Z91/M91,0)</f>
        <v>0.42333759083902223</v>
      </c>
      <c r="Z91" s="54">
        <f t="shared" ref="Z91" si="861">Z88+Z89+Z90</f>
        <v>19223.759999999998</v>
      </c>
      <c r="AA91" s="55">
        <f t="shared" ref="AA91" si="862">IF(M91&gt;0,AB91/M91,0)</f>
        <v>2.6299592600748734E-3</v>
      </c>
      <c r="AB91" s="56">
        <f t="shared" ref="AB91" si="863">SUM(AB88:AB90)</f>
        <v>119.42645</v>
      </c>
      <c r="AC91" s="55">
        <f t="shared" ref="AC91" si="864">IF(M91&gt;0,(AC88*M88+AC89*M89+AC90*M90)/M91,0)</f>
        <v>2.7444153094032153E-3</v>
      </c>
      <c r="AD91" s="55">
        <f t="shared" ref="AD91" si="865">IF(K91&gt;0,(K88*AD88+K89*AD89+K90*AD90)/K91,0)</f>
        <v>3.4667433106114561E-4</v>
      </c>
      <c r="AE91" s="52">
        <f t="shared" ref="AE91" si="866">SUM(AE88:AE90)</f>
        <v>15.740670000000001</v>
      </c>
      <c r="AF91" s="53">
        <f t="shared" ref="AF91" si="867">IF(K91&gt;0,(K88*AF88+K89*AF89+K90*AF90)/K91,0)</f>
        <v>0.20456220368297895</v>
      </c>
      <c r="AG91" s="58">
        <f t="shared" ref="AG91" si="868">SUM(AG88:AG90)</f>
        <v>102.34278520000001</v>
      </c>
      <c r="AH91" s="53">
        <f t="shared" ref="AH91" si="869">IF(AND(AB91&gt;0),((AB88*AH88+AB89*AH89+AB90*AH90)/AB91),0)</f>
        <v>0.86967148424405405</v>
      </c>
      <c r="AI91" s="57">
        <f t="shared" si="637"/>
        <v>0.87507361463219246</v>
      </c>
      <c r="AJ91" s="51">
        <f t="shared" ref="AJ91" si="870">SUM(AJ88:AJ90)</f>
        <v>546</v>
      </c>
      <c r="AK91" s="21">
        <f t="shared" ref="AK91" si="871">IF(AJ91&gt;0,(AK88*AJ88+AK89*AJ89+AK90*AJ90)/AJ91,0)</f>
        <v>8.3860805860805854E-2</v>
      </c>
      <c r="AL91" s="53">
        <f>IF(K91&gt;0,(AL88*K88+AL89*K89+AL90*K90)/K91,0)</f>
        <v>0.21769453047105505</v>
      </c>
      <c r="AM91" s="141">
        <f>IF(L91&gt;0,(AM88*K88+AM89*K89+AM90*K90)/K91,0)</f>
        <v>0.21818069793468309</v>
      </c>
      <c r="AN91" s="58">
        <f t="shared" ref="AN91" si="872">SUM(AN88:AN90)</f>
        <v>108.88322920000002</v>
      </c>
      <c r="AO91" s="142">
        <f t="shared" si="708"/>
        <v>109.05406400000001</v>
      </c>
      <c r="AP91" s="56"/>
      <c r="AQ91" s="56">
        <f t="shared" ref="AQ91" si="873">SUM(AQ88:AQ90)</f>
        <v>0</v>
      </c>
      <c r="AR91" s="105"/>
      <c r="AS91" s="106">
        <f>AR90</f>
        <v>2367.9800000000023</v>
      </c>
      <c r="AT91" s="51">
        <f t="shared" ref="AT91" si="874">SUM(AT88:AT90)</f>
        <v>0</v>
      </c>
      <c r="AU91" s="59"/>
      <c r="AV91" s="58"/>
      <c r="AW91" s="58"/>
      <c r="AX91" s="58"/>
      <c r="AY91" s="58"/>
    </row>
    <row r="92" spans="1:51" x14ac:dyDescent="0.2">
      <c r="A92" s="168">
        <v>23</v>
      </c>
      <c r="B92" s="23">
        <v>1</v>
      </c>
      <c r="C92" s="46" t="s">
        <v>55</v>
      </c>
      <c r="D92" s="12">
        <v>13700</v>
      </c>
      <c r="E92" s="12">
        <v>0</v>
      </c>
      <c r="F92" s="12">
        <v>17096</v>
      </c>
      <c r="G92" s="13">
        <v>1.4</v>
      </c>
      <c r="H92" s="13">
        <v>5.5</v>
      </c>
      <c r="I92" s="12">
        <v>18435</v>
      </c>
      <c r="J92" s="13">
        <v>5.7</v>
      </c>
      <c r="K92" s="12">
        <v>16679</v>
      </c>
      <c r="L92" s="14">
        <v>7.3999999999999996E-2</v>
      </c>
      <c r="M92" s="24">
        <f>ROUND(K92*(1-L92),0)</f>
        <v>15445</v>
      </c>
      <c r="N92" s="15">
        <v>0.50800000000000001</v>
      </c>
      <c r="O92" s="25">
        <f t="shared" ref="O92:O94" si="875">M92*N92</f>
        <v>7846.06</v>
      </c>
      <c r="P92" s="14">
        <v>0.36799999999999999</v>
      </c>
      <c r="Q92" s="25">
        <f t="shared" ref="Q92:Q94" si="876">M92*P92</f>
        <v>5683.76</v>
      </c>
      <c r="R92" s="16">
        <v>0.124</v>
      </c>
      <c r="S92" s="150"/>
      <c r="T92" s="25">
        <f t="shared" ref="T92:T94" si="877">M92*R92</f>
        <v>1915.18</v>
      </c>
      <c r="U92" s="26">
        <v>0.27900000000000003</v>
      </c>
      <c r="V92" s="25">
        <f t="shared" ref="V92:V94" si="878">M92*U92</f>
        <v>4309.1550000000007</v>
      </c>
      <c r="W92" s="16">
        <v>0.46300000000000002</v>
      </c>
      <c r="X92" s="25">
        <f t="shared" ref="X92:X94" si="879">M92*W92</f>
        <v>7151.0350000000008</v>
      </c>
      <c r="Y92" s="16">
        <v>0.43</v>
      </c>
      <c r="Z92" s="25">
        <f t="shared" ref="Z92:Z94" si="880">Y92*M92</f>
        <v>6641.3499999999995</v>
      </c>
      <c r="AA92" s="17">
        <v>2.7000000000000001E-3</v>
      </c>
      <c r="AB92" s="18">
        <f t="shared" ref="AB92:AB94" si="881">M92*AA92</f>
        <v>41.701500000000003</v>
      </c>
      <c r="AC92" s="27">
        <f>IF(M92&gt;0,(AE92+AN92)/M92,0)</f>
        <v>2.5963498866947228E-3</v>
      </c>
      <c r="AD92" s="17">
        <v>3.5E-4</v>
      </c>
      <c r="AE92" s="24">
        <f t="shared" ref="AE92:AE94" si="882">AD92*M92</f>
        <v>5.4057500000000003</v>
      </c>
      <c r="AF92" s="117">
        <v>0.21079999999999999</v>
      </c>
      <c r="AG92" s="30">
        <f t="shared" ref="AG92:AG94" si="883">AJ92*(1-AK92)*AF92</f>
        <v>33.0188688</v>
      </c>
      <c r="AH92" s="28">
        <f t="shared" ref="AH92:AH94" si="884">IF(AND(AF92&gt;0,AD92&gt;0,AA92&gt;0),((AA92-AD92)*AF92)/((AF92-AD92)*AA92),0)</f>
        <v>0.87181788583546715</v>
      </c>
      <c r="AI92" s="60">
        <f t="shared" si="637"/>
        <v>0.86656465406205196</v>
      </c>
      <c r="AJ92" s="12">
        <v>171</v>
      </c>
      <c r="AK92" s="14">
        <v>8.4000000000000005E-2</v>
      </c>
      <c r="AL92" s="15">
        <v>0.2215</v>
      </c>
      <c r="AM92" s="135">
        <v>0.22500000000000001</v>
      </c>
      <c r="AN92" s="30">
        <f>AJ92*(1-AK92)*AL92</f>
        <v>34.694873999999999</v>
      </c>
      <c r="AO92" s="136">
        <f t="shared" ref="AO92" si="885">AJ92*(1-AK92)*AM92</f>
        <v>35.243099999999998</v>
      </c>
      <c r="AP92" s="19">
        <v>1.55</v>
      </c>
      <c r="AQ92" s="19"/>
      <c r="AR92" s="101">
        <f>AR90+AJ92-AQ92</f>
        <v>2538.9800000000023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9"/>
      <c r="B93" s="33">
        <v>2</v>
      </c>
      <c r="C93" s="11" t="s">
        <v>53</v>
      </c>
      <c r="D93" s="34">
        <v>20015</v>
      </c>
      <c r="E93" s="34">
        <v>3</v>
      </c>
      <c r="F93" s="34">
        <v>16351</v>
      </c>
      <c r="G93" s="35">
        <v>2.4</v>
      </c>
      <c r="H93" s="35">
        <v>5.4</v>
      </c>
      <c r="I93" s="34">
        <v>17313</v>
      </c>
      <c r="J93" s="35">
        <v>5.7</v>
      </c>
      <c r="K93" s="34">
        <v>16629</v>
      </c>
      <c r="L93" s="36">
        <v>7.3999999999999996E-2</v>
      </c>
      <c r="M93" s="37">
        <f>ROUND(K93*(1-L93),0)</f>
        <v>15398</v>
      </c>
      <c r="N93" s="38">
        <v>0.58799999999999997</v>
      </c>
      <c r="O93" s="25">
        <f t="shared" si="875"/>
        <v>9054.0239999999994</v>
      </c>
      <c r="P93" s="36">
        <v>0.33600000000000002</v>
      </c>
      <c r="Q93" s="25">
        <f t="shared" si="876"/>
        <v>5173.7280000000001</v>
      </c>
      <c r="R93" s="39">
        <v>7.5999999999999998E-2</v>
      </c>
      <c r="S93" s="139"/>
      <c r="T93" s="25">
        <f t="shared" si="877"/>
        <v>1170.248</v>
      </c>
      <c r="U93" s="28">
        <v>0.27800000000000002</v>
      </c>
      <c r="V93" s="25">
        <f t="shared" si="878"/>
        <v>4280.6440000000002</v>
      </c>
      <c r="W93" s="39">
        <v>0.46700000000000003</v>
      </c>
      <c r="X93" s="25">
        <f t="shared" si="879"/>
        <v>7190.866</v>
      </c>
      <c r="Y93" s="39">
        <v>0.42</v>
      </c>
      <c r="Z93" s="25">
        <f t="shared" si="880"/>
        <v>6467.16</v>
      </c>
      <c r="AA93" s="40">
        <v>2.7499999999999998E-3</v>
      </c>
      <c r="AB93" s="18">
        <f t="shared" si="881"/>
        <v>42.344499999999996</v>
      </c>
      <c r="AC93" s="27">
        <f>IF(M93&gt;0,(AE93+AN93)/M93,0)</f>
        <v>2.7060243668008835E-3</v>
      </c>
      <c r="AD93" s="40">
        <v>3.4000000000000002E-4</v>
      </c>
      <c r="AE93" s="37">
        <f t="shared" si="882"/>
        <v>5.2353200000000006</v>
      </c>
      <c r="AF93" s="28">
        <v>0.2114</v>
      </c>
      <c r="AG93" s="41">
        <f t="shared" si="883"/>
        <v>34.505976400000002</v>
      </c>
      <c r="AH93" s="28">
        <f t="shared" si="884"/>
        <v>0.8777753848539408</v>
      </c>
      <c r="AI93" s="29">
        <f t="shared" si="637"/>
        <v>0.87568835426500968</v>
      </c>
      <c r="AJ93" s="34">
        <v>178</v>
      </c>
      <c r="AK93" s="36">
        <v>8.3000000000000004E-2</v>
      </c>
      <c r="AL93" s="38">
        <v>0.22320000000000001</v>
      </c>
      <c r="AM93" s="137">
        <v>0.2293</v>
      </c>
      <c r="AN93" s="41">
        <f>AJ93*(1-AK93)*AL93</f>
        <v>36.432043200000003</v>
      </c>
      <c r="AO93" s="138">
        <f t="shared" si="679"/>
        <v>37.4277218</v>
      </c>
      <c r="AP93" s="42">
        <v>1.55</v>
      </c>
      <c r="AQ93" s="42"/>
      <c r="AR93" s="121">
        <f>AR92+AJ93-AQ93</f>
        <v>2716.9800000000023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9"/>
      <c r="B94" s="33">
        <v>3</v>
      </c>
      <c r="C94" s="11" t="s">
        <v>56</v>
      </c>
      <c r="D94" s="43">
        <v>18985</v>
      </c>
      <c r="E94" s="43">
        <v>0</v>
      </c>
      <c r="F94" s="43">
        <v>16541</v>
      </c>
      <c r="G94" s="37">
        <v>2.2999999999999998</v>
      </c>
      <c r="H94" s="37">
        <v>6.3</v>
      </c>
      <c r="I94" s="43">
        <v>18157</v>
      </c>
      <c r="J94" s="37">
        <v>5.5</v>
      </c>
      <c r="K94" s="43">
        <v>16455</v>
      </c>
      <c r="L94" s="39">
        <v>0.08</v>
      </c>
      <c r="M94" s="37">
        <f>ROUND(K94*(1-L94),0)</f>
        <v>15139</v>
      </c>
      <c r="N94" s="28">
        <v>0.55900000000000005</v>
      </c>
      <c r="O94" s="25">
        <f t="shared" si="875"/>
        <v>8462.7010000000009</v>
      </c>
      <c r="P94" s="39">
        <v>0.38</v>
      </c>
      <c r="Q94" s="25">
        <f t="shared" si="876"/>
        <v>5752.82</v>
      </c>
      <c r="R94" s="39">
        <v>6.0999999999999999E-2</v>
      </c>
      <c r="S94" s="139"/>
      <c r="T94" s="25">
        <f t="shared" si="877"/>
        <v>923.47899999999993</v>
      </c>
      <c r="U94" s="28">
        <v>0.27900000000000003</v>
      </c>
      <c r="V94" s="25">
        <f t="shared" si="878"/>
        <v>4223.7809999999999</v>
      </c>
      <c r="W94" s="39">
        <v>0.47299999999999998</v>
      </c>
      <c r="X94" s="25">
        <f t="shared" si="879"/>
        <v>7160.7469999999994</v>
      </c>
      <c r="Y94" s="39">
        <v>0.42</v>
      </c>
      <c r="Z94" s="25">
        <f t="shared" si="880"/>
        <v>6358.38</v>
      </c>
      <c r="AA94" s="47">
        <v>2.64E-3</v>
      </c>
      <c r="AB94" s="18">
        <f t="shared" si="881"/>
        <v>39.96696</v>
      </c>
      <c r="AC94" s="27">
        <f>IF(M94&gt;0,(AE94+AN94)/M94,0)</f>
        <v>2.6889731818482065E-3</v>
      </c>
      <c r="AD94" s="47">
        <v>3.3E-4</v>
      </c>
      <c r="AE94" s="37">
        <f t="shared" si="882"/>
        <v>4.99587</v>
      </c>
      <c r="AF94" s="28">
        <v>0.2097</v>
      </c>
      <c r="AG94" s="41">
        <f t="shared" si="883"/>
        <v>33.688305</v>
      </c>
      <c r="AH94" s="28">
        <f t="shared" si="884"/>
        <v>0.87637913741223672</v>
      </c>
      <c r="AI94" s="29">
        <f t="shared" si="637"/>
        <v>0.87858081050390124</v>
      </c>
      <c r="AJ94" s="43">
        <v>175</v>
      </c>
      <c r="AK94" s="39">
        <v>8.2000000000000003E-2</v>
      </c>
      <c r="AL94" s="28">
        <v>0.2223</v>
      </c>
      <c r="AM94" s="139">
        <v>0.222</v>
      </c>
      <c r="AN94" s="41">
        <f>AJ94*(1-AK94)*AL94</f>
        <v>35.712495000000004</v>
      </c>
      <c r="AO94" s="140">
        <f t="shared" si="679"/>
        <v>35.664300000000004</v>
      </c>
      <c r="AP94" s="18">
        <v>1.55</v>
      </c>
      <c r="AQ94" s="18"/>
      <c r="AR94" s="121">
        <f>AR93+AJ94-AQ94</f>
        <v>2891.9800000000023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70"/>
      <c r="B95" s="49" t="s">
        <v>38</v>
      </c>
      <c r="C95" s="50"/>
      <c r="D95" s="51">
        <f t="shared" ref="D95" si="886">SUM(D92:D94)</f>
        <v>52700</v>
      </c>
      <c r="E95" s="51"/>
      <c r="F95" s="51">
        <f t="shared" ref="F95" si="887">SUM(F92:F94)</f>
        <v>49988</v>
      </c>
      <c r="G95" s="52"/>
      <c r="H95" s="52"/>
      <c r="I95" s="51">
        <f t="shared" ref="I95:K95" si="888">SUM(I92:I94)</f>
        <v>53905</v>
      </c>
      <c r="J95" s="52"/>
      <c r="K95" s="51">
        <f t="shared" si="888"/>
        <v>49763</v>
      </c>
      <c r="L95" s="21">
        <f t="shared" ref="L95" si="889">IF(K95&gt;0,(K92*L92+K93*L93+K94*L94)/K95,0)</f>
        <v>7.5984004179812312E-2</v>
      </c>
      <c r="M95" s="52">
        <f t="shared" ref="M95" si="890">M92+M93+M94</f>
        <v>45982</v>
      </c>
      <c r="N95" s="53">
        <f t="shared" ref="N95" si="891">IF(M95&gt;0,O95/M95,0)</f>
        <v>0.5515807272410943</v>
      </c>
      <c r="O95" s="54">
        <f t="shared" ref="O95" si="892">O92+O93+O94</f>
        <v>25362.785</v>
      </c>
      <c r="P95" s="21">
        <f t="shared" ref="P95" si="893">IF(M95&gt;0,Q95/M95,0)</f>
        <v>0.36123500500195732</v>
      </c>
      <c r="Q95" s="54">
        <f t="shared" ref="Q95" si="894">Q92+Q93+Q94</f>
        <v>16610.308000000001</v>
      </c>
      <c r="R95" s="21">
        <f t="shared" ref="R95" si="895">IF(M95&gt;0,T95/M95,0)</f>
        <v>8.7184267756948361E-2</v>
      </c>
      <c r="S95" s="141"/>
      <c r="T95" s="54">
        <f t="shared" ref="T95" si="896">T92+T93+T94</f>
        <v>4008.9069999999997</v>
      </c>
      <c r="U95" s="21">
        <f t="shared" ref="U95" si="897">IF(M95&gt;0,V95/M95,0)</f>
        <v>0.27866512983341313</v>
      </c>
      <c r="V95" s="54">
        <f t="shared" ref="V95" si="898">V92+V93+V94</f>
        <v>12813.580000000002</v>
      </c>
      <c r="W95" s="21">
        <f t="shared" ref="W95" si="899">IF(M95&gt;0,X95/M95,0)</f>
        <v>0.46763185594363016</v>
      </c>
      <c r="X95" s="54">
        <f t="shared" ref="X95" si="900">X92+X93+X94</f>
        <v>21502.648000000001</v>
      </c>
      <c r="Y95" s="21">
        <f t="shared" ref="Y95" si="901">IF(M95&gt;0,Z95/M95,0)</f>
        <v>0.4233589230568483</v>
      </c>
      <c r="Z95" s="54">
        <f t="shared" ref="Z95" si="902">Z92+Z93+Z94</f>
        <v>19466.89</v>
      </c>
      <c r="AA95" s="55">
        <f t="shared" ref="AA95" si="903">IF(M95&gt;0,AB95/M95,0)</f>
        <v>2.6969892566656517E-3</v>
      </c>
      <c r="AB95" s="56">
        <f t="shared" ref="AB95" si="904">SUM(AB92:AB94)</f>
        <v>124.01295999999999</v>
      </c>
      <c r="AC95" s="55">
        <f t="shared" ref="AC95" si="905">IF(M95&gt;0,(AC92*M92+AC93*M93+AC94*M94)/M95,0)</f>
        <v>2.6635716628245834E-3</v>
      </c>
      <c r="AD95" s="55">
        <f t="shared" ref="AD95" si="906">IF(K95&gt;0,(K92*AD92+K93*AD93+K94*AD94)/K95,0)</f>
        <v>3.4004501336334231E-4</v>
      </c>
      <c r="AE95" s="52">
        <f t="shared" ref="AE95" si="907">SUM(AE92:AE94)</f>
        <v>15.636940000000001</v>
      </c>
      <c r="AF95" s="53">
        <f t="shared" ref="AF95" si="908">IF(K95&gt;0,(K92*AF92+K93*AF93+K94*AF94)/K95,0)</f>
        <v>0.21063676426260472</v>
      </c>
      <c r="AG95" s="58">
        <f t="shared" ref="AG95" si="909">SUM(AG92:AG94)</f>
        <v>101.2131502</v>
      </c>
      <c r="AH95" s="53">
        <f t="shared" ref="AH95" si="910">IF(AND(AB95&gt;0),((AB92*AH92+AB93*AH93+AB94*AH94)/AB95),0)</f>
        <v>0.8753220895614845</v>
      </c>
      <c r="AI95" s="57">
        <f t="shared" si="637"/>
        <v>0.8736711786476048</v>
      </c>
      <c r="AJ95" s="51">
        <f t="shared" ref="AJ95" si="911">SUM(AJ92:AJ94)</f>
        <v>524</v>
      </c>
      <c r="AK95" s="21">
        <f t="shared" ref="AK95" si="912">IF(AJ95&gt;0,(AK92*AJ92+AK93*AJ93+AK94*AJ94)/AJ95,0)</f>
        <v>8.2992366412213733E-2</v>
      </c>
      <c r="AL95" s="53">
        <f>IF(K95&gt;0,(AL92*K92+AL93*K93+AL94*K94)/K95,0)</f>
        <v>0.22233261258364648</v>
      </c>
      <c r="AM95" s="141">
        <f>IF(L95&gt;0,(AM92*K92+AM93*K93+AM94*K94)/K95,0)</f>
        <v>0.22544490283945906</v>
      </c>
      <c r="AN95" s="58">
        <f t="shared" ref="AN95" si="913">SUM(AN92:AN94)</f>
        <v>106.83941220000001</v>
      </c>
      <c r="AO95" s="142">
        <f t="shared" si="708"/>
        <v>108.3351218</v>
      </c>
      <c r="AP95" s="56"/>
      <c r="AQ95" s="56">
        <f t="shared" ref="AQ95" si="914">SUM(AQ92:AQ94)</f>
        <v>0</v>
      </c>
      <c r="AR95" s="105"/>
      <c r="AS95" s="106">
        <f>AR94</f>
        <v>2891.9800000000023</v>
      </c>
      <c r="AT95" s="51">
        <f t="shared" ref="AT95" si="915">SUM(AT92:AT94)</f>
        <v>0</v>
      </c>
      <c r="AU95" s="59"/>
      <c r="AV95" s="58"/>
      <c r="AW95" s="58"/>
      <c r="AX95" s="58"/>
      <c r="AY95" s="58"/>
    </row>
    <row r="96" spans="1:51" x14ac:dyDescent="0.2">
      <c r="A96" s="168">
        <v>24</v>
      </c>
      <c r="B96" s="23">
        <v>1</v>
      </c>
      <c r="C96" s="46" t="s">
        <v>58</v>
      </c>
      <c r="D96" s="12">
        <v>4584</v>
      </c>
      <c r="E96" s="12">
        <v>0</v>
      </c>
      <c r="F96" s="12">
        <v>12032</v>
      </c>
      <c r="G96" s="13">
        <v>1.7</v>
      </c>
      <c r="H96" s="13">
        <v>5.5</v>
      </c>
      <c r="I96" s="12">
        <v>12436</v>
      </c>
      <c r="J96" s="13">
        <v>6.8</v>
      </c>
      <c r="K96" s="12">
        <v>15089</v>
      </c>
      <c r="L96" s="14">
        <v>6.7000000000000004E-2</v>
      </c>
      <c r="M96" s="24">
        <f>ROUND(K96*(1-L96),0)</f>
        <v>14078</v>
      </c>
      <c r="N96" s="15">
        <v>0.53800000000000003</v>
      </c>
      <c r="O96" s="25">
        <f t="shared" ref="O96:O98" si="916">M96*N96</f>
        <v>7573.9640000000009</v>
      </c>
      <c r="P96" s="14">
        <v>0.36399999999999999</v>
      </c>
      <c r="Q96" s="25">
        <f t="shared" ref="Q96:Q98" si="917">M96*P96</f>
        <v>5124.3919999999998</v>
      </c>
      <c r="R96" s="16">
        <v>9.8000000000000004E-2</v>
      </c>
      <c r="S96" s="150"/>
      <c r="T96" s="25">
        <f t="shared" ref="T96:T98" si="918">M96*R96</f>
        <v>1379.644</v>
      </c>
      <c r="U96" s="26">
        <v>0.27700000000000002</v>
      </c>
      <c r="V96" s="25">
        <f t="shared" ref="V96:V98" si="919">M96*U96</f>
        <v>3899.6060000000002</v>
      </c>
      <c r="W96" s="16">
        <v>0.46800000000000003</v>
      </c>
      <c r="X96" s="25">
        <f t="shared" ref="X96:X98" si="920">M96*W96</f>
        <v>6588.5040000000008</v>
      </c>
      <c r="Y96" s="16">
        <v>0.43</v>
      </c>
      <c r="Z96" s="25">
        <f t="shared" ref="Z96:Z98" si="921">Y96*M96</f>
        <v>6053.54</v>
      </c>
      <c r="AA96" s="17">
        <v>2.66E-3</v>
      </c>
      <c r="AB96" s="18">
        <f t="shared" ref="AB96:AB98" si="922">M96*AA96</f>
        <v>37.447479999999999</v>
      </c>
      <c r="AC96" s="27">
        <f>IF(M96&gt;0,(AE96+AN96)/M96,0)</f>
        <v>2.6109705497940048E-3</v>
      </c>
      <c r="AD96" s="17">
        <v>3.4000000000000002E-4</v>
      </c>
      <c r="AE96" s="24">
        <f t="shared" ref="AE96:AE98" si="923">AD96*M96</f>
        <v>4.7865200000000003</v>
      </c>
      <c r="AF96" s="117">
        <v>0.2102</v>
      </c>
      <c r="AG96" s="30">
        <f t="shared" ref="AG96:AG98" si="924">AJ96*(1-AK96)*AF96</f>
        <v>29.748765200000001</v>
      </c>
      <c r="AH96" s="28">
        <f t="shared" ref="AH96:AH98" si="925">IF(AND(AF96&gt;0,AD96&gt;0,AA96&gt;0),((AA96-AD96)*AF96)/((AF96-AD96)*AA96),0)</f>
        <v>0.87359349483973925</v>
      </c>
      <c r="AI96" s="60">
        <f t="shared" si="637"/>
        <v>0.87109129550201048</v>
      </c>
      <c r="AJ96" s="12">
        <v>154</v>
      </c>
      <c r="AK96" s="14">
        <v>8.1000000000000003E-2</v>
      </c>
      <c r="AL96" s="15">
        <v>0.22589999999999999</v>
      </c>
      <c r="AM96" s="135">
        <v>0.23910000000000001</v>
      </c>
      <c r="AN96" s="30">
        <f>AJ96*(1-AK96)*AL96</f>
        <v>31.970723400000001</v>
      </c>
      <c r="AO96" s="136">
        <f t="shared" ref="AO96" si="926">AJ96*(1-AK96)*AM96</f>
        <v>33.838866600000003</v>
      </c>
      <c r="AP96" s="19">
        <v>1.55</v>
      </c>
      <c r="AQ96" s="19">
        <v>997.52</v>
      </c>
      <c r="AR96" s="101">
        <f>AR94+AJ96-AQ96</f>
        <v>2048.4600000000023</v>
      </c>
      <c r="AS96" s="102"/>
      <c r="AT96" s="12"/>
      <c r="AU96" s="31"/>
      <c r="AV96" s="20"/>
      <c r="AW96" s="20"/>
      <c r="AX96" s="20"/>
      <c r="AY96" s="20"/>
    </row>
    <row r="97" spans="1:51" x14ac:dyDescent="0.2">
      <c r="A97" s="169"/>
      <c r="B97" s="33">
        <v>2</v>
      </c>
      <c r="C97" s="11" t="s">
        <v>53</v>
      </c>
      <c r="D97" s="34">
        <v>20231</v>
      </c>
      <c r="E97" s="34">
        <v>3</v>
      </c>
      <c r="F97" s="34">
        <v>15591</v>
      </c>
      <c r="G97" s="35">
        <v>1.4</v>
      </c>
      <c r="H97" s="35">
        <v>3.9</v>
      </c>
      <c r="I97" s="34">
        <v>17159</v>
      </c>
      <c r="J97" s="35">
        <v>5.6</v>
      </c>
      <c r="K97" s="34">
        <v>15058</v>
      </c>
      <c r="L97" s="36">
        <v>6.4000000000000001E-2</v>
      </c>
      <c r="M97" s="37">
        <f>ROUND(K97*(1-L97),0)</f>
        <v>14094</v>
      </c>
      <c r="N97" s="38">
        <v>0.53800000000000003</v>
      </c>
      <c r="O97" s="25">
        <f t="shared" si="916"/>
        <v>7582.5720000000001</v>
      </c>
      <c r="P97" s="36">
        <v>0.36699999999999999</v>
      </c>
      <c r="Q97" s="25">
        <f t="shared" si="917"/>
        <v>5172.4979999999996</v>
      </c>
      <c r="R97" s="39">
        <v>9.5000000000000001E-2</v>
      </c>
      <c r="S97" s="139"/>
      <c r="T97" s="25">
        <f t="shared" si="918"/>
        <v>1338.93</v>
      </c>
      <c r="U97" s="28">
        <v>0.26500000000000001</v>
      </c>
      <c r="V97" s="25">
        <f t="shared" si="919"/>
        <v>3734.9100000000003</v>
      </c>
      <c r="W97" s="39">
        <v>0.47099999999999997</v>
      </c>
      <c r="X97" s="25">
        <f t="shared" si="920"/>
        <v>6638.2739999999994</v>
      </c>
      <c r="Y97" s="39">
        <v>0.42</v>
      </c>
      <c r="Z97" s="25">
        <f t="shared" si="921"/>
        <v>5919.48</v>
      </c>
      <c r="AA97" s="40">
        <v>2.6800000000000001E-3</v>
      </c>
      <c r="AB97" s="18">
        <f t="shared" si="922"/>
        <v>37.771920000000001</v>
      </c>
      <c r="AC97" s="27">
        <f>IF(M97&gt;0,(AE97+AN97)/M97,0)</f>
        <v>2.5446646800056758E-3</v>
      </c>
      <c r="AD97" s="40">
        <v>3.3E-4</v>
      </c>
      <c r="AE97" s="37">
        <f t="shared" si="923"/>
        <v>4.6510199999999999</v>
      </c>
      <c r="AF97" s="28">
        <v>0.19539999999999999</v>
      </c>
      <c r="AG97" s="41">
        <f t="shared" si="924"/>
        <v>28.223575999999998</v>
      </c>
      <c r="AH97" s="28">
        <f t="shared" si="925"/>
        <v>0.87834906566261328</v>
      </c>
      <c r="AI97" s="29">
        <f t="shared" si="637"/>
        <v>0.87164796979926884</v>
      </c>
      <c r="AJ97" s="34">
        <v>157</v>
      </c>
      <c r="AK97" s="36">
        <v>0.08</v>
      </c>
      <c r="AL97" s="38">
        <v>0.21609999999999999</v>
      </c>
      <c r="AM97" s="137">
        <v>0.2253</v>
      </c>
      <c r="AN97" s="41">
        <f>AJ97*(1-AK97)*AL97</f>
        <v>31.213483999999998</v>
      </c>
      <c r="AO97" s="138">
        <f t="shared" si="679"/>
        <v>32.542332000000002</v>
      </c>
      <c r="AP97" s="42">
        <v>1.52</v>
      </c>
      <c r="AQ97" s="42"/>
      <c r="AR97" s="121">
        <f>AR96+AJ97-AQ97</f>
        <v>2205.4600000000023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9"/>
      <c r="B98" s="33">
        <v>3</v>
      </c>
      <c r="C98" s="11" t="s">
        <v>56</v>
      </c>
      <c r="D98" s="43">
        <v>19490</v>
      </c>
      <c r="E98" s="43">
        <v>1</v>
      </c>
      <c r="F98" s="43">
        <v>17534</v>
      </c>
      <c r="G98" s="37">
        <v>1.7</v>
      </c>
      <c r="H98" s="37">
        <v>3.3</v>
      </c>
      <c r="I98" s="43">
        <v>18221</v>
      </c>
      <c r="J98" s="37">
        <v>5</v>
      </c>
      <c r="K98" s="43">
        <v>14916</v>
      </c>
      <c r="L98" s="39">
        <v>6.7000000000000004E-2</v>
      </c>
      <c r="M98" s="37">
        <f>ROUND(K98*(1-L98),0)</f>
        <v>13917</v>
      </c>
      <c r="N98" s="28">
        <v>0.48199999999999998</v>
      </c>
      <c r="O98" s="25">
        <f t="shared" si="916"/>
        <v>6707.9939999999997</v>
      </c>
      <c r="P98" s="39">
        <v>0.38800000000000001</v>
      </c>
      <c r="Q98" s="25">
        <f t="shared" si="917"/>
        <v>5399.7960000000003</v>
      </c>
      <c r="R98" s="39">
        <v>0.13</v>
      </c>
      <c r="S98" s="139"/>
      <c r="T98" s="25">
        <f t="shared" si="918"/>
        <v>1809.21</v>
      </c>
      <c r="U98" s="28">
        <v>0.26700000000000002</v>
      </c>
      <c r="V98" s="25">
        <f t="shared" si="919"/>
        <v>3715.8390000000004</v>
      </c>
      <c r="W98" s="39">
        <v>0.47</v>
      </c>
      <c r="X98" s="25">
        <f t="shared" si="920"/>
        <v>6540.99</v>
      </c>
      <c r="Y98" s="39">
        <v>0.42</v>
      </c>
      <c r="Z98" s="25">
        <f t="shared" si="921"/>
        <v>5845.1399999999994</v>
      </c>
      <c r="AA98" s="47">
        <v>2.6800000000000001E-3</v>
      </c>
      <c r="AB98" s="18">
        <f t="shared" si="922"/>
        <v>37.297560000000004</v>
      </c>
      <c r="AC98" s="27">
        <f>IF(M98&gt;0,(AE98+AN98)/M98,0)</f>
        <v>2.5879366242724726E-3</v>
      </c>
      <c r="AD98" s="47">
        <v>3.3E-4</v>
      </c>
      <c r="AE98" s="37">
        <f t="shared" si="923"/>
        <v>4.5926099999999996</v>
      </c>
      <c r="AF98" s="28">
        <v>0.20330000000000001</v>
      </c>
      <c r="AG98" s="41">
        <f t="shared" si="924"/>
        <v>28.242436000000005</v>
      </c>
      <c r="AH98" s="28">
        <f t="shared" si="925"/>
        <v>0.87829132898840279</v>
      </c>
      <c r="AI98" s="29">
        <f t="shared" si="637"/>
        <v>0.87376000160086476</v>
      </c>
      <c r="AJ98" s="43">
        <v>151</v>
      </c>
      <c r="AK98" s="39">
        <v>0.08</v>
      </c>
      <c r="AL98" s="28">
        <v>0.22620000000000001</v>
      </c>
      <c r="AM98" s="139">
        <v>0.24440000000000001</v>
      </c>
      <c r="AN98" s="41">
        <f>AJ98*(1-AK98)*AL98</f>
        <v>31.423704000000004</v>
      </c>
      <c r="AO98" s="140">
        <f t="shared" si="679"/>
        <v>33.952048000000005</v>
      </c>
      <c r="AP98" s="18">
        <v>1.55</v>
      </c>
      <c r="AQ98" s="18"/>
      <c r="AR98" s="121">
        <f>AR97+AJ98-AQ98</f>
        <v>2356.4600000000023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70"/>
      <c r="B99" s="49" t="s">
        <v>38</v>
      </c>
      <c r="C99" s="50"/>
      <c r="D99" s="51">
        <f t="shared" ref="D99" si="927">SUM(D96:D98)</f>
        <v>44305</v>
      </c>
      <c r="E99" s="51"/>
      <c r="F99" s="51">
        <f t="shared" ref="F99" si="928">SUM(F96:F98)</f>
        <v>45157</v>
      </c>
      <c r="G99" s="52"/>
      <c r="H99" s="52"/>
      <c r="I99" s="51">
        <f t="shared" ref="I99:K99" si="929">SUM(I96:I98)</f>
        <v>47816</v>
      </c>
      <c r="J99" s="52"/>
      <c r="K99" s="51">
        <f t="shared" si="929"/>
        <v>45063</v>
      </c>
      <c r="L99" s="21">
        <f t="shared" ref="L99" si="930">IF(K99&gt;0,(K96*L96+K97*L97+K98*L98)/K99,0)</f>
        <v>6.599753678183877E-2</v>
      </c>
      <c r="M99" s="52">
        <f t="shared" ref="M99" si="931">M96+M97+M98</f>
        <v>42089</v>
      </c>
      <c r="N99" s="53">
        <f t="shared" ref="N99" si="932">IF(M99&gt;0,O99/M99,0)</f>
        <v>0.51948323790063911</v>
      </c>
      <c r="O99" s="54">
        <f t="shared" ref="O99" si="933">O96+O97+O98</f>
        <v>21864.53</v>
      </c>
      <c r="P99" s="21">
        <f t="shared" ref="P99" si="934">IF(M99&gt;0,Q99/M99,0)</f>
        <v>0.37294034070659793</v>
      </c>
      <c r="Q99" s="54">
        <f t="shared" ref="Q99" si="935">Q96+Q97+Q98</f>
        <v>15696.686</v>
      </c>
      <c r="R99" s="21">
        <f t="shared" ref="R99" si="936">IF(M99&gt;0,T99/M99,0)</f>
        <v>0.10757642139276295</v>
      </c>
      <c r="S99" s="141"/>
      <c r="T99" s="54">
        <f t="shared" ref="T99" si="937">T96+T97+T98</f>
        <v>4527.7839999999997</v>
      </c>
      <c r="U99" s="21">
        <f t="shared" ref="U99" si="938">IF(M99&gt;0,V99/M99,0)</f>
        <v>0.26967509325476968</v>
      </c>
      <c r="V99" s="54">
        <f t="shared" ref="V99" si="939">V96+V97+V98</f>
        <v>11350.355000000001</v>
      </c>
      <c r="W99" s="21">
        <f t="shared" ref="W99" si="940">IF(M99&gt;0,X99/M99,0)</f>
        <v>0.46966589845327755</v>
      </c>
      <c r="X99" s="54">
        <f t="shared" ref="X99" si="941">X96+X97+X98</f>
        <v>19767.768</v>
      </c>
      <c r="Y99" s="21">
        <f t="shared" ref="Y99" si="942">IF(M99&gt;0,Z99/M99,0)</f>
        <v>0.42334481693554132</v>
      </c>
      <c r="Z99" s="54">
        <f t="shared" ref="Z99" si="943">Z96+Z97+Z98</f>
        <v>17818.16</v>
      </c>
      <c r="AA99" s="55">
        <f t="shared" ref="AA99" si="944">IF(M99&gt;0,AB99/M99,0)</f>
        <v>2.6733103661289175E-3</v>
      </c>
      <c r="AB99" s="56">
        <f t="shared" ref="AB99" si="945">SUM(AB96:AB98)</f>
        <v>112.51696000000001</v>
      </c>
      <c r="AC99" s="55">
        <f t="shared" ref="AC99" si="946">IF(M99&gt;0,(AC96*M96+AC97*M97+AC98*M98)/M99,0)</f>
        <v>2.5811509277958609E-3</v>
      </c>
      <c r="AD99" s="55">
        <f t="shared" ref="AD99" si="947">IF(K99&gt;0,(K96*AD96+K97*AD97+K98*AD98)/K99,0)</f>
        <v>3.3334842331846526E-4</v>
      </c>
      <c r="AE99" s="52">
        <f t="shared" ref="AE99" si="948">SUM(AE96:AE98)</f>
        <v>14.030149999999999</v>
      </c>
      <c r="AF99" s="53">
        <f t="shared" ref="AF99" si="949">IF(K99&gt;0,(K96*AF96+K97*AF97+K98*AF98)/K99,0)</f>
        <v>0.20297059228191647</v>
      </c>
      <c r="AG99" s="58">
        <f t="shared" ref="AG99" si="950">SUM(AG96:AG98)</f>
        <v>86.214777200000015</v>
      </c>
      <c r="AH99" s="53">
        <f t="shared" ref="AH99" si="951">IF(AND(AB99&gt;0),((AB96*AH96+AB97*AH97+AB98*AH98)/AB99),0)</f>
        <v>0.87674719532814327</v>
      </c>
      <c r="AI99" s="57">
        <f t="shared" si="637"/>
        <v>0.8721581423312359</v>
      </c>
      <c r="AJ99" s="51">
        <f t="shared" ref="AJ99" si="952">SUM(AJ96:AJ98)</f>
        <v>462</v>
      </c>
      <c r="AK99" s="21">
        <f t="shared" ref="AK99" si="953">IF(AJ99&gt;0,(AK96*AJ96+AK97*AJ97+AK98*AJ98)/AJ99,0)</f>
        <v>8.0333333333333326E-2</v>
      </c>
      <c r="AL99" s="53">
        <f>IF(K99&gt;0,(AL96*K96+AL97*K97+AL98*K98)/K99,0)</f>
        <v>0.22272458779930321</v>
      </c>
      <c r="AM99" s="141">
        <f>IF(L99&gt;0,(AM96*K96+AM97*K97+AM98*K98)/K99,0)</f>
        <v>0.23624298648558684</v>
      </c>
      <c r="AN99" s="58">
        <f t="shared" ref="AN99" si="954">SUM(AN96:AN98)</f>
        <v>94.607911400000006</v>
      </c>
      <c r="AO99" s="142">
        <f t="shared" si="708"/>
        <v>100.33324660000001</v>
      </c>
      <c r="AP99" s="56"/>
      <c r="AQ99" s="56">
        <f t="shared" ref="AQ99" si="955">SUM(AQ96:AQ98)</f>
        <v>997.52</v>
      </c>
      <c r="AR99" s="105"/>
      <c r="AS99" s="106">
        <f>AR98</f>
        <v>2356.4600000000023</v>
      </c>
      <c r="AT99" s="51">
        <f t="shared" ref="AT99" si="956">SUM(AT96:AT98)</f>
        <v>0</v>
      </c>
      <c r="AU99" s="59"/>
      <c r="AV99" s="58"/>
      <c r="AW99" s="58"/>
      <c r="AX99" s="58"/>
      <c r="AY99" s="58"/>
    </row>
    <row r="100" spans="1:51" x14ac:dyDescent="0.2">
      <c r="A100" s="171">
        <v>25</v>
      </c>
      <c r="B100" s="33">
        <v>1</v>
      </c>
      <c r="C100" s="46" t="s">
        <v>54</v>
      </c>
      <c r="D100" s="12">
        <v>6635</v>
      </c>
      <c r="E100" s="12">
        <v>0</v>
      </c>
      <c r="F100" s="12">
        <v>15397</v>
      </c>
      <c r="G100" s="13">
        <v>1.4</v>
      </c>
      <c r="H100" s="13">
        <v>4.3</v>
      </c>
      <c r="I100" s="12">
        <v>16858</v>
      </c>
      <c r="J100" s="13">
        <v>5</v>
      </c>
      <c r="K100" s="12">
        <v>14848</v>
      </c>
      <c r="L100" s="14">
        <v>7.0000000000000007E-2</v>
      </c>
      <c r="M100" s="24">
        <f>ROUND(K100*(1-L100),0)</f>
        <v>13809</v>
      </c>
      <c r="N100" s="15">
        <v>0.55300000000000005</v>
      </c>
      <c r="O100" s="25">
        <f t="shared" ref="O100:O102" si="957">M100*N100</f>
        <v>7636.3770000000004</v>
      </c>
      <c r="P100" s="14">
        <v>0.35899999999999999</v>
      </c>
      <c r="Q100" s="25">
        <f t="shared" ref="Q100:Q102" si="958">M100*P100</f>
        <v>4957.4309999999996</v>
      </c>
      <c r="R100" s="16">
        <v>8.7999999999999995E-2</v>
      </c>
      <c r="S100" s="150"/>
      <c r="T100" s="25">
        <f t="shared" ref="T100:T102" si="959">M100*R100</f>
        <v>1215.192</v>
      </c>
      <c r="U100" s="26">
        <v>0.247</v>
      </c>
      <c r="V100" s="25">
        <f t="shared" ref="V100:V102" si="960">M100*U100</f>
        <v>3410.8229999999999</v>
      </c>
      <c r="W100" s="16">
        <v>0.49</v>
      </c>
      <c r="X100" s="25">
        <f t="shared" ref="X100:X102" si="961">M100*W100</f>
        <v>6766.41</v>
      </c>
      <c r="Y100" s="16">
        <v>0.42</v>
      </c>
      <c r="Z100" s="25">
        <f t="shared" ref="Z100:Z102" si="962">Y100*M100</f>
        <v>5799.78</v>
      </c>
      <c r="AA100" s="17">
        <v>2.7000000000000001E-3</v>
      </c>
      <c r="AB100" s="18">
        <f t="shared" ref="AB100:AB102" si="963">M100*AA100</f>
        <v>37.284300000000002</v>
      </c>
      <c r="AC100" s="27">
        <f>IF(M100&gt;0,(AE100+AN100)/M100,0)</f>
        <v>2.4056928090375844E-3</v>
      </c>
      <c r="AD100" s="17">
        <v>3.2000000000000003E-4</v>
      </c>
      <c r="AE100" s="24">
        <f t="shared" ref="AE100:AE102" si="964">AD100*M100</f>
        <v>4.4188800000000006</v>
      </c>
      <c r="AF100" s="117">
        <v>0.19900000000000001</v>
      </c>
      <c r="AG100" s="30">
        <f t="shared" ref="AG100:AG102" si="965">AJ100*(1-AK100)*AF100</f>
        <v>25.575480000000002</v>
      </c>
      <c r="AH100" s="28">
        <f t="shared" ref="AH100:AH102" si="966">IF(AND(AF100&gt;0,AD100&gt;0,AA100&gt;0),((AA100-AD100)*AF100)/((AF100-AD100)*AA100),0)</f>
        <v>0.88290122214019939</v>
      </c>
      <c r="AI100" s="60">
        <f t="shared" si="637"/>
        <v>0.86822194902788641</v>
      </c>
      <c r="AJ100" s="12">
        <v>140</v>
      </c>
      <c r="AK100" s="14">
        <v>8.2000000000000003E-2</v>
      </c>
      <c r="AL100" s="15">
        <v>0.22409999999999999</v>
      </c>
      <c r="AM100" s="135">
        <v>0.2417</v>
      </c>
      <c r="AN100" s="30">
        <f>AJ100*(1-AK100)*AL100</f>
        <v>28.801332000000002</v>
      </c>
      <c r="AO100" s="136">
        <f t="shared" ref="AO100" si="967">AJ100*(1-AK100)*AM100</f>
        <v>31.063284000000003</v>
      </c>
      <c r="AP100" s="19">
        <v>1.55</v>
      </c>
      <c r="AQ100" s="19">
        <v>998.3</v>
      </c>
      <c r="AR100" s="101">
        <f>AR98+AJ100-AQ100+AS100</f>
        <v>1510.1600000000024</v>
      </c>
      <c r="AS100" s="120">
        <v>12</v>
      </c>
      <c r="AT100" s="12"/>
      <c r="AU100" s="31"/>
      <c r="AV100" s="20"/>
      <c r="AW100" s="20"/>
      <c r="AX100" s="20"/>
      <c r="AY100" s="20"/>
    </row>
    <row r="101" spans="1:51" x14ac:dyDescent="0.2">
      <c r="A101" s="171"/>
      <c r="B101" s="33">
        <v>2</v>
      </c>
      <c r="C101" s="46" t="s">
        <v>57</v>
      </c>
      <c r="D101" s="34">
        <v>19970</v>
      </c>
      <c r="E101" s="34">
        <v>6</v>
      </c>
      <c r="F101" s="34">
        <v>16013</v>
      </c>
      <c r="G101" s="35">
        <v>0.7</v>
      </c>
      <c r="H101" s="35">
        <v>4.5</v>
      </c>
      <c r="I101" s="34">
        <v>16924</v>
      </c>
      <c r="J101" s="35">
        <v>4.5</v>
      </c>
      <c r="K101" s="34">
        <v>15082</v>
      </c>
      <c r="L101" s="36">
        <v>7.0000000000000007E-2</v>
      </c>
      <c r="M101" s="37">
        <f>ROUND(K101*(1-L101),0)</f>
        <v>14026</v>
      </c>
      <c r="N101" s="38">
        <v>0.48199999999999998</v>
      </c>
      <c r="O101" s="25">
        <f t="shared" si="957"/>
        <v>6760.5320000000002</v>
      </c>
      <c r="P101" s="36">
        <v>0.375</v>
      </c>
      <c r="Q101" s="25">
        <f t="shared" si="958"/>
        <v>5259.75</v>
      </c>
      <c r="R101" s="39">
        <v>0.14299999999999999</v>
      </c>
      <c r="S101" s="139"/>
      <c r="T101" s="25">
        <f t="shared" si="959"/>
        <v>2005.7179999999998</v>
      </c>
      <c r="U101" s="28">
        <v>0.21299999999999999</v>
      </c>
      <c r="V101" s="25">
        <f t="shared" si="960"/>
        <v>2987.538</v>
      </c>
      <c r="W101" s="39">
        <v>0.51900000000000002</v>
      </c>
      <c r="X101" s="25">
        <f t="shared" si="961"/>
        <v>7279.4940000000006</v>
      </c>
      <c r="Y101" s="39">
        <v>0.43</v>
      </c>
      <c r="Z101" s="25">
        <f t="shared" si="962"/>
        <v>6031.18</v>
      </c>
      <c r="AA101" s="40"/>
      <c r="AB101" s="18">
        <f t="shared" si="963"/>
        <v>0</v>
      </c>
      <c r="AC101" s="27">
        <f>IF(M101&gt;0,(AE101+AN101)/M101,0)</f>
        <v>2.4792374875231716E-3</v>
      </c>
      <c r="AD101" s="40">
        <v>3.1E-4</v>
      </c>
      <c r="AE101" s="37">
        <f t="shared" si="964"/>
        <v>4.3480600000000003</v>
      </c>
      <c r="AF101" s="28">
        <v>0.19450000000000001</v>
      </c>
      <c r="AG101" s="41">
        <f t="shared" si="965"/>
        <v>27.524667500000003</v>
      </c>
      <c r="AH101" s="28">
        <f t="shared" si="966"/>
        <v>0</v>
      </c>
      <c r="AI101" s="29">
        <f t="shared" si="637"/>
        <v>0.87622494920380312</v>
      </c>
      <c r="AJ101" s="34">
        <v>155</v>
      </c>
      <c r="AK101" s="36">
        <v>8.6999999999999994E-2</v>
      </c>
      <c r="AL101" s="38">
        <v>0.215</v>
      </c>
      <c r="AM101" s="137">
        <v>0.22750000000000001</v>
      </c>
      <c r="AN101" s="41">
        <f>AJ101*(1-AK101)*AL101</f>
        <v>30.425725000000003</v>
      </c>
      <c r="AO101" s="138">
        <f t="shared" si="679"/>
        <v>32.194662500000007</v>
      </c>
      <c r="AP101" s="42">
        <v>1.55</v>
      </c>
      <c r="AQ101" s="42"/>
      <c r="AR101" s="121">
        <f>AR100+AJ101-AQ101</f>
        <v>1665.1600000000024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1"/>
      <c r="B102" s="33">
        <v>3</v>
      </c>
      <c r="C102" s="11" t="s">
        <v>56</v>
      </c>
      <c r="D102" s="43">
        <v>22425</v>
      </c>
      <c r="E102" s="43">
        <v>1</v>
      </c>
      <c r="F102" s="43">
        <v>15587</v>
      </c>
      <c r="G102" s="37">
        <v>1</v>
      </c>
      <c r="H102" s="37">
        <v>5.4</v>
      </c>
      <c r="I102" s="43">
        <v>16895</v>
      </c>
      <c r="J102" s="37">
        <v>4.3</v>
      </c>
      <c r="K102" s="43">
        <v>15163</v>
      </c>
      <c r="L102" s="39">
        <v>7.0999999999999994E-2</v>
      </c>
      <c r="M102" s="37">
        <f>ROUND(K102*(1-L102),0)</f>
        <v>14086</v>
      </c>
      <c r="N102" s="28">
        <v>0.56799999999999995</v>
      </c>
      <c r="O102" s="25">
        <f t="shared" si="957"/>
        <v>8000.847999999999</v>
      </c>
      <c r="P102" s="39">
        <v>0.309</v>
      </c>
      <c r="Q102" s="25">
        <f t="shared" si="958"/>
        <v>4352.5739999999996</v>
      </c>
      <c r="R102" s="39">
        <v>0.123</v>
      </c>
      <c r="S102" s="139"/>
      <c r="T102" s="25">
        <f t="shared" si="959"/>
        <v>1732.578</v>
      </c>
      <c r="U102" s="28">
        <v>0.26100000000000001</v>
      </c>
      <c r="V102" s="25">
        <f t="shared" si="960"/>
        <v>3676.4459999999999</v>
      </c>
      <c r="W102" s="39">
        <v>0.47</v>
      </c>
      <c r="X102" s="25">
        <f t="shared" si="961"/>
        <v>6620.42</v>
      </c>
      <c r="Y102" s="39">
        <v>0.43</v>
      </c>
      <c r="Z102" s="25">
        <f t="shared" si="962"/>
        <v>6056.98</v>
      </c>
      <c r="AA102" s="47">
        <v>2.6099999999999999E-3</v>
      </c>
      <c r="AB102" s="18">
        <f t="shared" si="963"/>
        <v>36.76446</v>
      </c>
      <c r="AC102" s="27">
        <f>IF(M102&gt;0,(AE102+AN102)/M102,0)</f>
        <v>2.5284790572199351E-3</v>
      </c>
      <c r="AD102" s="47">
        <v>2.9999999999999997E-4</v>
      </c>
      <c r="AE102" s="37">
        <f t="shared" si="964"/>
        <v>4.2257999999999996</v>
      </c>
      <c r="AF102" s="28">
        <v>0.2009</v>
      </c>
      <c r="AG102" s="41">
        <f t="shared" si="965"/>
        <v>27.941172000000002</v>
      </c>
      <c r="AH102" s="28">
        <f t="shared" si="966"/>
        <v>0.886381086625182</v>
      </c>
      <c r="AI102" s="29">
        <f t="shared" si="637"/>
        <v>0.88252464789502205</v>
      </c>
      <c r="AJ102" s="43">
        <v>152</v>
      </c>
      <c r="AK102" s="39">
        <v>8.5000000000000006E-2</v>
      </c>
      <c r="AL102" s="28">
        <v>0.22570000000000001</v>
      </c>
      <c r="AM102" s="139">
        <v>0.2462</v>
      </c>
      <c r="AN102" s="41">
        <f>AJ102*(1-AK102)*AL102</f>
        <v>31.390356000000004</v>
      </c>
      <c r="AO102" s="140">
        <f t="shared" si="679"/>
        <v>34.241496000000005</v>
      </c>
      <c r="AP102" s="18">
        <v>1.55</v>
      </c>
      <c r="AQ102" s="18"/>
      <c r="AR102" s="121">
        <f>AR101+AJ102-AQ102</f>
        <v>1817.1600000000024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1"/>
      <c r="B103" s="66" t="s">
        <v>38</v>
      </c>
      <c r="C103" s="50"/>
      <c r="D103" s="51">
        <f t="shared" ref="D103" si="968">SUM(D100:D102)</f>
        <v>49030</v>
      </c>
      <c r="E103" s="51"/>
      <c r="F103" s="51">
        <f t="shared" ref="F103" si="969">SUM(F100:F102)</f>
        <v>46997</v>
      </c>
      <c r="G103" s="52"/>
      <c r="H103" s="52"/>
      <c r="I103" s="51">
        <f t="shared" ref="I103:K103" si="970">SUM(I100:I102)</f>
        <v>50677</v>
      </c>
      <c r="J103" s="52"/>
      <c r="K103" s="51">
        <f t="shared" si="970"/>
        <v>45093</v>
      </c>
      <c r="L103" s="21">
        <f t="shared" ref="L103" si="971">IF(K103&gt;0,(K100*L100+K101*L101+K102*L102)/K103,0)</f>
        <v>7.0336260616947199E-2</v>
      </c>
      <c r="M103" s="52">
        <f t="shared" ref="M103" si="972">M100+M101+M102</f>
        <v>41921</v>
      </c>
      <c r="N103" s="53">
        <f t="shared" ref="N103" si="973">IF(M103&gt;0,O103/M103,0)</f>
        <v>0.53428489301304827</v>
      </c>
      <c r="O103" s="54">
        <f t="shared" ref="O103" si="974">O100+O101+O102</f>
        <v>22397.756999999998</v>
      </c>
      <c r="P103" s="21">
        <f t="shared" ref="P103" si="975">IF(M103&gt;0,Q103/M103,0)</f>
        <v>0.34755265857207607</v>
      </c>
      <c r="Q103" s="54">
        <f t="shared" ref="Q103" si="976">Q100+Q101+Q102</f>
        <v>14569.755000000001</v>
      </c>
      <c r="R103" s="21">
        <f t="shared" ref="R103" si="977">IF(M103&gt;0,T103/M103,0)</f>
        <v>0.11816244841487558</v>
      </c>
      <c r="S103" s="141"/>
      <c r="T103" s="54">
        <f t="shared" ref="T103" si="978">T100+T101+T102</f>
        <v>4953.4879999999994</v>
      </c>
      <c r="U103" s="21">
        <f t="shared" ref="U103" si="979">IF(M103&gt;0,V103/M103,0)</f>
        <v>0.24032840342549083</v>
      </c>
      <c r="V103" s="54">
        <f t="shared" ref="V103" si="980">V100+V101+V102</f>
        <v>10074.807000000001</v>
      </c>
      <c r="W103" s="21">
        <f t="shared" ref="W103" si="981">IF(M103&gt;0,X103/M103,0)</f>
        <v>0.49298261014765871</v>
      </c>
      <c r="X103" s="54">
        <f t="shared" ref="X103" si="982">X100+X101+X102</f>
        <v>20666.324000000001</v>
      </c>
      <c r="Y103" s="21">
        <f t="shared" ref="Y103" si="983">IF(M103&gt;0,Z103/M103,0)</f>
        <v>0.42670594690012165</v>
      </c>
      <c r="Z103" s="54">
        <f t="shared" ref="Z103" si="984">Z100+Z101+Z102</f>
        <v>17887.939999999999</v>
      </c>
      <c r="AA103" s="55">
        <f t="shared" ref="AA103" si="985">IF(M103&gt;0,AB103/M103,0)</f>
        <v>1.7663882063882065E-3</v>
      </c>
      <c r="AB103" s="56">
        <f t="shared" ref="AB103" si="986">SUM(AB100:AB102)</f>
        <v>74.048760000000001</v>
      </c>
      <c r="AC103" s="55">
        <f t="shared" ref="AC103" si="987">IF(M103&gt;0,(AC100*M100+AC101*M101+AC102*M102)/M103,0)</f>
        <v>2.4715572863242769E-3</v>
      </c>
      <c r="AD103" s="55">
        <f t="shared" ref="AD103" si="988">IF(K103&gt;0,(K100*AD100+K101*AD101+K102*AD102)/K103,0)</f>
        <v>3.0993014436830554E-4</v>
      </c>
      <c r="AE103" s="52">
        <f t="shared" ref="AE103" si="989">SUM(AE100:AE102)</f>
        <v>12.992740000000001</v>
      </c>
      <c r="AF103" s="53">
        <f t="shared" ref="AF103" si="990">IF(K103&gt;0,(K100*AF100+K101*AF101+K102*AF102)/K103,0)</f>
        <v>0.19813380569046196</v>
      </c>
      <c r="AG103" s="58">
        <f t="shared" ref="AG103" si="991">SUM(AG100:AG102)</f>
        <v>81.041319500000014</v>
      </c>
      <c r="AH103" s="53">
        <f t="shared" ref="AH103" si="992">IF(AND(AB103&gt;0),((AB100*AH100+AB101*AH101+AB102*AH102)/AB103),0)</f>
        <v>0.88462893964233669</v>
      </c>
      <c r="AI103" s="57">
        <f t="shared" si="637"/>
        <v>0.87582623327693987</v>
      </c>
      <c r="AJ103" s="51">
        <f t="shared" ref="AJ103" si="993">SUM(AJ100:AJ102)</f>
        <v>447</v>
      </c>
      <c r="AK103" s="21">
        <f t="shared" ref="AK103" si="994">IF(AJ103&gt;0,(AK100*AJ100+AK101*AJ101+AK102*AJ102)/AJ103,0)</f>
        <v>8.4753914988814336E-2</v>
      </c>
      <c r="AL103" s="53">
        <f>IF(K103&gt;0,(AL100*K100+AL101*K101+AL102*K102)/K103,0)</f>
        <v>0.22159439159071254</v>
      </c>
      <c r="AM103" s="141">
        <f>IF(L103&gt;0,(AM100*K100+AM101*K101+AM102*K102)/K103,0)</f>
        <v>0.23846377930055665</v>
      </c>
      <c r="AN103" s="58">
        <f t="shared" ref="AN103" si="995">SUM(AN100:AN102)</f>
        <v>90.617412999999999</v>
      </c>
      <c r="AO103" s="142">
        <f t="shared" si="708"/>
        <v>97.499442500000015</v>
      </c>
      <c r="AP103" s="56"/>
      <c r="AQ103" s="56">
        <f t="shared" ref="AQ103" si="996">SUM(AQ100:AQ102)</f>
        <v>998.3</v>
      </c>
      <c r="AR103" s="122"/>
      <c r="AS103" s="106">
        <f>AR102</f>
        <v>1817.1600000000024</v>
      </c>
      <c r="AT103" s="51">
        <f t="shared" ref="AT103" si="997">SUM(AT100:AT102)</f>
        <v>0</v>
      </c>
      <c r="AU103" s="59"/>
      <c r="AV103" s="58"/>
      <c r="AW103" s="58"/>
      <c r="AX103" s="58"/>
      <c r="AY103" s="58"/>
    </row>
    <row r="104" spans="1:51" x14ac:dyDescent="0.2">
      <c r="A104" s="168">
        <v>26</v>
      </c>
      <c r="B104" s="23">
        <v>1</v>
      </c>
      <c r="C104" s="46" t="s">
        <v>54</v>
      </c>
      <c r="D104" s="12">
        <v>4914</v>
      </c>
      <c r="E104" s="12">
        <v>0</v>
      </c>
      <c r="F104" s="12">
        <v>9835</v>
      </c>
      <c r="G104" s="13">
        <v>0.5</v>
      </c>
      <c r="H104" s="13">
        <v>4.5999999999999996</v>
      </c>
      <c r="I104" s="12">
        <v>11339</v>
      </c>
      <c r="J104" s="13">
        <v>5.7</v>
      </c>
      <c r="K104" s="12">
        <v>15335</v>
      </c>
      <c r="L104" s="14">
        <v>7.5999999999999998E-2</v>
      </c>
      <c r="M104" s="24">
        <f>ROUND(K104*(1-L104),0)</f>
        <v>14170</v>
      </c>
      <c r="N104" s="15">
        <v>0.55100000000000005</v>
      </c>
      <c r="O104" s="25">
        <f t="shared" ref="O104:O106" si="998">M104*N104</f>
        <v>7807.670000000001</v>
      </c>
      <c r="P104" s="14">
        <v>0.39500000000000002</v>
      </c>
      <c r="Q104" s="25">
        <f t="shared" ref="Q104:Q106" si="999">M104*P104</f>
        <v>5597.1500000000005</v>
      </c>
      <c r="R104" s="16">
        <v>5.3999999999999999E-2</v>
      </c>
      <c r="S104" s="150"/>
      <c r="T104" s="25">
        <f t="shared" ref="T104:T106" si="1000">M104*R104</f>
        <v>765.18</v>
      </c>
      <c r="U104" s="26">
        <v>0.25800000000000001</v>
      </c>
      <c r="V104" s="25">
        <f t="shared" ref="V104:V106" si="1001">M104*U104</f>
        <v>3655.86</v>
      </c>
      <c r="W104" s="16">
        <v>0.47599999999999998</v>
      </c>
      <c r="X104" s="25">
        <f t="shared" ref="X104:X106" si="1002">M104*W104</f>
        <v>6744.92</v>
      </c>
      <c r="Y104" s="16">
        <v>0.42</v>
      </c>
      <c r="Z104" s="25">
        <f t="shared" ref="Z104:Z106" si="1003">Y104*M104</f>
        <v>5951.4</v>
      </c>
      <c r="AA104" s="17">
        <v>2.5600000000000002E-3</v>
      </c>
      <c r="AB104" s="18">
        <f t="shared" ref="AB104:AB106" si="1004">M104*AA104</f>
        <v>36.275200000000005</v>
      </c>
      <c r="AC104" s="27">
        <f>IF(M104&gt;0,(AE104+AN104)/M104,0)</f>
        <v>2.5797094918842628E-3</v>
      </c>
      <c r="AD104" s="17">
        <v>3.1E-4</v>
      </c>
      <c r="AE104" s="24">
        <f t="shared" ref="AE104:AE106" si="1005">AD104*M104</f>
        <v>4.3926999999999996</v>
      </c>
      <c r="AF104" s="117">
        <v>0.193</v>
      </c>
      <c r="AG104" s="30">
        <f t="shared" ref="AG104:AG106" si="1006">AJ104*(1-AK104)*AF104</f>
        <v>29.265555000000006</v>
      </c>
      <c r="AH104" s="28">
        <f t="shared" ref="AH104:AH106" si="1007">IF(AND(AF104&gt;0,AD104&gt;0,AA104&gt;0),((AA104-AD104)*AF104)/((AF104-AD104)*AA104),0)</f>
        <v>0.88032023587108832</v>
      </c>
      <c r="AI104" s="60">
        <f t="shared" si="637"/>
        <v>0.88111925188567064</v>
      </c>
      <c r="AJ104" s="12">
        <v>165</v>
      </c>
      <c r="AK104" s="14">
        <v>8.1000000000000003E-2</v>
      </c>
      <c r="AL104" s="15">
        <v>0.21210000000000001</v>
      </c>
      <c r="AM104" s="135">
        <v>0.22109999999999999</v>
      </c>
      <c r="AN104" s="30">
        <f>AJ104*(1-AK104)*AL104</f>
        <v>32.161783500000006</v>
      </c>
      <c r="AO104" s="136">
        <f t="shared" ref="AO104" si="1008">AJ104*(1-AK104)*AM104</f>
        <v>33.526498500000002</v>
      </c>
      <c r="AP104" s="19">
        <v>1.55</v>
      </c>
      <c r="AQ104" s="19">
        <v>882.42</v>
      </c>
      <c r="AR104" s="101">
        <f>AR102+AJ104-AQ104</f>
        <v>1099.7400000000025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9"/>
      <c r="B105" s="33">
        <v>2</v>
      </c>
      <c r="C105" s="46" t="s">
        <v>57</v>
      </c>
      <c r="D105" s="34">
        <v>20400</v>
      </c>
      <c r="E105" s="34">
        <v>2</v>
      </c>
      <c r="F105" s="34">
        <v>15944</v>
      </c>
      <c r="G105" s="35">
        <v>0.7</v>
      </c>
      <c r="H105" s="35">
        <v>5.6</v>
      </c>
      <c r="I105" s="34">
        <v>16039</v>
      </c>
      <c r="J105" s="35">
        <v>5.5</v>
      </c>
      <c r="K105" s="34">
        <v>15134</v>
      </c>
      <c r="L105" s="36">
        <v>6.8000000000000005E-2</v>
      </c>
      <c r="M105" s="37">
        <f>ROUND(K105*(1-L105),0)</f>
        <v>14105</v>
      </c>
      <c r="N105" s="38">
        <v>0.53400000000000003</v>
      </c>
      <c r="O105" s="25">
        <f t="shared" si="998"/>
        <v>7532.0700000000006</v>
      </c>
      <c r="P105" s="36">
        <v>0.316</v>
      </c>
      <c r="Q105" s="25">
        <f t="shared" si="999"/>
        <v>4457.18</v>
      </c>
      <c r="R105" s="39">
        <v>0.15</v>
      </c>
      <c r="S105" s="139"/>
      <c r="T105" s="25">
        <f t="shared" si="1000"/>
        <v>2115.75</v>
      </c>
      <c r="U105" s="28">
        <v>0.25800000000000001</v>
      </c>
      <c r="V105" s="25">
        <f t="shared" si="1001"/>
        <v>3639.09</v>
      </c>
      <c r="W105" s="39">
        <v>0.46600000000000003</v>
      </c>
      <c r="X105" s="25">
        <f t="shared" si="1002"/>
        <v>6572.93</v>
      </c>
      <c r="Y105" s="39">
        <v>0.42</v>
      </c>
      <c r="Z105" s="25">
        <f t="shared" si="1003"/>
        <v>5924.0999999999995</v>
      </c>
      <c r="AA105" s="40">
        <v>2.5200000000000001E-3</v>
      </c>
      <c r="AB105" s="18">
        <f t="shared" si="1004"/>
        <v>35.544600000000003</v>
      </c>
      <c r="AC105" s="27">
        <f>IF(M105&gt;0,(AE105+AN105)/M105,0)</f>
        <v>2.4996172704714638E-3</v>
      </c>
      <c r="AD105" s="40">
        <v>2.9999999999999997E-4</v>
      </c>
      <c r="AE105" s="37">
        <f t="shared" si="1005"/>
        <v>4.2314999999999996</v>
      </c>
      <c r="AF105" s="28">
        <v>0.2006</v>
      </c>
      <c r="AG105" s="41">
        <f t="shared" si="1006"/>
        <v>29.454499199999997</v>
      </c>
      <c r="AH105" s="28">
        <f t="shared" si="1007"/>
        <v>0.88227183034971346</v>
      </c>
      <c r="AI105" s="29">
        <f t="shared" si="637"/>
        <v>0.88123278487994139</v>
      </c>
      <c r="AJ105" s="34">
        <v>161</v>
      </c>
      <c r="AK105" s="36">
        <v>8.7999999999999995E-2</v>
      </c>
      <c r="AL105" s="38">
        <v>0.21129999999999999</v>
      </c>
      <c r="AM105" s="137">
        <v>0.21909999999999999</v>
      </c>
      <c r="AN105" s="41">
        <f>AJ105*(1-AK105)*AL105</f>
        <v>31.025601599999998</v>
      </c>
      <c r="AO105" s="138">
        <f t="shared" si="679"/>
        <v>32.1708912</v>
      </c>
      <c r="AP105" s="42">
        <v>1.55</v>
      </c>
      <c r="AQ105" s="42"/>
      <c r="AR105" s="121">
        <f>AR104+AJ105-AQ105</f>
        <v>1260.7400000000025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9"/>
      <c r="B106" s="33">
        <v>3</v>
      </c>
      <c r="C106" s="46" t="s">
        <v>55</v>
      </c>
      <c r="D106" s="43">
        <v>15156</v>
      </c>
      <c r="E106" s="43">
        <v>1</v>
      </c>
      <c r="F106" s="43">
        <v>15349</v>
      </c>
      <c r="G106" s="37">
        <v>0.4</v>
      </c>
      <c r="H106" s="37">
        <v>3.7</v>
      </c>
      <c r="I106" s="43">
        <v>16685</v>
      </c>
      <c r="J106" s="37">
        <v>4.8</v>
      </c>
      <c r="K106" s="43">
        <v>15147</v>
      </c>
      <c r="L106" s="39">
        <v>7.2999999999999995E-2</v>
      </c>
      <c r="M106" s="37">
        <f>ROUND(K106*(1-L106),0)</f>
        <v>14041</v>
      </c>
      <c r="N106" s="28">
        <v>0.53700000000000003</v>
      </c>
      <c r="O106" s="25">
        <f t="shared" si="998"/>
        <v>7540.0170000000007</v>
      </c>
      <c r="P106" s="39">
        <v>0.26800000000000002</v>
      </c>
      <c r="Q106" s="25">
        <f t="shared" si="999"/>
        <v>3762.9880000000003</v>
      </c>
      <c r="R106" s="39">
        <v>0.19500000000000001</v>
      </c>
      <c r="S106" s="139"/>
      <c r="T106" s="25">
        <f t="shared" si="1000"/>
        <v>2737.9949999999999</v>
      </c>
      <c r="U106" s="28">
        <v>0.27900000000000003</v>
      </c>
      <c r="V106" s="25">
        <f t="shared" si="1001"/>
        <v>3917.4390000000003</v>
      </c>
      <c r="W106" s="39">
        <v>0.46</v>
      </c>
      <c r="X106" s="25">
        <f t="shared" si="1002"/>
        <v>6458.8600000000006</v>
      </c>
      <c r="Y106" s="39">
        <v>0.43</v>
      </c>
      <c r="Z106" s="25">
        <f t="shared" si="1003"/>
        <v>6037.63</v>
      </c>
      <c r="AA106" s="47">
        <v>2.5899999999999999E-3</v>
      </c>
      <c r="AB106" s="18">
        <f t="shared" si="1004"/>
        <v>36.366189999999996</v>
      </c>
      <c r="AC106" s="27">
        <f>IF(M106&gt;0,(AE106+AN106)/M106,0)</f>
        <v>2.472146143437077E-3</v>
      </c>
      <c r="AD106" s="47">
        <v>2.9999999999999997E-4</v>
      </c>
      <c r="AE106" s="37">
        <f t="shared" si="1005"/>
        <v>4.2122999999999999</v>
      </c>
      <c r="AF106" s="28">
        <v>0.21179999999999999</v>
      </c>
      <c r="AG106" s="41">
        <f t="shared" si="1006"/>
        <v>29.618112</v>
      </c>
      <c r="AH106" s="28">
        <f t="shared" si="1007"/>
        <v>0.88542402584955771</v>
      </c>
      <c r="AI106" s="29">
        <f t="shared" si="637"/>
        <v>0.8798582098587534</v>
      </c>
      <c r="AJ106" s="43">
        <v>152</v>
      </c>
      <c r="AK106" s="39">
        <v>0.08</v>
      </c>
      <c r="AL106" s="28">
        <v>0.21809999999999999</v>
      </c>
      <c r="AM106" s="139">
        <v>0.2316</v>
      </c>
      <c r="AN106" s="41">
        <f>AJ106*(1-AK106)*AL106</f>
        <v>30.499103999999999</v>
      </c>
      <c r="AO106" s="140">
        <f t="shared" si="679"/>
        <v>32.386944</v>
      </c>
      <c r="AP106" s="18">
        <v>1.52</v>
      </c>
      <c r="AQ106" s="18"/>
      <c r="AR106" s="121">
        <f>AR105+AJ106-AQ106</f>
        <v>1412.7400000000025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70"/>
      <c r="B107" s="49" t="s">
        <v>38</v>
      </c>
      <c r="C107" s="50"/>
      <c r="D107" s="51">
        <f t="shared" ref="D107" si="1009">SUM(D104:D106)</f>
        <v>40470</v>
      </c>
      <c r="E107" s="51"/>
      <c r="F107" s="51">
        <f t="shared" ref="F107" si="1010">SUM(F104:F106)</f>
        <v>41128</v>
      </c>
      <c r="G107" s="52"/>
      <c r="H107" s="52"/>
      <c r="I107" s="51">
        <f t="shared" ref="I107:K107" si="1011">SUM(I104:I106)</f>
        <v>44063</v>
      </c>
      <c r="J107" s="52"/>
      <c r="K107" s="51">
        <f t="shared" si="1011"/>
        <v>45616</v>
      </c>
      <c r="L107" s="21">
        <f t="shared" ref="L107" si="1012">IF(K107&gt;0,(K104*L104+K105*L105+K106*L106)/K107,0)</f>
        <v>7.2349679936864253E-2</v>
      </c>
      <c r="M107" s="52">
        <f t="shared" ref="M107" si="1013">M104+M105+M106</f>
        <v>42316</v>
      </c>
      <c r="N107" s="53">
        <f t="shared" ref="N107" si="1014">IF(M107&gt;0,O107/M107,0)</f>
        <v>0.54068808488514986</v>
      </c>
      <c r="O107" s="54">
        <f t="shared" ref="O107" si="1015">O104+O105+O106</f>
        <v>22879.757000000001</v>
      </c>
      <c r="P107" s="21">
        <f t="shared" ref="P107" si="1016">IF(M107&gt;0,Q107/M107,0)</f>
        <v>0.32652703469136979</v>
      </c>
      <c r="Q107" s="54">
        <f t="shared" ref="Q107" si="1017">Q104+Q105+Q106</f>
        <v>13817.318000000003</v>
      </c>
      <c r="R107" s="21">
        <f t="shared" ref="R107" si="1018">IF(M107&gt;0,T107/M107,0)</f>
        <v>0.13278488042348047</v>
      </c>
      <c r="S107" s="141"/>
      <c r="T107" s="54">
        <f t="shared" ref="T107" si="1019">T104+T105+T106</f>
        <v>5618.9249999999993</v>
      </c>
      <c r="U107" s="21">
        <f t="shared" ref="U107" si="1020">IF(M107&gt;0,V107/M107,0)</f>
        <v>0.2649680735419227</v>
      </c>
      <c r="V107" s="54">
        <f t="shared" ref="V107" si="1021">V104+V105+V106</f>
        <v>11212.389000000001</v>
      </c>
      <c r="W107" s="21">
        <f t="shared" ref="W107" si="1022">IF(M107&gt;0,X107/M107,0)</f>
        <v>0.46735773702618394</v>
      </c>
      <c r="X107" s="54">
        <f t="shared" ref="X107" si="1023">X104+X105+X106</f>
        <v>19776.71</v>
      </c>
      <c r="Y107" s="21">
        <f t="shared" ref="Y107" si="1024">IF(M107&gt;0,Z107/M107,0)</f>
        <v>0.42331813025805842</v>
      </c>
      <c r="Z107" s="54">
        <f t="shared" ref="Z107" si="1025">Z104+Z105+Z106</f>
        <v>17913.13</v>
      </c>
      <c r="AA107" s="55">
        <f t="shared" ref="AA107" si="1026">IF(M107&gt;0,AB107/M107,0)</f>
        <v>2.556621372530485E-3</v>
      </c>
      <c r="AB107" s="56">
        <f t="shared" ref="AB107" si="1027">SUM(AB104:AB106)</f>
        <v>108.18599</v>
      </c>
      <c r="AC107" s="55">
        <f t="shared" ref="AC107" si="1028">IF(M107&gt;0,(AC104*M104+AC105*M105+AC106*M106)/M107,0)</f>
        <v>2.5173217955383308E-3</v>
      </c>
      <c r="AD107" s="55">
        <f t="shared" ref="AD107" si="1029">IF(K107&gt;0,(K104*AD104+K105*AD105+K106*AD106)/K107,0)</f>
        <v>3.0336175903191857E-4</v>
      </c>
      <c r="AE107" s="52">
        <f t="shared" ref="AE107" si="1030">SUM(AE104:AE106)</f>
        <v>12.836499999999997</v>
      </c>
      <c r="AF107" s="53">
        <f t="shared" ref="AF107" si="1031">IF(K107&gt;0,(K104*AF104+K105*AF105+K106*AF106)/K107,0)</f>
        <v>0.20176407400911961</v>
      </c>
      <c r="AG107" s="58">
        <f t="shared" ref="AG107" si="1032">SUM(AG104:AG106)</f>
        <v>88.338166200000003</v>
      </c>
      <c r="AH107" s="53">
        <f t="shared" ref="AH107" si="1033">IF(AND(AB107&gt;0),((AB104*AH104+AB105*AH105+AB106*AH106)/AB107),0)</f>
        <v>0.8826770478869701</v>
      </c>
      <c r="AI107" s="57">
        <f t="shared" si="637"/>
        <v>0.88073980261125562</v>
      </c>
      <c r="AJ107" s="51">
        <f t="shared" ref="AJ107" si="1034">SUM(AJ104:AJ106)</f>
        <v>478</v>
      </c>
      <c r="AK107" s="21">
        <f t="shared" ref="AK107" si="1035">IF(AJ107&gt;0,(AK104*AJ104+AK105*AJ105+AK106*AJ106)/AJ107,0)</f>
        <v>8.3039748953974896E-2</v>
      </c>
      <c r="AL107" s="53">
        <f>IF(K107&gt;0,(AL104*K104+AL105*K105+AL106*K106)/K107,0)</f>
        <v>0.21382691160996142</v>
      </c>
      <c r="AM107" s="141">
        <f>IF(L107&gt;0,(AM104*K104+AM105*K105+AM106*K106)/K107,0)</f>
        <v>0.22392303358470711</v>
      </c>
      <c r="AN107" s="58">
        <f t="shared" ref="AN107" si="1036">SUM(AN104:AN106)</f>
        <v>93.686489100000003</v>
      </c>
      <c r="AO107" s="142">
        <f t="shared" si="708"/>
        <v>98.084333700000002</v>
      </c>
      <c r="AP107" s="56"/>
      <c r="AQ107" s="56">
        <f t="shared" ref="AQ107" si="1037">SUM(AQ104:AQ106)</f>
        <v>882.42</v>
      </c>
      <c r="AR107" s="105"/>
      <c r="AS107" s="106">
        <f>AR106</f>
        <v>1412.7400000000025</v>
      </c>
      <c r="AT107" s="51">
        <f t="shared" ref="AT107" si="1038">SUM(AT104:AT106)</f>
        <v>0</v>
      </c>
      <c r="AU107" s="59"/>
      <c r="AV107" s="58"/>
      <c r="AW107" s="58"/>
      <c r="AX107" s="58"/>
      <c r="AY107" s="58"/>
    </row>
    <row r="108" spans="1:51" x14ac:dyDescent="0.2">
      <c r="A108" s="168">
        <v>27</v>
      </c>
      <c r="B108" s="23">
        <v>1</v>
      </c>
      <c r="C108" s="11" t="s">
        <v>53</v>
      </c>
      <c r="D108" s="12">
        <v>5859</v>
      </c>
      <c r="E108" s="12">
        <v>0</v>
      </c>
      <c r="F108" s="12">
        <v>10293</v>
      </c>
      <c r="G108" s="13">
        <v>0.4</v>
      </c>
      <c r="H108" s="13">
        <v>4.5</v>
      </c>
      <c r="I108" s="12">
        <v>11293</v>
      </c>
      <c r="J108" s="13">
        <v>6.1</v>
      </c>
      <c r="K108" s="12">
        <v>15231</v>
      </c>
      <c r="L108" s="14">
        <v>7.4999999999999997E-2</v>
      </c>
      <c r="M108" s="24">
        <f>ROUND(K108*(1-L108),0)</f>
        <v>14089</v>
      </c>
      <c r="N108" s="15">
        <v>0.64700000000000002</v>
      </c>
      <c r="O108" s="25">
        <f t="shared" ref="O108:O110" si="1039">M108*N108</f>
        <v>9115.5830000000005</v>
      </c>
      <c r="P108" s="14">
        <v>0.28799999999999998</v>
      </c>
      <c r="Q108" s="25">
        <f t="shared" ref="Q108:Q110" si="1040">M108*P108</f>
        <v>4057.6319999999996</v>
      </c>
      <c r="R108" s="16">
        <v>6.5000000000000002E-2</v>
      </c>
      <c r="S108" s="150"/>
      <c r="T108" s="25">
        <f t="shared" ref="T108:T110" si="1041">M108*R108</f>
        <v>915.78500000000008</v>
      </c>
      <c r="U108" s="26">
        <v>0.27800000000000002</v>
      </c>
      <c r="V108" s="25">
        <f t="shared" ref="V108:V110" si="1042">M108*U108</f>
        <v>3916.7420000000002</v>
      </c>
      <c r="W108" s="16">
        <v>0.45900000000000002</v>
      </c>
      <c r="X108" s="25">
        <f t="shared" ref="X108:X110" si="1043">M108*W108</f>
        <v>6466.8510000000006</v>
      </c>
      <c r="Y108" s="16">
        <v>0.42</v>
      </c>
      <c r="Z108" s="25">
        <f t="shared" ref="Z108:Z110" si="1044">Y108*M108</f>
        <v>5917.38</v>
      </c>
      <c r="AA108" s="17">
        <v>2.63E-3</v>
      </c>
      <c r="AB108" s="18">
        <f t="shared" ref="AB108:AB110" si="1045">M108*AA108</f>
        <v>37.054070000000003</v>
      </c>
      <c r="AC108" s="27">
        <f>IF(M108&gt;0,(AE108+AN108)/M108,0)</f>
        <v>2.6898299879338497E-3</v>
      </c>
      <c r="AD108" s="17">
        <v>2.9E-4</v>
      </c>
      <c r="AE108" s="24">
        <f t="shared" ref="AE108:AE110" si="1046">AD108*M108</f>
        <v>4.0858100000000004</v>
      </c>
      <c r="AF108" s="117">
        <v>0.20710000000000001</v>
      </c>
      <c r="AG108" s="30">
        <f t="shared" ref="AG108:AG110" si="1047">AJ108*(1-AK108)*AF108</f>
        <v>32.164908100000005</v>
      </c>
      <c r="AH108" s="28">
        <f t="shared" ref="AH108:AH110" si="1048">IF(AND(AF108&gt;0,AD108&gt;0,AA108&gt;0),((AA108-AD108)*AF108)/((AF108-AD108)*AA108),0)</f>
        <v>0.89098147249647608</v>
      </c>
      <c r="AI108" s="60">
        <f t="shared" si="637"/>
        <v>0.89337656901103379</v>
      </c>
      <c r="AJ108" s="12">
        <v>169</v>
      </c>
      <c r="AK108" s="14">
        <v>8.1000000000000003E-2</v>
      </c>
      <c r="AL108" s="15">
        <v>0.2177</v>
      </c>
      <c r="AM108" s="135">
        <v>0.22570000000000001</v>
      </c>
      <c r="AN108" s="30">
        <f>AJ108*(1-AK108)*AL108</f>
        <v>33.811204700000005</v>
      </c>
      <c r="AO108" s="136">
        <f t="shared" ref="AO108" si="1049">AJ108*(1-AK108)*AM108</f>
        <v>35.053692700000006</v>
      </c>
      <c r="AP108" s="19">
        <v>1.6</v>
      </c>
      <c r="AQ108" s="19">
        <v>923.54</v>
      </c>
      <c r="AR108" s="101">
        <f>AR106+AJ108-AQ108</f>
        <v>658.20000000000255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9"/>
      <c r="B109" s="33">
        <v>2</v>
      </c>
      <c r="C109" s="11" t="s">
        <v>57</v>
      </c>
      <c r="D109" s="34">
        <v>20500</v>
      </c>
      <c r="E109" s="34">
        <v>2</v>
      </c>
      <c r="F109" s="34">
        <v>14948</v>
      </c>
      <c r="G109" s="35">
        <v>0.6</v>
      </c>
      <c r="H109" s="35">
        <v>4.0999999999999996</v>
      </c>
      <c r="I109" s="34">
        <v>17132</v>
      </c>
      <c r="J109" s="35">
        <v>5.8</v>
      </c>
      <c r="K109" s="34">
        <v>15371</v>
      </c>
      <c r="L109" s="36">
        <v>6.9000000000000006E-2</v>
      </c>
      <c r="M109" s="37">
        <f>ROUND(K109*(1-L109),0)</f>
        <v>14310</v>
      </c>
      <c r="N109" s="38">
        <v>0.64700000000000002</v>
      </c>
      <c r="O109" s="25">
        <f t="shared" si="1039"/>
        <v>9258.57</v>
      </c>
      <c r="P109" s="36">
        <v>0.22800000000000001</v>
      </c>
      <c r="Q109" s="25">
        <f t="shared" si="1040"/>
        <v>3262.6800000000003</v>
      </c>
      <c r="R109" s="39">
        <v>0.125</v>
      </c>
      <c r="S109" s="139"/>
      <c r="T109" s="25">
        <f t="shared" si="1041"/>
        <v>1788.75</v>
      </c>
      <c r="U109" s="28">
        <v>0.26600000000000001</v>
      </c>
      <c r="V109" s="25">
        <f t="shared" si="1042"/>
        <v>3806.46</v>
      </c>
      <c r="W109" s="39">
        <v>0.46600000000000003</v>
      </c>
      <c r="X109" s="25">
        <f t="shared" si="1043"/>
        <v>6668.46</v>
      </c>
      <c r="Y109" s="39">
        <v>0.43</v>
      </c>
      <c r="Z109" s="25">
        <f t="shared" si="1044"/>
        <v>6153.3</v>
      </c>
      <c r="AA109" s="40">
        <v>2.5600000000000002E-3</v>
      </c>
      <c r="AB109" s="18">
        <f t="shared" si="1045"/>
        <v>36.633600000000001</v>
      </c>
      <c r="AC109" s="27">
        <f>IF(M109&gt;0,(AE109+AN109)/M109,0)</f>
        <v>2.6032120055904965E-3</v>
      </c>
      <c r="AD109" s="40">
        <v>2.9E-4</v>
      </c>
      <c r="AE109" s="37">
        <f t="shared" si="1046"/>
        <v>4.1498999999999997</v>
      </c>
      <c r="AF109" s="28">
        <v>0.20330000000000001</v>
      </c>
      <c r="AG109" s="41">
        <f t="shared" si="1047"/>
        <v>31.402937800000004</v>
      </c>
      <c r="AH109" s="28">
        <f t="shared" si="1048"/>
        <v>0.88798542867346442</v>
      </c>
      <c r="AI109" s="29">
        <f t="shared" si="637"/>
        <v>0.88980328174961643</v>
      </c>
      <c r="AJ109" s="34">
        <v>169</v>
      </c>
      <c r="AK109" s="36">
        <v>8.5999999999999993E-2</v>
      </c>
      <c r="AL109" s="38">
        <v>0.21429999999999999</v>
      </c>
      <c r="AM109" s="137">
        <v>0.22090000000000001</v>
      </c>
      <c r="AN109" s="41">
        <f>AJ109*(1-AK109)*AL109</f>
        <v>33.102063800000003</v>
      </c>
      <c r="AO109" s="138">
        <f t="shared" si="679"/>
        <v>34.121539400000003</v>
      </c>
      <c r="AP109" s="42">
        <v>1.58</v>
      </c>
      <c r="AQ109" s="42"/>
      <c r="AR109" s="121">
        <f>AR108+AJ109-AQ109</f>
        <v>827.20000000000255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9"/>
      <c r="B110" s="33">
        <v>3</v>
      </c>
      <c r="C110" s="46" t="s">
        <v>55</v>
      </c>
      <c r="D110" s="43">
        <v>17811</v>
      </c>
      <c r="E110" s="43">
        <v>1</v>
      </c>
      <c r="F110" s="43">
        <v>17286</v>
      </c>
      <c r="G110" s="37">
        <v>1.2</v>
      </c>
      <c r="H110" s="37">
        <v>3.6</v>
      </c>
      <c r="I110" s="43">
        <v>18257</v>
      </c>
      <c r="J110" s="37">
        <v>5.4</v>
      </c>
      <c r="K110" s="43">
        <v>16300</v>
      </c>
      <c r="L110" s="39">
        <v>7.1999999999999995E-2</v>
      </c>
      <c r="M110" s="37">
        <f>ROUND(K110*(1-L110),0)</f>
        <v>15126</v>
      </c>
      <c r="N110" s="28">
        <v>0.52200000000000002</v>
      </c>
      <c r="O110" s="25">
        <f t="shared" si="1039"/>
        <v>7895.7719999999999</v>
      </c>
      <c r="P110" s="39">
        <v>0.25900000000000001</v>
      </c>
      <c r="Q110" s="25">
        <f t="shared" si="1040"/>
        <v>3917.634</v>
      </c>
      <c r="R110" s="39">
        <v>0.219</v>
      </c>
      <c r="S110" s="139"/>
      <c r="T110" s="25">
        <f t="shared" si="1041"/>
        <v>3312.5940000000001</v>
      </c>
      <c r="U110" s="28">
        <v>0.26900000000000002</v>
      </c>
      <c r="V110" s="25">
        <f t="shared" si="1042"/>
        <v>4068.8940000000002</v>
      </c>
      <c r="W110" s="39">
        <v>0.46700000000000003</v>
      </c>
      <c r="X110" s="25">
        <f t="shared" si="1043"/>
        <v>7063.8420000000006</v>
      </c>
      <c r="Y110" s="39">
        <v>0.43</v>
      </c>
      <c r="Z110" s="25">
        <f t="shared" si="1044"/>
        <v>6504.18</v>
      </c>
      <c r="AA110" s="47">
        <v>2.5500000000000002E-3</v>
      </c>
      <c r="AB110" s="18">
        <f t="shared" si="1045"/>
        <v>38.571300000000001</v>
      </c>
      <c r="AC110" s="27">
        <f>IF(M110&gt;0,(AE110+AN110)/M110,0)</f>
        <v>2.5535804310458815E-3</v>
      </c>
      <c r="AD110" s="47">
        <v>2.9999999999999997E-4</v>
      </c>
      <c r="AE110" s="37">
        <f t="shared" si="1046"/>
        <v>4.5377999999999998</v>
      </c>
      <c r="AF110" s="28">
        <v>0.1956</v>
      </c>
      <c r="AG110" s="41">
        <f t="shared" si="1047"/>
        <v>32.429697600000004</v>
      </c>
      <c r="AH110" s="28">
        <f t="shared" si="1048"/>
        <v>0.8837083220384927</v>
      </c>
      <c r="AI110" s="29">
        <f t="shared" si="637"/>
        <v>0.88380749907604261</v>
      </c>
      <c r="AJ110" s="43">
        <v>181</v>
      </c>
      <c r="AK110" s="39">
        <v>8.4000000000000005E-2</v>
      </c>
      <c r="AL110" s="28">
        <v>0.2056</v>
      </c>
      <c r="AM110" s="139">
        <v>0.20860000000000001</v>
      </c>
      <c r="AN110" s="41">
        <f>AJ110*(1-AK110)*AL110</f>
        <v>34.087657600000007</v>
      </c>
      <c r="AO110" s="140">
        <f t="shared" si="679"/>
        <v>34.585045600000008</v>
      </c>
      <c r="AP110" s="18">
        <v>1.58</v>
      </c>
      <c r="AQ110" s="18"/>
      <c r="AR110" s="121">
        <f>AR109+AJ110-AQ110</f>
        <v>1008.2000000000025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70"/>
      <c r="B111" s="49" t="s">
        <v>38</v>
      </c>
      <c r="C111" s="50"/>
      <c r="D111" s="51">
        <f t="shared" ref="D111" si="1050">SUM(D108:D110)</f>
        <v>44170</v>
      </c>
      <c r="E111" s="51"/>
      <c r="F111" s="51">
        <f t="shared" ref="F111" si="1051">SUM(F108:F110)</f>
        <v>42527</v>
      </c>
      <c r="G111" s="52"/>
      <c r="H111" s="52"/>
      <c r="I111" s="51">
        <f t="shared" ref="I111:K111" si="1052">SUM(I108:I110)</f>
        <v>46682</v>
      </c>
      <c r="J111" s="52"/>
      <c r="K111" s="51">
        <f t="shared" si="1052"/>
        <v>46902</v>
      </c>
      <c r="L111" s="21">
        <f t="shared" ref="L111" si="1053">IF(K111&gt;0,(K108*L108+K109*L109+K110*L110)/K111,0)</f>
        <v>7.1991045157989E-2</v>
      </c>
      <c r="M111" s="52">
        <f t="shared" ref="M111" si="1054">M108+M109+M110</f>
        <v>43525</v>
      </c>
      <c r="N111" s="53">
        <f t="shared" ref="N111" si="1055">IF(M111&gt;0,O111/M111,0)</f>
        <v>0.60355944859276278</v>
      </c>
      <c r="O111" s="54">
        <f t="shared" ref="O111" si="1056">O108+O109+O110</f>
        <v>26269.924999999999</v>
      </c>
      <c r="P111" s="21">
        <f t="shared" ref="P111" si="1057">IF(M111&gt;0,Q111/M111,0)</f>
        <v>0.25819519816197589</v>
      </c>
      <c r="Q111" s="54">
        <f t="shared" ref="Q111" si="1058">Q108+Q109+Q110</f>
        <v>11237.946</v>
      </c>
      <c r="R111" s="21">
        <f t="shared" ref="R111" si="1059">IF(M111&gt;0,T111/M111,0)</f>
        <v>0.13824535324526135</v>
      </c>
      <c r="S111" s="141"/>
      <c r="T111" s="54">
        <f t="shared" ref="T111" si="1060">T108+T109+T110</f>
        <v>6017.1289999999999</v>
      </c>
      <c r="U111" s="21">
        <f t="shared" ref="U111" si="1061">IF(M111&gt;0,V111/M111,0)</f>
        <v>0.27092696151636991</v>
      </c>
      <c r="V111" s="54">
        <f t="shared" ref="V111" si="1062">V108+V109+V110</f>
        <v>11792.096000000001</v>
      </c>
      <c r="W111" s="21">
        <f t="shared" ref="W111" si="1063">IF(M111&gt;0,X111/M111,0)</f>
        <v>0.46408163124641016</v>
      </c>
      <c r="X111" s="54">
        <f t="shared" ref="X111" si="1064">X108+X109+X110</f>
        <v>20199.153000000002</v>
      </c>
      <c r="Y111" s="21">
        <f t="shared" ref="Y111" si="1065">IF(M111&gt;0,Z111/M111,0)</f>
        <v>0.42676300976450315</v>
      </c>
      <c r="Z111" s="54">
        <f t="shared" ref="Z111" si="1066">Z108+Z109+Z110</f>
        <v>18574.86</v>
      </c>
      <c r="AA111" s="55">
        <f t="shared" ref="AA111" si="1067">IF(M111&gt;0,AB111/M111,0)</f>
        <v>2.579183687535899E-3</v>
      </c>
      <c r="AB111" s="56">
        <f t="shared" ref="AB111" si="1068">SUM(AB108:AB110)</f>
        <v>112.25897000000001</v>
      </c>
      <c r="AC111" s="55">
        <f t="shared" ref="AC111" si="1069">IF(M111&gt;0,(AC108*M108+AC109*M109+AC110*M110)/M111,0)</f>
        <v>2.614001978173464E-3</v>
      </c>
      <c r="AD111" s="55">
        <f t="shared" ref="AD111" si="1070">IF(K111&gt;0,(K108*AD108+K109*AD109+K110*AD110)/K111,0)</f>
        <v>2.9347533154236492E-4</v>
      </c>
      <c r="AE111" s="52">
        <f t="shared" ref="AE111" si="1071">SUM(AE108:AE110)</f>
        <v>12.773510000000002</v>
      </c>
      <c r="AF111" s="53">
        <f t="shared" ref="AF111" si="1072">IF(K111&gt;0,(K108*AF108+K109*AF109+K110*AF110)/K111,0)</f>
        <v>0.20185801031938935</v>
      </c>
      <c r="AG111" s="58">
        <f t="shared" ref="AG111" si="1073">SUM(AG108:AG110)</f>
        <v>95.997543500000006</v>
      </c>
      <c r="AH111" s="53">
        <f t="shared" ref="AH111" si="1074">IF(AND(AB111&gt;0),((AB108*AH108+AB109*AH109+AB110*AH110)/AB111),0)</f>
        <v>0.88750477269017369</v>
      </c>
      <c r="AI111" s="57">
        <f t="shared" si="637"/>
        <v>0.88895788625490002</v>
      </c>
      <c r="AJ111" s="51">
        <f t="shared" ref="AJ111" si="1075">SUM(AJ108:AJ110)</f>
        <v>519</v>
      </c>
      <c r="AK111" s="21">
        <f t="shared" ref="AK111" si="1076">IF(AJ111&gt;0,(AK108*AJ108+AK109*AJ109+AK110*AJ110)/AJ111,0)</f>
        <v>8.3674373795761078E-2</v>
      </c>
      <c r="AL111" s="53">
        <f>IF(K111&gt;0,(AL108*K108+AL109*K109+AL110*K110)/K111,0)</f>
        <v>0.21238058078546759</v>
      </c>
      <c r="AM111" s="141">
        <f>IF(L111&gt;0,(AM108*K108+AM109*K109+AM110*K110)/K111,0)</f>
        <v>0.21818409875911474</v>
      </c>
      <c r="AN111" s="58">
        <f t="shared" ref="AN111" si="1077">SUM(AN108:AN110)</f>
        <v>101.00092610000002</v>
      </c>
      <c r="AO111" s="142">
        <f t="shared" si="708"/>
        <v>103.76027770000002</v>
      </c>
      <c r="AP111" s="56"/>
      <c r="AQ111" s="56">
        <f t="shared" ref="AQ111" si="1078">SUM(AQ108:AQ110)</f>
        <v>923.54</v>
      </c>
      <c r="AR111" s="105"/>
      <c r="AS111" s="106">
        <f>AR110</f>
        <v>1008.2000000000025</v>
      </c>
      <c r="AT111" s="51">
        <f t="shared" ref="AT111" si="1079">SUM(AT108:AT110)</f>
        <v>0</v>
      </c>
      <c r="AU111" s="59"/>
      <c r="AV111" s="58"/>
      <c r="AW111" s="58"/>
      <c r="AX111" s="58"/>
      <c r="AY111" s="58"/>
    </row>
    <row r="112" spans="1:51" x14ac:dyDescent="0.2">
      <c r="A112" s="168">
        <v>28</v>
      </c>
      <c r="B112" s="23">
        <v>1</v>
      </c>
      <c r="C112" s="11" t="s">
        <v>53</v>
      </c>
      <c r="D112" s="12">
        <v>14860</v>
      </c>
      <c r="E112" s="12">
        <v>0</v>
      </c>
      <c r="F112" s="12">
        <v>16358</v>
      </c>
      <c r="G112" s="13">
        <v>1.7</v>
      </c>
      <c r="H112" s="13">
        <v>4.9000000000000004</v>
      </c>
      <c r="I112" s="12">
        <v>17187</v>
      </c>
      <c r="J112" s="13">
        <v>5</v>
      </c>
      <c r="K112" s="12">
        <v>15761</v>
      </c>
      <c r="L112" s="14">
        <v>6.9000000000000006E-2</v>
      </c>
      <c r="M112" s="24">
        <f>ROUND(K112*(1-L112),0)</f>
        <v>14673</v>
      </c>
      <c r="N112" s="15">
        <v>0.59299999999999997</v>
      </c>
      <c r="O112" s="25">
        <f t="shared" ref="O112:O114" si="1080">M112*N112</f>
        <v>8701.0889999999999</v>
      </c>
      <c r="P112" s="14">
        <v>0.30299999999999999</v>
      </c>
      <c r="Q112" s="25">
        <f t="shared" ref="Q112:Q114" si="1081">M112*P112</f>
        <v>4445.9189999999999</v>
      </c>
      <c r="R112" s="16">
        <v>0.104</v>
      </c>
      <c r="S112" s="150"/>
      <c r="T112" s="25">
        <f t="shared" ref="T112:T114" si="1082">M112*R112</f>
        <v>1525.992</v>
      </c>
      <c r="U112" s="26">
        <v>0.27600000000000002</v>
      </c>
      <c r="V112" s="25">
        <f t="shared" ref="V112:V114" si="1083">M112*U112</f>
        <v>4049.7480000000005</v>
      </c>
      <c r="W112" s="16">
        <v>0.45900000000000002</v>
      </c>
      <c r="X112" s="25">
        <f t="shared" ref="X112:X114" si="1084">M112*W112</f>
        <v>6734.9070000000002</v>
      </c>
      <c r="Y112" s="16">
        <v>0.42</v>
      </c>
      <c r="Z112" s="25">
        <f t="shared" ref="Z112:Z114" si="1085">Y112*M112</f>
        <v>6162.66</v>
      </c>
      <c r="AA112" s="17">
        <v>2.63E-3</v>
      </c>
      <c r="AB112" s="18">
        <f t="shared" ref="AB112:AB114" si="1086">M112*AA112</f>
        <v>38.58999</v>
      </c>
      <c r="AC112" s="27">
        <f>IF(M112&gt;0,(AE112+AN112)/M112,0)</f>
        <v>2.7394865467184628E-3</v>
      </c>
      <c r="AD112" s="17">
        <v>2.9999999999999997E-4</v>
      </c>
      <c r="AE112" s="24">
        <f t="shared" ref="AE112:AE114" si="1087">AD112*M112</f>
        <v>4.4018999999999995</v>
      </c>
      <c r="AF112" s="117">
        <v>0.21179999999999999</v>
      </c>
      <c r="AG112" s="30">
        <f t="shared" ref="AG112:AG114" si="1088">AJ112*(1-AK112)*AF112</f>
        <v>34.6019778</v>
      </c>
      <c r="AH112" s="28">
        <f t="shared" ref="AH112:AH114" si="1089">IF(AND(AF112&gt;0,AD112&gt;0,AA112&gt;0),((AA112-AD112)*AF112)/((AF112-AD112)*AA112),0)</f>
        <v>0.88718819944448946</v>
      </c>
      <c r="AI112" s="60">
        <f t="shared" si="637"/>
        <v>0.89171139265671062</v>
      </c>
      <c r="AJ112" s="12">
        <v>177</v>
      </c>
      <c r="AK112" s="14">
        <v>7.6999999999999999E-2</v>
      </c>
      <c r="AL112" s="15">
        <v>0.21909999999999999</v>
      </c>
      <c r="AM112" s="135">
        <v>0.23069999999999999</v>
      </c>
      <c r="AN112" s="30">
        <f>AJ112*(1-AK112)*AL112</f>
        <v>35.794586100000004</v>
      </c>
      <c r="AO112" s="136">
        <f t="shared" ref="AO112" si="1090">AJ112*(1-AK112)*AM112</f>
        <v>37.689689700000002</v>
      </c>
      <c r="AP112" s="19">
        <v>1.55</v>
      </c>
      <c r="AQ112" s="19"/>
      <c r="AR112" s="101">
        <f>AR110+AJ112-AQ112</f>
        <v>1185.2000000000025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9"/>
      <c r="B113" s="33">
        <v>2</v>
      </c>
      <c r="C113" s="46" t="s">
        <v>54</v>
      </c>
      <c r="D113" s="34">
        <v>20800</v>
      </c>
      <c r="E113" s="34">
        <v>1</v>
      </c>
      <c r="F113" s="34">
        <v>16051</v>
      </c>
      <c r="G113" s="35">
        <v>1.1000000000000001</v>
      </c>
      <c r="H113" s="35">
        <v>4.3</v>
      </c>
      <c r="I113" s="34">
        <v>17753</v>
      </c>
      <c r="J113" s="35">
        <v>4.5</v>
      </c>
      <c r="K113" s="34">
        <v>16631</v>
      </c>
      <c r="L113" s="36">
        <v>7.8E-2</v>
      </c>
      <c r="M113" s="37">
        <f>ROUND(K113*(1-L113),0)</f>
        <v>15334</v>
      </c>
      <c r="N113" s="38">
        <v>0.58499999999999996</v>
      </c>
      <c r="O113" s="25">
        <f t="shared" si="1080"/>
        <v>8970.39</v>
      </c>
      <c r="P113" s="36">
        <v>0.25700000000000001</v>
      </c>
      <c r="Q113" s="25">
        <f t="shared" si="1081"/>
        <v>3940.8380000000002</v>
      </c>
      <c r="R113" s="39">
        <v>0.158</v>
      </c>
      <c r="S113" s="139"/>
      <c r="T113" s="25">
        <f t="shared" si="1082"/>
        <v>2422.7719999999999</v>
      </c>
      <c r="U113" s="28">
        <v>0.27200000000000002</v>
      </c>
      <c r="V113" s="25">
        <f t="shared" si="1083"/>
        <v>4170.848</v>
      </c>
      <c r="W113" s="39">
        <v>0.45800000000000002</v>
      </c>
      <c r="X113" s="25">
        <f t="shared" si="1084"/>
        <v>7022.9720000000007</v>
      </c>
      <c r="Y113" s="39">
        <v>0.42</v>
      </c>
      <c r="Z113" s="25">
        <f t="shared" si="1085"/>
        <v>6440.28</v>
      </c>
      <c r="AA113" s="40">
        <v>2.7200000000000002E-3</v>
      </c>
      <c r="AB113" s="18">
        <f t="shared" si="1086"/>
        <v>41.708480000000002</v>
      </c>
      <c r="AC113" s="27">
        <f>IF(M113&gt;0,(AE113+AN113)/M113,0)</f>
        <v>2.7576535802791183E-3</v>
      </c>
      <c r="AD113" s="40">
        <v>3.1E-4</v>
      </c>
      <c r="AE113" s="37">
        <f t="shared" si="1087"/>
        <v>4.7535400000000001</v>
      </c>
      <c r="AF113" s="28">
        <v>0.2082</v>
      </c>
      <c r="AG113" s="41">
        <f t="shared" si="1088"/>
        <v>36.010272000000001</v>
      </c>
      <c r="AH113" s="28">
        <f t="shared" si="1089"/>
        <v>0.88735063509265366</v>
      </c>
      <c r="AI113" s="29">
        <f t="shared" si="637"/>
        <v>0.88885538348165671</v>
      </c>
      <c r="AJ113" s="34">
        <v>188</v>
      </c>
      <c r="AK113" s="36">
        <v>0.08</v>
      </c>
      <c r="AL113" s="38">
        <v>0.217</v>
      </c>
      <c r="AM113" s="137">
        <v>0.2261</v>
      </c>
      <c r="AN113" s="41">
        <f>AJ113*(1-AK113)*AL113</f>
        <v>37.532319999999999</v>
      </c>
      <c r="AO113" s="138">
        <f t="shared" si="679"/>
        <v>39.106256000000002</v>
      </c>
      <c r="AP113" s="42">
        <v>1.58</v>
      </c>
      <c r="AQ113" s="42"/>
      <c r="AR113" s="121">
        <f>AR112+AJ113-AQ113</f>
        <v>1373.2000000000025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9"/>
      <c r="B114" s="33">
        <v>3</v>
      </c>
      <c r="C114" s="46" t="s">
        <v>55</v>
      </c>
      <c r="D114" s="43">
        <v>15105</v>
      </c>
      <c r="E114" s="43">
        <v>0</v>
      </c>
      <c r="F114" s="43">
        <v>15913</v>
      </c>
      <c r="G114" s="37">
        <v>1.2</v>
      </c>
      <c r="H114" s="37">
        <v>3.1</v>
      </c>
      <c r="I114" s="43">
        <v>16814</v>
      </c>
      <c r="J114" s="37">
        <v>5.2</v>
      </c>
      <c r="K114" s="43">
        <v>16698</v>
      </c>
      <c r="L114" s="39">
        <v>7.0999999999999994E-2</v>
      </c>
      <c r="M114" s="37">
        <f>ROUND(K114*(1-L114),0)</f>
        <v>15512</v>
      </c>
      <c r="N114" s="28">
        <v>0.56399999999999995</v>
      </c>
      <c r="O114" s="25">
        <f t="shared" si="1080"/>
        <v>8748.768</v>
      </c>
      <c r="P114" s="39">
        <v>0.28699999999999998</v>
      </c>
      <c r="Q114" s="25">
        <f t="shared" si="1081"/>
        <v>4451.9439999999995</v>
      </c>
      <c r="R114" s="39">
        <v>0.14899999999999999</v>
      </c>
      <c r="S114" s="139"/>
      <c r="T114" s="25">
        <f t="shared" si="1082"/>
        <v>2311.288</v>
      </c>
      <c r="U114" s="28">
        <v>0.26700000000000002</v>
      </c>
      <c r="V114" s="25">
        <f t="shared" si="1083"/>
        <v>4141.7040000000006</v>
      </c>
      <c r="W114" s="39">
        <v>0.45800000000000002</v>
      </c>
      <c r="X114" s="25">
        <f t="shared" si="1084"/>
        <v>7104.4960000000001</v>
      </c>
      <c r="Y114" s="39">
        <v>0.42</v>
      </c>
      <c r="Z114" s="25">
        <f t="shared" si="1085"/>
        <v>6515.04</v>
      </c>
      <c r="AA114" s="47">
        <v>2.8500000000000001E-3</v>
      </c>
      <c r="AB114" s="18">
        <f t="shared" si="1086"/>
        <v>44.209200000000003</v>
      </c>
      <c r="AC114" s="27">
        <f>IF(M114&gt;0,(AE114+AN114)/M114,0)</f>
        <v>2.7287591799896858E-3</v>
      </c>
      <c r="AD114" s="47">
        <v>3.5E-4</v>
      </c>
      <c r="AE114" s="37">
        <f t="shared" si="1087"/>
        <v>5.4291999999999998</v>
      </c>
      <c r="AF114" s="28">
        <v>0.2137</v>
      </c>
      <c r="AG114" s="41">
        <f t="shared" si="1088"/>
        <v>36.608092200000002</v>
      </c>
      <c r="AH114" s="28">
        <f t="shared" si="1089"/>
        <v>0.87863201476858299</v>
      </c>
      <c r="AI114" s="29">
        <f t="shared" si="637"/>
        <v>0.87315535052651472</v>
      </c>
      <c r="AJ114" s="43">
        <v>186</v>
      </c>
      <c r="AK114" s="39">
        <v>7.9000000000000001E-2</v>
      </c>
      <c r="AL114" s="28">
        <v>0.21540000000000001</v>
      </c>
      <c r="AM114" s="139">
        <v>0.2288</v>
      </c>
      <c r="AN114" s="41">
        <f>AJ114*(1-AK114)*AL114</f>
        <v>36.899312400000007</v>
      </c>
      <c r="AO114" s="140">
        <f t="shared" si="679"/>
        <v>39.194812800000001</v>
      </c>
      <c r="AP114" s="18">
        <v>1.58</v>
      </c>
      <c r="AQ114" s="18"/>
      <c r="AR114" s="121">
        <f>AR113+AJ114-AQ114</f>
        <v>1559.2000000000025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70"/>
      <c r="B115" s="49" t="s">
        <v>38</v>
      </c>
      <c r="C115" s="50"/>
      <c r="D115" s="51">
        <f t="shared" ref="D115" si="1091">SUM(D112:D114)</f>
        <v>50765</v>
      </c>
      <c r="E115" s="51"/>
      <c r="F115" s="51">
        <f t="shared" ref="F115" si="1092">SUM(F112:F114)</f>
        <v>48322</v>
      </c>
      <c r="G115" s="52"/>
      <c r="H115" s="52"/>
      <c r="I115" s="51">
        <f t="shared" ref="I115:K115" si="1093">SUM(I112:I114)</f>
        <v>51754</v>
      </c>
      <c r="J115" s="52"/>
      <c r="K115" s="51">
        <f t="shared" si="1093"/>
        <v>49090</v>
      </c>
      <c r="L115" s="21">
        <f t="shared" ref="L115" si="1094">IF(K115&gt;0,(K112*L112+K113*L113+K114*L114)/K115,0)</f>
        <v>7.2729374618048473E-2</v>
      </c>
      <c r="M115" s="52">
        <f t="shared" ref="M115" si="1095">M112+M113+M114</f>
        <v>45519</v>
      </c>
      <c r="N115" s="53">
        <f t="shared" ref="N115" si="1096">IF(M115&gt;0,O115/M115,0)</f>
        <v>0.58042239504382787</v>
      </c>
      <c r="O115" s="54">
        <f t="shared" ref="O115" si="1097">O112+O113+O114</f>
        <v>26420.246999999999</v>
      </c>
      <c r="P115" s="21">
        <f t="shared" ref="P115" si="1098">IF(M115&gt;0,Q115/M115,0)</f>
        <v>0.28205147301126998</v>
      </c>
      <c r="Q115" s="54">
        <f t="shared" ref="Q115" si="1099">Q112+Q113+Q114</f>
        <v>12838.700999999999</v>
      </c>
      <c r="R115" s="21">
        <f t="shared" ref="R115" si="1100">IF(M115&gt;0,T115/M115,0)</f>
        <v>0.13752613194490212</v>
      </c>
      <c r="S115" s="141"/>
      <c r="T115" s="54">
        <f t="shared" ref="T115" si="1101">T112+T113+T114</f>
        <v>6260.0519999999997</v>
      </c>
      <c r="U115" s="21">
        <f t="shared" ref="U115" si="1102">IF(M115&gt;0,V115/M115,0)</f>
        <v>0.27158549177266644</v>
      </c>
      <c r="V115" s="54">
        <f t="shared" ref="V115" si="1103">V112+V113+V114</f>
        <v>12362.300000000003</v>
      </c>
      <c r="W115" s="21">
        <f t="shared" ref="W115" si="1104">IF(M115&gt;0,X115/M115,0)</f>
        <v>0.45832234890924667</v>
      </c>
      <c r="X115" s="54">
        <f t="shared" ref="X115" si="1105">X112+X113+X114</f>
        <v>20862.375</v>
      </c>
      <c r="Y115" s="21">
        <f t="shared" ref="Y115" si="1106">IF(M115&gt;0,Z115/M115,0)</f>
        <v>0.42</v>
      </c>
      <c r="Z115" s="54">
        <f t="shared" ref="Z115" si="1107">Z112+Z113+Z114</f>
        <v>19117.98</v>
      </c>
      <c r="AA115" s="55">
        <f t="shared" ref="AA115" si="1108">IF(M115&gt;0,AB115/M115,0)</f>
        <v>2.7352900986401286E-3</v>
      </c>
      <c r="AB115" s="56">
        <f t="shared" ref="AB115" si="1109">SUM(AB112:AB114)</f>
        <v>124.50767000000002</v>
      </c>
      <c r="AC115" s="55">
        <f t="shared" ref="AC115" si="1110">IF(M115&gt;0,(AC112*M112+AC113*M113+AC114*M114)/M115,0)</f>
        <v>2.7419508007645163E-3</v>
      </c>
      <c r="AD115" s="55">
        <f t="shared" ref="AD115" si="1111">IF(K115&gt;0,(K112*AD112+K113*AD113+K114*AD114)/K115,0)</f>
        <v>3.2039539621104098E-4</v>
      </c>
      <c r="AE115" s="52">
        <f t="shared" ref="AE115" si="1112">SUM(AE112:AE114)</f>
        <v>14.584639999999998</v>
      </c>
      <c r="AF115" s="53">
        <f t="shared" ref="AF115" si="1113">IF(K115&gt;0,(K112*AF112+K113*AF113+K114*AF114)/K115,0)</f>
        <v>0.21122665716031777</v>
      </c>
      <c r="AG115" s="58">
        <f t="shared" ref="AG115" si="1114">SUM(AG112:AG114)</f>
        <v>107.220342</v>
      </c>
      <c r="AH115" s="53">
        <f t="shared" ref="AH115" si="1115">IF(AND(AB115&gt;0),((AB112*AH112+AB113*AH113+AB114*AH114)/AB115),0)</f>
        <v>0.88420455084202698</v>
      </c>
      <c r="AI115" s="57">
        <f t="shared" si="637"/>
        <v>0.88445566324153735</v>
      </c>
      <c r="AJ115" s="51">
        <f t="shared" ref="AJ115" si="1116">SUM(AJ112:AJ114)</f>
        <v>551</v>
      </c>
      <c r="AK115" s="21">
        <f t="shared" ref="AK115" si="1117">IF(AJ115&gt;0,(AK112*AJ112+AK113*AJ113+AK114*AJ114)/AJ115,0)</f>
        <v>7.8698729582577134E-2</v>
      </c>
      <c r="AL115" s="53">
        <f>IF(K115&gt;0,(AL112*K112+AL113*K113+AL114*K114)/K115,0)</f>
        <v>0.21712999185170095</v>
      </c>
      <c r="AM115" s="141">
        <f>IF(L115&gt;0,(AM112*K112+AM113*K113+AM114*K114)/K115,0)</f>
        <v>0.22849529843145241</v>
      </c>
      <c r="AN115" s="58">
        <f t="shared" ref="AN115" si="1118">SUM(AN112:AN114)</f>
        <v>110.22621850000002</v>
      </c>
      <c r="AO115" s="142">
        <f t="shared" si="708"/>
        <v>115.9907585</v>
      </c>
      <c r="AP115" s="56"/>
      <c r="AQ115" s="56">
        <f t="shared" ref="AQ115" si="1119">SUM(AQ112:AQ114)</f>
        <v>0</v>
      </c>
      <c r="AR115" s="105"/>
      <c r="AS115" s="106">
        <f>AR114</f>
        <v>1559.2000000000025</v>
      </c>
      <c r="AT115" s="51">
        <f t="shared" ref="AT115" si="1120">SUM(AT112:AT114)</f>
        <v>0</v>
      </c>
      <c r="AU115" s="59"/>
      <c r="AV115" s="58"/>
      <c r="AW115" s="58"/>
      <c r="AX115" s="58"/>
      <c r="AY115" s="58"/>
    </row>
    <row r="116" spans="1:51" x14ac:dyDescent="0.2">
      <c r="A116" s="169">
        <v>29</v>
      </c>
      <c r="B116" s="33">
        <v>1</v>
      </c>
      <c r="C116" s="11" t="s">
        <v>53</v>
      </c>
      <c r="D116" s="12">
        <v>13287</v>
      </c>
      <c r="E116" s="12">
        <v>0</v>
      </c>
      <c r="F116" s="12">
        <v>15310</v>
      </c>
      <c r="G116" s="13">
        <v>1.4</v>
      </c>
      <c r="H116" s="13">
        <v>5.0999999999999996</v>
      </c>
      <c r="I116" s="12">
        <v>16255</v>
      </c>
      <c r="J116" s="13">
        <v>5.5</v>
      </c>
      <c r="K116" s="12">
        <v>16697</v>
      </c>
      <c r="L116" s="14">
        <v>6.8000000000000005E-2</v>
      </c>
      <c r="M116" s="24">
        <f>ROUND(K116*(1-L116),0)</f>
        <v>15562</v>
      </c>
      <c r="N116" s="15">
        <v>0.59</v>
      </c>
      <c r="O116" s="25">
        <f t="shared" ref="O116:O118" si="1121">M116*N116</f>
        <v>9181.58</v>
      </c>
      <c r="P116" s="14">
        <v>0.33300000000000002</v>
      </c>
      <c r="Q116" s="25">
        <f t="shared" ref="Q116:Q118" si="1122">M116*P116</f>
        <v>5182.1460000000006</v>
      </c>
      <c r="R116" s="16">
        <v>7.6999999999999999E-2</v>
      </c>
      <c r="S116" s="150"/>
      <c r="T116" s="25">
        <f t="shared" ref="T116:T118" si="1123">M116*R116</f>
        <v>1198.2739999999999</v>
      </c>
      <c r="U116" s="26">
        <v>0.26700000000000002</v>
      </c>
      <c r="V116" s="25">
        <f t="shared" ref="V116:V118" si="1124">M116*U116</f>
        <v>4155.0540000000001</v>
      </c>
      <c r="W116" s="16">
        <v>0.48299999999999998</v>
      </c>
      <c r="X116" s="25">
        <f t="shared" ref="X116:X118" si="1125">M116*W116</f>
        <v>7516.4459999999999</v>
      </c>
      <c r="Y116" s="16">
        <v>0.42</v>
      </c>
      <c r="Z116" s="25">
        <f t="shared" ref="Z116:Z118" si="1126">Y116*M116</f>
        <v>6536.04</v>
      </c>
      <c r="AA116" s="17">
        <v>2.8E-3</v>
      </c>
      <c r="AB116" s="18">
        <f t="shared" ref="AB116:AB118" si="1127">M116*AA116</f>
        <v>43.573599999999999</v>
      </c>
      <c r="AC116" s="27">
        <f>IF(M116&gt;0,(AE116+AN116)/M116,0)</f>
        <v>3.1261038426937415E-3</v>
      </c>
      <c r="AD116" s="17">
        <v>3.5E-4</v>
      </c>
      <c r="AE116" s="24">
        <f t="shared" ref="AE116:AE118" si="1128">AD116*M116</f>
        <v>5.4466999999999999</v>
      </c>
      <c r="AF116" s="117">
        <v>0.21210000000000001</v>
      </c>
      <c r="AG116" s="30">
        <f t="shared" ref="AG116:AG118" si="1129">AJ116*(1-AK116)*AF116</f>
        <v>42.148512000000004</v>
      </c>
      <c r="AH116" s="28">
        <f t="shared" ref="AH116:AH118" si="1130">IF(AND(AF116&gt;0,AD116&gt;0,AA116&gt;0),((AA116-AD116)*AF116)/((AF116-AD116)*AA116),0)</f>
        <v>0.87644628099173549</v>
      </c>
      <c r="AI116" s="60">
        <f t="shared" si="637"/>
        <v>0.88947153965186787</v>
      </c>
      <c r="AJ116" s="12">
        <v>216</v>
      </c>
      <c r="AK116" s="14">
        <v>0.08</v>
      </c>
      <c r="AL116" s="15">
        <v>0.21740000000000001</v>
      </c>
      <c r="AM116" s="135">
        <v>0.2238</v>
      </c>
      <c r="AN116" s="30">
        <f>AJ116*(1-AK116)*AL116</f>
        <v>43.201728000000003</v>
      </c>
      <c r="AO116" s="136">
        <f t="shared" ref="AO116" si="1131">AJ116*(1-AK116)*AM116</f>
        <v>44.473536000000003</v>
      </c>
      <c r="AP116" s="19">
        <v>1.58</v>
      </c>
      <c r="AQ116" s="19"/>
      <c r="AR116" s="101">
        <f>AR114+AJ116-AQ116</f>
        <v>1775.2000000000025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9"/>
      <c r="B117" s="33">
        <v>2</v>
      </c>
      <c r="C117" s="46" t="s">
        <v>54</v>
      </c>
      <c r="D117" s="34">
        <v>20638</v>
      </c>
      <c r="E117" s="34">
        <v>1</v>
      </c>
      <c r="F117" s="34">
        <v>14628</v>
      </c>
      <c r="G117" s="35">
        <v>1.3</v>
      </c>
      <c r="H117" s="35">
        <v>6.5</v>
      </c>
      <c r="I117" s="34">
        <v>16072</v>
      </c>
      <c r="J117" s="35">
        <v>5.7</v>
      </c>
      <c r="K117" s="34">
        <v>16123</v>
      </c>
      <c r="L117" s="36">
        <v>7.0999999999999994E-2</v>
      </c>
      <c r="M117" s="37">
        <f>ROUND(K117*(1-L117),0)</f>
        <v>14978</v>
      </c>
      <c r="N117" s="38">
        <v>0.66400000000000003</v>
      </c>
      <c r="O117" s="25">
        <f t="shared" si="1121"/>
        <v>9945.3919999999998</v>
      </c>
      <c r="P117" s="36">
        <v>0.221</v>
      </c>
      <c r="Q117" s="25">
        <f t="shared" si="1122"/>
        <v>3310.1379999999999</v>
      </c>
      <c r="R117" s="39">
        <v>0.155</v>
      </c>
      <c r="S117" s="139"/>
      <c r="T117" s="25">
        <f t="shared" si="1123"/>
        <v>2321.59</v>
      </c>
      <c r="U117" s="28">
        <v>0.26500000000000001</v>
      </c>
      <c r="V117" s="25">
        <f t="shared" si="1124"/>
        <v>3969.17</v>
      </c>
      <c r="W117" s="39">
        <v>0.48099999999999998</v>
      </c>
      <c r="X117" s="25">
        <f t="shared" si="1125"/>
        <v>7204.4179999999997</v>
      </c>
      <c r="Y117" s="39">
        <v>0.43</v>
      </c>
      <c r="Z117" s="25">
        <f t="shared" si="1126"/>
        <v>6440.54</v>
      </c>
      <c r="AA117" s="40">
        <v>2.65E-3</v>
      </c>
      <c r="AB117" s="18">
        <f t="shared" si="1127"/>
        <v>39.691699999999997</v>
      </c>
      <c r="AC117" s="27">
        <f>IF(M117&gt;0,(AE117+AN117)/M117,0)</f>
        <v>2.8540215048738151E-3</v>
      </c>
      <c r="AD117" s="40">
        <v>3.4000000000000002E-4</v>
      </c>
      <c r="AE117" s="37">
        <f t="shared" si="1128"/>
        <v>5.0925200000000004</v>
      </c>
      <c r="AF117" s="28">
        <v>0.21029999999999999</v>
      </c>
      <c r="AG117" s="41">
        <f t="shared" si="1129"/>
        <v>37.300280100000002</v>
      </c>
      <c r="AH117" s="28">
        <f t="shared" si="1130"/>
        <v>0.87310970283647915</v>
      </c>
      <c r="AI117" s="29">
        <f t="shared" si="637"/>
        <v>0.88228283589964562</v>
      </c>
      <c r="AJ117" s="34">
        <v>193</v>
      </c>
      <c r="AK117" s="36">
        <v>8.1000000000000003E-2</v>
      </c>
      <c r="AL117" s="38">
        <v>0.21229999999999999</v>
      </c>
      <c r="AM117" s="137">
        <v>0.21460000000000001</v>
      </c>
      <c r="AN117" s="41">
        <f>AJ117*(1-AK117)*AL117</f>
        <v>37.655014100000002</v>
      </c>
      <c r="AO117" s="138">
        <f t="shared" si="679"/>
        <v>38.062958200000004</v>
      </c>
      <c r="AP117" s="42">
        <v>1.55</v>
      </c>
      <c r="AQ117" s="42"/>
      <c r="AR117" s="121">
        <f>AR116+AJ117-AQ117</f>
        <v>1968.2000000000025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9"/>
      <c r="B118" s="33">
        <v>3</v>
      </c>
      <c r="C118" s="46" t="s">
        <v>58</v>
      </c>
      <c r="D118" s="43">
        <v>12035</v>
      </c>
      <c r="E118" s="43">
        <v>1</v>
      </c>
      <c r="F118" s="43">
        <v>14806</v>
      </c>
      <c r="G118" s="37">
        <v>1</v>
      </c>
      <c r="H118" s="37">
        <v>5.3</v>
      </c>
      <c r="I118" s="43">
        <v>15886</v>
      </c>
      <c r="J118" s="37">
        <v>5.3</v>
      </c>
      <c r="K118" s="43">
        <v>16306</v>
      </c>
      <c r="L118" s="39">
        <v>7.3999999999999996E-2</v>
      </c>
      <c r="M118" s="37">
        <f>ROUND(K118*(1-L118),0)</f>
        <v>15099</v>
      </c>
      <c r="N118" s="28">
        <v>0.625</v>
      </c>
      <c r="O118" s="25">
        <f t="shared" si="1121"/>
        <v>9436.875</v>
      </c>
      <c r="P118" s="39">
        <v>0.22900000000000001</v>
      </c>
      <c r="Q118" s="25">
        <f t="shared" si="1122"/>
        <v>3457.6710000000003</v>
      </c>
      <c r="R118" s="39">
        <v>0.14599999999999999</v>
      </c>
      <c r="S118" s="139"/>
      <c r="T118" s="25">
        <f t="shared" si="1123"/>
        <v>2204.4539999999997</v>
      </c>
      <c r="U118" s="28">
        <v>0.25700000000000001</v>
      </c>
      <c r="V118" s="25">
        <f t="shared" si="1124"/>
        <v>3880.4430000000002</v>
      </c>
      <c r="W118" s="39">
        <v>0.48099999999999998</v>
      </c>
      <c r="X118" s="25">
        <f t="shared" si="1125"/>
        <v>7262.6189999999997</v>
      </c>
      <c r="Y118" s="39">
        <v>0.43</v>
      </c>
      <c r="Z118" s="25">
        <f t="shared" si="1126"/>
        <v>6492.57</v>
      </c>
      <c r="AA118" s="47">
        <v>2.5799999999999998E-3</v>
      </c>
      <c r="AB118" s="18">
        <f t="shared" si="1127"/>
        <v>38.955419999999997</v>
      </c>
      <c r="AC118" s="27">
        <f>IF(M118&gt;0,(AE118+AN118)/M118,0)</f>
        <v>2.644602900854361E-3</v>
      </c>
      <c r="AD118" s="47">
        <v>3.2000000000000003E-4</v>
      </c>
      <c r="AE118" s="37">
        <f t="shared" si="1128"/>
        <v>4.8316800000000004</v>
      </c>
      <c r="AF118" s="28">
        <v>0.2145</v>
      </c>
      <c r="AG118" s="41">
        <f t="shared" si="1129"/>
        <v>35.050157999999996</v>
      </c>
      <c r="AH118" s="28">
        <f t="shared" si="1130"/>
        <v>0.877277751597765</v>
      </c>
      <c r="AI118" s="29">
        <f t="shared" si="637"/>
        <v>0.88031029631818114</v>
      </c>
      <c r="AJ118" s="43">
        <v>178</v>
      </c>
      <c r="AK118" s="39">
        <v>8.2000000000000003E-2</v>
      </c>
      <c r="AL118" s="28">
        <v>0.21479999999999999</v>
      </c>
      <c r="AM118" s="139">
        <v>0.21179999999999999</v>
      </c>
      <c r="AN118" s="41">
        <f>AJ118*(1-AK118)*AL118</f>
        <v>35.099179199999995</v>
      </c>
      <c r="AO118" s="140">
        <f t="shared" si="679"/>
        <v>34.608967199999995</v>
      </c>
      <c r="AP118" s="18">
        <v>1.6</v>
      </c>
      <c r="AQ118" s="18"/>
      <c r="AR118" s="121">
        <f>AR117+AJ118-AQ118</f>
        <v>2146.2000000000025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70"/>
      <c r="B119" s="49" t="s">
        <v>38</v>
      </c>
      <c r="C119" s="50"/>
      <c r="D119" s="51">
        <f t="shared" ref="D119" si="1132">SUM(D116:D118)</f>
        <v>45960</v>
      </c>
      <c r="E119" s="51"/>
      <c r="F119" s="51">
        <f t="shared" ref="F119" si="1133">SUM(F116:F118)</f>
        <v>44744</v>
      </c>
      <c r="G119" s="52"/>
      <c r="H119" s="52"/>
      <c r="I119" s="51">
        <f t="shared" ref="I119:K119" si="1134">SUM(I116:I118)</f>
        <v>48213</v>
      </c>
      <c r="J119" s="52"/>
      <c r="K119" s="51">
        <f t="shared" si="1134"/>
        <v>49126</v>
      </c>
      <c r="L119" s="21">
        <f t="shared" ref="L119" si="1135">IF(K119&gt;0,(K116*L116+K117*L117+K118*L118)/K119,0)</f>
        <v>7.0976122623458052E-2</v>
      </c>
      <c r="M119" s="52">
        <f t="shared" ref="M119" si="1136">M116+M117+M118</f>
        <v>45639</v>
      </c>
      <c r="N119" s="53">
        <f t="shared" ref="N119" si="1137">IF(M119&gt;0,O119/M119,0)</f>
        <v>0.62586487433992866</v>
      </c>
      <c r="O119" s="54">
        <f t="shared" ref="O119" si="1138">O116+O117+O118</f>
        <v>28563.847000000002</v>
      </c>
      <c r="P119" s="21">
        <f t="shared" ref="P119" si="1139">IF(M119&gt;0,Q119/M119,0)</f>
        <v>0.26183647757400469</v>
      </c>
      <c r="Q119" s="54">
        <f t="shared" ref="Q119" si="1140">Q116+Q117+Q118</f>
        <v>11949.955</v>
      </c>
      <c r="R119" s="21">
        <f t="shared" ref="R119" si="1141">IF(M119&gt;0,T119/M119,0)</f>
        <v>0.12542601722211266</v>
      </c>
      <c r="S119" s="141"/>
      <c r="T119" s="54">
        <f t="shared" ref="T119" si="1142">T116+T117+T118</f>
        <v>5724.3179999999993</v>
      </c>
      <c r="U119" s="21">
        <f t="shared" ref="U119" si="1143">IF(M119&gt;0,V119/M119,0)</f>
        <v>0.2630352768465567</v>
      </c>
      <c r="V119" s="54">
        <f t="shared" ref="V119" si="1144">V116+V117+V118</f>
        <v>12004.667000000001</v>
      </c>
      <c r="W119" s="21">
        <f t="shared" ref="W119" si="1145">IF(M119&gt;0,X119/M119,0)</f>
        <v>0.48168196060386947</v>
      </c>
      <c r="X119" s="54">
        <f t="shared" ref="X119" si="1146">X116+X117+X118</f>
        <v>21983.483</v>
      </c>
      <c r="Y119" s="21">
        <f t="shared" ref="Y119" si="1147">IF(M119&gt;0,Z119/M119,0)</f>
        <v>0.42659019698065254</v>
      </c>
      <c r="Z119" s="54">
        <f t="shared" ref="Z119" si="1148">Z116+Z117+Z118</f>
        <v>19469.150000000001</v>
      </c>
      <c r="AA119" s="55">
        <f t="shared" ref="AA119" si="1149">IF(M119&gt;0,AB119/M119,0)</f>
        <v>2.677988562413725E-3</v>
      </c>
      <c r="AB119" s="56">
        <f t="shared" ref="AB119" si="1150">SUM(AB116:AB118)</f>
        <v>122.22072</v>
      </c>
      <c r="AC119" s="55">
        <f t="shared" ref="AC119" si="1151">IF(M119&gt;0,(AC116*M116+AC117*M117+AC118*M118)/M119,0)</f>
        <v>2.8775131203575889E-3</v>
      </c>
      <c r="AD119" s="55">
        <f t="shared" ref="AD119" si="1152">IF(K119&gt;0,(K116*AD116+K117*AD117+K118*AD118)/K119,0)</f>
        <v>3.3676037129015191E-4</v>
      </c>
      <c r="AE119" s="52">
        <f t="shared" ref="AE119" si="1153">SUM(AE116:AE118)</f>
        <v>15.370900000000001</v>
      </c>
      <c r="AF119" s="53">
        <f t="shared" ref="AF119" si="1154">IF(K119&gt;0,(K116*AF116+K117*AF117+K118*AF118)/K119,0)</f>
        <v>0.21230585840491797</v>
      </c>
      <c r="AG119" s="58">
        <f t="shared" ref="AG119" si="1155">SUM(AG116:AG118)</f>
        <v>114.4989501</v>
      </c>
      <c r="AH119" s="53">
        <f t="shared" ref="AH119" si="1156">IF(AND(AB119&gt;0),((AB116*AH116+AB117*AH117+AB118*AH118)/AB119),0)</f>
        <v>0.87562772770151209</v>
      </c>
      <c r="AI119" s="57">
        <f t="shared" si="637"/>
        <v>0.88435432890150267</v>
      </c>
      <c r="AJ119" s="51">
        <f t="shared" ref="AJ119" si="1157">SUM(AJ116:AJ118)</f>
        <v>587</v>
      </c>
      <c r="AK119" s="21">
        <f t="shared" ref="AK119" si="1158">IF(AJ119&gt;0,(AK116*AJ116+AK117*AJ117+AK118*AJ118)/AJ119,0)</f>
        <v>8.0935264054514483E-2</v>
      </c>
      <c r="AL119" s="53">
        <f>IF(K119&gt;0,(AL116*K116+AL117*K117+AL118*K118)/K119,0)</f>
        <v>0.2148631987135122</v>
      </c>
      <c r="AM119" s="141">
        <f>IF(L119&gt;0,(AM116*K116+AM117*K117+AM118*K118)/K119,0)</f>
        <v>0.216797524732321</v>
      </c>
      <c r="AN119" s="58">
        <f t="shared" ref="AN119" si="1159">SUM(AN116:AN118)</f>
        <v>115.9559213</v>
      </c>
      <c r="AO119" s="142">
        <f t="shared" si="708"/>
        <v>117.1454614</v>
      </c>
      <c r="AP119" s="56"/>
      <c r="AQ119" s="56">
        <f t="shared" ref="AQ119" si="1160">SUM(AQ116:AQ118)</f>
        <v>0</v>
      </c>
      <c r="AR119" s="105"/>
      <c r="AS119" s="106">
        <f>AR118</f>
        <v>2146.2000000000025</v>
      </c>
      <c r="AT119" s="51">
        <f t="shared" ref="AT119" si="1161">SUM(AT116:AT118)</f>
        <v>0</v>
      </c>
      <c r="AU119" s="59"/>
      <c r="AV119" s="58"/>
      <c r="AW119" s="58"/>
      <c r="AX119" s="58"/>
      <c r="AY119" s="58"/>
    </row>
    <row r="120" spans="1:51" x14ac:dyDescent="0.2">
      <c r="A120" s="168">
        <v>30</v>
      </c>
      <c r="B120" s="23">
        <v>1</v>
      </c>
      <c r="C120" s="11" t="s">
        <v>57</v>
      </c>
      <c r="D120" s="12">
        <v>3405</v>
      </c>
      <c r="E120" s="12">
        <v>0</v>
      </c>
      <c r="F120" s="12">
        <v>9071</v>
      </c>
      <c r="G120" s="13">
        <v>0.7</v>
      </c>
      <c r="H120" s="13">
        <v>6</v>
      </c>
      <c r="I120" s="12">
        <v>10210</v>
      </c>
      <c r="J120" s="13">
        <v>7.5</v>
      </c>
      <c r="K120" s="12">
        <v>15937</v>
      </c>
      <c r="L120" s="14">
        <v>7.1999999999999995E-2</v>
      </c>
      <c r="M120" s="37">
        <f>ROUND(K120*(1-L120),0)</f>
        <v>14790</v>
      </c>
      <c r="N120" s="15">
        <v>0.56899999999999995</v>
      </c>
      <c r="O120" s="25">
        <f t="shared" ref="O120:O122" si="1162">M120*N120</f>
        <v>8415.5099999999984</v>
      </c>
      <c r="P120" s="14">
        <v>0.32900000000000001</v>
      </c>
      <c r="Q120" s="25">
        <f t="shared" ref="Q120:Q122" si="1163">M120*P120</f>
        <v>4865.91</v>
      </c>
      <c r="R120" s="16">
        <v>0.10199999999999999</v>
      </c>
      <c r="S120" s="150"/>
      <c r="T120" s="25">
        <f t="shared" ref="T120:T122" si="1164">M120*R120</f>
        <v>1508.58</v>
      </c>
      <c r="U120" s="26">
        <v>0.27100000000000002</v>
      </c>
      <c r="V120" s="25">
        <f t="shared" ref="V120:V122" si="1165">M120*U120</f>
        <v>4008.09</v>
      </c>
      <c r="W120" s="16">
        <v>0.47199999999999998</v>
      </c>
      <c r="X120" s="25">
        <f t="shared" ref="X120:X122" si="1166">M120*W120</f>
        <v>6980.8799999999992</v>
      </c>
      <c r="Y120" s="16">
        <v>0.43</v>
      </c>
      <c r="Z120" s="25">
        <f t="shared" ref="Z120:Z122" si="1167">Y120*M120</f>
        <v>6359.7</v>
      </c>
      <c r="AA120" s="17">
        <v>2.6800000000000001E-3</v>
      </c>
      <c r="AB120" s="18">
        <f t="shared" ref="AB120:AB122" si="1168">M120*AA120</f>
        <v>39.6372</v>
      </c>
      <c r="AC120" s="27">
        <f>IF(M120&gt;0,(AE120+AN120)/M120,0)</f>
        <v>2.6598851791751182E-3</v>
      </c>
      <c r="AD120" s="17">
        <v>3.5E-4</v>
      </c>
      <c r="AE120" s="24">
        <f t="shared" ref="AE120:AE122" si="1169">AD120*M120</f>
        <v>5.1764999999999999</v>
      </c>
      <c r="AF120" s="117">
        <v>0.1991</v>
      </c>
      <c r="AG120" s="30">
        <f t="shared" ref="AG120:AG122" si="1170">AJ120*(1-AK120)*AF120</f>
        <v>33.228595400000003</v>
      </c>
      <c r="AH120" s="28">
        <f t="shared" ref="AH120:AH122" si="1171">IF(AND(AF120&gt;0,AD120&gt;0,AA120&gt;0),((AA120-AD120)*AF120)/((AF120-AD120)*AA120),0)</f>
        <v>0.87093400919928643</v>
      </c>
      <c r="AI120" s="60">
        <f t="shared" si="637"/>
        <v>0.86990274915002708</v>
      </c>
      <c r="AJ120" s="163">
        <v>182</v>
      </c>
      <c r="AK120" s="16">
        <v>8.3000000000000004E-2</v>
      </c>
      <c r="AL120" s="15">
        <v>0.20469999999999999</v>
      </c>
      <c r="AM120" s="135">
        <v>0.19</v>
      </c>
      <c r="AN120" s="30">
        <f>AJ120*(1-AK120)*AL120</f>
        <v>34.163201800000003</v>
      </c>
      <c r="AO120" s="136">
        <f t="shared" ref="AO120" si="1172">AJ120*(1-AK120)*AM120</f>
        <v>31.709860000000003</v>
      </c>
      <c r="AP120" s="19">
        <v>1.6</v>
      </c>
      <c r="AQ120" s="19">
        <v>454.56</v>
      </c>
      <c r="AR120" s="101">
        <f>AR118+AJ120-AQ120+AS120</f>
        <v>1863.6400000000026</v>
      </c>
      <c r="AS120" s="151">
        <v>-10</v>
      </c>
      <c r="AT120" s="12"/>
      <c r="AU120" s="31"/>
      <c r="AV120" s="20"/>
      <c r="AW120" s="20"/>
      <c r="AX120" s="20"/>
      <c r="AY120" s="20"/>
    </row>
    <row r="121" spans="1:51" x14ac:dyDescent="0.2">
      <c r="A121" s="169"/>
      <c r="B121" s="33">
        <v>2</v>
      </c>
      <c r="C121" s="46" t="s">
        <v>54</v>
      </c>
      <c r="D121" s="34">
        <v>19487</v>
      </c>
      <c r="E121" s="34">
        <v>2</v>
      </c>
      <c r="F121" s="34">
        <v>14275</v>
      </c>
      <c r="G121" s="35">
        <v>1.8</v>
      </c>
      <c r="H121" s="35">
        <v>6.2</v>
      </c>
      <c r="I121" s="34">
        <v>15329</v>
      </c>
      <c r="J121" s="35">
        <v>8</v>
      </c>
      <c r="K121" s="34">
        <v>15583</v>
      </c>
      <c r="L121" s="36">
        <v>6.6000000000000003E-2</v>
      </c>
      <c r="M121" s="37">
        <f>ROUND(K121*(1-L121),0)</f>
        <v>14555</v>
      </c>
      <c r="N121" s="38">
        <v>0.54500000000000004</v>
      </c>
      <c r="O121" s="25">
        <f t="shared" si="1162"/>
        <v>7932.4750000000004</v>
      </c>
      <c r="P121" s="36">
        <v>0.38500000000000001</v>
      </c>
      <c r="Q121" s="25">
        <f t="shared" si="1163"/>
        <v>5603.6750000000002</v>
      </c>
      <c r="R121" s="39">
        <v>7.0999999999999994E-2</v>
      </c>
      <c r="S121" s="139"/>
      <c r="T121" s="25">
        <f t="shared" si="1164"/>
        <v>1033.405</v>
      </c>
      <c r="U121" s="28">
        <v>0.26400000000000001</v>
      </c>
      <c r="V121" s="25">
        <f t="shared" si="1165"/>
        <v>3842.52</v>
      </c>
      <c r="W121" s="39">
        <v>0.48699999999999999</v>
      </c>
      <c r="X121" s="25">
        <f t="shared" si="1166"/>
        <v>7088.2849999999999</v>
      </c>
      <c r="Y121" s="39">
        <v>0.42</v>
      </c>
      <c r="Z121" s="25">
        <f t="shared" si="1167"/>
        <v>6113.0999999999995</v>
      </c>
      <c r="AA121" s="40">
        <v>2.6700000000000001E-3</v>
      </c>
      <c r="AB121" s="18">
        <f t="shared" si="1168"/>
        <v>38.861850000000004</v>
      </c>
      <c r="AC121" s="27">
        <f>IF(M121&gt;0,(AE121+AN121)/M121,0)</f>
        <v>2.6556824458948817E-3</v>
      </c>
      <c r="AD121" s="40">
        <v>3.3E-4</v>
      </c>
      <c r="AE121" s="37">
        <f t="shared" si="1169"/>
        <v>4.8031499999999996</v>
      </c>
      <c r="AF121" s="28">
        <v>0.21479999999999999</v>
      </c>
      <c r="AG121" s="41">
        <f t="shared" si="1170"/>
        <v>34.459934399999995</v>
      </c>
      <c r="AH121" s="28">
        <f t="shared" si="1171"/>
        <v>0.87775299759061143</v>
      </c>
      <c r="AI121" s="29">
        <f t="shared" si="637"/>
        <v>0.87710993848971541</v>
      </c>
      <c r="AJ121" s="43">
        <v>174</v>
      </c>
      <c r="AK121" s="39">
        <v>7.8E-2</v>
      </c>
      <c r="AL121" s="38">
        <v>0.21099999999999999</v>
      </c>
      <c r="AM121" s="137">
        <v>0.21440000000000001</v>
      </c>
      <c r="AN121" s="41">
        <f>AJ121*(1-AK121)*AL121</f>
        <v>33.850307999999998</v>
      </c>
      <c r="AO121" s="138">
        <f t="shared" si="679"/>
        <v>34.395763199999998</v>
      </c>
      <c r="AP121" s="42">
        <v>1.55</v>
      </c>
      <c r="AQ121" s="42"/>
      <c r="AR121" s="121">
        <f>AR120+AJ121-AQ121</f>
        <v>2037.6400000000026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9"/>
      <c r="B122" s="33">
        <v>3</v>
      </c>
      <c r="C122" s="46" t="s">
        <v>58</v>
      </c>
      <c r="D122" s="43">
        <v>15723</v>
      </c>
      <c r="E122" s="43">
        <v>2</v>
      </c>
      <c r="F122" s="43">
        <v>15614</v>
      </c>
      <c r="G122" s="37">
        <v>1.1000000000000001</v>
      </c>
      <c r="H122" s="37">
        <v>5</v>
      </c>
      <c r="I122" s="43">
        <v>16312</v>
      </c>
      <c r="J122" s="37">
        <v>7</v>
      </c>
      <c r="K122" s="43">
        <v>15803</v>
      </c>
      <c r="L122" s="39">
        <v>6.8000000000000005E-2</v>
      </c>
      <c r="M122" s="37">
        <f>ROUND(K122*(1-L122),0)</f>
        <v>14728</v>
      </c>
      <c r="N122" s="28">
        <v>0.58599999999999997</v>
      </c>
      <c r="O122" s="25">
        <f t="shared" si="1162"/>
        <v>8630.6080000000002</v>
      </c>
      <c r="P122" s="39">
        <v>0.29699999999999999</v>
      </c>
      <c r="Q122" s="25">
        <f t="shared" si="1163"/>
        <v>4374.2159999999994</v>
      </c>
      <c r="R122" s="39">
        <v>0.11700000000000001</v>
      </c>
      <c r="S122" s="139"/>
      <c r="T122" s="25">
        <f t="shared" si="1164"/>
        <v>1723.1760000000002</v>
      </c>
      <c r="U122" s="28">
        <v>0.27200000000000002</v>
      </c>
      <c r="V122" s="25">
        <f t="shared" si="1165"/>
        <v>4006.0160000000001</v>
      </c>
      <c r="W122" s="39">
        <v>0.46800000000000003</v>
      </c>
      <c r="X122" s="25">
        <f t="shared" si="1166"/>
        <v>6892.7040000000006</v>
      </c>
      <c r="Y122" s="39">
        <v>0.43</v>
      </c>
      <c r="Z122" s="25">
        <f t="shared" si="1167"/>
        <v>6333.04</v>
      </c>
      <c r="AA122" s="47">
        <v>2.7399999999999998E-3</v>
      </c>
      <c r="AB122" s="18">
        <f t="shared" si="1168"/>
        <v>40.35472</v>
      </c>
      <c r="AC122" s="27">
        <f>IF(M122&gt;0,(AE122+AN122)/M122,0)</f>
        <v>2.8132813688212933E-3</v>
      </c>
      <c r="AD122" s="47">
        <v>3.3E-4</v>
      </c>
      <c r="AE122" s="37">
        <f t="shared" si="1169"/>
        <v>4.8602400000000001</v>
      </c>
      <c r="AF122" s="28">
        <v>0.21490000000000001</v>
      </c>
      <c r="AG122" s="41">
        <f t="shared" si="1170"/>
        <v>35.742168000000007</v>
      </c>
      <c r="AH122" s="28">
        <f t="shared" si="1171"/>
        <v>0.88091477472003932</v>
      </c>
      <c r="AI122" s="29">
        <f t="shared" si="637"/>
        <v>0.88402589702714085</v>
      </c>
      <c r="AJ122" s="43">
        <v>180</v>
      </c>
      <c r="AK122" s="39">
        <v>7.5999999999999998E-2</v>
      </c>
      <c r="AL122" s="28">
        <v>0.21990000000000001</v>
      </c>
      <c r="AM122" s="139">
        <v>0.22919999999999999</v>
      </c>
      <c r="AN122" s="41">
        <f>AJ122*(1-AK122)*AL122</f>
        <v>36.573768000000008</v>
      </c>
      <c r="AO122" s="140">
        <f t="shared" si="679"/>
        <v>38.120544000000002</v>
      </c>
      <c r="AP122" s="18">
        <v>1.6</v>
      </c>
      <c r="AQ122" s="18"/>
      <c r="AR122" s="121">
        <f>AR121+AJ122-AQ122</f>
        <v>2217.6400000000026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70"/>
      <c r="B123" s="49" t="s">
        <v>38</v>
      </c>
      <c r="C123" s="50"/>
      <c r="D123" s="51">
        <f t="shared" ref="D123" si="1173">SUM(D120:D122)</f>
        <v>38615</v>
      </c>
      <c r="E123" s="51"/>
      <c r="F123" s="51">
        <f t="shared" ref="F123" si="1174">SUM(F120:F122)</f>
        <v>38960</v>
      </c>
      <c r="G123" s="52"/>
      <c r="H123" s="52"/>
      <c r="I123" s="51">
        <f t="shared" ref="I123:K123" si="1175">SUM(I120:I122)</f>
        <v>41851</v>
      </c>
      <c r="J123" s="52"/>
      <c r="K123" s="51">
        <f t="shared" si="1175"/>
        <v>47323</v>
      </c>
      <c r="L123" s="21">
        <f t="shared" ref="L123" si="1176">IF(K123&gt;0,(K120*L120+K121*L121+K122*L122)/K123,0)</f>
        <v>6.8688502419542302E-2</v>
      </c>
      <c r="M123" s="52">
        <f t="shared" ref="M123" si="1177">M120+M121+M122</f>
        <v>44073</v>
      </c>
      <c r="N123" s="53">
        <f t="shared" ref="N123" si="1178">IF(M123&gt;0,O123/M123,0)</f>
        <v>0.56675499739069268</v>
      </c>
      <c r="O123" s="54">
        <f t="shared" ref="O123" si="1179">O120+O121+O122</f>
        <v>24978.593000000001</v>
      </c>
      <c r="P123" s="21">
        <f t="shared" ref="P123" si="1180">IF(M123&gt;0,Q123/M123,0)</f>
        <v>0.33680033126857711</v>
      </c>
      <c r="Q123" s="54">
        <f t="shared" ref="Q123" si="1181">Q120+Q121+Q122</f>
        <v>14843.800999999999</v>
      </c>
      <c r="R123" s="21">
        <f t="shared" ref="R123" si="1182">IF(M123&gt;0,T123/M123,0)</f>
        <v>9.6774918884577857E-2</v>
      </c>
      <c r="S123" s="141"/>
      <c r="T123" s="54">
        <f t="shared" ref="T123" si="1183">T120+T121+T122</f>
        <v>4265.1610000000001</v>
      </c>
      <c r="U123" s="21">
        <f t="shared" ref="U123" si="1184">IF(M123&gt;0,V123/M123,0)</f>
        <v>0.26902244004265652</v>
      </c>
      <c r="V123" s="54">
        <f t="shared" ref="V123" si="1185">V120+V121+V122</f>
        <v>11856.626</v>
      </c>
      <c r="W123" s="21">
        <f t="shared" ref="W123" si="1186">IF(M123&gt;0,X123/M123,0)</f>
        <v>0.47561702175935378</v>
      </c>
      <c r="X123" s="54">
        <f t="shared" ref="X123" si="1187">X120+X121+X122</f>
        <v>20961.868999999999</v>
      </c>
      <c r="Y123" s="21">
        <f t="shared" ref="Y123" si="1188">IF(M123&gt;0,Z123/M123,0)</f>
        <v>0.42669752456152293</v>
      </c>
      <c r="Z123" s="54">
        <f t="shared" ref="Z123" si="1189">Z120+Z121+Z122</f>
        <v>18805.84</v>
      </c>
      <c r="AA123" s="55">
        <f t="shared" ref="AA123" si="1190">IF(M123&gt;0,AB123/M123,0)</f>
        <v>2.6967478955369504E-3</v>
      </c>
      <c r="AB123" s="56">
        <f t="shared" ref="AB123" si="1191">SUM(AB120:AB122)</f>
        <v>118.85377000000001</v>
      </c>
      <c r="AC123" s="55">
        <f t="shared" ref="AC123" si="1192">IF(M123&gt;0,(AC120*M120+AC121*M121+AC122*M122)/M123,0)</f>
        <v>2.7097580786422529E-3</v>
      </c>
      <c r="AD123" s="55">
        <f t="shared" ref="AD123" si="1193">IF(K123&gt;0,(K120*AD120+K121*AD121+K122*AD122)/K123,0)</f>
        <v>3.3673541406926863E-4</v>
      </c>
      <c r="AE123" s="52">
        <f t="shared" ref="AE123" si="1194">SUM(AE120:AE122)</f>
        <v>14.83989</v>
      </c>
      <c r="AF123" s="53">
        <f t="shared" ref="AF123" si="1195">IF(K123&gt;0,(K120*AF120+K121*AF121+K122*AF122)/K123,0)</f>
        <v>0.20954609386556219</v>
      </c>
      <c r="AG123" s="58">
        <f t="shared" ref="AG123" si="1196">SUM(AG120:AG122)</f>
        <v>103.4306978</v>
      </c>
      <c r="AH123" s="53">
        <f t="shared" ref="AH123" si="1197">IF(AND(AB123&gt;0),((AB120*AH120+AB121*AH121+AB122*AH122)/AB123),0)</f>
        <v>0.87655242165680491</v>
      </c>
      <c r="AI123" s="57">
        <f t="shared" si="637"/>
        <v>0.87712648551333061</v>
      </c>
      <c r="AJ123" s="51">
        <f t="shared" ref="AJ123" si="1198">SUM(AJ120:AJ122)</f>
        <v>536</v>
      </c>
      <c r="AK123" s="21">
        <f t="shared" ref="AK123" si="1199">IF(AJ123&gt;0,(AK120*AJ120+AK121*AJ121+AK122*AJ122)/AJ123,0)</f>
        <v>7.9026119402985082E-2</v>
      </c>
      <c r="AL123" s="53">
        <f>IF(K123&gt;0,(AL120*K120+AL121*K121+AL122*K122)/K123,0)</f>
        <v>0.21185040255266996</v>
      </c>
      <c r="AM123" s="141">
        <f>IF(L123&gt;0,(AM120*K120+AM121*K121+AM122*K122)/K123,0)</f>
        <v>0.21112509350632885</v>
      </c>
      <c r="AN123" s="58">
        <f t="shared" ref="AN123" si="1200">SUM(AN120:AN122)</f>
        <v>104.58727780000001</v>
      </c>
      <c r="AO123" s="142">
        <f t="shared" si="708"/>
        <v>104.22616719999999</v>
      </c>
      <c r="AP123" s="56"/>
      <c r="AQ123" s="56">
        <f t="shared" ref="AQ123" si="1201">SUM(AQ120:AQ122)</f>
        <v>454.56</v>
      </c>
      <c r="AR123" s="105"/>
      <c r="AS123" s="106">
        <f>AR122</f>
        <v>2217.6400000000026</v>
      </c>
      <c r="AT123" s="51">
        <f t="shared" ref="AT123" si="1202">SUM(AT120:AT122)</f>
        <v>0</v>
      </c>
      <c r="AU123" s="59"/>
      <c r="AV123" s="58"/>
      <c r="AW123" s="58"/>
      <c r="AX123" s="58"/>
      <c r="AY123" s="58"/>
    </row>
    <row r="124" spans="1:51" x14ac:dyDescent="0.2">
      <c r="A124" s="168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03">M124*N124</f>
        <v>0</v>
      </c>
      <c r="P124" s="14"/>
      <c r="Q124" s="25">
        <f t="shared" ref="Q124:Q126" si="1204">M124*P124</f>
        <v>0</v>
      </c>
      <c r="R124" s="16"/>
      <c r="S124" s="150"/>
      <c r="T124" s="25">
        <f t="shared" ref="T124:T126" si="1205">M124*R124</f>
        <v>0</v>
      </c>
      <c r="U124" s="26"/>
      <c r="V124" s="25">
        <f t="shared" ref="V124:V126" si="1206">M124*U124</f>
        <v>0</v>
      </c>
      <c r="W124" s="16"/>
      <c r="X124" s="25">
        <f t="shared" ref="X124:X126" si="1207">M124*W124</f>
        <v>0</v>
      </c>
      <c r="Y124" s="16"/>
      <c r="Z124" s="25">
        <f t="shared" ref="Z124:Z126" si="1208">Y124*M124</f>
        <v>0</v>
      </c>
      <c r="AA124" s="17"/>
      <c r="AB124" s="18">
        <f t="shared" ref="AB124:AB126" si="1209">M124*AA124</f>
        <v>0</v>
      </c>
      <c r="AC124" s="27">
        <f>IF(M124&gt;0,(AE124+AN124)/M124,0)</f>
        <v>0</v>
      </c>
      <c r="AD124" s="17"/>
      <c r="AE124" s="24">
        <f t="shared" ref="AE124:AE126" si="1210">AD124*M124</f>
        <v>0</v>
      </c>
      <c r="AF124" s="117"/>
      <c r="AG124" s="30">
        <f t="shared" ref="AG124:AG126" si="1211">AJ124*(1-AK124)*AF124</f>
        <v>0</v>
      </c>
      <c r="AH124" s="28">
        <f t="shared" ref="AH124:AH126" si="1212">IF(AND(AF124&gt;0,AD124&gt;0,AA124&gt;0),((AA124-AD124)*AF124)/((AF124-AD124)*AA124),0)</f>
        <v>0</v>
      </c>
      <c r="AI124" s="60">
        <f t="shared" si="637"/>
        <v>0</v>
      </c>
      <c r="AJ124" s="12"/>
      <c r="AK124" s="14"/>
      <c r="AL124" s="15"/>
      <c r="AM124" s="135"/>
      <c r="AN124" s="30">
        <f>AJ124*(1-AK124)*AL124</f>
        <v>0</v>
      </c>
      <c r="AO124" s="136">
        <f t="shared" ref="AO124" si="1213">AJ124*(1-AK124)*AM124</f>
        <v>0</v>
      </c>
      <c r="AP124" s="19"/>
      <c r="AQ124" s="19"/>
      <c r="AR124" s="101">
        <f>AR122+AJ124-AQ124</f>
        <v>2217.6400000000026</v>
      </c>
      <c r="AS124" s="102"/>
      <c r="AT124" s="12"/>
      <c r="AU124" s="31"/>
      <c r="AV124" s="20"/>
      <c r="AW124" s="20"/>
      <c r="AX124" s="20"/>
      <c r="AY124" s="20"/>
    </row>
    <row r="125" spans="1:51" x14ac:dyDescent="0.2">
      <c r="A125" s="169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03"/>
        <v>0</v>
      </c>
      <c r="P125" s="36"/>
      <c r="Q125" s="25">
        <f t="shared" si="1204"/>
        <v>0</v>
      </c>
      <c r="R125" s="39"/>
      <c r="S125" s="139"/>
      <c r="T125" s="25">
        <f t="shared" si="1205"/>
        <v>0</v>
      </c>
      <c r="U125" s="28"/>
      <c r="V125" s="25">
        <f t="shared" si="1206"/>
        <v>0</v>
      </c>
      <c r="W125" s="39"/>
      <c r="X125" s="25">
        <f t="shared" si="1207"/>
        <v>0</v>
      </c>
      <c r="Y125" s="39"/>
      <c r="Z125" s="25">
        <f t="shared" si="1208"/>
        <v>0</v>
      </c>
      <c r="AA125" s="40"/>
      <c r="AB125" s="18">
        <f t="shared" si="1209"/>
        <v>0</v>
      </c>
      <c r="AC125" s="27">
        <f>IF(M125&gt;0,(AE125+AN125)/M125,0)</f>
        <v>0</v>
      </c>
      <c r="AD125" s="40"/>
      <c r="AE125" s="37">
        <f t="shared" si="1210"/>
        <v>0</v>
      </c>
      <c r="AF125" s="28"/>
      <c r="AG125" s="41">
        <f t="shared" si="1211"/>
        <v>0</v>
      </c>
      <c r="AH125" s="28">
        <f t="shared" si="1212"/>
        <v>0</v>
      </c>
      <c r="AI125" s="29">
        <f t="shared" si="637"/>
        <v>0</v>
      </c>
      <c r="AJ125" s="34"/>
      <c r="AK125" s="36"/>
      <c r="AL125" s="38"/>
      <c r="AM125" s="137"/>
      <c r="AN125" s="41">
        <f>AJ125*(1-AK125)*AL125</f>
        <v>0</v>
      </c>
      <c r="AO125" s="138">
        <f t="shared" si="679"/>
        <v>0</v>
      </c>
      <c r="AP125" s="42"/>
      <c r="AQ125" s="42"/>
      <c r="AR125" s="121">
        <f>AR124+AJ125-AQ125</f>
        <v>2217.6400000000026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9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03"/>
        <v>0</v>
      </c>
      <c r="P126" s="39"/>
      <c r="Q126" s="25">
        <f t="shared" si="1204"/>
        <v>0</v>
      </c>
      <c r="R126" s="39"/>
      <c r="S126" s="139"/>
      <c r="T126" s="25">
        <f t="shared" si="1205"/>
        <v>0</v>
      </c>
      <c r="U126" s="28"/>
      <c r="V126" s="25">
        <f t="shared" si="1206"/>
        <v>0</v>
      </c>
      <c r="W126" s="39"/>
      <c r="X126" s="25">
        <f t="shared" si="1207"/>
        <v>0</v>
      </c>
      <c r="Y126" s="39"/>
      <c r="Z126" s="25">
        <f t="shared" si="1208"/>
        <v>0</v>
      </c>
      <c r="AA126" s="47"/>
      <c r="AB126" s="18">
        <f t="shared" si="1209"/>
        <v>0</v>
      </c>
      <c r="AC126" s="27">
        <f>IF(M126&gt;0,(AE126+AN126)/M126,0)</f>
        <v>0</v>
      </c>
      <c r="AD126" s="47"/>
      <c r="AE126" s="37">
        <f t="shared" si="1210"/>
        <v>0</v>
      </c>
      <c r="AF126" s="28"/>
      <c r="AG126" s="41">
        <f t="shared" si="1211"/>
        <v>0</v>
      </c>
      <c r="AH126" s="28">
        <f t="shared" si="1212"/>
        <v>0</v>
      </c>
      <c r="AI126" s="29">
        <f t="shared" si="637"/>
        <v>0</v>
      </c>
      <c r="AJ126" s="43"/>
      <c r="AK126" s="39"/>
      <c r="AL126" s="28"/>
      <c r="AM126" s="139"/>
      <c r="AN126" s="41">
        <f>AJ126*(1-AK126)*AL126</f>
        <v>0</v>
      </c>
      <c r="AO126" s="140">
        <f t="shared" si="679"/>
        <v>0</v>
      </c>
      <c r="AP126" s="18"/>
      <c r="AQ126" s="18"/>
      <c r="AR126" s="121">
        <f>AR125+AJ126-AQ126</f>
        <v>2217.6400000000026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70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14">O124+O125+O126</f>
        <v>0</v>
      </c>
      <c r="P127" s="21">
        <f>IF(M127&gt;0,Q127/M127,0)</f>
        <v>0</v>
      </c>
      <c r="Q127" s="54">
        <f t="shared" ref="Q127" si="1215">Q124+Q125+Q126</f>
        <v>0</v>
      </c>
      <c r="R127" s="21">
        <f>IF(M127&gt;0,T127/M127,0)</f>
        <v>0</v>
      </c>
      <c r="S127" s="141"/>
      <c r="T127" s="54">
        <f t="shared" ref="T127" si="1216">T124+T125+T126</f>
        <v>0</v>
      </c>
      <c r="U127" s="21">
        <f>IF(M127&gt;0,V127/M127,0)</f>
        <v>0</v>
      </c>
      <c r="V127" s="54">
        <f t="shared" ref="V127" si="1217">V124+V125+V126</f>
        <v>0</v>
      </c>
      <c r="W127" s="21">
        <f>IF(M127&gt;0,X127/M127,0)</f>
        <v>0</v>
      </c>
      <c r="X127" s="54">
        <f t="shared" ref="X127" si="1218">X124+X125+X126</f>
        <v>0</v>
      </c>
      <c r="Y127" s="21">
        <f>IF(M127&gt;0,Z127/M127,0)</f>
        <v>0</v>
      </c>
      <c r="Z127" s="54">
        <f t="shared" ref="Z127" si="1219">Z124+Z125+Z126</f>
        <v>0</v>
      </c>
      <c r="AA127" s="55">
        <f>IF(M127&gt;0,AB127/M127,0)</f>
        <v>0</v>
      </c>
      <c r="AB127" s="56">
        <f t="shared" ref="AB127" si="1220">SUM(AB124:AB126)</f>
        <v>0</v>
      </c>
      <c r="AC127" s="55">
        <f t="shared" ref="AC127" si="1221">IF(M127&gt;0,(AC124*M124+AC125*M125+AC126*M126)/M127,0)</f>
        <v>0</v>
      </c>
      <c r="AD127" s="55">
        <f>IF(K127&gt;0,(K124*AD124+K125*AD125+K126*AD126)/K127,0)</f>
        <v>0</v>
      </c>
      <c r="AE127" s="52">
        <f t="shared" ref="AE127" si="1222">SUM(AE124:AE126)</f>
        <v>0</v>
      </c>
      <c r="AF127" s="53">
        <f>IF(K127&gt;0,(K124*AF124+K125*AF125+K126*AF126)/K127,0)</f>
        <v>0</v>
      </c>
      <c r="AG127" s="58">
        <f>SUM(AG124:AG126)</f>
        <v>0</v>
      </c>
      <c r="AH127" s="53">
        <f>IF(AND(AB127&gt;0),((AB124*AH124+AB125*AH125+AB126*AH126)/AB127),0)</f>
        <v>0</v>
      </c>
      <c r="AI127" s="57">
        <f t="shared" si="637"/>
        <v>0</v>
      </c>
      <c r="AJ127" s="51">
        <f>SUM(AJ124:AJ126)</f>
        <v>0</v>
      </c>
      <c r="AK127" s="21">
        <f>IF(AJ127&gt;0,(AK124*AJ124+AK125*AJ125+AK126*AJ126)/AJ127,0)</f>
        <v>0</v>
      </c>
      <c r="AL127" s="53">
        <f>IF(K127&gt;0,(AL124*K124+AL125*K125+AL126*K126)/K127,0)</f>
        <v>0</v>
      </c>
      <c r="AM127" s="141">
        <f>IF(L127&gt;0,(AM124*K124+AM125*K125+AM126*K126)/K127,0)</f>
        <v>0</v>
      </c>
      <c r="AN127" s="58">
        <f>SUM(AN124:AN126)</f>
        <v>0</v>
      </c>
      <c r="AO127" s="142">
        <f t="shared" ref="AO127" si="1223">SUM(AO124:AO126)</f>
        <v>0</v>
      </c>
      <c r="AP127" s="63"/>
      <c r="AQ127" s="56">
        <f>SUM(AQ124:AQ126)</f>
        <v>0</v>
      </c>
      <c r="AR127" s="105"/>
      <c r="AS127" s="106">
        <f>AR126</f>
        <v>2217.6400000000026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1395600</v>
      </c>
      <c r="E128" s="69"/>
      <c r="F128" s="69">
        <f>SUM(F127,F123,F119,F115,F111,F107,F103,F99,F95,F91,F87,F83,F79,F75,F71,F67,F63,F59,F55,F51,F47,F43,F39,F35,F31,F27,F23,F19,F15,F11,F7)</f>
        <v>1368311</v>
      </c>
      <c r="G128" s="75"/>
      <c r="H128" s="69"/>
      <c r="I128" s="69">
        <f>SUM(I127,I123,I119,I115,I111,I107,I103,I99,I95,I91,I87,I83,I79,I75,I71,I67,I63,I59,I55,I51,I47,I43,I39,I35,I31,I27,I23,I19,I15,I11,I7)</f>
        <v>1478691</v>
      </c>
      <c r="J128" s="75"/>
      <c r="K128" s="69">
        <f>SUM(K127,K123,K119,K115,K111,K107,K103,K99,K95,K91,K87,K83,K79,K75,K71,K67,K63,K59,K55,K51,K47,K43,K39,K35,K31,K27,K23,K19,K15,K11,K7)</f>
        <v>1426202</v>
      </c>
      <c r="L128" s="70">
        <f>1-M128/K128</f>
        <v>6.8062588609467678E-2</v>
      </c>
      <c r="M128" s="69">
        <f>SUM(M127,M123,M119,M115,M111,M107,M103,M99,M95,M91,M87,M83,M79,M75,M71,M67,M63,M59,M55,M51,M47,M43,M39,M35,M31,M27,M23,M19,M15,M11,M7)</f>
        <v>1329131</v>
      </c>
      <c r="N128" s="71">
        <f>IF(AND(M128&gt;0),(O128/M128),0)</f>
        <v>0.5339722856513015</v>
      </c>
      <c r="O128" s="69">
        <f>SUM(O127,O123,O119,O115,O111,O107,O103,O99,O95,O91,O87,O83,O79,O75,O71,O67,O63,O59,O55,O51,O47,O43,O39,O35,O31,O27,O23,O19,O15,O11,O7)</f>
        <v>709719.11800000002</v>
      </c>
      <c r="P128" s="71">
        <f>Q128/M128</f>
        <v>0.3417761537425581</v>
      </c>
      <c r="Q128" s="69">
        <f>SUM(Q127,Q123,Q119,Q115,Q111,Q107,Q103,Q99,Q95,Q91,Q87,Q83,Q79,Q75,Q71,Q67,Q63,Q59,Q55,Q51,Q47,Q43,Q39,Q35,Q31,Q27,Q23,Q19,Q15,Q11,Q7)</f>
        <v>454265.28100000002</v>
      </c>
      <c r="R128" s="71">
        <f>T128/M128</f>
        <v>0.12471327205519998</v>
      </c>
      <c r="S128" s="143"/>
      <c r="T128" s="69">
        <f>SUM(T127,T123,T119,T115,T111,T107,T103,T99,T95,T91,T87,T83,T79,T75,T71,T67,T63,T59,T55,T51,T47,T43,T39,T35,T31,T27,T23,T19,T15,T11,T7)</f>
        <v>165760.27600000001</v>
      </c>
      <c r="U128" s="71">
        <f>V128/M128</f>
        <v>0.25750588467201496</v>
      </c>
      <c r="V128" s="69">
        <f>SUM(V127,V123,V119,V115,V111,V107,V103,V99,V95,V91,V87,V83,V79,V75,V71,V67,V63,V59,V55,V51,V47,V43,V39,V35,V31,V27,V23,V19,V15,V11,V7)</f>
        <v>342259.05399999995</v>
      </c>
      <c r="W128" s="71">
        <f>X128/M128</f>
        <v>0.47997112022817945</v>
      </c>
      <c r="X128" s="69">
        <f>SUM(X127,X123,X119,X115,X111,X107,X103,X99,X95,X91,X87,X83,X79,X75,X71,X67,X63,X59,X55,X51,X47,X43,X39,X35,X31,X27,X23,X19,X15,X11,X7)</f>
        <v>637944.49500000034</v>
      </c>
      <c r="Y128" s="71">
        <f>IF(AND(M128&gt;0),(Z128/M128),0)</f>
        <v>0.41768057475147302</v>
      </c>
      <c r="Z128" s="69">
        <f>SUM(Z127,Z123,Z119,Z115,Z111,Z107,Z103,Z99,Z95,Z91,Z87,Z83,Z79,Z75,Z71,Z67,Z63,Z59,Z55,Z51,Z47,Z43,Z39,Z35,Z31,Z27,Z23,Z19,Z15,Z11,Z7)</f>
        <v>555152.20000000007</v>
      </c>
      <c r="AA128" s="72">
        <f>IF(AND(M128&gt;0),(AB128/M128),0)</f>
        <v>2.6822664733574036E-3</v>
      </c>
      <c r="AB128" s="69">
        <f>SUM(AB127,AB123,AB119,AB115,AB111,AB107,AB103,AB99,AB95,AB91,AB87,AB83,AB79,AB75,AB71,AB67,AB63,AB59,AB55,AB51,AB47,AB43,AB39,AB35,AB31,AB27,AB23,AB19,AB15,AB11,AB7)</f>
        <v>3565.0835199999992</v>
      </c>
      <c r="AC128" s="73">
        <f>(AE128+AN128)/M128</f>
        <v>2.7959195101160085E-3</v>
      </c>
      <c r="AD128" s="74">
        <f>AE128/(M128-AJ128)</f>
        <v>3.4037327185780378E-4</v>
      </c>
      <c r="AE128" s="75">
        <f>SUM(AE127,AE123,AE119,AE115,AE111,AE107,AE103,AE99,AE95,AE91,AE87,AE83,AE79,AE75,AE71,AE67,AE63,AE59,AE55,AE51,AE47,AE43,AE39,AE35,AE31,AE27,AE23,AE19,AE15,AE11,AE7)</f>
        <v>446.77701999999999</v>
      </c>
      <c r="AF128" s="71">
        <f>AG128/AJ128</f>
        <v>0.18466329979421375</v>
      </c>
      <c r="AG128" s="69">
        <f>SUM(AG127,AG123,AG119,AG115,AG111,AG107,AG103,AG99,AG95,AG91,AG87,AG83,AG79,AG75,AG71,AG67,AG63,AG59,AG55,AG51,AG47,AG43,AG39,AG35,AG31,AG27,AG23,AG19,AG15,AG11,AG7)</f>
        <v>3051.0070391999998</v>
      </c>
      <c r="AH128" s="76">
        <f>((AA128-AD128)*AF128)/((AF128-AD128)*AA128)</f>
        <v>0.87471464795233123</v>
      </c>
      <c r="AI128" s="77">
        <f>((AC128-AD128)*AL128)/((AL128-AD128)*AC128)</f>
        <v>0.8797740063809526</v>
      </c>
      <c r="AJ128" s="69">
        <f>SUM(AJ127,AJ123,AJ119,AJ115,AJ111,AJ107,AJ103,AJ99,AJ95,AJ91,AJ87,AJ83,AJ79,AJ75,AJ71,AJ67,AJ63,AJ59,AJ55,AJ51,AJ47,AJ43,AJ39,AJ35,AJ31,AJ27,AJ23,AJ19,AJ15,AJ11,AJ7)</f>
        <v>16522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8.319313642416172E-2</v>
      </c>
      <c r="AL128" s="71">
        <f>AN128/AJ128</f>
        <v>0.19787957114150834</v>
      </c>
      <c r="AM128" s="143">
        <f>AO128/AJ128</f>
        <v>0.20035767906427798</v>
      </c>
      <c r="AN128" s="69">
        <f>SUM(AN127,AN123,AN119,AN115,AN111,AN107,AN103,AN99,AN95,AN91,AN87,AN83,AN79,AN75,AN71,AN67,AN63,AN59,AN55,AN51,AN47,AN43,AN39,AN35,AN31,AN27,AN23,AN19,AN15,AN11,AN7)</f>
        <v>3269.3662744000007</v>
      </c>
      <c r="AO128" s="144">
        <f>SUM(AO127,AO123,AO119,AO115,AO111,AO107,AO103,AO99,AO95,AO91,AO87,AO83,AO79,AO75,AO71,AO67,AO63,AO59,AO55,AO51,AO47,AO43,AO39,AO35,AO31,AO27,AO23,AO19,AO15,AO11,AO7)</f>
        <v>3310.3095735000006</v>
      </c>
      <c r="AP128" s="69"/>
      <c r="AQ128" s="107">
        <f>SUM(AQ127,AQ123,AQ119,AQ115,AQ111,AQ107,AQ103,AQ99,AQ95,AQ91,AQ87,AQ83,AQ79,AQ75,AQ71,AQ67,AQ63,AQ59,AQ55,AQ51,AQ47,AQ43,AQ39,AQ35,AQ31,AQ27,AQ23,AQ19,AQ15,AQ11,AQ7)</f>
        <v>16298.440000000004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O1:O3 T1:T3 AE1:AE3 AI1:AI1048576 AB1:AC3 AB128:AC1048576 O128:O1048576 Q128:Q1048576 T128:T1048576 V128:V1048576 X128:X1048576 Z128:Z1048576 AE128:AE1048576 M1:M1048576 AO1 AN2:AO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  <protectedRange sqref="AN1" name="Range1_1_1_1_1_1_1_1_1_2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X1:AY1"/>
    <mergeCell ref="AV1:AW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Януари </vt:lpstr>
      <vt:lpstr>Февруари</vt:lpstr>
      <vt:lpstr>Март</vt:lpstr>
      <vt:lpstr>Април</vt:lpstr>
      <vt:lpstr>Май</vt:lpstr>
      <vt:lpstr>Юни</vt:lpstr>
      <vt:lpstr>Юли</vt:lpstr>
      <vt:lpstr>Август</vt:lpstr>
      <vt:lpstr>Септември</vt:lpstr>
      <vt:lpstr>Октомври</vt:lpstr>
      <vt:lpstr>Ноември</vt:lpstr>
      <vt:lpstr>Декември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2025-01-02T13:02:32Z</dcterms:modified>
</cp:coreProperties>
</file>