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D655F813-76BE-4E20-BEC2-E4A081CDC38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datok" sheetId="4" r:id="rId1"/>
    <sheet name="Munka1" sheetId="1" r:id="rId2"/>
    <sheet name="Munka2" sheetId="2" r:id="rId3"/>
    <sheet name="Munka3" sheetId="3" r:id="rId4"/>
  </sheets>
  <definedNames>
    <definedName name="KülsőAdatok_1" localSheetId="0" hidden="1">adatok!$A$1:$H$33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4" l="1"/>
  <c r="B29" i="4"/>
  <c r="E3" i="4"/>
  <c r="G3" i="4" s="1"/>
  <c r="H3" i="4" s="1"/>
  <c r="E4" i="4"/>
  <c r="G4" i="4" s="1"/>
  <c r="H4" i="4" s="1"/>
  <c r="E5" i="4"/>
  <c r="G5" i="4" s="1"/>
  <c r="H5" i="4" s="1"/>
  <c r="E6" i="4"/>
  <c r="G6" i="4" s="1"/>
  <c r="H6" i="4" s="1"/>
  <c r="E7" i="4"/>
  <c r="G7" i="4" s="1"/>
  <c r="H7" i="4" s="1"/>
  <c r="E8" i="4"/>
  <c r="G8" i="4" s="1"/>
  <c r="H8" i="4" s="1"/>
  <c r="E9" i="4"/>
  <c r="G9" i="4" s="1"/>
  <c r="H9" i="4" s="1"/>
  <c r="E10" i="4"/>
  <c r="G10" i="4" s="1"/>
  <c r="H10" i="4" s="1"/>
  <c r="E11" i="4"/>
  <c r="G11" i="4" s="1"/>
  <c r="H11" i="4" s="1"/>
  <c r="E12" i="4"/>
  <c r="G12" i="4" s="1"/>
  <c r="H12" i="4" s="1"/>
  <c r="E13" i="4"/>
  <c r="G13" i="4" s="1"/>
  <c r="H13" i="4" s="1"/>
  <c r="E14" i="4"/>
  <c r="G14" i="4" s="1"/>
  <c r="H14" i="4" s="1"/>
  <c r="E15" i="4"/>
  <c r="G15" i="4" s="1"/>
  <c r="H15" i="4" s="1"/>
  <c r="E16" i="4"/>
  <c r="G16" i="4" s="1"/>
  <c r="H16" i="4" s="1"/>
  <c r="E17" i="4"/>
  <c r="G17" i="4" s="1"/>
  <c r="H17" i="4" s="1"/>
  <c r="E18" i="4"/>
  <c r="G18" i="4" s="1"/>
  <c r="H18" i="4" s="1"/>
  <c r="E19" i="4"/>
  <c r="G19" i="4" s="1"/>
  <c r="H19" i="4" s="1"/>
  <c r="E20" i="4"/>
  <c r="G20" i="4" s="1"/>
  <c r="H20" i="4" s="1"/>
  <c r="E21" i="4"/>
  <c r="G21" i="4" s="1"/>
  <c r="H21" i="4" s="1"/>
  <c r="E22" i="4"/>
  <c r="G22" i="4" s="1"/>
  <c r="H22" i="4" s="1"/>
  <c r="E23" i="4"/>
  <c r="G23" i="4" s="1"/>
  <c r="H23" i="4" s="1"/>
  <c r="E24" i="4"/>
  <c r="G24" i="4" s="1"/>
  <c r="H24" i="4" s="1"/>
  <c r="E25" i="4"/>
  <c r="G25" i="4" s="1"/>
  <c r="H25" i="4" s="1"/>
  <c r="E2" i="4"/>
  <c r="G2" i="4" s="1"/>
  <c r="B32" i="4" l="1"/>
  <c r="B33" i="4" s="1"/>
  <c r="G27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C6D8E6-6801-489E-BA0A-24FAD22DDDF4}" keepAlive="1" name="Lekérdezés - adatok" description="A munkafüzetben levő „adatok” lekérdezés kapcsolata" type="5" refreshedVersion="6" background="1" saveData="1">
    <dbPr connection="Provider=Microsoft.Mashup.OleDb.1;Data Source=$Workbook$;Location=adatok;Extended Properties=&quot;&quot;" command="SELECT * FROM [adatok]"/>
  </connection>
</connections>
</file>

<file path=xl/sharedStrings.xml><?xml version="1.0" encoding="utf-8"?>
<sst xmlns="http://schemas.openxmlformats.org/spreadsheetml/2006/main" count="126" uniqueCount="45">
  <si>
    <t>Megnevezés</t>
  </si>
  <si>
    <t>Kiszerelési egység</t>
  </si>
  <si>
    <t xml:space="preserve">Nettó egységár </t>
  </si>
  <si>
    <t>Bruttó egységár</t>
  </si>
  <si>
    <t>Vásárolt mennyiség</t>
  </si>
  <si>
    <t>Fizetendő</t>
  </si>
  <si>
    <t>Megjegyzés</t>
  </si>
  <si>
    <t>Aceton</t>
  </si>
  <si>
    <t>ml</t>
  </si>
  <si>
    <t/>
  </si>
  <si>
    <t>1</t>
  </si>
  <si>
    <t>Aktív szén, darabos t.</t>
  </si>
  <si>
    <t>g</t>
  </si>
  <si>
    <t>Alumínium, por</t>
  </si>
  <si>
    <t>2</t>
  </si>
  <si>
    <t>Alumínium, reszelék</t>
  </si>
  <si>
    <t>Ammónium-acetát</t>
  </si>
  <si>
    <t>Ammónium-bikromát</t>
  </si>
  <si>
    <t>Ammónium-hidroxid 25 %</t>
  </si>
  <si>
    <t>3</t>
  </si>
  <si>
    <t>Ammónium-karbonát</t>
  </si>
  <si>
    <t>Ammónium-klorid</t>
  </si>
  <si>
    <t>Ásványi olaj</t>
  </si>
  <si>
    <t>Cink-klorid</t>
  </si>
  <si>
    <t>Cink granulált</t>
  </si>
  <si>
    <t>Cink fém, por a.r.</t>
  </si>
  <si>
    <t>Etil-acetát</t>
  </si>
  <si>
    <t>Faszén</t>
  </si>
  <si>
    <t>Fenolftaleinpor</t>
  </si>
  <si>
    <t>Jód</t>
  </si>
  <si>
    <t>Kálcium-karbid</t>
  </si>
  <si>
    <t>Magnézium forgács</t>
  </si>
  <si>
    <t>Magnézium szalag</t>
  </si>
  <si>
    <t>Metilalkohol</t>
  </si>
  <si>
    <t>Nátrium fém</t>
  </si>
  <si>
    <t>5</t>
  </si>
  <si>
    <t>Petróleum</t>
  </si>
  <si>
    <t>Vazelin</t>
  </si>
  <si>
    <t>ÁFA:</t>
  </si>
  <si>
    <t>összesen:</t>
  </si>
  <si>
    <t>szilárd:</t>
  </si>
  <si>
    <t>folyadék:</t>
  </si>
  <si>
    <t>legdrágább fizetendő:</t>
  </si>
  <si>
    <t>legdrágább fizetendő neve:</t>
  </si>
  <si>
    <t>Mértkéegység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</si>
</sst>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\ &quot;Ft&quot;"/>
    <numFmt numFmtId="169" formatCode="General\ &quot;tétel&quot;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2" xfId="0" applyNumberFormat="1" applyBorder="1"/>
    <xf numFmtId="168" fontId="0" fillId="0" borderId="0" xfId="0" applyNumberFormat="1" applyBorder="1"/>
    <xf numFmtId="0" fontId="0" fillId="0" borderId="2" xfId="0" applyNumberForma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/>
    <xf numFmtId="0" fontId="0" fillId="0" borderId="6" xfId="0" applyBorder="1"/>
    <xf numFmtId="168" fontId="1" fillId="0" borderId="0" xfId="0" applyNumberFormat="1" applyFont="1" applyBorder="1"/>
    <xf numFmtId="168" fontId="0" fillId="0" borderId="0" xfId="0" applyNumberFormat="1" applyBorder="1" applyAlignment="1">
      <alignment horizontal="center"/>
    </xf>
  </cellXfs>
  <cellStyles count="1">
    <cellStyle name="Normál" xfId="0" builtinId="0"/>
  </cellStyles>
  <dxfs count="5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double">
          <color auto="1"/>
        </bottom>
      </border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Fizetendő</a:t>
            </a:r>
            <a:r>
              <a:rPr lang="hu-HU" baseline="0"/>
              <a:t> összegek vegyszerenként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AC-4A07-A101-1A4F8523E3F4}"/>
              </c:ext>
            </c:extLst>
          </c:dPt>
          <c:cat>
            <c:strRef>
              <c:f>adatok!$A$2:$A$25</c:f>
              <c:strCache>
                <c:ptCount val="24"/>
                <c:pt idx="0">
                  <c:v>Aceton</c:v>
                </c:pt>
                <c:pt idx="1">
                  <c:v>Aktív szén, darabos t.</c:v>
                </c:pt>
                <c:pt idx="2">
                  <c:v>Alumínium, por</c:v>
                </c:pt>
                <c:pt idx="3">
                  <c:v>Alumínium, reszelék</c:v>
                </c:pt>
                <c:pt idx="4">
                  <c:v>Ammónium-acetát</c:v>
                </c:pt>
                <c:pt idx="5">
                  <c:v>Ammónium-bikromát</c:v>
                </c:pt>
                <c:pt idx="6">
                  <c:v>Ammónium-hidroxid 25 %</c:v>
                </c:pt>
                <c:pt idx="7">
                  <c:v>Ammónium-karbonát</c:v>
                </c:pt>
                <c:pt idx="8">
                  <c:v>Ammónium-klorid</c:v>
                </c:pt>
                <c:pt idx="9">
                  <c:v>Ásványi olaj</c:v>
                </c:pt>
                <c:pt idx="10">
                  <c:v>Cink-klorid</c:v>
                </c:pt>
                <c:pt idx="11">
                  <c:v>Cink granulált</c:v>
                </c:pt>
                <c:pt idx="12">
                  <c:v>Cink fém, por a.r.</c:v>
                </c:pt>
                <c:pt idx="13">
                  <c:v>Etil-acetát</c:v>
                </c:pt>
                <c:pt idx="14">
                  <c:v>Faszén</c:v>
                </c:pt>
                <c:pt idx="15">
                  <c:v>Fenolftaleinpor</c:v>
                </c:pt>
                <c:pt idx="16">
                  <c:v>Jód</c:v>
                </c:pt>
                <c:pt idx="17">
                  <c:v>Kálcium-karbid</c:v>
                </c:pt>
                <c:pt idx="18">
                  <c:v>Magnézium forgács</c:v>
                </c:pt>
                <c:pt idx="19">
                  <c:v>Magnézium szalag</c:v>
                </c:pt>
                <c:pt idx="20">
                  <c:v>Metilalkohol</c:v>
                </c:pt>
                <c:pt idx="21">
                  <c:v>Nátrium fém</c:v>
                </c:pt>
                <c:pt idx="22">
                  <c:v>Petróleum</c:v>
                </c:pt>
                <c:pt idx="23">
                  <c:v>Vazelin</c:v>
                </c:pt>
              </c:strCache>
            </c:strRef>
          </c:cat>
          <c:val>
            <c:numRef>
              <c:f>adatok!$G$2:$G$25</c:f>
              <c:numCache>
                <c:formatCode>#\ ##0\ "Ft"</c:formatCode>
                <c:ptCount val="24"/>
                <c:pt idx="0">
                  <c:v>1397</c:v>
                </c:pt>
                <c:pt idx="1">
                  <c:v>3175</c:v>
                </c:pt>
                <c:pt idx="2">
                  <c:v>3048</c:v>
                </c:pt>
                <c:pt idx="3">
                  <c:v>3175</c:v>
                </c:pt>
                <c:pt idx="4">
                  <c:v>1270</c:v>
                </c:pt>
                <c:pt idx="5">
                  <c:v>6985</c:v>
                </c:pt>
                <c:pt idx="6">
                  <c:v>3735</c:v>
                </c:pt>
                <c:pt idx="7">
                  <c:v>1524</c:v>
                </c:pt>
                <c:pt idx="8">
                  <c:v>2160</c:v>
                </c:pt>
                <c:pt idx="9">
                  <c:v>2490</c:v>
                </c:pt>
                <c:pt idx="10">
                  <c:v>1778</c:v>
                </c:pt>
                <c:pt idx="11">
                  <c:v>17145</c:v>
                </c:pt>
                <c:pt idx="12">
                  <c:v>8763</c:v>
                </c:pt>
                <c:pt idx="13">
                  <c:v>1270</c:v>
                </c:pt>
                <c:pt idx="14">
                  <c:v>1016</c:v>
                </c:pt>
                <c:pt idx="15">
                  <c:v>1080</c:v>
                </c:pt>
                <c:pt idx="16">
                  <c:v>9525</c:v>
                </c:pt>
                <c:pt idx="17">
                  <c:v>3429</c:v>
                </c:pt>
                <c:pt idx="18">
                  <c:v>8877</c:v>
                </c:pt>
                <c:pt idx="19">
                  <c:v>16002</c:v>
                </c:pt>
                <c:pt idx="20">
                  <c:v>1397</c:v>
                </c:pt>
                <c:pt idx="21">
                  <c:v>8890</c:v>
                </c:pt>
                <c:pt idx="22">
                  <c:v>1778</c:v>
                </c:pt>
                <c:pt idx="23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A07-A101-1A4F8523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256096"/>
        <c:axId val="440254432"/>
      </c:barChart>
      <c:catAx>
        <c:axId val="4402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254432"/>
        <c:crosses val="autoZero"/>
        <c:auto val="1"/>
        <c:lblAlgn val="ctr"/>
        <c:lblOffset val="100"/>
        <c:noMultiLvlLbl val="0"/>
      </c:catAx>
      <c:valAx>
        <c:axId val="4402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02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-1</xdr:rowOff>
    </xdr:from>
    <xdr:to>
      <xdr:col>8</xdr:col>
      <xdr:colOff>8964</xdr:colOff>
      <xdr:row>53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FC048F-C782-42FB-A51E-B1FD9759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414F6DF0-8612-4B87-88FD-BC04ADE9D8F4}" autoFormatId="16" applyNumberFormats="0" applyBorderFormats="0" applyFontFormats="0" applyPatternFormats="0" applyAlignmentFormats="0" applyWidthHeightFormats="0">
  <queryTableRefresh nextId="10">
    <queryTableFields count="8">
      <queryTableField id="1" name="Megnevezés" tableColumnId="1"/>
      <queryTableField id="2" name="Kiszerelési egység" tableColumnId="2"/>
      <queryTableField id="3" name="Column1" tableColumnId="3"/>
      <queryTableField id="4" name="Nettó egységár " tableColumnId="4"/>
      <queryTableField id="5" name="Bruttó egységár" tableColumnId="5"/>
      <queryTableField id="6" name="Vásárolt mennyiség" tableColumnId="6"/>
      <queryTableField id="7" name="Fizetendő" tableColumnId="7"/>
      <queryTableField id="8" name="Megjegyzé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007F4-DF86-4C2E-A642-CEED49735267}" name="adatok" displayName="adatok" ref="A1:H34" tableType="queryTable" totalsRowCount="1" headerRowDxfId="26" headerRowBorderDxfId="27">
  <autoFilter ref="A1:H33" xr:uid="{90C48D84-AEF2-4A83-85BC-1024FDC84D0F}"/>
  <tableColumns count="8">
    <tableColumn id="1" xr3:uid="{1C0C70A7-ADBD-4810-8C95-0DF884DE2A1A}" uniqueName="1" name="Megnevezés" queryTableFieldId="1" dataDxfId="25" totalsRowDxfId="19"/>
    <tableColumn id="2" xr3:uid="{963A136B-AE7C-4F00-B61A-5378570D38E7}" uniqueName="2" name="Kiszerelési egység" queryTableFieldId="2"/>
    <tableColumn id="3" xr3:uid="{84854C1E-B268-484F-979E-7371A95B9444}" uniqueName="3" name="Mértkéegység" queryTableFieldId="3" dataDxfId="24" totalsRowDxfId="18"/>
    <tableColumn id="4" xr3:uid="{0698DD87-2741-42AF-8C4B-06C8331BC7E2}" uniqueName="4" name="Nettó egységár " queryTableFieldId="4"/>
    <tableColumn id="5" xr3:uid="{071E0438-F7A1-4DAB-BAE2-D9DC4D8B2AB0}" uniqueName="5" name="Bruttó egységár" queryTableFieldId="5" dataDxfId="23" totalsRowDxfId="17"/>
    <tableColumn id="6" xr3:uid="{B13F6633-D86B-4003-968E-A27076F4C7F9}" uniqueName="6" name="Vásárolt mennyiség" queryTableFieldId="6" dataDxfId="22" totalsRowDxfId="16"/>
    <tableColumn id="7" xr3:uid="{8ECB3967-DD24-4072-9659-05C9F02044C4}" uniqueName="7" name="Fizetendő" queryTableFieldId="7" dataDxfId="21"/>
    <tableColumn id="8" xr3:uid="{A814C9A6-6604-4744-AB22-6CEA88FB0A38}" uniqueName="8" name="Megjegyzés" queryTableFieldId="8" dataDxfId="20" totalsRow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D474-E8EF-4338-AED4-58A73836683C}">
  <dimension ref="A1:H34"/>
  <sheetViews>
    <sheetView tabSelected="1" topLeftCell="A30" zoomScale="85" zoomScaleNormal="85" workbookViewId="0">
      <selection activeCell="J39" sqref="J39"/>
    </sheetView>
  </sheetViews>
  <sheetFormatPr defaultRowHeight="14.4" x14ac:dyDescent="0.3"/>
  <cols>
    <col min="1" max="1" width="23.21875" bestFit="1" customWidth="1"/>
    <col min="2" max="2" width="18" bestFit="1" customWidth="1"/>
    <col min="3" max="3" width="2.6640625" customWidth="1"/>
    <col min="4" max="6" width="12" customWidth="1"/>
    <col min="7" max="7" width="12.44140625" bestFit="1" customWidth="1"/>
    <col min="8" max="8" width="13.109375" bestFit="1" customWidth="1"/>
  </cols>
  <sheetData>
    <row r="1" spans="1:8" ht="37.200000000000003" customHeight="1" thickBot="1" x14ac:dyDescent="0.35">
      <c r="A1" s="11" t="s">
        <v>0</v>
      </c>
      <c r="B1" s="12" t="s">
        <v>1</v>
      </c>
      <c r="C1" s="12" t="s">
        <v>44</v>
      </c>
      <c r="D1" s="14" t="s">
        <v>2</v>
      </c>
      <c r="E1" s="14" t="s">
        <v>3</v>
      </c>
      <c r="F1" s="14" t="s">
        <v>4</v>
      </c>
      <c r="G1" s="12" t="s">
        <v>5</v>
      </c>
      <c r="H1" s="13" t="s">
        <v>6</v>
      </c>
    </row>
    <row r="2" spans="1:8" ht="15" thickTop="1" x14ac:dyDescent="0.3">
      <c r="A2" s="4" t="s">
        <v>7</v>
      </c>
      <c r="B2" s="5">
        <v>1000</v>
      </c>
      <c r="C2" s="15" t="s">
        <v>8</v>
      </c>
      <c r="D2" s="9">
        <v>1100</v>
      </c>
      <c r="E2" s="9">
        <f>ROUND(adatok[[#This Row],[Nettó egységár ]]*(1+$B$27),0)</f>
        <v>1397</v>
      </c>
      <c r="F2" s="7">
        <v>1</v>
      </c>
      <c r="G2" s="9">
        <f>adatok[[#This Row],[Bruttó egységár]]*adatok[[#This Row],[Vásárolt mennyiség]]</f>
        <v>1397</v>
      </c>
      <c r="H2" s="8" t="str">
        <f>IF(adatok[[#This Row],[Fizetendő]]&gt;10000,"!","")</f>
        <v/>
      </c>
    </row>
    <row r="3" spans="1:8" x14ac:dyDescent="0.3">
      <c r="A3" s="4" t="s">
        <v>11</v>
      </c>
      <c r="B3" s="5">
        <v>500</v>
      </c>
      <c r="C3" s="15" t="s">
        <v>12</v>
      </c>
      <c r="D3" s="9">
        <v>2500</v>
      </c>
      <c r="E3" s="9">
        <f>ROUND(adatok[[#This Row],[Nettó egységár ]]*(1+$B$27),0)</f>
        <v>3175</v>
      </c>
      <c r="F3" s="19" t="s">
        <v>10</v>
      </c>
      <c r="G3" s="9">
        <f>adatok[[#This Row],[Bruttó egységár]]*adatok[[#This Row],[Vásárolt mennyiség]]</f>
        <v>3175</v>
      </c>
      <c r="H3" s="8" t="str">
        <f>IF(adatok[[#This Row],[Fizetendő]]&gt;10000,"!","")</f>
        <v/>
      </c>
    </row>
    <row r="4" spans="1:8" x14ac:dyDescent="0.3">
      <c r="A4" s="4" t="s">
        <v>13</v>
      </c>
      <c r="B4" s="5">
        <v>100</v>
      </c>
      <c r="C4" s="15" t="s">
        <v>12</v>
      </c>
      <c r="D4" s="9">
        <v>1200</v>
      </c>
      <c r="E4" s="9">
        <f>ROUND(adatok[[#This Row],[Nettó egységár ]]*(1+$B$27),0)</f>
        <v>1524</v>
      </c>
      <c r="F4" s="19" t="s">
        <v>14</v>
      </c>
      <c r="G4" s="9">
        <f>adatok[[#This Row],[Bruttó egységár]]*adatok[[#This Row],[Vásárolt mennyiség]]</f>
        <v>3048</v>
      </c>
      <c r="H4" s="8" t="str">
        <f>IF(adatok[[#This Row],[Fizetendő]]&gt;10000,"!","")</f>
        <v/>
      </c>
    </row>
    <row r="5" spans="1:8" x14ac:dyDescent="0.3">
      <c r="A5" s="4" t="s">
        <v>15</v>
      </c>
      <c r="B5" s="5">
        <v>100</v>
      </c>
      <c r="C5" s="15" t="s">
        <v>12</v>
      </c>
      <c r="D5" s="9">
        <v>2500</v>
      </c>
      <c r="E5" s="9">
        <f>ROUND(adatok[[#This Row],[Nettó egységár ]]*(1+$B$27),0)</f>
        <v>3175</v>
      </c>
      <c r="F5" s="19" t="s">
        <v>10</v>
      </c>
      <c r="G5" s="9">
        <f>adatok[[#This Row],[Bruttó egységár]]*adatok[[#This Row],[Vásárolt mennyiség]]</f>
        <v>3175</v>
      </c>
      <c r="H5" s="8" t="str">
        <f>IF(adatok[[#This Row],[Fizetendő]]&gt;10000,"!","")</f>
        <v/>
      </c>
    </row>
    <row r="6" spans="1:8" x14ac:dyDescent="0.3">
      <c r="A6" s="4" t="s">
        <v>16</v>
      </c>
      <c r="B6" s="5">
        <v>100</v>
      </c>
      <c r="C6" s="15" t="s">
        <v>12</v>
      </c>
      <c r="D6" s="9">
        <v>1000</v>
      </c>
      <c r="E6" s="9">
        <f>ROUND(adatok[[#This Row],[Nettó egységár ]]*(1+$B$27),0)</f>
        <v>1270</v>
      </c>
      <c r="F6" s="19" t="s">
        <v>10</v>
      </c>
      <c r="G6" s="9">
        <f>adatok[[#This Row],[Bruttó egységár]]*adatok[[#This Row],[Vásárolt mennyiség]]</f>
        <v>1270</v>
      </c>
      <c r="H6" s="8" t="str">
        <f>IF(adatok[[#This Row],[Fizetendő]]&gt;10000,"!","")</f>
        <v/>
      </c>
    </row>
    <row r="7" spans="1:8" x14ac:dyDescent="0.3">
      <c r="A7" s="4" t="s">
        <v>17</v>
      </c>
      <c r="B7" s="5">
        <v>100</v>
      </c>
      <c r="C7" s="15" t="s">
        <v>12</v>
      </c>
      <c r="D7" s="9">
        <v>5500</v>
      </c>
      <c r="E7" s="9">
        <f>ROUND(adatok[[#This Row],[Nettó egységár ]]*(1+$B$27),0)</f>
        <v>6985</v>
      </c>
      <c r="F7" s="7" t="s">
        <v>10</v>
      </c>
      <c r="G7" s="9">
        <f>adatok[[#This Row],[Bruttó egységár]]*adatok[[#This Row],[Vásárolt mennyiség]]</f>
        <v>6985</v>
      </c>
      <c r="H7" s="10" t="str">
        <f>IF(adatok[[#This Row],[Fizetendő]]&gt;10000,"!","")</f>
        <v/>
      </c>
    </row>
    <row r="8" spans="1:8" x14ac:dyDescent="0.3">
      <c r="A8" s="4" t="s">
        <v>18</v>
      </c>
      <c r="B8" s="5">
        <v>1000</v>
      </c>
      <c r="C8" s="15" t="s">
        <v>8</v>
      </c>
      <c r="D8" s="9">
        <v>980</v>
      </c>
      <c r="E8" s="9">
        <f>ROUND(adatok[[#This Row],[Nettó egységár ]]*(1+$B$27),0)</f>
        <v>1245</v>
      </c>
      <c r="F8" s="7" t="s">
        <v>19</v>
      </c>
      <c r="G8" s="9">
        <f>adatok[[#This Row],[Bruttó egységár]]*adatok[[#This Row],[Vásárolt mennyiség]]</f>
        <v>3735</v>
      </c>
      <c r="H8" s="10" t="str">
        <f>IF(adatok[[#This Row],[Fizetendő]]&gt;10000,"!","")</f>
        <v/>
      </c>
    </row>
    <row r="9" spans="1:8" x14ac:dyDescent="0.3">
      <c r="A9" s="4" t="s">
        <v>20</v>
      </c>
      <c r="B9" s="5">
        <v>250</v>
      </c>
      <c r="C9" s="15" t="s">
        <v>12</v>
      </c>
      <c r="D9" s="9">
        <v>1200</v>
      </c>
      <c r="E9" s="9">
        <f>ROUND(adatok[[#This Row],[Nettó egységár ]]*(1+$B$27),0)</f>
        <v>1524</v>
      </c>
      <c r="F9" s="7" t="s">
        <v>10</v>
      </c>
      <c r="G9" s="9">
        <f>adatok[[#This Row],[Bruttó egységár]]*adatok[[#This Row],[Vásárolt mennyiség]]</f>
        <v>1524</v>
      </c>
      <c r="H9" s="10" t="str">
        <f>IF(adatok[[#This Row],[Fizetendő]]&gt;10000,"!","")</f>
        <v/>
      </c>
    </row>
    <row r="10" spans="1:8" x14ac:dyDescent="0.3">
      <c r="A10" s="4" t="s">
        <v>21</v>
      </c>
      <c r="B10" s="5">
        <v>250</v>
      </c>
      <c r="C10" s="15" t="s">
        <v>12</v>
      </c>
      <c r="D10" s="9">
        <v>850</v>
      </c>
      <c r="E10" s="9">
        <f>ROUND(adatok[[#This Row],[Nettó egységár ]]*(1+$B$27),0)</f>
        <v>1080</v>
      </c>
      <c r="F10" s="7" t="s">
        <v>14</v>
      </c>
      <c r="G10" s="9">
        <f>adatok[[#This Row],[Bruttó egységár]]*adatok[[#This Row],[Vásárolt mennyiség]]</f>
        <v>2160</v>
      </c>
      <c r="H10" s="10" t="str">
        <f>IF(adatok[[#This Row],[Fizetendő]]&gt;10000,"!","")</f>
        <v/>
      </c>
    </row>
    <row r="11" spans="1:8" x14ac:dyDescent="0.3">
      <c r="A11" s="4" t="s">
        <v>22</v>
      </c>
      <c r="B11" s="5">
        <v>500</v>
      </c>
      <c r="C11" s="15" t="s">
        <v>8</v>
      </c>
      <c r="D11" s="9">
        <v>980</v>
      </c>
      <c r="E11" s="9">
        <f>ROUND(adatok[[#This Row],[Nettó egységár ]]*(1+$B$27),0)</f>
        <v>1245</v>
      </c>
      <c r="F11" s="7" t="s">
        <v>14</v>
      </c>
      <c r="G11" s="9">
        <f>adatok[[#This Row],[Bruttó egységár]]*adatok[[#This Row],[Vásárolt mennyiség]]</f>
        <v>2490</v>
      </c>
      <c r="H11" s="10" t="str">
        <f>IF(adatok[[#This Row],[Fizetendő]]&gt;10000,"!","")</f>
        <v/>
      </c>
    </row>
    <row r="12" spans="1:8" x14ac:dyDescent="0.3">
      <c r="A12" s="4" t="s">
        <v>23</v>
      </c>
      <c r="B12" s="5">
        <v>250</v>
      </c>
      <c r="C12" s="15" t="s">
        <v>12</v>
      </c>
      <c r="D12" s="9">
        <v>1400</v>
      </c>
      <c r="E12" s="9">
        <f>ROUND(adatok[[#This Row],[Nettó egységár ]]*(1+$B$27),0)</f>
        <v>1778</v>
      </c>
      <c r="F12" s="7" t="s">
        <v>10</v>
      </c>
      <c r="G12" s="9">
        <f>adatok[[#This Row],[Bruttó egységár]]*adatok[[#This Row],[Vásárolt mennyiség]]</f>
        <v>1778</v>
      </c>
      <c r="H12" s="10" t="str">
        <f>IF(adatok[[#This Row],[Fizetendő]]&gt;10000,"!","")</f>
        <v/>
      </c>
    </row>
    <row r="13" spans="1:8" x14ac:dyDescent="0.3">
      <c r="A13" s="4" t="s">
        <v>24</v>
      </c>
      <c r="B13" s="5">
        <v>1000</v>
      </c>
      <c r="C13" s="15" t="s">
        <v>12</v>
      </c>
      <c r="D13" s="9">
        <v>13500</v>
      </c>
      <c r="E13" s="9">
        <f>ROUND(adatok[[#This Row],[Nettó egységár ]]*(1+$B$27),0)</f>
        <v>17145</v>
      </c>
      <c r="F13" s="7" t="s">
        <v>10</v>
      </c>
      <c r="G13" s="9">
        <f>adatok[[#This Row],[Bruttó egységár]]*adatok[[#This Row],[Vásárolt mennyiség]]</f>
        <v>17145</v>
      </c>
      <c r="H13" s="10" t="str">
        <f>IF(adatok[[#This Row],[Fizetendő]]&gt;10000,"!","")</f>
        <v>!</v>
      </c>
    </row>
    <row r="14" spans="1:8" x14ac:dyDescent="0.3">
      <c r="A14" s="4" t="s">
        <v>25</v>
      </c>
      <c r="B14" s="5">
        <v>500</v>
      </c>
      <c r="C14" s="15" t="s">
        <v>12</v>
      </c>
      <c r="D14" s="9">
        <v>6900</v>
      </c>
      <c r="E14" s="9">
        <f>ROUND(adatok[[#This Row],[Nettó egységár ]]*(1+$B$27),0)</f>
        <v>8763</v>
      </c>
      <c r="F14" s="7" t="s">
        <v>10</v>
      </c>
      <c r="G14" s="9">
        <f>adatok[[#This Row],[Bruttó egységár]]*adatok[[#This Row],[Vásárolt mennyiség]]</f>
        <v>8763</v>
      </c>
      <c r="H14" s="10" t="str">
        <f>IF(adatok[[#This Row],[Fizetendő]]&gt;10000,"!","")</f>
        <v/>
      </c>
    </row>
    <row r="15" spans="1:8" x14ac:dyDescent="0.3">
      <c r="A15" s="4" t="s">
        <v>26</v>
      </c>
      <c r="B15" s="5">
        <v>300</v>
      </c>
      <c r="C15" s="15" t="s">
        <v>8</v>
      </c>
      <c r="D15" s="9">
        <v>1000</v>
      </c>
      <c r="E15" s="9">
        <f>ROUND(adatok[[#This Row],[Nettó egységár ]]*(1+$B$27),0)</f>
        <v>1270</v>
      </c>
      <c r="F15" s="7" t="s">
        <v>10</v>
      </c>
      <c r="G15" s="9">
        <f>adatok[[#This Row],[Bruttó egységár]]*adatok[[#This Row],[Vásárolt mennyiség]]</f>
        <v>1270</v>
      </c>
      <c r="H15" s="10" t="str">
        <f>IF(adatok[[#This Row],[Fizetendő]]&gt;10000,"!","")</f>
        <v/>
      </c>
    </row>
    <row r="16" spans="1:8" x14ac:dyDescent="0.3">
      <c r="A16" s="4" t="s">
        <v>27</v>
      </c>
      <c r="B16" s="5">
        <v>300</v>
      </c>
      <c r="C16" s="15" t="s">
        <v>12</v>
      </c>
      <c r="D16" s="9">
        <v>800</v>
      </c>
      <c r="E16" s="9">
        <f>ROUND(adatok[[#This Row],[Nettó egységár ]]*(1+$B$27),0)</f>
        <v>1016</v>
      </c>
      <c r="F16" s="7" t="s">
        <v>10</v>
      </c>
      <c r="G16" s="9">
        <f>adatok[[#This Row],[Bruttó egységár]]*adatok[[#This Row],[Vásárolt mennyiség]]</f>
        <v>1016</v>
      </c>
      <c r="H16" s="10" t="str">
        <f>IF(adatok[[#This Row],[Fizetendő]]&gt;10000,"!","")</f>
        <v/>
      </c>
    </row>
    <row r="17" spans="1:8" x14ac:dyDescent="0.3">
      <c r="A17" s="4" t="s">
        <v>28</v>
      </c>
      <c r="B17" s="5">
        <v>20</v>
      </c>
      <c r="C17" s="15" t="s">
        <v>12</v>
      </c>
      <c r="D17" s="9">
        <v>850</v>
      </c>
      <c r="E17" s="9">
        <f>ROUND(adatok[[#This Row],[Nettó egységár ]]*(1+$B$27),0)</f>
        <v>1080</v>
      </c>
      <c r="F17" s="7" t="s">
        <v>10</v>
      </c>
      <c r="G17" s="9">
        <f>adatok[[#This Row],[Bruttó egységár]]*adatok[[#This Row],[Vásárolt mennyiség]]</f>
        <v>1080</v>
      </c>
      <c r="H17" s="10" t="str">
        <f>IF(adatok[[#This Row],[Fizetendő]]&gt;10000,"!","")</f>
        <v/>
      </c>
    </row>
    <row r="18" spans="1:8" x14ac:dyDescent="0.3">
      <c r="A18" s="4" t="s">
        <v>29</v>
      </c>
      <c r="B18" s="5">
        <v>250</v>
      </c>
      <c r="C18" s="15" t="s">
        <v>12</v>
      </c>
      <c r="D18" s="9">
        <v>7500</v>
      </c>
      <c r="E18" s="9">
        <f>ROUND(adatok[[#This Row],[Nettó egységár ]]*(1+$B$27),0)</f>
        <v>9525</v>
      </c>
      <c r="F18" s="7" t="s">
        <v>10</v>
      </c>
      <c r="G18" s="9">
        <f>adatok[[#This Row],[Bruttó egységár]]*adatok[[#This Row],[Vásárolt mennyiség]]</f>
        <v>9525</v>
      </c>
      <c r="H18" s="10" t="str">
        <f>IF(adatok[[#This Row],[Fizetendő]]&gt;10000,"!","")</f>
        <v/>
      </c>
    </row>
    <row r="19" spans="1:8" x14ac:dyDescent="0.3">
      <c r="A19" s="4" t="s">
        <v>30</v>
      </c>
      <c r="B19" s="5">
        <v>250</v>
      </c>
      <c r="C19" s="15" t="s">
        <v>12</v>
      </c>
      <c r="D19" s="9">
        <v>900</v>
      </c>
      <c r="E19" s="9">
        <f>ROUND(adatok[[#This Row],[Nettó egységár ]]*(1+$B$27),0)</f>
        <v>1143</v>
      </c>
      <c r="F19" s="7" t="s">
        <v>19</v>
      </c>
      <c r="G19" s="9">
        <f>adatok[[#This Row],[Bruttó egységár]]*adatok[[#This Row],[Vásárolt mennyiség]]</f>
        <v>3429</v>
      </c>
      <c r="H19" s="10" t="str">
        <f>IF(adatok[[#This Row],[Fizetendő]]&gt;10000,"!","")</f>
        <v/>
      </c>
    </row>
    <row r="20" spans="1:8" x14ac:dyDescent="0.3">
      <c r="A20" s="4" t="s">
        <v>31</v>
      </c>
      <c r="B20" s="5">
        <v>100</v>
      </c>
      <c r="C20" s="15" t="s">
        <v>12</v>
      </c>
      <c r="D20" s="9">
        <v>6990</v>
      </c>
      <c r="E20" s="9">
        <f>ROUND(adatok[[#This Row],[Nettó egységár ]]*(1+$B$27),0)</f>
        <v>8877</v>
      </c>
      <c r="F20" s="7" t="s">
        <v>10</v>
      </c>
      <c r="G20" s="9">
        <f>adatok[[#This Row],[Bruttó egységár]]*adatok[[#This Row],[Vásárolt mennyiség]]</f>
        <v>8877</v>
      </c>
      <c r="H20" s="10" t="str">
        <f>IF(adatok[[#This Row],[Fizetendő]]&gt;10000,"!","")</f>
        <v/>
      </c>
    </row>
    <row r="21" spans="1:8" x14ac:dyDescent="0.3">
      <c r="A21" s="4" t="s">
        <v>32</v>
      </c>
      <c r="B21" s="5">
        <v>25</v>
      </c>
      <c r="C21" s="15" t="s">
        <v>12</v>
      </c>
      <c r="D21" s="9">
        <v>12600</v>
      </c>
      <c r="E21" s="9">
        <f>ROUND(adatok[[#This Row],[Nettó egységár ]]*(1+$B$27),0)</f>
        <v>16002</v>
      </c>
      <c r="F21" s="7" t="s">
        <v>10</v>
      </c>
      <c r="G21" s="9">
        <f>adatok[[#This Row],[Bruttó egységár]]*adatok[[#This Row],[Vásárolt mennyiség]]</f>
        <v>16002</v>
      </c>
      <c r="H21" s="10" t="str">
        <f>IF(adatok[[#This Row],[Fizetendő]]&gt;10000,"!","")</f>
        <v>!</v>
      </c>
    </row>
    <row r="22" spans="1:8" x14ac:dyDescent="0.3">
      <c r="A22" s="4" t="s">
        <v>33</v>
      </c>
      <c r="B22" s="5">
        <v>1000</v>
      </c>
      <c r="C22" s="15" t="s">
        <v>8</v>
      </c>
      <c r="D22" s="9">
        <v>1100</v>
      </c>
      <c r="E22" s="9">
        <f>ROUND(adatok[[#This Row],[Nettó egységár ]]*(1+$B$27),0)</f>
        <v>1397</v>
      </c>
      <c r="F22" s="7" t="s">
        <v>10</v>
      </c>
      <c r="G22" s="9">
        <f>adatok[[#This Row],[Bruttó egységár]]*adatok[[#This Row],[Vásárolt mennyiség]]</f>
        <v>1397</v>
      </c>
      <c r="H22" s="10" t="str">
        <f>IF(adatok[[#This Row],[Fizetendő]]&gt;10000,"!","")</f>
        <v/>
      </c>
    </row>
    <row r="23" spans="1:8" x14ac:dyDescent="0.3">
      <c r="A23" s="4" t="s">
        <v>34</v>
      </c>
      <c r="B23" s="5">
        <v>25</v>
      </c>
      <c r="C23" s="15" t="s">
        <v>12</v>
      </c>
      <c r="D23" s="9">
        <v>1400</v>
      </c>
      <c r="E23" s="9">
        <f>ROUND(adatok[[#This Row],[Nettó egységár ]]*(1+$B$27),0)</f>
        <v>1778</v>
      </c>
      <c r="F23" s="7" t="s">
        <v>35</v>
      </c>
      <c r="G23" s="9">
        <f>adatok[[#This Row],[Bruttó egységár]]*adatok[[#This Row],[Vásárolt mennyiség]]</f>
        <v>8890</v>
      </c>
      <c r="H23" s="10" t="str">
        <f>IF(adatok[[#This Row],[Fizetendő]]&gt;10000,"!","")</f>
        <v/>
      </c>
    </row>
    <row r="24" spans="1:8" x14ac:dyDescent="0.3">
      <c r="A24" s="4" t="s">
        <v>36</v>
      </c>
      <c r="B24" s="5">
        <v>1000</v>
      </c>
      <c r="C24" s="15" t="s">
        <v>8</v>
      </c>
      <c r="D24" s="9">
        <v>1400</v>
      </c>
      <c r="E24" s="9">
        <f>ROUND(adatok[[#This Row],[Nettó egységár ]]*(1+$B$27),0)</f>
        <v>1778</v>
      </c>
      <c r="F24" s="7" t="s">
        <v>10</v>
      </c>
      <c r="G24" s="9">
        <f>adatok[[#This Row],[Bruttó egységár]]*adatok[[#This Row],[Vásárolt mennyiség]]</f>
        <v>1778</v>
      </c>
      <c r="H24" s="10" t="str">
        <f>IF(adatok[[#This Row],[Fizetendő]]&gt;10000,"!","")</f>
        <v/>
      </c>
    </row>
    <row r="25" spans="1:8" ht="15" thickBot="1" x14ac:dyDescent="0.35">
      <c r="A25" s="4" t="s">
        <v>37</v>
      </c>
      <c r="B25" s="5">
        <v>100</v>
      </c>
      <c r="C25" s="15" t="s">
        <v>12</v>
      </c>
      <c r="D25" s="9">
        <v>500</v>
      </c>
      <c r="E25" s="9">
        <f>ROUND(adatok[[#This Row],[Nettó egységár ]]*(1+$B$27),0)</f>
        <v>635</v>
      </c>
      <c r="F25" s="7" t="s">
        <v>10</v>
      </c>
      <c r="G25" s="9">
        <f>adatok[[#This Row],[Bruttó egységár]]*adatok[[#This Row],[Vásárolt mennyiség]]</f>
        <v>635</v>
      </c>
      <c r="H25" s="10" t="str">
        <f>IF(adatok[[#This Row],[Fizetendő]]&gt;10000,"!","")</f>
        <v/>
      </c>
    </row>
    <row r="26" spans="1:8" ht="15" thickTop="1" x14ac:dyDescent="0.3">
      <c r="A26" s="16" t="s">
        <v>9</v>
      </c>
      <c r="B26" s="17"/>
      <c r="C26" s="16" t="s">
        <v>9</v>
      </c>
      <c r="D26" s="17"/>
      <c r="E26" s="16" t="s">
        <v>9</v>
      </c>
      <c r="F26" s="16" t="s">
        <v>9</v>
      </c>
      <c r="G26" s="16" t="s">
        <v>9</v>
      </c>
      <c r="H26" s="16" t="s">
        <v>9</v>
      </c>
    </row>
    <row r="27" spans="1:8" ht="18" x14ac:dyDescent="0.35">
      <c r="A27" s="6" t="s">
        <v>38</v>
      </c>
      <c r="B27" s="5">
        <v>0.27</v>
      </c>
      <c r="C27" s="6" t="s">
        <v>9</v>
      </c>
      <c r="D27" s="5"/>
      <c r="E27" s="6" t="s">
        <v>9</v>
      </c>
      <c r="F27" s="18" t="s">
        <v>39</v>
      </c>
      <c r="G27" s="18">
        <f>SUM(G2:G25)</f>
        <v>110544</v>
      </c>
      <c r="H27" s="6" t="s">
        <v>9</v>
      </c>
    </row>
    <row r="28" spans="1:8" x14ac:dyDescent="0.3">
      <c r="A28" s="1" t="s">
        <v>9</v>
      </c>
      <c r="C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</row>
    <row r="29" spans="1:8" x14ac:dyDescent="0.3">
      <c r="A29" s="1" t="s">
        <v>40</v>
      </c>
      <c r="B29" s="3">
        <f>COUNTIF(C2:C25,"g")</f>
        <v>18</v>
      </c>
      <c r="C29" s="1" t="s">
        <v>9</v>
      </c>
      <c r="E29" s="1" t="s">
        <v>9</v>
      </c>
      <c r="F29" s="1" t="s">
        <v>9</v>
      </c>
      <c r="G29" s="1" t="s">
        <v>9</v>
      </c>
      <c r="H29" s="1" t="s">
        <v>9</v>
      </c>
    </row>
    <row r="30" spans="1:8" x14ac:dyDescent="0.3">
      <c r="A30" s="1" t="s">
        <v>41</v>
      </c>
      <c r="B30" s="3">
        <f>COUNTIF(C2:C26,"ml")</f>
        <v>6</v>
      </c>
      <c r="C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</row>
    <row r="31" spans="1:8" x14ac:dyDescent="0.3">
      <c r="A31" s="1" t="s">
        <v>9</v>
      </c>
      <c r="C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</row>
    <row r="32" spans="1:8" x14ac:dyDescent="0.3">
      <c r="A32" s="1" t="s">
        <v>42</v>
      </c>
      <c r="B32" s="2">
        <f>MAX(G2:G25)</f>
        <v>17145</v>
      </c>
      <c r="C32" s="1" t="s">
        <v>9</v>
      </c>
      <c r="E32" s="1" t="s">
        <v>9</v>
      </c>
      <c r="F32" s="1" t="s">
        <v>9</v>
      </c>
      <c r="G32" s="1" t="s">
        <v>9</v>
      </c>
      <c r="H32" s="1" t="s">
        <v>9</v>
      </c>
    </row>
    <row r="33" spans="1:8" x14ac:dyDescent="0.3">
      <c r="A33" s="1" t="s">
        <v>43</v>
      </c>
      <c r="B33" t="str">
        <f>INDEX(A2:A25,MATCH(B32,G2:G25))</f>
        <v>Cink granulált</v>
      </c>
      <c r="C33" s="1" t="s">
        <v>9</v>
      </c>
      <c r="E33" s="1" t="s">
        <v>9</v>
      </c>
      <c r="F33" s="1" t="s">
        <v>9</v>
      </c>
      <c r="G33" s="1" t="s">
        <v>9</v>
      </c>
      <c r="H33" s="1" t="s">
        <v>9</v>
      </c>
    </row>
    <row r="34" spans="1:8" x14ac:dyDescent="0.3">
      <c r="A34" s="1"/>
      <c r="C34" s="1"/>
      <c r="E34" s="1"/>
      <c r="F34" s="1"/>
      <c r="H34" s="1"/>
    </row>
  </sheetData>
  <phoneticPr fontId="2" type="noConversion"/>
  <conditionalFormatting sqref="F2:F25">
    <cfRule type="cellIs" dxfId="14" priority="2" operator="greaterThan">
      <formula>1</formula>
    </cfRule>
    <cfRule type="cellIs" dxfId="13" priority="3" operator="greaterThan">
      <formula>1</formula>
    </cfRule>
    <cfRule type="cellIs" dxfId="12" priority="4" operator="greaterThan">
      <formula>1</formula>
    </cfRule>
    <cfRule type="cellIs" dxfId="11" priority="5" operator="greaterThan">
      <formula>2</formula>
    </cfRule>
    <cfRule type="cellIs" dxfId="10" priority="6" operator="greaterThan">
      <formula>1</formula>
    </cfRule>
    <cfRule type="cellIs" dxfId="9" priority="7" operator="greaterThan">
      <formula>1</formula>
    </cfRule>
    <cfRule type="cellIs" dxfId="8" priority="8" operator="greaterThan">
      <formula>1</formula>
    </cfRule>
  </conditionalFormatting>
  <conditionalFormatting sqref="F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F m h M U k N j O w C j A A A A 9 Q A A A B I A H A B D b 2 5 m a W c v U G F j a 2 F n Z S 5 4 b W w g o h g A K K A U A A A A A A A A A A A A A A A A A A A A A A A A A A A A h Y 8 x D o I w G I W v Q r r T l r o Q 8 l M G F w d J T I z G t S k V G q E Y 2 l r u 5 u C R v I I Y R d 0 c 3 / u + 4 b 3 7 9 Q b F 2 L X R R Q 1 W 9 y Z H C a Y o U k b 2 l T Z 1 j r w 7 x i k q O G y E P I l a R Z N s b D b a K k e N c + e M k B A C D g v c D z V h l C b k U K 6 3 s l G d Q B 9 Z / 5 d j b a w T R i r E Y f 8 a w x l O U 8 z o N A n I 3 E G p z Z e z i T 3 p T w l L 3 z o / K N 7 4 e L U D M k c g 7 w v 8 A V B L A w Q U A A I A C A A W a E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m h M U v S D w D C W A Q A A q g I A A B M A H A B G b 3 J t d W x h c y 9 T Z W N 0 a W 9 u M S 5 t I K I Y A C i g F A A A A A A A A A A A A A A A A A A A A A A A A A A A A H 1 R z U 4 b M R C + R 8 o 7 j J b L R l q t Q G o 5 F O 2 h J E S t U C l V t l z Y H p z d I T X r H U f 2 b E Q S 8 R A 8 A s c c O P E I F u / V I Q k / a i T s g z 2 e 7 / t m v r H H k r U l G G 3 O g 6 N u p 9 v x f 5 X D C l S l 2 N a Q g U H u d k D W 0 D o X 7 r 0 8 9 f 0 s H d i y b Z A 4 H m q D a d 8 S S + D j q P + l + O 3 R + e J c s d N 1 M U B f s 5 0 W P 8 l o Q s g V t U Z U t m k Y n B Y X O J n 7 B T q s i 0 3 R l G 8 4 6 i W X A z S 6 0 Y w u i / Z i V u N e l M A J l b b S N M k O P + / v H y T w q 7 W M I 5 4 b z N 6 u 6 Z k l / N N L N n 3 v R S f m 6 c 6 E 1 Z R R N s M V X k t U Y h 2 J l 1 y N h X D u b C P s b 6 g q 6 T 3 e W k 3 g c p v 4 a s y o V E Y 5 n 7 F r 3 2 v n 4 W H a e m j C Y 2 V 9 e O C Z e l P N n S J / Z V 3 T t 6 Z t K J 9 P 0 c c f t J M s l 9 E P n B D O c B F W X u y y U I D x h m 8 T W E a n e j 0 n Q X s N z 1 M L q 8 k L i N p m j G 4 N 2 + G d S Z n w + M I I 9 w 4 E 8 p 3 4 8 F P 6 3 N M a c + z a / 0 A 7 M h c y E n m 3 h k F + n u b 6 f f 1 X 1 F A v x B d V T 3 c 7 K f F 2 L f o 7 3 m 5 7 3 Y 6 m D y Z 6 9 A 9 Q S w E C L Q A U A A I A C A A W a E x S Q 2 M 7 A K M A A A D 1 A A A A E g A A A A A A A A A A A A A A A A A A A A A A Q 2 9 u Z m l n L 1 B h Y 2 t h Z 2 U u e G 1 s U E s B A i 0 A F A A C A A g A F m h M U g / K 6 a u k A A A A 6 Q A A A B M A A A A A A A A A A A A A A A A A 7 w A A A F t D b 2 5 0 Z W 5 0 X 1 R 5 c G V z X S 5 4 b W x Q S w E C L Q A U A A I A C A A W a E x S 9 I P A M J Y B A A C q A g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D A A A A A A A A N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d G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R h d G 9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y V D E y O j A w O j Q 1 L j c 1 M D U x M D R a I i A v P j x F b n R y e S B U e X B l P S J G a W x s Q 2 9 s d W 1 u V H l w Z X M i I F Z h b H V l P S J z Q m d V R 0 F 3 W U d C Z 1 k 9 I i A v P j x F b n R y e S B U e X B l P S J G a W x s Q 2 9 s d W 1 u T m F t Z X M i I F Z h b H V l P S J z W y Z x d W 9 0 O 0 1 l Z 2 5 l d m V 6 w 6 l z J n F 1 b 3 Q 7 L C Z x d W 9 0 O 0 t p c 3 p l c m V s w 6 l z a S B l Z 3 l z w 6 l n J n F 1 b 3 Q 7 L C Z x d W 9 0 O 0 N v b H V t b j E m c X V v d D s s J n F 1 b 3 Q 7 T m V 0 d M O z I G V n e X P D q W f D o X I g J n F 1 b 3 Q 7 L C Z x d W 9 0 O 0 J y d X R 0 w 7 M g Z W d 5 c 8 O p Z 8 O h c i Z x d W 9 0 O y w m c X V v d D t W w 6 F z w 6 F y b 2 x 0 I G 1 l b m 5 5 a X P D q W c m c X V v d D s s J n F 1 b 3 Q 7 R m l 6 Z X R l b m T F k S Z x d W 9 0 O y w m c X V v d D t N Z W d q Z W d 5 e s O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Y X R v a y 9 B d X R v U m V t b 3 Z l Z E N v b H V t b n M x L n t N Z W d u Z X Z l e s O p c y w w f S Z x d W 9 0 O y w m c X V v d D t T Z W N 0 a W 9 u M S 9 h Z G F 0 b 2 s v Q X V 0 b 1 J l b W 9 2 Z W R D b 2 x 1 b W 5 z M S 5 7 S 2 l z e m V y Z W z D q X N p I G V n e X P D q W c s M X 0 m c X V v d D s s J n F 1 b 3 Q 7 U 2 V j d G l v b j E v Y W R h d G 9 r L 0 F 1 d G 9 S Z W 1 v d m V k Q 2 9 s d W 1 u c z E u e 0 N v b H V t b j E s M n 0 m c X V v d D s s J n F 1 b 3 Q 7 U 2 V j d G l v b j E v Y W R h d G 9 r L 0 F 1 d G 9 S Z W 1 v d m V k Q 2 9 s d W 1 u c z E u e 0 5 l d H T D s y B l Z 3 l z w 6 l n w 6 F y I C w z f S Z x d W 9 0 O y w m c X V v d D t T Z W N 0 a W 9 u M S 9 h Z G F 0 b 2 s v Q X V 0 b 1 J l b W 9 2 Z W R D b 2 x 1 b W 5 z M S 5 7 Q n J 1 d H T D s y B l Z 3 l z w 6 l n w 6 F y L D R 9 J n F 1 b 3 Q 7 L C Z x d W 9 0 O 1 N l Y 3 R p b 2 4 x L 2 F k Y X R v a y 9 B d X R v U m V t b 3 Z l Z E N v b H V t b n M x L n t W w 6 F z w 6 F y b 2 x 0 I G 1 l b m 5 5 a X P D q W c s N X 0 m c X V v d D s s J n F 1 b 3 Q 7 U 2 V j d G l v b j E v Y W R h d G 9 r L 0 F 1 d G 9 S Z W 1 v d m V k Q 2 9 s d W 1 u c z E u e 0 Z p e m V 0 Z W 5 k x Z E s N n 0 m c X V v d D s s J n F 1 b 3 Q 7 U 2 V j d G l v b j E v Y W R h d G 9 r L 0 F 1 d G 9 S Z W 1 v d m V k Q 2 9 s d W 1 u c z E u e 0 1 l Z 2 p l Z 3 l 6 w 6 l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k Y X R v a y 9 B d X R v U m V t b 3 Z l Z E N v b H V t b n M x L n t N Z W d u Z X Z l e s O p c y w w f S Z x d W 9 0 O y w m c X V v d D t T Z W N 0 a W 9 u M S 9 h Z G F 0 b 2 s v Q X V 0 b 1 J l b W 9 2 Z W R D b 2 x 1 b W 5 z M S 5 7 S 2 l z e m V y Z W z D q X N p I G V n e X P D q W c s M X 0 m c X V v d D s s J n F 1 b 3 Q 7 U 2 V j d G l v b j E v Y W R h d G 9 r L 0 F 1 d G 9 S Z W 1 v d m V k Q 2 9 s d W 1 u c z E u e 0 N v b H V t b j E s M n 0 m c X V v d D s s J n F 1 b 3 Q 7 U 2 V j d G l v b j E v Y W R h d G 9 r L 0 F 1 d G 9 S Z W 1 v d m V k Q 2 9 s d W 1 u c z E u e 0 5 l d H T D s y B l Z 3 l z w 6 l n w 6 F y I C w z f S Z x d W 9 0 O y w m c X V v d D t T Z W N 0 a W 9 u M S 9 h Z G F 0 b 2 s v Q X V 0 b 1 J l b W 9 2 Z W R D b 2 x 1 b W 5 z M S 5 7 Q n J 1 d H T D s y B l Z 3 l z w 6 l n w 6 F y L D R 9 J n F 1 b 3 Q 7 L C Z x d W 9 0 O 1 N l Y 3 R p b 2 4 x L 2 F k Y X R v a y 9 B d X R v U m V t b 3 Z l Z E N v b H V t b n M x L n t W w 6 F z w 6 F y b 2 x 0 I G 1 l b m 5 5 a X P D q W c s N X 0 m c X V v d D s s J n F 1 b 3 Q 7 U 2 V j d G l v b j E v Y W R h d G 9 r L 0 F 1 d G 9 S Z W 1 v d m V k Q 2 9 s d W 1 u c z E u e 0 Z p e m V 0 Z W 5 k x Z E s N n 0 m c X V v d D s s J n F 1 b 3 Q 7 U 2 V j d G l v b j E v Y W R h d G 9 r L 0 F 1 d G 9 S Z W 1 v d m V k Q 2 9 s d W 1 u c z E u e 0 1 l Z 2 p l Z 3 l 6 w 6 l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G F 0 b 2 s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b 2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0 b 2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n h 0 s N 0 m H k i v D 9 e d P B C q p g A A A A A C A A A A A A A Q Z g A A A A E A A C A A A A B k u 9 v J K 5 N Z p p 6 u j i o h B x i c l i Q N 7 + q 4 F b I q N + 2 u q 5 q E L g A A A A A O g A A A A A I A A C A A A A B k 2 g a 2 U V S A C o b D l O z z P p J H h E m N t U K U y t C M y 8 N s z W p 3 u V A A A A D v 3 R n G / V / a g 2 Z r 0 N U + q + v + s c C A l b R v f j v M U Q + z Y 3 f / p l Y 9 J K B Y 4 5 Z V O P h B l a m z 4 d x q x m f j S a U B f h L H 8 i c m E 8 q t m U J V r 6 2 k G y b J 3 / Z a x + N 6 W U A A A A B b M x Z u Z s G / t j 5 I 9 r G M b o n s x A k D z B w R 0 8 X t B k b U D K a g B V 9 D g v W O M V B x W p g p e j Q J z E u / D O m B s 9 0 l K h 7 L g E q 8 8 t N 7 < / D a t a M a s h u p > 
</file>

<file path=customXml/itemProps1.xml><?xml version="1.0" encoding="utf-8"?>
<ds:datastoreItem xmlns:ds="http://schemas.openxmlformats.org/officeDocument/2006/customXml" ds:itemID="{F3D22C6F-0C5C-4B33-B420-835E47BF6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Munka1</vt:lpstr>
      <vt:lpstr>Munka2</vt:lpstr>
      <vt:lpstr>Munka3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2021-02-19T12:19:22Z</dcterms:modified>
</cp:coreProperties>
</file>