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440" windowHeight="9552" activeTab="5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Maintenace_billing!$A$1:$I$1</definedName>
    <definedName name="_xlnm._FilterDatabase" localSheetId="6" hidden="1">'Rough sheet'!$A$1:$I$1</definedName>
  </definedNames>
  <calcPr calcId="124519"/>
</workbook>
</file>

<file path=xl/calcChain.xml><?xml version="1.0" encoding="utf-8"?>
<calcChain xmlns="http://schemas.openxmlformats.org/spreadsheetml/2006/main">
  <c r="C38" i="6"/>
  <c r="D35" i="4" l="1"/>
  <c r="D55" i="3"/>
  <c r="D54"/>
  <c r="O49" i="1"/>
  <c r="G15" i="4"/>
  <c r="G18"/>
  <c r="E31" l="1"/>
  <c r="E32"/>
  <c r="E33"/>
  <c r="E34"/>
  <c r="E9"/>
  <c r="E13"/>
  <c r="E14"/>
  <c r="D7"/>
  <c r="E7" s="1"/>
  <c r="D8"/>
  <c r="E8" s="1"/>
  <c r="B35"/>
  <c r="J58" i="1"/>
  <c r="D14" i="7"/>
  <c r="E14" s="1"/>
  <c r="G14" s="1"/>
  <c r="H35"/>
  <c r="C35"/>
  <c r="B35"/>
  <c r="E34"/>
  <c r="D34"/>
  <c r="D33"/>
  <c r="E33" s="1"/>
  <c r="G33" s="1"/>
  <c r="D32"/>
  <c r="E32" s="1"/>
  <c r="G32" s="1"/>
  <c r="D31"/>
  <c r="E31" s="1"/>
  <c r="G31" s="1"/>
  <c r="D30"/>
  <c r="E30" s="1"/>
  <c r="G30" s="1"/>
  <c r="D29"/>
  <c r="E29" s="1"/>
  <c r="G29" s="1"/>
  <c r="D28"/>
  <c r="E28" s="1"/>
  <c r="G28" s="1"/>
  <c r="E27"/>
  <c r="G27" s="1"/>
  <c r="D27"/>
  <c r="D26"/>
  <c r="E26" s="1"/>
  <c r="G26" s="1"/>
  <c r="D25"/>
  <c r="E25" s="1"/>
  <c r="G25" s="1"/>
  <c r="E24"/>
  <c r="G24" s="1"/>
  <c r="D24"/>
  <c r="D23"/>
  <c r="E23" s="1"/>
  <c r="G23" s="1"/>
  <c r="D22"/>
  <c r="E22" s="1"/>
  <c r="G22" s="1"/>
  <c r="D21"/>
  <c r="E21" s="1"/>
  <c r="G21" s="1"/>
  <c r="D20"/>
  <c r="E20" s="1"/>
  <c r="G20" s="1"/>
  <c r="E19"/>
  <c r="G19" s="1"/>
  <c r="D19"/>
  <c r="D18"/>
  <c r="E18" s="1"/>
  <c r="G18" s="1"/>
  <c r="D17"/>
  <c r="E17" s="1"/>
  <c r="G17" s="1"/>
  <c r="E16"/>
  <c r="G16" s="1"/>
  <c r="D16"/>
  <c r="D15"/>
  <c r="E15" s="1"/>
  <c r="G15" s="1"/>
  <c r="D13"/>
  <c r="E13" s="1"/>
  <c r="G13" s="1"/>
  <c r="E12"/>
  <c r="G12" s="1"/>
  <c r="D12"/>
  <c r="D11"/>
  <c r="E11" s="1"/>
  <c r="G11" s="1"/>
  <c r="D10"/>
  <c r="E10" s="1"/>
  <c r="G10" s="1"/>
  <c r="D9"/>
  <c r="E9" s="1"/>
  <c r="G9" s="1"/>
  <c r="G8"/>
  <c r="E8"/>
  <c r="D7"/>
  <c r="E7" s="1"/>
  <c r="G7" s="1"/>
  <c r="D6"/>
  <c r="E6" s="1"/>
  <c r="G6" s="1"/>
  <c r="D5"/>
  <c r="E5" s="1"/>
  <c r="G5" s="1"/>
  <c r="D4"/>
  <c r="E4" s="1"/>
  <c r="G4" s="1"/>
  <c r="D3"/>
  <c r="E3" s="1"/>
  <c r="G3" s="1"/>
  <c r="D2"/>
  <c r="E2" s="1"/>
  <c r="G2" s="1"/>
  <c r="I58" i="1"/>
  <c r="H58"/>
  <c r="G58"/>
  <c r="F58"/>
  <c r="N49"/>
  <c r="E58"/>
  <c r="D51" i="3"/>
  <c r="D9" i="4"/>
  <c r="D3"/>
  <c r="E3" s="1"/>
  <c r="D4"/>
  <c r="E4" s="1"/>
  <c r="D5"/>
  <c r="E5" s="1"/>
  <c r="D6"/>
  <c r="E6" s="1"/>
  <c r="D10"/>
  <c r="E10" s="1"/>
  <c r="D11"/>
  <c r="E11" s="1"/>
  <c r="D12"/>
  <c r="E12" s="1"/>
  <c r="D13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E27"/>
  <c r="D28"/>
  <c r="E28" s="1"/>
  <c r="D29"/>
  <c r="E29" s="1"/>
  <c r="D30"/>
  <c r="E30" s="1"/>
  <c r="D31"/>
  <c r="D32"/>
  <c r="D33"/>
  <c r="F16" i="1"/>
  <c r="F23"/>
  <c r="F24"/>
  <c r="F25"/>
  <c r="F26"/>
  <c r="F12"/>
  <c r="F13"/>
  <c r="M49"/>
  <c r="F2"/>
  <c r="G35" i="7" l="1"/>
  <c r="D35"/>
  <c r="C51" i="3"/>
  <c r="H35" i="4"/>
  <c r="C35"/>
  <c r="D34"/>
  <c r="G33"/>
  <c r="G32"/>
  <c r="G31"/>
  <c r="G30"/>
  <c r="G29"/>
  <c r="G28"/>
  <c r="G27"/>
  <c r="G26"/>
  <c r="G25"/>
  <c r="G24"/>
  <c r="G23"/>
  <c r="G22"/>
  <c r="G21"/>
  <c r="G20"/>
  <c r="G19"/>
  <c r="G17"/>
  <c r="G16"/>
  <c r="G14"/>
  <c r="G13"/>
  <c r="G12"/>
  <c r="G11"/>
  <c r="G10"/>
  <c r="G9"/>
  <c r="G8"/>
  <c r="G7"/>
  <c r="G6"/>
  <c r="G5"/>
  <c r="G4"/>
  <c r="G3"/>
  <c r="D2"/>
  <c r="E2" s="1"/>
  <c r="G2" l="1"/>
  <c r="G35" s="1"/>
  <c r="F3" i="1" l="1"/>
  <c r="F4"/>
  <c r="F5"/>
  <c r="F6"/>
  <c r="F7"/>
  <c r="F8"/>
  <c r="F9"/>
  <c r="F10"/>
  <c r="F11"/>
  <c r="F14"/>
  <c r="F15"/>
  <c r="F17"/>
  <c r="F18"/>
  <c r="F19"/>
  <c r="F20"/>
  <c r="F21"/>
  <c r="F22"/>
  <c r="F27"/>
  <c r="F28"/>
  <c r="F29"/>
  <c r="F30"/>
  <c r="F31"/>
  <c r="F32"/>
  <c r="F33"/>
  <c r="B51" i="3"/>
  <c r="L49" i="1"/>
  <c r="G49"/>
  <c r="F49"/>
  <c r="E49"/>
  <c r="D49"/>
  <c r="C49"/>
  <c r="B49"/>
  <c r="K49"/>
  <c r="J49" l="1"/>
  <c r="F36" l="1"/>
  <c r="F35"/>
  <c r="I49" l="1"/>
  <c r="D64"/>
  <c r="D63"/>
  <c r="H49" l="1"/>
  <c r="F41" l="1"/>
  <c r="B34" i="5"/>
  <c r="C45" i="3"/>
  <c r="B33" i="2"/>
  <c r="B36" i="1"/>
</calcChain>
</file>

<file path=xl/sharedStrings.xml><?xml version="1.0" encoding="utf-8"?>
<sst xmlns="http://schemas.openxmlformats.org/spreadsheetml/2006/main" count="227" uniqueCount="114">
  <si>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</si>
  <si>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</si>
  <si>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</si>
  <si>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</si>
  <si>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</si>
  <si>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</si>
  <si>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</si>
  <si>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</si>
  <si>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</si>
  <si>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</si>
  <si>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</si>
  <si>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</si>
  <si>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</si>
  <si>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</si>
  <si>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</si>
  <si>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</si>
  <si>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</si>
  <si>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</si>
  <si>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</si>
  <si>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</si>
  <si>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</si>
  <si>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</si>
  <si>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</si>
  <si>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</si>
  <si>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</si>
  <si>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</si>
  <si>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</si>
  <si>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</si>
  <si>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</si>
  <si>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</si>
  <si>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</si>
  <si>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</si>
  <si>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</si>
  <si>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</si>
  <si>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</si>
  <si>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</si>
  <si>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</si>
  <si>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</si>
  <si>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</si>
  <si>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</si>
  <si>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</si>
  <si>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</si>
  <si>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Security meter</t>
  </si>
  <si>
    <t>Water usage (litre)</t>
  </si>
  <si>
    <t>Fixed Amount</t>
  </si>
  <si>
    <t>Total Amount</t>
  </si>
  <si>
    <t>Meter Reading</t>
  </si>
  <si>
    <t>Price</t>
  </si>
  <si>
    <t>EB_Expense</t>
  </si>
  <si>
    <t>Collected Amount</t>
  </si>
  <si>
    <t>No of people</t>
  </si>
  <si>
    <t>Collecton_bag</t>
  </si>
  <si>
    <t>Blue_bag</t>
  </si>
  <si>
    <t>Water_bag</t>
  </si>
  <si>
    <t>From satya Narayana</t>
  </si>
  <si>
    <t>June_2019</t>
  </si>
  <si>
    <t>Water Exp</t>
  </si>
  <si>
    <t>Maintenace Exp</t>
  </si>
  <si>
    <t>Salary</t>
  </si>
  <si>
    <t>Balance</t>
  </si>
  <si>
    <t>EB_bill</t>
  </si>
  <si>
    <t>July_2019</t>
  </si>
  <si>
    <t>Collection_Bags</t>
  </si>
  <si>
    <t>Total Balnce</t>
  </si>
  <si>
    <t>Sep_2019</t>
  </si>
  <si>
    <t>meter not working</t>
  </si>
  <si>
    <t>Oct_2019</t>
  </si>
  <si>
    <t>Vacant Flat</t>
  </si>
  <si>
    <t>Total Balance</t>
  </si>
  <si>
    <t>Nov_2019</t>
  </si>
  <si>
    <t>Price (approximate)</t>
  </si>
  <si>
    <t>Maintenance due July, Aug from old owner rs. 2200</t>
  </si>
  <si>
    <t>comments</t>
  </si>
  <si>
    <t>30_Dec_2019</t>
  </si>
  <si>
    <t>Dec_2019</t>
  </si>
  <si>
    <t>Water Amount rs: 0.02 /litre</t>
  </si>
  <si>
    <t>Sweeper Salary</t>
  </si>
  <si>
    <t>per day avg 609 litre</t>
  </si>
  <si>
    <t>last month reading used</t>
  </si>
  <si>
    <t>Maintenance due last 3 months</t>
  </si>
  <si>
    <t>Jan_2020</t>
  </si>
  <si>
    <t>31-Dec-2019 Reading</t>
  </si>
  <si>
    <t>31_Jan_Reading</t>
  </si>
  <si>
    <t>2_Feb_2020</t>
  </si>
  <si>
    <t>Water can security</t>
  </si>
  <si>
    <t>Security Salary</t>
  </si>
  <si>
    <t>Electrical Fuse</t>
  </si>
  <si>
    <t>Drum Cleaning +bleaching powder</t>
  </si>
  <si>
    <t>6_Feb_2020</t>
  </si>
  <si>
    <t>jali work</t>
  </si>
  <si>
    <t>Motor Belt</t>
  </si>
  <si>
    <t>Motor Repair</t>
  </si>
  <si>
    <t>OTS cleaning work</t>
  </si>
  <si>
    <t>9_Feb_2020</t>
  </si>
  <si>
    <t>Sweeper Whistle charge</t>
  </si>
  <si>
    <t>Mosquito coil</t>
  </si>
  <si>
    <t>12_Feb_2020</t>
  </si>
  <si>
    <t xml:space="preserve">Security cabin light </t>
  </si>
  <si>
    <t>Cleaning liquid</t>
  </si>
  <si>
    <t>14_Feb_2020</t>
  </si>
  <si>
    <t>Steps work</t>
  </si>
  <si>
    <t>Cleaning work</t>
  </si>
  <si>
    <t>meter changed as of Feb-23</t>
  </si>
  <si>
    <t>23_feb_2020</t>
  </si>
  <si>
    <t>31_Jan_2020_Reading</t>
  </si>
  <si>
    <t>23_feb_2020_Reading</t>
  </si>
  <si>
    <t>bulb</t>
  </si>
  <si>
    <t>Feb_2020</t>
  </si>
  <si>
    <t>muraivasal</t>
  </si>
  <si>
    <t>paid</t>
  </si>
  <si>
    <t>Sweeper salry</t>
  </si>
  <si>
    <t>Muraivasal</t>
  </si>
  <si>
    <t>mob, cleaning liquid, brrom</t>
  </si>
  <si>
    <t>Electrical work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</si>
</sst>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ill="1" applyBorder="1"/>
    <xf numFmtId="0" fontId="1" fillId="2" borderId="1" xfId="0" applyFont="1" applyFill="1" applyBorder="1"/>
    <xf numFmtId="14" fontId="0" fillId="0" borderId="1" xfId="0" applyNumberFormat="1" applyBorder="1"/>
    <xf numFmtId="0" fontId="0" fillId="6" borderId="0" xfId="0" applyFill="1"/>
    <xf numFmtId="0" fontId="0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ont="1" applyFill="1"/>
    <xf numFmtId="14" fontId="0" fillId="6" borderId="1" xfId="0" applyNumberFormat="1" applyFont="1" applyFill="1" applyBorder="1"/>
    <xf numFmtId="0" fontId="1" fillId="0" borderId="0" xfId="0" applyFont="1"/>
    <xf numFmtId="0" fontId="0" fillId="7" borderId="1" xfId="0" applyFont="1" applyFill="1" applyBorder="1"/>
    <xf numFmtId="0" fontId="0" fillId="8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Fill="1" applyBorder="1"/>
    <xf numFmtId="164" fontId="0" fillId="0" borderId="0" xfId="0" applyNumberFormat="1" applyBorder="1"/>
    <xf numFmtId="14" fontId="0" fillId="0" borderId="1" xfId="0" applyNumberFormat="1" applyFont="1" applyBorder="1"/>
    <xf numFmtId="14" fontId="4" fillId="0" borderId="1" xfId="0" applyNumberFormat="1" applyFont="1" applyBorder="1"/>
    <xf numFmtId="14" fontId="0" fillId="0" borderId="0" xfId="0" applyNumberFormat="1"/>
    <xf numFmtId="14" fontId="2" fillId="0" borderId="1" xfId="0" applyNumberFormat="1" applyFont="1" applyBorder="1"/>
    <xf numFmtId="14" fontId="0" fillId="4" borderId="1" xfId="0" applyNumberFormat="1" applyFill="1" applyBorder="1"/>
    <xf numFmtId="0" fontId="0" fillId="4" borderId="0" xfId="0" applyFill="1"/>
    <xf numFmtId="0" fontId="0" fillId="0" borderId="2" xfId="0" applyFont="1" applyFill="1" applyBorder="1"/>
    <xf numFmtId="164" fontId="0" fillId="0" borderId="3" xfId="0" applyNumberFormat="1" applyBorder="1"/>
    <xf numFmtId="0" fontId="0" fillId="0" borderId="3" xfId="0" applyBorder="1"/>
    <xf numFmtId="14" fontId="4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opLeftCell="A43" workbookViewId="0">
      <selection activeCell="F4" sqref="F4"/>
    </sheetView>
  </sheetViews>
  <sheetFormatPr defaultRowHeight="14.4"/>
  <cols>
    <col min="1" max="1" width="19.109375" customWidth="1"/>
    <col min="2" max="2" width="18.5546875" bestFit="1" customWidth="1"/>
    <col min="3" max="3" width="11.44140625" bestFit="1" customWidth="1"/>
    <col min="4" max="4" width="23.44140625" bestFit="1" customWidth="1"/>
    <col min="5" max="5" width="50.88671875" bestFit="1" customWidth="1"/>
    <col min="6" max="6" width="18.5546875" bestFit="1" customWidth="1"/>
    <col min="7" max="7" width="25.6640625" bestFit="1" customWidth="1"/>
    <col min="8" max="8" width="14" customWidth="1"/>
    <col min="9" max="10" width="10.5546875" bestFit="1" customWidth="1"/>
    <col min="11" max="11" width="12.33203125" bestFit="1" customWidth="1"/>
    <col min="12" max="12" width="11.6640625" bestFit="1" customWidth="1"/>
    <col min="13" max="13" width="12.109375" bestFit="1" customWidth="1"/>
    <col min="14" max="14" width="11.6640625" bestFit="1" customWidth="1"/>
  </cols>
  <sheetData>
    <row r="1" spans="1:7" s="1" customFormat="1">
      <c r="A1" s="19" t="s">
        <v>0</v>
      </c>
      <c r="B1" s="19" t="s">
        <v>1</v>
      </c>
      <c r="C1" s="19" t="s">
        <v>2</v>
      </c>
      <c r="D1" s="19" t="s">
        <v>3</v>
      </c>
      <c r="E1" s="19"/>
      <c r="F1" s="19" t="s">
        <v>49</v>
      </c>
    </row>
    <row r="2" spans="1:7">
      <c r="A2" s="8" t="s">
        <v>7</v>
      </c>
      <c r="B2" s="8">
        <v>1520</v>
      </c>
      <c r="C2" s="6"/>
      <c r="D2" s="20"/>
      <c r="E2" s="36"/>
      <c r="F2" s="6" t="str">
        <f t="shared" ref="F2:F33" si="0">IF(C2="paid",B2,"")</f>
        <v/>
      </c>
    </row>
    <row r="3" spans="1:7">
      <c r="A3" s="8" t="s">
        <v>8</v>
      </c>
      <c r="B3" s="31">
        <v>1280</v>
      </c>
      <c r="C3" s="6"/>
      <c r="D3" s="20"/>
      <c r="E3" s="36"/>
      <c r="F3" s="6" t="str">
        <f t="shared" si="0"/>
        <v/>
      </c>
    </row>
    <row r="4" spans="1:7">
      <c r="A4" s="8" t="s">
        <v>9</v>
      </c>
      <c r="B4" s="8">
        <v>1395</v>
      </c>
      <c r="C4" s="6" t="s">
        <v>109</v>
      </c>
      <c r="D4" s="20"/>
      <c r="E4" s="36">
        <v>43864</v>
      </c>
      <c r="F4" s="6">
        <f t="shared" si="0"/>
        <v>1395</v>
      </c>
    </row>
    <row r="5" spans="1:7" s="21" customFormat="1">
      <c r="A5" s="8" t="s">
        <v>10</v>
      </c>
      <c r="B5" s="8">
        <v>1390</v>
      </c>
      <c r="C5" s="24"/>
      <c r="D5" s="25"/>
      <c r="E5" s="36"/>
      <c r="F5" s="6" t="str">
        <f t="shared" si="0"/>
        <v/>
      </c>
    </row>
    <row r="6" spans="1:7" s="26" customFormat="1" ht="15" customHeight="1">
      <c r="A6" s="8" t="s">
        <v>11</v>
      </c>
      <c r="B6" s="7">
        <v>1385</v>
      </c>
      <c r="C6" s="24"/>
      <c r="D6" s="27"/>
      <c r="E6" s="36"/>
      <c r="F6" s="6" t="str">
        <f t="shared" si="0"/>
        <v/>
      </c>
    </row>
    <row r="7" spans="1:7" s="40" customFormat="1">
      <c r="A7" s="22" t="s">
        <v>12</v>
      </c>
      <c r="B7" s="8">
        <v>1100</v>
      </c>
      <c r="C7" s="24"/>
      <c r="D7" s="39"/>
      <c r="E7" s="44"/>
      <c r="F7" s="13" t="str">
        <f t="shared" si="0"/>
        <v/>
      </c>
    </row>
    <row r="8" spans="1:7" s="40" customFormat="1">
      <c r="A8" s="22" t="s">
        <v>13</v>
      </c>
      <c r="B8" s="8">
        <v>1950</v>
      </c>
      <c r="C8" s="24"/>
      <c r="D8" s="39"/>
      <c r="E8" s="44"/>
      <c r="F8" s="13" t="str">
        <f t="shared" si="0"/>
        <v/>
      </c>
    </row>
    <row r="9" spans="1:7">
      <c r="A9" s="8" t="s">
        <v>14</v>
      </c>
      <c r="B9" s="8">
        <v>1450</v>
      </c>
      <c r="C9" s="6"/>
      <c r="D9" s="20"/>
      <c r="E9" s="36"/>
      <c r="F9" s="6" t="str">
        <f t="shared" si="0"/>
        <v/>
      </c>
    </row>
    <row r="10" spans="1:7">
      <c r="A10" s="8" t="s">
        <v>4</v>
      </c>
      <c r="B10" s="8">
        <v>1720</v>
      </c>
      <c r="C10" s="6"/>
      <c r="D10" s="20"/>
      <c r="E10" s="36"/>
      <c r="F10" s="6" t="str">
        <f t="shared" si="0"/>
        <v/>
      </c>
    </row>
    <row r="11" spans="1:7">
      <c r="A11" s="8" t="s">
        <v>5</v>
      </c>
      <c r="B11" s="8">
        <v>1400</v>
      </c>
      <c r="C11" s="6"/>
      <c r="D11" s="20"/>
      <c r="E11" s="36"/>
      <c r="F11" s="6" t="str">
        <f t="shared" si="0"/>
        <v/>
      </c>
    </row>
    <row r="12" spans="1:7">
      <c r="A12" s="8" t="s">
        <v>6</v>
      </c>
      <c r="B12" s="8">
        <v>1525</v>
      </c>
      <c r="C12" s="6"/>
      <c r="D12" s="20"/>
      <c r="E12" s="36"/>
      <c r="F12" s="6" t="str">
        <f t="shared" si="0"/>
        <v/>
      </c>
    </row>
    <row r="13" spans="1:7">
      <c r="A13" s="8" t="s">
        <v>15</v>
      </c>
      <c r="B13" s="8">
        <v>1420</v>
      </c>
      <c r="C13" s="6"/>
      <c r="D13" s="20"/>
      <c r="E13" s="36"/>
      <c r="F13" s="6" t="str">
        <f t="shared" si="0"/>
        <v/>
      </c>
    </row>
    <row r="14" spans="1:7" s="4" customFormat="1">
      <c r="A14" s="8" t="s">
        <v>16</v>
      </c>
      <c r="B14" s="31">
        <v>1570</v>
      </c>
      <c r="C14" s="6"/>
      <c r="D14" s="35"/>
      <c r="E14" s="36"/>
      <c r="F14" s="6" t="str">
        <f t="shared" si="0"/>
        <v/>
      </c>
      <c r="G14"/>
    </row>
    <row r="15" spans="1:7">
      <c r="A15" s="8" t="s">
        <v>17</v>
      </c>
      <c r="B15" s="8">
        <v>2200</v>
      </c>
      <c r="C15" s="6"/>
      <c r="D15" s="20"/>
      <c r="E15" s="36"/>
      <c r="F15" s="6" t="str">
        <f t="shared" si="0"/>
        <v/>
      </c>
    </row>
    <row r="16" spans="1:7">
      <c r="A16" s="8" t="s">
        <v>18</v>
      </c>
      <c r="B16" s="8">
        <v>1510</v>
      </c>
      <c r="C16" s="6"/>
      <c r="D16" s="20"/>
      <c r="E16" s="36"/>
      <c r="F16" s="6" t="str">
        <f>IF(C16="paid",B16,"")</f>
        <v/>
      </c>
    </row>
    <row r="17" spans="1:6">
      <c r="A17" s="8" t="s">
        <v>19</v>
      </c>
      <c r="B17" s="8">
        <v>1430</v>
      </c>
      <c r="C17" s="6"/>
      <c r="D17" s="20"/>
      <c r="E17" s="36"/>
      <c r="F17" s="6" t="str">
        <f t="shared" si="0"/>
        <v/>
      </c>
    </row>
    <row r="18" spans="1:6">
      <c r="A18" s="8" t="s">
        <v>20</v>
      </c>
      <c r="B18" s="8">
        <v>5500</v>
      </c>
      <c r="C18" s="6"/>
      <c r="D18" s="6"/>
      <c r="E18" s="11"/>
      <c r="F18" s="6" t="str">
        <f t="shared" si="0"/>
        <v/>
      </c>
    </row>
    <row r="19" spans="1:6">
      <c r="A19" s="8" t="s">
        <v>21</v>
      </c>
      <c r="B19" s="8">
        <v>1600</v>
      </c>
      <c r="C19" s="6"/>
      <c r="D19" s="20"/>
      <c r="E19" s="36"/>
      <c r="F19" s="6" t="str">
        <f t="shared" si="0"/>
        <v/>
      </c>
    </row>
    <row r="20" spans="1:6">
      <c r="A20" s="8" t="s">
        <v>22</v>
      </c>
      <c r="B20" s="8">
        <v>1380</v>
      </c>
      <c r="C20" s="6"/>
      <c r="D20" s="20"/>
      <c r="E20" s="36"/>
      <c r="F20" s="6" t="str">
        <f t="shared" si="0"/>
        <v/>
      </c>
    </row>
    <row r="21" spans="1:6">
      <c r="A21" s="8" t="s">
        <v>23</v>
      </c>
      <c r="B21" s="8">
        <v>1530</v>
      </c>
      <c r="C21" s="6"/>
      <c r="D21" s="20"/>
      <c r="E21" s="36"/>
      <c r="F21" s="6" t="str">
        <f t="shared" si="0"/>
        <v/>
      </c>
    </row>
    <row r="22" spans="1:6" s="4" customFormat="1">
      <c r="A22" s="7" t="s">
        <v>24</v>
      </c>
      <c r="B22" s="7">
        <v>1710</v>
      </c>
      <c r="C22" s="6"/>
      <c r="D22" s="20"/>
      <c r="E22" s="38"/>
      <c r="F22" s="6" t="str">
        <f t="shared" si="0"/>
        <v/>
      </c>
    </row>
    <row r="23" spans="1:6">
      <c r="A23" s="8" t="s">
        <v>25</v>
      </c>
      <c r="B23" s="8">
        <v>1470</v>
      </c>
      <c r="C23" s="6"/>
      <c r="D23" s="20"/>
      <c r="E23" s="35"/>
      <c r="F23" s="6" t="str">
        <f t="shared" si="0"/>
        <v/>
      </c>
    </row>
    <row r="24" spans="1:6" ht="15" customHeight="1">
      <c r="A24" s="8" t="s">
        <v>26</v>
      </c>
      <c r="B24" s="8">
        <v>1655</v>
      </c>
      <c r="C24" s="6"/>
      <c r="D24" s="20"/>
      <c r="E24" s="35"/>
      <c r="F24" s="6" t="str">
        <f t="shared" si="0"/>
        <v/>
      </c>
    </row>
    <row r="25" spans="1:6">
      <c r="A25" s="8" t="s">
        <v>27</v>
      </c>
      <c r="B25" s="8">
        <v>1290</v>
      </c>
      <c r="C25" s="6"/>
      <c r="D25" s="20"/>
      <c r="E25" s="35"/>
      <c r="F25" s="6" t="str">
        <f t="shared" si="0"/>
        <v/>
      </c>
    </row>
    <row r="26" spans="1:6">
      <c r="A26" s="8" t="s">
        <v>28</v>
      </c>
      <c r="B26" s="8">
        <v>1280</v>
      </c>
      <c r="C26" s="6"/>
      <c r="D26" s="20"/>
      <c r="E26" s="35"/>
      <c r="F26" s="6" t="str">
        <f t="shared" si="0"/>
        <v/>
      </c>
    </row>
    <row r="27" spans="1:6">
      <c r="A27" s="8" t="s">
        <v>29</v>
      </c>
      <c r="B27" s="8">
        <v>1500</v>
      </c>
      <c r="C27" s="6"/>
      <c r="D27" s="20"/>
      <c r="E27" s="35"/>
      <c r="F27" s="6" t="str">
        <f t="shared" si="0"/>
        <v/>
      </c>
    </row>
    <row r="28" spans="1:6">
      <c r="A28" s="30" t="s">
        <v>30</v>
      </c>
      <c r="B28" s="30">
        <v>1440</v>
      </c>
      <c r="C28" s="6"/>
      <c r="D28" s="20"/>
      <c r="E28" s="35"/>
      <c r="F28" s="6" t="str">
        <f t="shared" si="0"/>
        <v/>
      </c>
    </row>
    <row r="29" spans="1:6">
      <c r="A29" s="8" t="s">
        <v>31</v>
      </c>
      <c r="B29" s="8">
        <v>1275</v>
      </c>
      <c r="C29" s="6"/>
      <c r="D29" s="20"/>
      <c r="E29" s="37"/>
      <c r="F29" s="6" t="str">
        <f t="shared" si="0"/>
        <v/>
      </c>
    </row>
    <row r="30" spans="1:6">
      <c r="A30" s="29" t="s">
        <v>32</v>
      </c>
      <c r="B30" s="8">
        <v>1460</v>
      </c>
      <c r="C30" s="6"/>
      <c r="D30" s="20"/>
      <c r="E30" s="35"/>
      <c r="F30" s="6" t="str">
        <f t="shared" si="0"/>
        <v/>
      </c>
    </row>
    <row r="31" spans="1:6">
      <c r="A31" s="29" t="s">
        <v>33</v>
      </c>
      <c r="B31" s="8">
        <v>1675</v>
      </c>
      <c r="C31" s="6"/>
      <c r="D31" s="6"/>
      <c r="E31" s="20"/>
      <c r="F31" s="6" t="str">
        <f t="shared" si="0"/>
        <v/>
      </c>
    </row>
    <row r="32" spans="1:6">
      <c r="A32" s="8" t="s">
        <v>34</v>
      </c>
      <c r="B32" s="8">
        <v>1160</v>
      </c>
      <c r="C32" s="6"/>
      <c r="D32" s="20"/>
      <c r="E32" s="35"/>
      <c r="F32" s="6" t="str">
        <f t="shared" si="0"/>
        <v/>
      </c>
    </row>
    <row r="33" spans="1:15">
      <c r="A33" s="6" t="s">
        <v>35</v>
      </c>
      <c r="B33" s="8">
        <v>1560</v>
      </c>
      <c r="C33" s="6"/>
      <c r="D33" s="20"/>
      <c r="E33" s="20"/>
      <c r="F33" s="6" t="str">
        <f t="shared" si="0"/>
        <v/>
      </c>
    </row>
    <row r="34" spans="1:15">
      <c r="E34" s="8"/>
    </row>
    <row r="35" spans="1:15">
      <c r="E35" s="6" t="s">
        <v>50</v>
      </c>
      <c r="F35" s="6">
        <f>COUNT(F1:F33)</f>
        <v>1</v>
      </c>
    </row>
    <row r="36" spans="1:15">
      <c r="A36" t="s">
        <v>36</v>
      </c>
      <c r="B36">
        <f>SUM(B1:B35)</f>
        <v>51730</v>
      </c>
      <c r="E36" s="6" t="s">
        <v>36</v>
      </c>
      <c r="F36" s="6">
        <f>SUM(F2:F33)</f>
        <v>1395</v>
      </c>
    </row>
    <row r="37" spans="1:15">
      <c r="E37" s="6" t="s">
        <v>56</v>
      </c>
      <c r="F37" s="6">
        <v>0</v>
      </c>
    </row>
    <row r="38" spans="1:15">
      <c r="E38" s="6" t="s">
        <v>57</v>
      </c>
      <c r="F38" s="6">
        <v>0</v>
      </c>
    </row>
    <row r="39" spans="1:15">
      <c r="E39" s="6" t="s">
        <v>60</v>
      </c>
      <c r="F39" s="6">
        <v>0</v>
      </c>
    </row>
    <row r="40" spans="1:15">
      <c r="E40" s="6" t="s">
        <v>58</v>
      </c>
      <c r="F40" s="6">
        <v>0</v>
      </c>
    </row>
    <row r="41" spans="1:15">
      <c r="D41" s="21"/>
      <c r="E41" s="24" t="s">
        <v>59</v>
      </c>
      <c r="F41" s="24">
        <f>F36-SUM(F37:F40)</f>
        <v>1395</v>
      </c>
      <c r="G41" s="21"/>
      <c r="H41" s="21"/>
    </row>
    <row r="42" spans="1:15">
      <c r="D42" s="21"/>
      <c r="E42" s="21"/>
      <c r="F42" s="21"/>
      <c r="G42" s="21"/>
      <c r="H42" s="21"/>
    </row>
    <row r="45" spans="1:15">
      <c r="A45" s="17">
        <v>43806</v>
      </c>
      <c r="B45" s="18" t="s">
        <v>54</v>
      </c>
      <c r="C45" s="18" t="s">
        <v>55</v>
      </c>
      <c r="D45" s="18" t="s">
        <v>61</v>
      </c>
      <c r="E45" s="18" t="s">
        <v>64</v>
      </c>
      <c r="F45" s="18" t="s">
        <v>66</v>
      </c>
      <c r="G45" s="18" t="s">
        <v>66</v>
      </c>
      <c r="H45" s="18" t="s">
        <v>61</v>
      </c>
      <c r="I45" s="18" t="s">
        <v>64</v>
      </c>
      <c r="J45" s="18" t="s">
        <v>66</v>
      </c>
      <c r="K45" s="18" t="s">
        <v>66</v>
      </c>
      <c r="L45" s="18" t="s">
        <v>69</v>
      </c>
      <c r="M45" s="18" t="s">
        <v>73</v>
      </c>
      <c r="N45" s="18" t="s">
        <v>80</v>
      </c>
      <c r="O45" s="18" t="s">
        <v>107</v>
      </c>
    </row>
    <row r="46" spans="1:15">
      <c r="A46" s="6" t="s">
        <v>51</v>
      </c>
      <c r="B46" s="6">
        <v>25637</v>
      </c>
      <c r="C46" s="6">
        <v>25637</v>
      </c>
      <c r="D46" s="6">
        <v>0</v>
      </c>
      <c r="E46" s="6">
        <v>37340</v>
      </c>
      <c r="F46" s="6">
        <v>35870</v>
      </c>
      <c r="G46" s="6">
        <v>41090</v>
      </c>
      <c r="H46" s="6">
        <v>0</v>
      </c>
      <c r="I46" s="6">
        <v>37340</v>
      </c>
      <c r="J46" s="6">
        <v>35870</v>
      </c>
      <c r="K46" s="6">
        <v>41090</v>
      </c>
      <c r="L46" s="6">
        <v>34520</v>
      </c>
      <c r="M46" s="6">
        <v>30080</v>
      </c>
      <c r="N46" s="6">
        <v>21880</v>
      </c>
      <c r="O46" s="6">
        <v>17200</v>
      </c>
    </row>
    <row r="47" spans="1:15" ht="15" customHeight="1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5" customHeight="1">
      <c r="A48" s="6" t="s">
        <v>53</v>
      </c>
      <c r="B48" s="6">
        <v>20753</v>
      </c>
      <c r="C48" s="6">
        <v>8206</v>
      </c>
      <c r="D48" s="6">
        <v>13355</v>
      </c>
      <c r="E48" s="6">
        <v>13355</v>
      </c>
      <c r="F48" s="6">
        <v>1040</v>
      </c>
      <c r="G48" s="6">
        <v>1040</v>
      </c>
      <c r="H48" s="6">
        <v>13355</v>
      </c>
      <c r="I48" s="6">
        <v>13355</v>
      </c>
      <c r="J48" s="6">
        <v>1040</v>
      </c>
      <c r="K48" s="6">
        <v>1040</v>
      </c>
      <c r="L48" s="23">
        <v>1040</v>
      </c>
      <c r="M48" s="23">
        <v>1040</v>
      </c>
      <c r="N48" s="23">
        <v>1040</v>
      </c>
      <c r="O48" s="23">
        <v>1040</v>
      </c>
    </row>
    <row r="49" spans="1:15" ht="15" customHeight="1">
      <c r="A49" s="6" t="s">
        <v>63</v>
      </c>
      <c r="B49" s="6">
        <f t="shared" ref="B49:G49" si="1">SUM(B46:B48)</f>
        <v>46390</v>
      </c>
      <c r="C49" s="6">
        <f t="shared" si="1"/>
        <v>33843</v>
      </c>
      <c r="D49" s="6">
        <f t="shared" si="1"/>
        <v>13355</v>
      </c>
      <c r="E49" s="6">
        <f t="shared" si="1"/>
        <v>50695</v>
      </c>
      <c r="F49" s="6">
        <f t="shared" si="1"/>
        <v>36910</v>
      </c>
      <c r="G49" s="6">
        <f t="shared" si="1"/>
        <v>42130</v>
      </c>
      <c r="H49" s="6">
        <f t="shared" ref="H49:N49" si="2">SUM(H46:H48)</f>
        <v>13355</v>
      </c>
      <c r="I49" s="6">
        <f t="shared" si="2"/>
        <v>50695</v>
      </c>
      <c r="J49" s="6">
        <f t="shared" si="2"/>
        <v>36910</v>
      </c>
      <c r="K49" s="6">
        <f t="shared" si="2"/>
        <v>42130</v>
      </c>
      <c r="L49" s="6">
        <f t="shared" si="2"/>
        <v>35560</v>
      </c>
      <c r="M49" s="6">
        <f t="shared" si="2"/>
        <v>31120</v>
      </c>
      <c r="N49" s="6">
        <f t="shared" si="2"/>
        <v>22920</v>
      </c>
      <c r="O49" s="6">
        <f t="shared" ref="O49" si="3">SUM(O46:O48)</f>
        <v>18240</v>
      </c>
    </row>
    <row r="54" spans="1:15">
      <c r="D54" s="18" t="s">
        <v>62</v>
      </c>
      <c r="E54" s="18" t="s">
        <v>83</v>
      </c>
      <c r="F54" s="18" t="s">
        <v>88</v>
      </c>
      <c r="G54" s="18" t="s">
        <v>93</v>
      </c>
      <c r="H54" s="18" t="s">
        <v>96</v>
      </c>
      <c r="I54" s="18" t="s">
        <v>99</v>
      </c>
      <c r="J54" s="18" t="s">
        <v>103</v>
      </c>
      <c r="K54" s="18"/>
      <c r="L54" s="18"/>
      <c r="M54" s="18"/>
      <c r="N54" s="18"/>
    </row>
    <row r="55" spans="1:15">
      <c r="D55" s="6" t="s">
        <v>51</v>
      </c>
      <c r="E55" s="6">
        <v>13575</v>
      </c>
      <c r="F55" s="6">
        <v>2780</v>
      </c>
      <c r="G55" s="6">
        <v>10720</v>
      </c>
      <c r="H55" s="6">
        <v>18000</v>
      </c>
      <c r="I55" s="6">
        <v>23570</v>
      </c>
      <c r="J55" s="6">
        <v>23000</v>
      </c>
      <c r="K55" s="6"/>
      <c r="L55" s="6"/>
      <c r="M55" s="6"/>
      <c r="N55" s="6"/>
    </row>
    <row r="56" spans="1:15">
      <c r="D56" s="6" t="s">
        <v>52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5">
      <c r="D57" s="6" t="s">
        <v>53</v>
      </c>
      <c r="E57" s="23">
        <v>1040</v>
      </c>
      <c r="F57" s="23">
        <v>1040</v>
      </c>
      <c r="G57" s="23">
        <v>1040</v>
      </c>
      <c r="H57" s="23">
        <v>1040</v>
      </c>
      <c r="I57" s="23">
        <v>1040</v>
      </c>
      <c r="J57" s="23">
        <v>1040</v>
      </c>
      <c r="K57" s="23"/>
      <c r="L57" s="23"/>
      <c r="M57" s="23"/>
      <c r="N57" s="23"/>
    </row>
    <row r="58" spans="1:15">
      <c r="D58" s="6" t="s">
        <v>36</v>
      </c>
      <c r="E58" s="6">
        <f t="shared" ref="E58:F58" si="4">SUM(E55:E57)</f>
        <v>14615</v>
      </c>
      <c r="F58" s="6">
        <f t="shared" si="4"/>
        <v>3820</v>
      </c>
      <c r="G58" s="6">
        <f t="shared" ref="G58:H58" si="5">SUM(G55:G57)</f>
        <v>11760</v>
      </c>
      <c r="H58" s="6">
        <f t="shared" si="5"/>
        <v>19040</v>
      </c>
      <c r="I58" s="6">
        <f t="shared" ref="I58:J58" si="6">SUM(I55:I57)</f>
        <v>24610</v>
      </c>
      <c r="J58" s="6">
        <f t="shared" si="6"/>
        <v>24040</v>
      </c>
      <c r="K58" s="6"/>
      <c r="L58" s="6"/>
      <c r="M58" s="6"/>
      <c r="N58" s="6"/>
    </row>
    <row r="62" spans="1:15">
      <c r="A62" s="15" t="s">
        <v>48</v>
      </c>
      <c r="B62" s="16">
        <v>43861</v>
      </c>
      <c r="C62" s="16">
        <v>43890</v>
      </c>
      <c r="D62" s="15" t="s">
        <v>46</v>
      </c>
      <c r="E62" s="15" t="s">
        <v>47</v>
      </c>
    </row>
    <row r="63" spans="1:15">
      <c r="A63" s="6" t="s">
        <v>40</v>
      </c>
      <c r="B63" s="6">
        <v>4792</v>
      </c>
      <c r="C63" s="6">
        <v>4893</v>
      </c>
      <c r="D63" s="6">
        <f>C63-B63</f>
        <v>101</v>
      </c>
      <c r="E63" s="6">
        <v>172</v>
      </c>
    </row>
    <row r="64" spans="1:15">
      <c r="A64" s="6" t="s">
        <v>41</v>
      </c>
      <c r="B64" s="6">
        <v>65179</v>
      </c>
      <c r="C64" s="6">
        <v>66651</v>
      </c>
      <c r="D64" s="6">
        <f t="shared" ref="D64" si="7">C64-B64</f>
        <v>1472</v>
      </c>
      <c r="E64" s="6">
        <v>9600</v>
      </c>
    </row>
  </sheetData>
  <autoFilter ref="A1:D36">
    <filterColumn colId="2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opLeftCell="A4" workbookViewId="0">
      <selection sqref="A1:A31"/>
    </sheetView>
  </sheetViews>
  <sheetFormatPr defaultRowHeight="14.4"/>
  <cols>
    <col min="1" max="1" width="9.44140625" style="2" bestFit="1" customWidth="1"/>
    <col min="2" max="2" width="20.6640625" customWidth="1"/>
    <col min="3" max="3" width="57.109375" bestFit="1" customWidth="1"/>
  </cols>
  <sheetData>
    <row r="1" spans="1:1">
      <c r="A1" s="14">
        <v>43891</v>
      </c>
    </row>
    <row r="2" spans="1:1">
      <c r="A2" s="14">
        <v>43892</v>
      </c>
    </row>
    <row r="3" spans="1:1">
      <c r="A3" s="14">
        <v>43893</v>
      </c>
    </row>
    <row r="4" spans="1:1">
      <c r="A4" s="14">
        <v>43894</v>
      </c>
    </row>
    <row r="5" spans="1:1">
      <c r="A5" s="14">
        <v>43895</v>
      </c>
    </row>
    <row r="6" spans="1:1">
      <c r="A6" s="14">
        <v>43896</v>
      </c>
    </row>
    <row r="7" spans="1:1">
      <c r="A7" s="14">
        <v>43897</v>
      </c>
    </row>
    <row r="8" spans="1:1">
      <c r="A8" s="14">
        <v>43898</v>
      </c>
    </row>
    <row r="9" spans="1:1">
      <c r="A9" s="14">
        <v>43899</v>
      </c>
    </row>
    <row r="10" spans="1:1">
      <c r="A10" s="14">
        <v>43900</v>
      </c>
    </row>
    <row r="11" spans="1:1">
      <c r="A11" s="14">
        <v>43901</v>
      </c>
    </row>
    <row r="12" spans="1:1">
      <c r="A12" s="14">
        <v>43902</v>
      </c>
    </row>
    <row r="13" spans="1:1">
      <c r="A13" s="14">
        <v>43903</v>
      </c>
    </row>
    <row r="14" spans="1:1">
      <c r="A14" s="14">
        <v>43904</v>
      </c>
    </row>
    <row r="15" spans="1:1">
      <c r="A15" s="14">
        <v>43905</v>
      </c>
    </row>
    <row r="16" spans="1:1">
      <c r="A16" s="14">
        <v>43906</v>
      </c>
    </row>
    <row r="17" spans="1:1">
      <c r="A17" s="14">
        <v>43907</v>
      </c>
    </row>
    <row r="18" spans="1:1">
      <c r="A18" s="14">
        <v>43908</v>
      </c>
    </row>
    <row r="19" spans="1:1">
      <c r="A19" s="14">
        <v>43909</v>
      </c>
    </row>
    <row r="20" spans="1:1">
      <c r="A20" s="14">
        <v>43910</v>
      </c>
    </row>
    <row r="21" spans="1:1">
      <c r="A21" s="14">
        <v>43911</v>
      </c>
    </row>
    <row r="22" spans="1:1">
      <c r="A22" s="14">
        <v>43912</v>
      </c>
    </row>
    <row r="23" spans="1:1">
      <c r="A23" s="14">
        <v>43913</v>
      </c>
    </row>
    <row r="24" spans="1:1">
      <c r="A24" s="14">
        <v>43914</v>
      </c>
    </row>
    <row r="25" spans="1:1">
      <c r="A25" s="14">
        <v>43915</v>
      </c>
    </row>
    <row r="26" spans="1:1">
      <c r="A26" s="14">
        <v>43916</v>
      </c>
    </row>
    <row r="27" spans="1:1">
      <c r="A27" s="14">
        <v>43917</v>
      </c>
    </row>
    <row r="28" spans="1:1">
      <c r="A28" s="14">
        <v>43918</v>
      </c>
    </row>
    <row r="29" spans="1:1">
      <c r="A29" s="14">
        <v>43919</v>
      </c>
    </row>
    <row r="30" spans="1:1">
      <c r="A30" s="14">
        <v>43920</v>
      </c>
    </row>
    <row r="31" spans="1:1">
      <c r="A31" s="14">
        <v>43921</v>
      </c>
    </row>
    <row r="33" spans="1:2">
      <c r="A33" s="2" t="s">
        <v>36</v>
      </c>
      <c r="B33">
        <f>SUM(B1:B29)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topLeftCell="A10" workbookViewId="0">
      <selection activeCell="D36" sqref="A1:D38"/>
    </sheetView>
  </sheetViews>
  <sheetFormatPr defaultRowHeight="14.4"/>
  <cols>
    <col min="1" max="1" width="11.5546875" bestFit="1" customWidth="1"/>
    <col min="2" max="2" width="33.44140625" bestFit="1" customWidth="1"/>
    <col min="3" max="3" width="9.77734375" bestFit="1" customWidth="1"/>
    <col min="4" max="4" width="42" customWidth="1"/>
    <col min="5" max="5" width="17.77734375" bestFit="1" customWidth="1"/>
    <col min="6" max="6" width="42" bestFit="1" customWidth="1"/>
  </cols>
  <sheetData>
    <row r="1" spans="1:6">
      <c r="A1" s="13" t="s">
        <v>37</v>
      </c>
      <c r="B1" s="13" t="s">
        <v>38</v>
      </c>
      <c r="C1" s="13" t="s">
        <v>39</v>
      </c>
      <c r="D1" s="6"/>
      <c r="E1" s="6"/>
      <c r="F1" s="6"/>
    </row>
    <row r="2" spans="1:6" s="21" customFormat="1">
      <c r="A2" s="14">
        <v>43862</v>
      </c>
      <c r="B2" s="24"/>
      <c r="C2" s="24"/>
      <c r="D2" s="24"/>
      <c r="E2" s="24"/>
      <c r="F2" s="24"/>
    </row>
    <row r="3" spans="1:6" s="21" customFormat="1">
      <c r="A3" s="14">
        <v>43863</v>
      </c>
      <c r="B3" s="24" t="s">
        <v>76</v>
      </c>
      <c r="C3" s="24">
        <v>4000</v>
      </c>
      <c r="E3" s="24"/>
      <c r="F3" s="24"/>
    </row>
    <row r="4" spans="1:6" s="21" customFormat="1">
      <c r="A4" s="14">
        <v>43864</v>
      </c>
      <c r="B4" s="24" t="s">
        <v>108</v>
      </c>
      <c r="C4" s="24">
        <v>500</v>
      </c>
      <c r="D4" s="24"/>
      <c r="E4" s="24"/>
      <c r="F4" s="24"/>
    </row>
    <row r="5" spans="1:6" s="21" customFormat="1">
      <c r="A5" s="14">
        <v>43865</v>
      </c>
      <c r="B5" s="24" t="s">
        <v>89</v>
      </c>
      <c r="C5" s="24">
        <v>500</v>
      </c>
      <c r="D5" s="24"/>
      <c r="E5" s="24"/>
      <c r="F5" s="24"/>
    </row>
    <row r="6" spans="1:6" s="21" customFormat="1">
      <c r="A6" s="14">
        <v>43866</v>
      </c>
      <c r="B6" s="24" t="s">
        <v>84</v>
      </c>
      <c r="C6" s="24">
        <v>150</v>
      </c>
      <c r="D6" s="24"/>
      <c r="E6" s="24"/>
      <c r="F6" s="24"/>
    </row>
    <row r="7" spans="1:6" s="21" customFormat="1">
      <c r="A7" s="14">
        <v>43866</v>
      </c>
      <c r="B7" s="24" t="s">
        <v>85</v>
      </c>
      <c r="C7" s="24">
        <v>17000</v>
      </c>
      <c r="D7" s="24"/>
      <c r="E7" s="24"/>
      <c r="F7" s="24"/>
    </row>
    <row r="8" spans="1:6" s="21" customFormat="1">
      <c r="A8" s="14">
        <v>43866</v>
      </c>
      <c r="B8" s="24" t="s">
        <v>87</v>
      </c>
      <c r="C8" s="24">
        <v>650</v>
      </c>
      <c r="D8" s="24"/>
      <c r="E8" s="24"/>
      <c r="F8" s="24"/>
    </row>
    <row r="9" spans="1:6" s="21" customFormat="1">
      <c r="A9" s="14">
        <v>43866</v>
      </c>
      <c r="B9" s="24" t="s">
        <v>86</v>
      </c>
      <c r="C9" s="24">
        <v>50</v>
      </c>
      <c r="D9" s="24"/>
      <c r="E9" s="24"/>
      <c r="F9" s="24"/>
    </row>
    <row r="10" spans="1:6" s="21" customFormat="1">
      <c r="A10" s="14">
        <v>43866</v>
      </c>
      <c r="B10" s="24" t="s">
        <v>90</v>
      </c>
      <c r="C10" s="24">
        <v>200</v>
      </c>
      <c r="D10" s="24"/>
      <c r="E10" s="24"/>
      <c r="F10" s="24"/>
    </row>
    <row r="11" spans="1:6" s="21" customFormat="1">
      <c r="A11" s="14">
        <v>43867</v>
      </c>
      <c r="B11" s="24" t="s">
        <v>91</v>
      </c>
      <c r="C11" s="24">
        <v>500</v>
      </c>
      <c r="D11" s="24"/>
      <c r="E11" s="24"/>
      <c r="F11" s="24"/>
    </row>
    <row r="12" spans="1:6" s="21" customFormat="1">
      <c r="A12" s="14">
        <v>43867</v>
      </c>
      <c r="B12" s="24" t="s">
        <v>92</v>
      </c>
      <c r="C12" s="24">
        <v>900</v>
      </c>
      <c r="D12" s="24"/>
      <c r="E12" s="24"/>
      <c r="F12" s="24"/>
    </row>
    <row r="13" spans="1:6" s="21" customFormat="1">
      <c r="A13" s="14">
        <v>43868</v>
      </c>
      <c r="B13" s="24"/>
      <c r="C13" s="24"/>
      <c r="D13" s="24"/>
      <c r="E13" s="24"/>
      <c r="F13" s="24"/>
    </row>
    <row r="14" spans="1:6" s="21" customFormat="1">
      <c r="A14" s="14">
        <v>43869</v>
      </c>
      <c r="B14" s="24"/>
      <c r="C14" s="24"/>
      <c r="D14" s="24"/>
      <c r="E14" s="24"/>
      <c r="F14" s="24"/>
    </row>
    <row r="15" spans="1:6" s="21" customFormat="1">
      <c r="A15" s="14">
        <v>43870</v>
      </c>
      <c r="B15" s="24"/>
      <c r="C15" s="24"/>
      <c r="D15" s="24"/>
      <c r="E15" s="24"/>
      <c r="F15" s="24"/>
    </row>
    <row r="16" spans="1:6" s="21" customFormat="1">
      <c r="A16" s="14">
        <v>43871</v>
      </c>
      <c r="B16" s="24"/>
      <c r="C16" s="24"/>
      <c r="D16" s="24"/>
      <c r="E16" s="24"/>
      <c r="F16" s="24"/>
    </row>
    <row r="17" spans="1:6" s="21" customFormat="1">
      <c r="A17" s="14">
        <v>43872</v>
      </c>
      <c r="B17" s="24" t="s">
        <v>94</v>
      </c>
      <c r="C17" s="24">
        <v>200</v>
      </c>
      <c r="D17" s="24"/>
      <c r="E17" s="24"/>
      <c r="F17" s="24"/>
    </row>
    <row r="18" spans="1:6" s="21" customFormat="1">
      <c r="A18" s="14">
        <v>43872</v>
      </c>
      <c r="B18" s="24" t="s">
        <v>95</v>
      </c>
      <c r="C18" s="24">
        <v>50</v>
      </c>
      <c r="D18" s="24"/>
      <c r="E18" s="24"/>
      <c r="F18" s="24"/>
    </row>
    <row r="19" spans="1:6" s="21" customFormat="1">
      <c r="A19" s="14">
        <v>43872</v>
      </c>
      <c r="B19" s="24" t="s">
        <v>91</v>
      </c>
      <c r="C19" s="24">
        <v>2200</v>
      </c>
      <c r="D19" s="24"/>
      <c r="E19" s="24"/>
      <c r="F19" s="24"/>
    </row>
    <row r="20" spans="1:6" s="21" customFormat="1">
      <c r="A20" s="14">
        <v>43872</v>
      </c>
      <c r="B20" s="21" t="s">
        <v>97</v>
      </c>
      <c r="C20" s="21">
        <v>40</v>
      </c>
      <c r="D20" s="24"/>
      <c r="E20" s="24"/>
      <c r="F20" s="24"/>
    </row>
    <row r="21" spans="1:6" s="21" customFormat="1">
      <c r="A21" s="14">
        <v>43873</v>
      </c>
      <c r="B21" s="24"/>
      <c r="C21" s="24"/>
      <c r="D21" s="24"/>
      <c r="E21" s="24"/>
      <c r="F21" s="24"/>
    </row>
    <row r="22" spans="1:6" s="21" customFormat="1">
      <c r="A22" s="14">
        <v>43874</v>
      </c>
      <c r="B22" s="24"/>
      <c r="C22" s="24"/>
      <c r="D22" s="24"/>
      <c r="E22" s="24"/>
      <c r="F22" s="24"/>
    </row>
    <row r="23" spans="1:6" s="21" customFormat="1">
      <c r="A23" s="14">
        <v>43875</v>
      </c>
      <c r="B23" s="24" t="s">
        <v>98</v>
      </c>
      <c r="C23" s="24">
        <v>200</v>
      </c>
      <c r="D23" s="24"/>
      <c r="E23" s="24"/>
      <c r="F23" s="24"/>
    </row>
    <row r="24" spans="1:6" s="21" customFormat="1">
      <c r="A24" s="14">
        <v>43876</v>
      </c>
      <c r="B24" s="24"/>
      <c r="C24" s="24"/>
      <c r="D24" s="24"/>
      <c r="E24" s="24"/>
      <c r="F24" s="24"/>
    </row>
    <row r="25" spans="1:6" s="21" customFormat="1">
      <c r="A25" s="14">
        <v>43877</v>
      </c>
      <c r="B25" s="24" t="s">
        <v>101</v>
      </c>
      <c r="C25" s="24">
        <v>800</v>
      </c>
      <c r="D25" s="24"/>
      <c r="E25" s="24"/>
      <c r="F25" s="24"/>
    </row>
    <row r="26" spans="1:6" s="21" customFormat="1">
      <c r="A26" s="14">
        <v>43878</v>
      </c>
      <c r="B26" s="24" t="s">
        <v>100</v>
      </c>
      <c r="C26" s="24">
        <v>4750</v>
      </c>
      <c r="D26" s="24"/>
      <c r="E26" s="24"/>
      <c r="F26" s="24"/>
    </row>
    <row r="27" spans="1:6" s="21" customFormat="1">
      <c r="A27" s="14">
        <v>43879</v>
      </c>
      <c r="B27" s="24"/>
      <c r="C27" s="24"/>
      <c r="D27" s="24"/>
      <c r="E27" s="24"/>
      <c r="F27" s="24"/>
    </row>
    <row r="28" spans="1:6" s="21" customFormat="1">
      <c r="A28" s="14">
        <v>43880</v>
      </c>
      <c r="B28" s="24"/>
      <c r="C28" s="24"/>
      <c r="D28" s="24"/>
      <c r="E28" s="24"/>
      <c r="F28" s="24"/>
    </row>
    <row r="29" spans="1:6" s="21" customFormat="1">
      <c r="A29" s="14">
        <v>43881</v>
      </c>
      <c r="B29" s="24"/>
      <c r="C29" s="24"/>
      <c r="D29" s="24"/>
      <c r="E29" s="24"/>
      <c r="F29" s="24"/>
    </row>
    <row r="30" spans="1:6" s="21" customFormat="1">
      <c r="A30" s="14">
        <v>43882</v>
      </c>
      <c r="B30" s="24"/>
      <c r="C30" s="24"/>
      <c r="D30" s="24"/>
      <c r="E30" s="24"/>
      <c r="F30" s="24"/>
    </row>
    <row r="31" spans="1:6" s="21" customFormat="1">
      <c r="A31" s="14">
        <v>43883</v>
      </c>
      <c r="B31" s="24"/>
      <c r="C31" s="24"/>
      <c r="D31" s="24"/>
      <c r="E31" s="24"/>
      <c r="F31" s="24"/>
    </row>
    <row r="32" spans="1:6" s="21" customFormat="1">
      <c r="A32" s="14">
        <v>43884</v>
      </c>
      <c r="B32" s="24"/>
      <c r="C32" s="24"/>
      <c r="D32" s="24"/>
      <c r="E32" s="24"/>
      <c r="F32" s="24"/>
    </row>
    <row r="33" spans="1:6">
      <c r="A33" s="14">
        <v>43885</v>
      </c>
      <c r="B33" s="6"/>
      <c r="C33" s="6"/>
      <c r="D33" s="6"/>
      <c r="E33" s="6"/>
      <c r="F33" s="6"/>
    </row>
    <row r="34" spans="1:6" ht="15" customHeight="1">
      <c r="A34" s="14">
        <v>43886</v>
      </c>
      <c r="B34" s="6"/>
      <c r="C34" s="6"/>
      <c r="D34" s="6"/>
      <c r="E34" s="6"/>
      <c r="F34" s="6"/>
    </row>
    <row r="35" spans="1:6">
      <c r="A35" s="14">
        <v>43887</v>
      </c>
      <c r="B35" s="6" t="s">
        <v>106</v>
      </c>
      <c r="C35" s="6">
        <v>100</v>
      </c>
      <c r="D35" s="6"/>
      <c r="E35" s="6"/>
      <c r="F35" s="6"/>
    </row>
    <row r="36" spans="1:6">
      <c r="A36" s="14">
        <v>43888</v>
      </c>
      <c r="B36" s="6"/>
      <c r="C36" s="6"/>
      <c r="D36" s="6"/>
      <c r="E36" s="6"/>
      <c r="F36" s="6"/>
    </row>
    <row r="37" spans="1:6">
      <c r="A37" s="14">
        <v>43889</v>
      </c>
      <c r="B37" s="6"/>
      <c r="C37" s="6"/>
      <c r="D37" s="6"/>
      <c r="E37" s="6"/>
      <c r="F37" s="6"/>
    </row>
    <row r="38" spans="1:6">
      <c r="A38" s="14">
        <v>43890</v>
      </c>
      <c r="B38" s="6"/>
      <c r="C38" s="6"/>
      <c r="D38" s="6"/>
      <c r="E38" s="6"/>
      <c r="F38" s="6"/>
    </row>
    <row r="39" spans="1:6" ht="14.25" customHeight="1">
      <c r="A39" s="14"/>
      <c r="B39" s="6"/>
      <c r="C39" s="6"/>
      <c r="D39" s="6"/>
      <c r="E39" s="6"/>
      <c r="F39" s="6"/>
    </row>
    <row r="40" spans="1:6" ht="14.25" customHeight="1">
      <c r="A40" s="14"/>
      <c r="B40" s="6"/>
      <c r="C40" s="6"/>
      <c r="D40" s="6"/>
      <c r="E40" s="6"/>
      <c r="F40" s="6"/>
    </row>
    <row r="41" spans="1:6" ht="14.25" customHeight="1">
      <c r="A41" s="14"/>
      <c r="B41" s="6"/>
      <c r="C41" s="6"/>
      <c r="D41" s="6"/>
      <c r="E41" s="6"/>
      <c r="F41" s="6"/>
    </row>
    <row r="42" spans="1:6" ht="13.2" customHeight="1">
      <c r="A42" s="42"/>
      <c r="B42" s="43"/>
      <c r="C42" s="43"/>
      <c r="D42" s="43"/>
      <c r="E42" s="43"/>
    </row>
    <row r="43" spans="1:6" ht="13.2" customHeight="1">
      <c r="A43" s="14"/>
      <c r="B43" s="6"/>
      <c r="C43" s="6"/>
      <c r="D43" s="6"/>
      <c r="E43" s="6"/>
    </row>
    <row r="44" spans="1:6" ht="14.25" customHeight="1">
      <c r="A44" s="14"/>
      <c r="B44" s="6"/>
      <c r="C44" s="6"/>
      <c r="D44" s="6"/>
      <c r="E44" s="6"/>
    </row>
    <row r="45" spans="1:6">
      <c r="A45" s="6" t="s">
        <v>36</v>
      </c>
      <c r="B45" s="6"/>
      <c r="C45" s="6">
        <f>SUM(C1:C43)</f>
        <v>32790</v>
      </c>
      <c r="D45" s="6"/>
      <c r="E45" s="6"/>
    </row>
    <row r="46" spans="1:6">
      <c r="A46" s="6"/>
      <c r="B46" s="6"/>
      <c r="C46" s="6"/>
      <c r="D46" s="6"/>
      <c r="E46" s="6"/>
    </row>
    <row r="47" spans="1:6">
      <c r="A47" s="15" t="s">
        <v>59</v>
      </c>
      <c r="B47" s="18" t="s">
        <v>69</v>
      </c>
      <c r="C47" s="18" t="s">
        <v>74</v>
      </c>
      <c r="D47" s="18" t="s">
        <v>80</v>
      </c>
      <c r="E47" s="6"/>
    </row>
    <row r="48" spans="1:6">
      <c r="A48" s="6" t="s">
        <v>51</v>
      </c>
      <c r="B48" s="6">
        <v>34520</v>
      </c>
      <c r="C48" s="6">
        <v>30080</v>
      </c>
      <c r="D48" s="6">
        <v>21880</v>
      </c>
      <c r="E48" s="6"/>
    </row>
    <row r="49" spans="1:5">
      <c r="A49" s="6" t="s">
        <v>52</v>
      </c>
      <c r="B49" s="6"/>
      <c r="C49" s="6"/>
      <c r="D49" s="6"/>
      <c r="E49" s="6"/>
    </row>
    <row r="50" spans="1:5">
      <c r="A50" s="6" t="s">
        <v>53</v>
      </c>
      <c r="B50" s="23">
        <v>1040</v>
      </c>
      <c r="C50" s="23">
        <v>1040</v>
      </c>
      <c r="D50" s="23">
        <v>1040</v>
      </c>
      <c r="E50" s="6"/>
    </row>
    <row r="51" spans="1:5">
      <c r="A51" s="6" t="s">
        <v>68</v>
      </c>
      <c r="B51" s="6">
        <f>SUM(B48:B50)</f>
        <v>35560</v>
      </c>
      <c r="C51" s="6">
        <f t="shared" ref="C51:D51" si="0">SUM(C48:C50)</f>
        <v>31120</v>
      </c>
      <c r="D51" s="6">
        <f t="shared" si="0"/>
        <v>22920</v>
      </c>
      <c r="E51" s="6"/>
    </row>
    <row r="52" spans="1:5">
      <c r="A52" s="6"/>
      <c r="B52" s="6"/>
      <c r="C52" s="6"/>
      <c r="D52" s="6"/>
      <c r="E52" s="6"/>
    </row>
    <row r="53" spans="1:5">
      <c r="A53" s="15" t="s">
        <v>48</v>
      </c>
      <c r="B53" s="16">
        <v>43861</v>
      </c>
      <c r="C53" s="16">
        <v>43890</v>
      </c>
      <c r="D53" s="15" t="s">
        <v>46</v>
      </c>
      <c r="E53" s="15" t="s">
        <v>70</v>
      </c>
    </row>
    <row r="54" spans="1:5">
      <c r="A54" s="6" t="s">
        <v>40</v>
      </c>
      <c r="B54" s="6">
        <v>4792</v>
      </c>
      <c r="C54" s="6">
        <v>4893</v>
      </c>
      <c r="D54" s="6">
        <f>C54-B54</f>
        <v>101</v>
      </c>
      <c r="E54" s="6">
        <v>172</v>
      </c>
    </row>
    <row r="55" spans="1:5">
      <c r="A55" s="6" t="s">
        <v>41</v>
      </c>
      <c r="B55" s="6">
        <v>65179</v>
      </c>
      <c r="C55" s="6">
        <v>66651</v>
      </c>
      <c r="D55" s="6">
        <f t="shared" ref="D55" si="1">C55-B55</f>
        <v>1472</v>
      </c>
      <c r="E55" s="6">
        <v>8535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4" sqref="A4:XFD4"/>
    </sheetView>
  </sheetViews>
  <sheetFormatPr defaultRowHeight="14.4"/>
  <cols>
    <col min="2" max="3" width="12.6640625" bestFit="1" customWidth="1"/>
    <col min="4" max="4" width="9.88671875" customWidth="1"/>
    <col min="5" max="5" width="8.5546875" bestFit="1" customWidth="1"/>
    <col min="6" max="6" width="12.109375" customWidth="1"/>
    <col min="7" max="8" width="12.33203125" bestFit="1" customWidth="1"/>
    <col min="9" max="9" width="40" bestFit="1" customWidth="1"/>
  </cols>
  <sheetData>
    <row r="1" spans="1:9" ht="15.6" customHeight="1">
      <c r="A1" s="9" t="s">
        <v>0</v>
      </c>
      <c r="B1" s="9" t="s">
        <v>81</v>
      </c>
      <c r="C1" s="9" t="s">
        <v>82</v>
      </c>
      <c r="D1" s="9" t="s">
        <v>43</v>
      </c>
      <c r="E1" s="10" t="s">
        <v>75</v>
      </c>
      <c r="F1" s="9" t="s">
        <v>44</v>
      </c>
      <c r="G1" s="9" t="s">
        <v>45</v>
      </c>
      <c r="H1" s="9" t="s">
        <v>45</v>
      </c>
      <c r="I1" s="5" t="s">
        <v>72</v>
      </c>
    </row>
    <row r="2" spans="1:9">
      <c r="A2" s="8" t="s">
        <v>7</v>
      </c>
      <c r="B2" s="8">
        <v>75760</v>
      </c>
      <c r="C2" s="8">
        <v>92610</v>
      </c>
      <c r="D2" s="8">
        <f>C2-B2</f>
        <v>16850</v>
      </c>
      <c r="E2" s="8">
        <f>(0.025*D2)</f>
        <v>421.25</v>
      </c>
      <c r="F2" s="8">
        <v>1100</v>
      </c>
      <c r="G2" s="8">
        <f t="shared" ref="G2:G17" si="0">SUM(E2+F2)</f>
        <v>1521.25</v>
      </c>
      <c r="H2" s="8">
        <v>1520</v>
      </c>
      <c r="I2" s="11" t="s">
        <v>71</v>
      </c>
    </row>
    <row r="3" spans="1:9" s="28" customFormat="1">
      <c r="A3" s="31" t="s">
        <v>8</v>
      </c>
      <c r="B3" s="31">
        <v>111890</v>
      </c>
      <c r="C3" s="31">
        <v>119220</v>
      </c>
      <c r="D3" s="8">
        <f t="shared" ref="D3:D33" si="1">C3-B3</f>
        <v>7330</v>
      </c>
      <c r="E3" s="8">
        <f t="shared" ref="E3:E29" si="2">(0.025*D3)</f>
        <v>183.25</v>
      </c>
      <c r="F3" s="31">
        <v>1100</v>
      </c>
      <c r="G3" s="31">
        <f t="shared" si="0"/>
        <v>1283.25</v>
      </c>
      <c r="H3" s="31">
        <v>1280</v>
      </c>
      <c r="I3" s="32"/>
    </row>
    <row r="4" spans="1:9">
      <c r="A4" s="8" t="s">
        <v>9</v>
      </c>
      <c r="B4" s="8">
        <v>125310</v>
      </c>
      <c r="C4" s="8">
        <v>137100</v>
      </c>
      <c r="D4" s="8">
        <f t="shared" si="1"/>
        <v>11790</v>
      </c>
      <c r="E4" s="8">
        <f t="shared" si="2"/>
        <v>294.75</v>
      </c>
      <c r="F4" s="8">
        <v>1100</v>
      </c>
      <c r="G4" s="8">
        <f t="shared" si="0"/>
        <v>1394.75</v>
      </c>
      <c r="H4" s="8">
        <v>1395</v>
      </c>
      <c r="I4" s="11"/>
    </row>
    <row r="5" spans="1:9">
      <c r="A5" s="8" t="s">
        <v>10</v>
      </c>
      <c r="B5" s="8">
        <v>80010</v>
      </c>
      <c r="C5" s="8">
        <v>91580</v>
      </c>
      <c r="D5" s="8">
        <f t="shared" si="1"/>
        <v>11570</v>
      </c>
      <c r="E5" s="8">
        <f t="shared" si="2"/>
        <v>289.25</v>
      </c>
      <c r="F5" s="8">
        <v>1100</v>
      </c>
      <c r="G5" s="8">
        <f t="shared" si="0"/>
        <v>1389.25</v>
      </c>
      <c r="H5" s="8">
        <v>1390</v>
      </c>
      <c r="I5" s="11" t="s">
        <v>67</v>
      </c>
    </row>
    <row r="6" spans="1:9" s="3" customFormat="1" ht="13.95" customHeight="1">
      <c r="A6" s="7" t="s">
        <v>11</v>
      </c>
      <c r="B6" s="33">
        <v>70780</v>
      </c>
      <c r="C6" s="33">
        <v>82200</v>
      </c>
      <c r="D6" s="8">
        <f t="shared" si="1"/>
        <v>11420</v>
      </c>
      <c r="E6" s="8">
        <f t="shared" si="2"/>
        <v>285.5</v>
      </c>
      <c r="F6" s="7">
        <v>1100</v>
      </c>
      <c r="G6" s="7">
        <f t="shared" si="0"/>
        <v>1385.5</v>
      </c>
      <c r="H6" s="7">
        <v>1385</v>
      </c>
      <c r="I6" s="12"/>
    </row>
    <row r="7" spans="1:9" s="4" customFormat="1" ht="13.95" customHeight="1">
      <c r="A7" s="8" t="s">
        <v>12</v>
      </c>
      <c r="B7" s="33">
        <v>137280</v>
      </c>
      <c r="C7" s="33">
        <v>137280</v>
      </c>
      <c r="D7" s="8">
        <f t="shared" si="1"/>
        <v>0</v>
      </c>
      <c r="E7" s="8">
        <f t="shared" si="2"/>
        <v>0</v>
      </c>
      <c r="F7" s="8">
        <v>1100</v>
      </c>
      <c r="G7" s="8">
        <f t="shared" si="0"/>
        <v>1100</v>
      </c>
      <c r="H7" s="8">
        <v>1100</v>
      </c>
      <c r="I7" s="11" t="s">
        <v>67</v>
      </c>
    </row>
    <row r="8" spans="1:9">
      <c r="A8" s="8" t="s">
        <v>13</v>
      </c>
      <c r="B8" s="22">
        <v>154430</v>
      </c>
      <c r="C8" s="22">
        <v>188450</v>
      </c>
      <c r="D8" s="8">
        <f t="shared" si="1"/>
        <v>34020</v>
      </c>
      <c r="E8" s="8">
        <f t="shared" si="2"/>
        <v>850.5</v>
      </c>
      <c r="F8" s="8">
        <v>1100</v>
      </c>
      <c r="G8" s="8">
        <f t="shared" si="0"/>
        <v>1950.5</v>
      </c>
      <c r="H8" s="8">
        <v>1950</v>
      </c>
      <c r="I8" s="11" t="s">
        <v>78</v>
      </c>
    </row>
    <row r="9" spans="1:9">
      <c r="A9" s="30" t="s">
        <v>14</v>
      </c>
      <c r="B9" s="30">
        <v>17467</v>
      </c>
      <c r="C9" s="30">
        <v>31513</v>
      </c>
      <c r="D9" s="8">
        <f t="shared" si="1"/>
        <v>14046</v>
      </c>
      <c r="E9" s="8">
        <f t="shared" si="2"/>
        <v>351.15000000000003</v>
      </c>
      <c r="F9" s="8">
        <v>1100</v>
      </c>
      <c r="G9" s="8">
        <f t="shared" si="0"/>
        <v>1451.15</v>
      </c>
      <c r="H9" s="8">
        <v>1450</v>
      </c>
      <c r="I9" s="11"/>
    </row>
    <row r="10" spans="1:9">
      <c r="A10" s="8" t="s">
        <v>4</v>
      </c>
      <c r="B10" s="33">
        <v>372310</v>
      </c>
      <c r="C10" s="33">
        <v>396990</v>
      </c>
      <c r="D10" s="8">
        <f t="shared" si="1"/>
        <v>24680</v>
      </c>
      <c r="E10" s="8">
        <f t="shared" si="2"/>
        <v>617</v>
      </c>
      <c r="F10" s="8">
        <v>1100</v>
      </c>
      <c r="G10" s="8">
        <f t="shared" si="0"/>
        <v>1717</v>
      </c>
      <c r="H10" s="8">
        <v>1720</v>
      </c>
      <c r="I10" s="11"/>
    </row>
    <row r="11" spans="1:9">
      <c r="A11" s="8" t="s">
        <v>5</v>
      </c>
      <c r="B11" s="33">
        <v>307580</v>
      </c>
      <c r="C11" s="33">
        <v>319680</v>
      </c>
      <c r="D11" s="8">
        <f t="shared" si="1"/>
        <v>12100</v>
      </c>
      <c r="E11" s="8">
        <f t="shared" si="2"/>
        <v>302.5</v>
      </c>
      <c r="F11" s="8">
        <v>1100</v>
      </c>
      <c r="G11" s="8">
        <f t="shared" si="0"/>
        <v>1402.5</v>
      </c>
      <c r="H11" s="8">
        <v>1400</v>
      </c>
      <c r="I11" s="11"/>
    </row>
    <row r="12" spans="1:9">
      <c r="A12" s="8" t="s">
        <v>6</v>
      </c>
      <c r="B12" s="41">
        <v>122520</v>
      </c>
      <c r="C12" s="41">
        <v>139520</v>
      </c>
      <c r="D12" s="8">
        <f t="shared" si="1"/>
        <v>17000</v>
      </c>
      <c r="E12" s="8">
        <f t="shared" si="2"/>
        <v>425</v>
      </c>
      <c r="F12" s="8">
        <v>1100</v>
      </c>
      <c r="G12" s="8">
        <f t="shared" si="0"/>
        <v>1525</v>
      </c>
      <c r="H12" s="8">
        <v>1525</v>
      </c>
      <c r="I12" s="11"/>
    </row>
    <row r="13" spans="1:9">
      <c r="A13" s="8" t="s">
        <v>15</v>
      </c>
      <c r="B13" s="33">
        <v>87244</v>
      </c>
      <c r="C13" s="33">
        <v>100088</v>
      </c>
      <c r="D13" s="8">
        <f t="shared" si="1"/>
        <v>12844</v>
      </c>
      <c r="E13" s="8">
        <f t="shared" si="2"/>
        <v>321.10000000000002</v>
      </c>
      <c r="F13" s="8">
        <v>1100</v>
      </c>
      <c r="G13" s="8">
        <f t="shared" si="0"/>
        <v>1421.1</v>
      </c>
      <c r="H13" s="8">
        <v>1420</v>
      </c>
      <c r="I13" s="11"/>
    </row>
    <row r="14" spans="1:9" s="28" customFormat="1">
      <c r="A14" s="31" t="s">
        <v>16</v>
      </c>
      <c r="B14" s="31">
        <v>3656</v>
      </c>
      <c r="C14" s="31">
        <v>16887</v>
      </c>
      <c r="D14" s="8">
        <v>18879</v>
      </c>
      <c r="E14" s="8">
        <f t="shared" si="2"/>
        <v>471.97500000000002</v>
      </c>
      <c r="F14" s="31">
        <v>1100</v>
      </c>
      <c r="G14" s="31">
        <f t="shared" si="0"/>
        <v>1571.9749999999999</v>
      </c>
      <c r="H14" s="31">
        <v>1570</v>
      </c>
      <c r="I14" s="32" t="s">
        <v>77</v>
      </c>
    </row>
    <row r="15" spans="1:9" s="4" customFormat="1" ht="13.95" customHeight="1">
      <c r="A15" s="8" t="s">
        <v>17</v>
      </c>
      <c r="B15" s="33">
        <v>92620</v>
      </c>
      <c r="C15" s="33">
        <v>92620</v>
      </c>
      <c r="D15" s="8">
        <f t="shared" si="1"/>
        <v>0</v>
      </c>
      <c r="E15" s="8">
        <f t="shared" si="2"/>
        <v>0</v>
      </c>
      <c r="F15" s="8">
        <v>1100</v>
      </c>
      <c r="G15" s="8">
        <f>SUM(E15+F15)+1100</f>
        <v>2200</v>
      </c>
      <c r="H15" s="8">
        <v>2200</v>
      </c>
      <c r="I15" s="11" t="s">
        <v>65</v>
      </c>
    </row>
    <row r="16" spans="1:9">
      <c r="A16" s="8" t="s">
        <v>18</v>
      </c>
      <c r="B16" s="33">
        <v>157760</v>
      </c>
      <c r="C16" s="33">
        <v>174260</v>
      </c>
      <c r="D16" s="8">
        <f t="shared" si="1"/>
        <v>16500</v>
      </c>
      <c r="E16" s="8">
        <f t="shared" si="2"/>
        <v>412.5</v>
      </c>
      <c r="F16" s="8">
        <v>1100</v>
      </c>
      <c r="G16" s="8">
        <f t="shared" si="0"/>
        <v>1512.5</v>
      </c>
      <c r="H16" s="8">
        <v>1510</v>
      </c>
      <c r="I16" s="12"/>
    </row>
    <row r="17" spans="1:9">
      <c r="A17" s="8" t="s">
        <v>19</v>
      </c>
      <c r="B17" s="33">
        <v>112900</v>
      </c>
      <c r="C17" s="33">
        <v>126030</v>
      </c>
      <c r="D17" s="8">
        <f t="shared" si="1"/>
        <v>13130</v>
      </c>
      <c r="E17" s="8">
        <f t="shared" si="2"/>
        <v>328.25</v>
      </c>
      <c r="F17" s="8">
        <v>1100</v>
      </c>
      <c r="G17" s="8">
        <f t="shared" si="0"/>
        <v>1428.25</v>
      </c>
      <c r="H17" s="8">
        <v>1430</v>
      </c>
      <c r="I17" s="11"/>
    </row>
    <row r="18" spans="1:9" ht="13.95" customHeight="1">
      <c r="A18" s="8" t="s">
        <v>20</v>
      </c>
      <c r="B18" s="33">
        <v>9390</v>
      </c>
      <c r="C18" s="33">
        <v>9390</v>
      </c>
      <c r="D18" s="8">
        <f t="shared" si="1"/>
        <v>0</v>
      </c>
      <c r="E18" s="8">
        <f t="shared" si="2"/>
        <v>0</v>
      </c>
      <c r="F18" s="8">
        <v>1100</v>
      </c>
      <c r="G18" s="8">
        <f>SUM(E18+F18)+4400</f>
        <v>5500</v>
      </c>
      <c r="H18" s="8">
        <v>5500</v>
      </c>
      <c r="I18" s="11" t="s">
        <v>79</v>
      </c>
    </row>
    <row r="19" spans="1:9">
      <c r="A19" s="8" t="s">
        <v>21</v>
      </c>
      <c r="B19" s="33">
        <v>128070</v>
      </c>
      <c r="C19" s="33">
        <v>148010</v>
      </c>
      <c r="D19" s="8">
        <f t="shared" si="1"/>
        <v>19940</v>
      </c>
      <c r="E19" s="8">
        <f t="shared" si="2"/>
        <v>498.5</v>
      </c>
      <c r="F19" s="8">
        <v>1100</v>
      </c>
      <c r="G19" s="8">
        <f t="shared" ref="G19:G33" si="3">SUM(E19+F19)</f>
        <v>1598.5</v>
      </c>
      <c r="H19" s="8">
        <v>1600</v>
      </c>
      <c r="I19" s="11"/>
    </row>
    <row r="20" spans="1:9">
      <c r="A20" s="8" t="s">
        <v>22</v>
      </c>
      <c r="B20" s="33">
        <v>92777</v>
      </c>
      <c r="C20" s="33">
        <v>104012</v>
      </c>
      <c r="D20" s="8">
        <f t="shared" si="1"/>
        <v>11235</v>
      </c>
      <c r="E20" s="8">
        <f t="shared" si="2"/>
        <v>280.875</v>
      </c>
      <c r="F20" s="8">
        <v>1100</v>
      </c>
      <c r="G20" s="8">
        <f t="shared" si="3"/>
        <v>1380.875</v>
      </c>
      <c r="H20" s="8">
        <v>1380</v>
      </c>
      <c r="I20" s="11"/>
    </row>
    <row r="21" spans="1:9">
      <c r="A21" s="8" t="s">
        <v>23</v>
      </c>
      <c r="B21" s="22">
        <v>98790</v>
      </c>
      <c r="C21" s="22">
        <v>116080</v>
      </c>
      <c r="D21" s="8">
        <f t="shared" si="1"/>
        <v>17290</v>
      </c>
      <c r="E21" s="8">
        <f t="shared" si="2"/>
        <v>432.25</v>
      </c>
      <c r="F21" s="8">
        <v>1100</v>
      </c>
      <c r="G21" s="8">
        <f t="shared" si="3"/>
        <v>1532.25</v>
      </c>
      <c r="H21" s="8">
        <v>1530</v>
      </c>
      <c r="I21" s="11"/>
    </row>
    <row r="22" spans="1:9" s="3" customFormat="1">
      <c r="A22" s="7" t="s">
        <v>24</v>
      </c>
      <c r="B22" s="22">
        <v>130377</v>
      </c>
      <c r="C22" s="22">
        <v>154832</v>
      </c>
      <c r="D22" s="8">
        <f t="shared" si="1"/>
        <v>24455</v>
      </c>
      <c r="E22" s="8">
        <f t="shared" si="2"/>
        <v>611.375</v>
      </c>
      <c r="F22" s="7">
        <v>1100</v>
      </c>
      <c r="G22" s="8">
        <f t="shared" si="3"/>
        <v>1711.375</v>
      </c>
      <c r="H22" s="7">
        <v>1710</v>
      </c>
      <c r="I22" s="7"/>
    </row>
    <row r="23" spans="1:9">
      <c r="A23" s="8" t="s">
        <v>25</v>
      </c>
      <c r="B23" s="33">
        <v>140140</v>
      </c>
      <c r="C23" s="33">
        <v>154750</v>
      </c>
      <c r="D23" s="8">
        <f t="shared" si="1"/>
        <v>14610</v>
      </c>
      <c r="E23" s="8">
        <f t="shared" si="2"/>
        <v>365.25</v>
      </c>
      <c r="F23" s="8">
        <v>1100</v>
      </c>
      <c r="G23" s="8">
        <f t="shared" si="3"/>
        <v>1465.25</v>
      </c>
      <c r="H23" s="8">
        <v>1470</v>
      </c>
      <c r="I23" s="8"/>
    </row>
    <row r="24" spans="1:9">
      <c r="A24" s="8" t="s">
        <v>26</v>
      </c>
      <c r="B24" s="33">
        <v>238550</v>
      </c>
      <c r="C24" s="33">
        <v>260720</v>
      </c>
      <c r="D24" s="8">
        <f t="shared" si="1"/>
        <v>22170</v>
      </c>
      <c r="E24" s="8">
        <f t="shared" si="2"/>
        <v>554.25</v>
      </c>
      <c r="F24" s="8">
        <v>1100</v>
      </c>
      <c r="G24" s="8">
        <f t="shared" si="3"/>
        <v>1654.25</v>
      </c>
      <c r="H24" s="8">
        <v>1655</v>
      </c>
      <c r="I24" s="8"/>
    </row>
    <row r="25" spans="1:9">
      <c r="A25" s="8" t="s">
        <v>27</v>
      </c>
      <c r="B25" s="33">
        <v>153350</v>
      </c>
      <c r="C25" s="33">
        <v>161050</v>
      </c>
      <c r="D25" s="8">
        <f t="shared" si="1"/>
        <v>7700</v>
      </c>
      <c r="E25" s="8">
        <f t="shared" si="2"/>
        <v>192.5</v>
      </c>
      <c r="F25" s="8">
        <v>1100</v>
      </c>
      <c r="G25" s="8">
        <f t="shared" si="3"/>
        <v>1292.5</v>
      </c>
      <c r="H25" s="8">
        <v>1290</v>
      </c>
      <c r="I25" s="8"/>
    </row>
    <row r="26" spans="1:9">
      <c r="A26" s="8" t="s">
        <v>28</v>
      </c>
      <c r="B26" s="33">
        <v>113730</v>
      </c>
      <c r="C26" s="33">
        <v>120950</v>
      </c>
      <c r="D26" s="8">
        <f t="shared" si="1"/>
        <v>7220</v>
      </c>
      <c r="E26" s="8">
        <f t="shared" si="2"/>
        <v>180.5</v>
      </c>
      <c r="F26" s="8">
        <v>1100</v>
      </c>
      <c r="G26" s="8">
        <f t="shared" si="3"/>
        <v>1280.5</v>
      </c>
      <c r="H26" s="8">
        <v>1280</v>
      </c>
      <c r="I26" s="8"/>
    </row>
    <row r="27" spans="1:9">
      <c r="A27" s="8" t="s">
        <v>29</v>
      </c>
      <c r="B27" s="41">
        <v>0</v>
      </c>
      <c r="C27" s="41">
        <v>47590</v>
      </c>
      <c r="D27" s="8">
        <v>16095</v>
      </c>
      <c r="E27" s="8">
        <f t="shared" si="2"/>
        <v>402.375</v>
      </c>
      <c r="F27" s="8">
        <v>1100</v>
      </c>
      <c r="G27" s="8">
        <f t="shared" si="3"/>
        <v>1502.375</v>
      </c>
      <c r="H27" s="8">
        <v>1500</v>
      </c>
      <c r="I27" s="8"/>
    </row>
    <row r="28" spans="1:9">
      <c r="A28" s="30" t="s">
        <v>30</v>
      </c>
      <c r="B28" s="33">
        <v>34008</v>
      </c>
      <c r="C28" s="33">
        <v>47590</v>
      </c>
      <c r="D28" s="8">
        <f t="shared" si="1"/>
        <v>13582</v>
      </c>
      <c r="E28" s="8">
        <f t="shared" si="2"/>
        <v>339.55</v>
      </c>
      <c r="F28" s="30">
        <v>1100</v>
      </c>
      <c r="G28" s="30">
        <f t="shared" si="3"/>
        <v>1439.55</v>
      </c>
      <c r="H28" s="30">
        <v>1440</v>
      </c>
      <c r="I28" s="11"/>
    </row>
    <row r="29" spans="1:9">
      <c r="A29" s="8" t="s">
        <v>31</v>
      </c>
      <c r="B29" s="33">
        <v>61662</v>
      </c>
      <c r="C29" s="33">
        <v>68700</v>
      </c>
      <c r="D29" s="8">
        <f t="shared" si="1"/>
        <v>7038</v>
      </c>
      <c r="E29" s="8">
        <f t="shared" si="2"/>
        <v>175.95000000000002</v>
      </c>
      <c r="F29" s="8">
        <v>1100</v>
      </c>
      <c r="G29" s="8">
        <f t="shared" si="3"/>
        <v>1275.95</v>
      </c>
      <c r="H29" s="8">
        <v>1275</v>
      </c>
      <c r="I29" s="6"/>
    </row>
    <row r="30" spans="1:9" s="3" customFormat="1">
      <c r="A30" s="29" t="s">
        <v>32</v>
      </c>
      <c r="B30" s="29">
        <v>62660</v>
      </c>
      <c r="C30" s="29">
        <v>77160</v>
      </c>
      <c r="D30" s="8">
        <f t="shared" si="1"/>
        <v>14500</v>
      </c>
      <c r="E30" s="8">
        <f>(0.025*D30)</f>
        <v>362.5</v>
      </c>
      <c r="F30" s="8">
        <v>1100</v>
      </c>
      <c r="G30" s="8">
        <f>SUM(E30+F30)</f>
        <v>1462.5</v>
      </c>
      <c r="H30" s="8">
        <v>1460</v>
      </c>
      <c r="I30" s="22"/>
    </row>
    <row r="31" spans="1:9">
      <c r="A31" s="29" t="s">
        <v>33</v>
      </c>
      <c r="B31" s="29">
        <v>83620</v>
      </c>
      <c r="C31" s="29">
        <v>106600</v>
      </c>
      <c r="D31" s="8">
        <f t="shared" si="1"/>
        <v>22980</v>
      </c>
      <c r="E31" s="8">
        <f t="shared" ref="E31:E34" si="4">(0.025*D31)</f>
        <v>574.5</v>
      </c>
      <c r="F31" s="8">
        <v>1100</v>
      </c>
      <c r="G31" s="8">
        <f t="shared" si="3"/>
        <v>1674.5</v>
      </c>
      <c r="H31" s="8">
        <v>1675</v>
      </c>
      <c r="I31" s="8"/>
    </row>
    <row r="32" spans="1:9">
      <c r="A32" s="8" t="s">
        <v>34</v>
      </c>
      <c r="B32" s="8">
        <v>52290</v>
      </c>
      <c r="C32" s="8">
        <v>54590</v>
      </c>
      <c r="D32" s="8">
        <f t="shared" si="1"/>
        <v>2300</v>
      </c>
      <c r="E32" s="8">
        <f t="shared" si="4"/>
        <v>57.5</v>
      </c>
      <c r="F32" s="8">
        <v>1100</v>
      </c>
      <c r="G32" s="8">
        <f>SUM(E32+F32)</f>
        <v>1157.5</v>
      </c>
      <c r="H32" s="8">
        <v>1160</v>
      </c>
      <c r="I32" s="8"/>
    </row>
    <row r="33" spans="1:9">
      <c r="A33" s="6" t="s">
        <v>35</v>
      </c>
      <c r="B33" s="8">
        <v>352080</v>
      </c>
      <c r="C33" s="8">
        <v>370530</v>
      </c>
      <c r="D33" s="8">
        <f t="shared" si="1"/>
        <v>18450</v>
      </c>
      <c r="E33" s="8">
        <f t="shared" si="4"/>
        <v>461.25</v>
      </c>
      <c r="F33" s="8">
        <v>1100</v>
      </c>
      <c r="G33" s="8">
        <f t="shared" si="3"/>
        <v>1561.25</v>
      </c>
      <c r="H33" s="8">
        <v>1560</v>
      </c>
      <c r="I33" s="8"/>
    </row>
    <row r="34" spans="1:9" s="4" customFormat="1">
      <c r="A34" s="8" t="s">
        <v>42</v>
      </c>
      <c r="B34" s="8">
        <v>42210</v>
      </c>
      <c r="C34" s="8">
        <v>48930</v>
      </c>
      <c r="D34" s="8">
        <f>C34-B34</f>
        <v>6720</v>
      </c>
      <c r="E34" s="8">
        <f t="shared" si="4"/>
        <v>168</v>
      </c>
      <c r="F34" s="8">
        <v>0</v>
      </c>
      <c r="G34" s="8"/>
      <c r="H34" s="8"/>
      <c r="I34" s="8"/>
    </row>
    <row r="35" spans="1:9">
      <c r="A35" s="6" t="s">
        <v>36</v>
      </c>
      <c r="B35" s="6">
        <f>SUM(B1:B34)</f>
        <v>3823221</v>
      </c>
      <c r="C35" s="6">
        <f>SUM(C1:C34)</f>
        <v>4297512</v>
      </c>
      <c r="D35" s="6">
        <f>SUM(D1:D34)-6720</f>
        <v>441724</v>
      </c>
      <c r="E35" s="6"/>
      <c r="F35" s="6"/>
      <c r="G35" s="6">
        <f>SUM(G1:G34)</f>
        <v>51743.1</v>
      </c>
      <c r="H35" s="6">
        <f>SUM(H1:H34)</f>
        <v>51730</v>
      </c>
      <c r="I35" s="6"/>
    </row>
  </sheetData>
  <autoFilter ref="A1:I1">
    <filterColumn colId="7"/>
  </autoFilter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ER34"/>
  <sheetViews>
    <sheetView topLeftCell="A10" workbookViewId="0">
      <selection activeCell="E21" sqref="E21:P40"/>
    </sheetView>
  </sheetViews>
  <sheetFormatPr defaultRowHeight="14.4"/>
  <cols>
    <col min="1" max="1" width="9.6640625" bestFit="1" customWidth="1"/>
    <col min="3" max="3" width="38.33203125" bestFit="1" customWidth="1"/>
    <col min="4" max="4" width="31.109375" bestFit="1" customWidth="1"/>
  </cols>
  <sheetData>
    <row r="1" spans="1:4">
      <c r="A1" s="14">
        <v>43891</v>
      </c>
      <c r="C1" s="6"/>
      <c r="D1" s="6"/>
    </row>
    <row r="2" spans="1:4">
      <c r="A2" s="14">
        <v>43892</v>
      </c>
      <c r="B2" s="6"/>
      <c r="C2" s="6"/>
      <c r="D2" s="6"/>
    </row>
    <row r="3" spans="1:4">
      <c r="A3" s="14">
        <v>43893</v>
      </c>
      <c r="B3" s="6"/>
      <c r="C3" s="6"/>
      <c r="D3" s="6"/>
    </row>
    <row r="4" spans="1:4">
      <c r="A4" s="14">
        <v>43894</v>
      </c>
      <c r="B4" s="6"/>
      <c r="C4" s="6"/>
      <c r="D4" s="6"/>
    </row>
    <row r="5" spans="1:4">
      <c r="A5" s="14">
        <v>43895</v>
      </c>
      <c r="B5" s="6"/>
      <c r="C5" s="6"/>
      <c r="D5" s="6"/>
    </row>
    <row r="6" spans="1:4">
      <c r="A6" s="14">
        <v>43896</v>
      </c>
      <c r="B6" s="6"/>
      <c r="C6" s="6"/>
      <c r="D6" s="6"/>
    </row>
    <row r="7" spans="1:4">
      <c r="A7" s="14">
        <v>43897</v>
      </c>
      <c r="B7" s="6"/>
      <c r="C7" s="6"/>
      <c r="D7" s="6"/>
    </row>
    <row r="8" spans="1:4">
      <c r="A8" s="14">
        <v>43898</v>
      </c>
      <c r="B8" s="6"/>
      <c r="C8" s="6"/>
      <c r="D8" s="6"/>
    </row>
    <row r="9" spans="1:4">
      <c r="A9" s="14">
        <v>43899</v>
      </c>
      <c r="B9" s="6"/>
      <c r="C9" s="6"/>
      <c r="D9" s="6"/>
    </row>
    <row r="10" spans="1:4">
      <c r="A10" s="14">
        <v>43900</v>
      </c>
      <c r="B10" s="6"/>
      <c r="C10" s="6"/>
      <c r="D10" s="6"/>
    </row>
    <row r="11" spans="1:4">
      <c r="A11" s="14">
        <v>43901</v>
      </c>
      <c r="B11" s="6"/>
      <c r="C11" s="6"/>
      <c r="D11" s="6"/>
    </row>
    <row r="12" spans="1:4">
      <c r="A12" s="14">
        <v>43902</v>
      </c>
      <c r="B12" s="6"/>
      <c r="C12" s="6"/>
      <c r="D12" s="6"/>
    </row>
    <row r="13" spans="1:4">
      <c r="A13" s="14">
        <v>43903</v>
      </c>
      <c r="B13" s="6"/>
      <c r="C13" s="6"/>
      <c r="D13" s="6"/>
    </row>
    <row r="14" spans="1:4">
      <c r="A14" s="14">
        <v>43904</v>
      </c>
      <c r="B14" s="6"/>
      <c r="C14" s="6"/>
      <c r="D14" s="6"/>
    </row>
    <row r="15" spans="1:4">
      <c r="A15" s="14">
        <v>43905</v>
      </c>
      <c r="B15" s="6"/>
      <c r="C15" s="6"/>
      <c r="D15" s="6"/>
    </row>
    <row r="16" spans="1:4">
      <c r="A16" s="14">
        <v>43906</v>
      </c>
      <c r="B16" s="6"/>
      <c r="C16" s="6"/>
      <c r="D16" s="6"/>
    </row>
    <row r="17" spans="1:16372">
      <c r="A17" s="14">
        <v>43907</v>
      </c>
      <c r="B17" s="6"/>
      <c r="C17" s="6"/>
      <c r="D17" s="6"/>
    </row>
    <row r="18" spans="1:16372">
      <c r="A18" s="14">
        <v>43908</v>
      </c>
      <c r="B18" s="6"/>
      <c r="C18" s="6"/>
      <c r="D18" s="6"/>
    </row>
    <row r="19" spans="1:16372">
      <c r="A19" s="14">
        <v>43909</v>
      </c>
      <c r="B19" s="6"/>
      <c r="C19" s="6"/>
      <c r="D19" s="6"/>
    </row>
    <row r="20" spans="1:16372">
      <c r="A20" s="14">
        <v>43910</v>
      </c>
      <c r="B20" s="6"/>
      <c r="C20" s="6"/>
      <c r="D20" s="6"/>
    </row>
    <row r="21" spans="1:16372">
      <c r="A21" s="14">
        <v>43911</v>
      </c>
      <c r="B21" s="6"/>
      <c r="C21" s="6"/>
      <c r="D21" s="6"/>
    </row>
    <row r="22" spans="1:16372">
      <c r="A22" s="14">
        <v>43912</v>
      </c>
      <c r="B22" s="6"/>
      <c r="C22" s="6"/>
      <c r="D22" s="6"/>
    </row>
    <row r="23" spans="1:16372">
      <c r="A23" s="14">
        <v>43913</v>
      </c>
      <c r="B23" s="6"/>
      <c r="C23" s="6"/>
      <c r="D23" s="6"/>
    </row>
    <row r="24" spans="1:16372">
      <c r="A24" s="14">
        <v>43914</v>
      </c>
      <c r="B24" s="6"/>
      <c r="C24" s="6"/>
      <c r="D24" s="6"/>
    </row>
    <row r="25" spans="1:16372">
      <c r="A25" s="14">
        <v>43915</v>
      </c>
      <c r="B25" s="6"/>
      <c r="C25" s="6"/>
      <c r="D25" s="6"/>
    </row>
    <row r="26" spans="1:16372">
      <c r="A26" s="14">
        <v>43916</v>
      </c>
      <c r="B26" s="6"/>
      <c r="C26" s="6"/>
      <c r="D26" s="6"/>
    </row>
    <row r="27" spans="1:16372">
      <c r="A27" s="14">
        <v>43917</v>
      </c>
      <c r="B27" s="6"/>
      <c r="C27" s="6"/>
      <c r="D27" s="6"/>
    </row>
    <row r="28" spans="1:16372">
      <c r="A28" s="14">
        <v>43918</v>
      </c>
      <c r="B28" s="6"/>
      <c r="C28" s="6"/>
      <c r="D28" s="6"/>
    </row>
    <row r="29" spans="1:16372">
      <c r="A29" s="14">
        <v>43919</v>
      </c>
      <c r="B29" s="6"/>
      <c r="C29" s="6"/>
      <c r="D29" s="6"/>
    </row>
    <row r="30" spans="1:16372">
      <c r="A30" s="14">
        <v>43920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</row>
    <row r="31" spans="1:16372">
      <c r="A31" s="14">
        <v>43921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</row>
    <row r="32" spans="1:1637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</row>
    <row r="33" spans="1:2">
      <c r="A33" s="34"/>
    </row>
    <row r="34" spans="1:2">
      <c r="A34" t="s">
        <v>36</v>
      </c>
      <c r="B34">
        <f>SUM(B2:B29)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1"/>
  <sheetViews>
    <sheetView tabSelected="1" topLeftCell="A22" workbookViewId="0">
      <selection activeCell="B18" sqref="B18"/>
    </sheetView>
  </sheetViews>
  <sheetFormatPr defaultRowHeight="14.4"/>
  <cols>
    <col min="1" max="1" width="9.6640625" bestFit="1" customWidth="1"/>
    <col min="2" max="2" width="29" bestFit="1" customWidth="1"/>
    <col min="3" max="3" width="7.44140625" bestFit="1" customWidth="1"/>
  </cols>
  <sheetData>
    <row r="1" spans="1:5">
      <c r="A1" s="13" t="s">
        <v>37</v>
      </c>
      <c r="B1" s="13" t="s">
        <v>38</v>
      </c>
      <c r="C1" s="13" t="s">
        <v>39</v>
      </c>
      <c r="D1" s="6"/>
      <c r="E1" s="15" t="s">
        <v>47</v>
      </c>
    </row>
    <row r="2" spans="1:5">
      <c r="A2" s="14">
        <v>43891</v>
      </c>
      <c r="B2" s="24"/>
      <c r="C2" s="24"/>
      <c r="D2" s="24"/>
      <c r="E2" s="6"/>
    </row>
    <row r="3" spans="1:5">
      <c r="A3" s="14">
        <v>43892</v>
      </c>
      <c r="B3" s="24" t="s">
        <v>110</v>
      </c>
      <c r="C3" s="24">
        <v>4000</v>
      </c>
      <c r="D3" s="21"/>
      <c r="E3" s="6"/>
    </row>
    <row r="4" spans="1:5">
      <c r="A4" s="14">
        <v>43892</v>
      </c>
      <c r="B4" s="24" t="s">
        <v>111</v>
      </c>
      <c r="C4" s="24">
        <v>1000</v>
      </c>
      <c r="D4" s="21"/>
      <c r="E4" s="6"/>
    </row>
    <row r="5" spans="1:5">
      <c r="A5" s="14">
        <v>43892</v>
      </c>
      <c r="B5" s="24" t="s">
        <v>112</v>
      </c>
      <c r="C5" s="24">
        <v>550</v>
      </c>
      <c r="D5" s="21"/>
      <c r="E5" s="6"/>
    </row>
    <row r="6" spans="1:5">
      <c r="A6" s="14">
        <v>43892</v>
      </c>
      <c r="B6" s="24" t="s">
        <v>113</v>
      </c>
      <c r="C6" s="24">
        <v>100</v>
      </c>
      <c r="D6" s="21"/>
      <c r="E6" s="6"/>
    </row>
    <row r="7" spans="1:5">
      <c r="A7" s="14">
        <v>43893</v>
      </c>
      <c r="B7" s="24"/>
      <c r="C7" s="24"/>
      <c r="D7" s="24"/>
    </row>
    <row r="8" spans="1:5">
      <c r="A8" s="14">
        <v>43894</v>
      </c>
      <c r="B8" s="24"/>
      <c r="C8" s="24"/>
      <c r="D8" s="24"/>
    </row>
    <row r="9" spans="1:5">
      <c r="A9" s="14">
        <v>43895</v>
      </c>
      <c r="B9" s="24"/>
      <c r="C9" s="24"/>
      <c r="D9" s="24"/>
    </row>
    <row r="10" spans="1:5">
      <c r="A10" s="14">
        <v>43896</v>
      </c>
      <c r="B10" s="24"/>
      <c r="C10" s="24"/>
      <c r="D10" s="24"/>
    </row>
    <row r="11" spans="1:5">
      <c r="A11" s="14">
        <v>43897</v>
      </c>
      <c r="B11" s="24"/>
      <c r="C11" s="24"/>
      <c r="D11" s="24"/>
    </row>
    <row r="12" spans="1:5">
      <c r="A12" s="14">
        <v>43898</v>
      </c>
      <c r="B12" s="24"/>
      <c r="C12" s="24"/>
      <c r="D12" s="24"/>
    </row>
    <row r="13" spans="1:5">
      <c r="A13" s="14">
        <v>43899</v>
      </c>
      <c r="B13" s="24"/>
      <c r="C13" s="24"/>
      <c r="D13" s="24"/>
    </row>
    <row r="14" spans="1:5">
      <c r="A14" s="14">
        <v>43900</v>
      </c>
      <c r="B14" s="24"/>
      <c r="C14" s="24"/>
      <c r="D14" s="24"/>
    </row>
    <row r="15" spans="1:5">
      <c r="A15" s="14">
        <v>43901</v>
      </c>
      <c r="B15" s="24"/>
      <c r="C15" s="24"/>
      <c r="D15" s="24"/>
    </row>
    <row r="16" spans="1:5">
      <c r="A16" s="14">
        <v>43902</v>
      </c>
      <c r="B16" s="24"/>
      <c r="C16" s="24"/>
      <c r="D16" s="24"/>
    </row>
    <row r="17" spans="1:4">
      <c r="A17" s="14">
        <v>43903</v>
      </c>
      <c r="B17" s="24"/>
      <c r="C17" s="24"/>
      <c r="D17" s="24"/>
    </row>
    <row r="18" spans="1:4">
      <c r="A18" s="14">
        <v>43904</v>
      </c>
      <c r="B18" s="24"/>
      <c r="C18" s="24"/>
      <c r="D18" s="24"/>
    </row>
    <row r="19" spans="1:4">
      <c r="A19" s="14">
        <v>43905</v>
      </c>
      <c r="B19" s="24"/>
      <c r="C19" s="24"/>
      <c r="D19" s="24"/>
    </row>
    <row r="20" spans="1:4">
      <c r="A20" s="14">
        <v>43906</v>
      </c>
      <c r="B20" s="24"/>
      <c r="C20" s="24"/>
      <c r="D20" s="24"/>
    </row>
    <row r="21" spans="1:4">
      <c r="A21" s="14">
        <v>43907</v>
      </c>
      <c r="B21" s="24"/>
      <c r="C21" s="24"/>
      <c r="D21" s="24"/>
    </row>
    <row r="22" spans="1:4">
      <c r="A22" s="14">
        <v>43908</v>
      </c>
      <c r="B22" s="24"/>
      <c r="C22" s="24"/>
      <c r="D22" s="24"/>
    </row>
    <row r="23" spans="1:4">
      <c r="A23" s="14">
        <v>43909</v>
      </c>
      <c r="B23" s="21"/>
      <c r="C23" s="21"/>
      <c r="D23" s="24"/>
    </row>
    <row r="24" spans="1:4">
      <c r="A24" s="14">
        <v>43910</v>
      </c>
      <c r="B24" s="24"/>
      <c r="C24" s="24"/>
      <c r="D24" s="24"/>
    </row>
    <row r="25" spans="1:4">
      <c r="A25" s="14">
        <v>43911</v>
      </c>
      <c r="B25" s="24"/>
      <c r="C25" s="24"/>
      <c r="D25" s="24"/>
    </row>
    <row r="26" spans="1:4">
      <c r="A26" s="14">
        <v>43912</v>
      </c>
      <c r="B26" s="24"/>
      <c r="C26" s="24"/>
      <c r="D26" s="24"/>
    </row>
    <row r="27" spans="1:4">
      <c r="A27" s="14">
        <v>43913</v>
      </c>
      <c r="B27" s="24"/>
      <c r="C27" s="24"/>
      <c r="D27" s="24"/>
    </row>
    <row r="28" spans="1:4">
      <c r="A28" s="14">
        <v>43914</v>
      </c>
      <c r="B28" s="24"/>
      <c r="C28" s="24"/>
      <c r="D28" s="24"/>
    </row>
    <row r="29" spans="1:4">
      <c r="A29" s="14">
        <v>43915</v>
      </c>
      <c r="B29" s="24"/>
      <c r="C29" s="24"/>
      <c r="D29" s="24"/>
    </row>
    <row r="30" spans="1:4">
      <c r="A30" s="14">
        <v>43916</v>
      </c>
      <c r="B30" s="24"/>
      <c r="C30" s="24"/>
      <c r="D30" s="24"/>
    </row>
    <row r="31" spans="1:4">
      <c r="A31" s="14">
        <v>43917</v>
      </c>
      <c r="B31" s="24"/>
      <c r="C31" s="24"/>
      <c r="D31" s="24"/>
    </row>
    <row r="32" spans="1:4">
      <c r="A32" s="14">
        <v>43918</v>
      </c>
      <c r="B32" s="24"/>
      <c r="C32" s="24"/>
      <c r="D32" s="24"/>
    </row>
    <row r="33" spans="1:4">
      <c r="A33" s="14">
        <v>43919</v>
      </c>
      <c r="B33" s="24"/>
      <c r="C33" s="24"/>
      <c r="D33" s="24"/>
    </row>
    <row r="34" spans="1:4">
      <c r="A34" s="14">
        <v>43920</v>
      </c>
      <c r="B34" s="24"/>
      <c r="C34" s="24"/>
      <c r="D34" s="24"/>
    </row>
    <row r="35" spans="1:4">
      <c r="A35" s="14">
        <v>43921</v>
      </c>
      <c r="B35" s="24"/>
      <c r="C35" s="24"/>
      <c r="D35" s="24"/>
    </row>
    <row r="36" spans="1:4">
      <c r="A36" s="14"/>
      <c r="B36" s="6"/>
      <c r="C36" s="6"/>
      <c r="D36" s="6"/>
    </row>
    <row r="37" spans="1:4">
      <c r="A37" s="14"/>
      <c r="B37" s="6"/>
      <c r="C37" s="6"/>
      <c r="D37" s="6"/>
    </row>
    <row r="38" spans="1:4">
      <c r="A38" s="14"/>
      <c r="B38" s="6" t="s">
        <v>36</v>
      </c>
      <c r="C38" s="6">
        <f>SUM(C1:C37)</f>
        <v>5650</v>
      </c>
      <c r="D38" s="6"/>
    </row>
    <row r="39" spans="1:4">
      <c r="A39" s="14"/>
      <c r="B39" s="6"/>
      <c r="C39" s="6"/>
      <c r="D39" s="6"/>
    </row>
    <row r="40" spans="1:4">
      <c r="A40" s="14"/>
      <c r="B40" s="6"/>
      <c r="C40" s="6"/>
      <c r="D40" s="6"/>
    </row>
    <row r="41" spans="1:4">
      <c r="A41" s="14"/>
      <c r="B41" s="6"/>
      <c r="C41" s="6"/>
      <c r="D4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:A32"/>
    </sheetView>
  </sheetViews>
  <sheetFormatPr defaultRowHeight="14.4"/>
  <cols>
    <col min="2" max="3" width="12.6640625" bestFit="1" customWidth="1"/>
    <col min="4" max="4" width="9.88671875" customWidth="1"/>
    <col min="5" max="5" width="8.5546875" bestFit="1" customWidth="1"/>
    <col min="6" max="6" width="12.109375" customWidth="1"/>
    <col min="7" max="7" width="12.33203125" hidden="1" customWidth="1"/>
    <col min="8" max="8" width="12.33203125" bestFit="1" customWidth="1"/>
    <col min="9" max="9" width="40" bestFit="1" customWidth="1"/>
  </cols>
  <sheetData>
    <row r="1" spans="1:9" ht="15.6" customHeight="1">
      <c r="A1" s="9" t="s">
        <v>0</v>
      </c>
      <c r="B1" s="9" t="s">
        <v>104</v>
      </c>
      <c r="C1" s="9" t="s">
        <v>105</v>
      </c>
      <c r="D1" s="9" t="s">
        <v>43</v>
      </c>
      <c r="E1" s="10" t="s">
        <v>75</v>
      </c>
      <c r="F1" s="9" t="s">
        <v>44</v>
      </c>
      <c r="G1" s="9" t="s">
        <v>45</v>
      </c>
      <c r="H1" s="9" t="s">
        <v>45</v>
      </c>
      <c r="I1" s="5" t="s">
        <v>72</v>
      </c>
    </row>
    <row r="2" spans="1:9">
      <c r="A2" s="8" t="s">
        <v>7</v>
      </c>
      <c r="B2" s="8">
        <v>75760</v>
      </c>
      <c r="C2" s="8">
        <v>88370</v>
      </c>
      <c r="D2" s="8">
        <f>C2-B2</f>
        <v>12610</v>
      </c>
      <c r="E2" s="8">
        <f t="shared" ref="E2:E34" si="0">(0.02*D2)</f>
        <v>252.20000000000002</v>
      </c>
      <c r="F2" s="8">
        <v>1100</v>
      </c>
      <c r="G2" s="8">
        <f t="shared" ref="G2:G17" si="1">SUM(E2+F2)</f>
        <v>1352.2</v>
      </c>
      <c r="H2" s="8">
        <v>1480</v>
      </c>
      <c r="I2" s="11" t="s">
        <v>71</v>
      </c>
    </row>
    <row r="3" spans="1:9" s="28" customFormat="1">
      <c r="A3" s="31" t="s">
        <v>8</v>
      </c>
      <c r="B3" s="31">
        <v>111890</v>
      </c>
      <c r="C3" s="31">
        <v>117460</v>
      </c>
      <c r="D3" s="8">
        <f t="shared" ref="D3:D33" si="2">C3-B3</f>
        <v>5570</v>
      </c>
      <c r="E3" s="8">
        <f t="shared" si="0"/>
        <v>111.4</v>
      </c>
      <c r="F3" s="31">
        <v>1100</v>
      </c>
      <c r="G3" s="31">
        <f t="shared" si="1"/>
        <v>1211.4000000000001</v>
      </c>
      <c r="H3" s="31">
        <v>1370</v>
      </c>
      <c r="I3" s="32"/>
    </row>
    <row r="4" spans="1:9">
      <c r="A4" s="8" t="s">
        <v>9</v>
      </c>
      <c r="B4" s="8">
        <v>125310</v>
      </c>
      <c r="C4" s="8">
        <v>133480</v>
      </c>
      <c r="D4" s="8">
        <f t="shared" si="2"/>
        <v>8170</v>
      </c>
      <c r="E4" s="8">
        <f t="shared" si="0"/>
        <v>163.4</v>
      </c>
      <c r="F4" s="8">
        <v>1100</v>
      </c>
      <c r="G4" s="8">
        <f t="shared" si="1"/>
        <v>1263.4000000000001</v>
      </c>
      <c r="H4" s="8">
        <v>1380</v>
      </c>
      <c r="I4" s="11"/>
    </row>
    <row r="5" spans="1:9">
      <c r="A5" s="8" t="s">
        <v>10</v>
      </c>
      <c r="B5" s="8">
        <v>80010</v>
      </c>
      <c r="C5" s="8">
        <v>87970</v>
      </c>
      <c r="D5" s="8">
        <f t="shared" si="2"/>
        <v>7960</v>
      </c>
      <c r="E5" s="8">
        <f t="shared" si="0"/>
        <v>159.20000000000002</v>
      </c>
      <c r="F5" s="8">
        <v>1100</v>
      </c>
      <c r="G5" s="8">
        <f t="shared" si="1"/>
        <v>1259.2</v>
      </c>
      <c r="H5" s="8">
        <v>1100</v>
      </c>
      <c r="I5" s="11" t="s">
        <v>67</v>
      </c>
    </row>
    <row r="6" spans="1:9" s="3" customFormat="1" ht="13.95" customHeight="1">
      <c r="A6" s="7" t="s">
        <v>11</v>
      </c>
      <c r="B6" s="33">
        <v>70780</v>
      </c>
      <c r="C6" s="33">
        <v>79350</v>
      </c>
      <c r="D6" s="8">
        <f t="shared" si="2"/>
        <v>8570</v>
      </c>
      <c r="E6" s="8">
        <f t="shared" si="0"/>
        <v>171.4</v>
      </c>
      <c r="F6" s="7">
        <v>1100</v>
      </c>
      <c r="G6" s="7">
        <f t="shared" si="1"/>
        <v>1271.4000000000001</v>
      </c>
      <c r="H6" s="7">
        <v>1340</v>
      </c>
      <c r="I6" s="12"/>
    </row>
    <row r="7" spans="1:9" s="4" customFormat="1" ht="13.95" customHeight="1">
      <c r="A7" s="8" t="s">
        <v>12</v>
      </c>
      <c r="B7" s="33">
        <v>13512</v>
      </c>
      <c r="C7" s="33">
        <v>13701</v>
      </c>
      <c r="D7" s="8">
        <f t="shared" si="2"/>
        <v>189</v>
      </c>
      <c r="E7" s="8">
        <f t="shared" si="0"/>
        <v>3.7800000000000002</v>
      </c>
      <c r="F7" s="8">
        <v>1100</v>
      </c>
      <c r="G7" s="8">
        <f t="shared" si="1"/>
        <v>1103.78</v>
      </c>
      <c r="H7" s="8">
        <v>1100</v>
      </c>
      <c r="I7" s="11" t="s">
        <v>67</v>
      </c>
    </row>
    <row r="8" spans="1:9">
      <c r="A8" s="8" t="s">
        <v>13</v>
      </c>
      <c r="B8" s="22">
        <v>154430</v>
      </c>
      <c r="C8" s="22">
        <v>18020</v>
      </c>
      <c r="D8" s="8">
        <v>27617</v>
      </c>
      <c r="E8" s="8">
        <f t="shared" si="0"/>
        <v>552.34</v>
      </c>
      <c r="F8" s="8">
        <v>1100</v>
      </c>
      <c r="G8" s="8">
        <f t="shared" si="1"/>
        <v>1652.3400000000001</v>
      </c>
      <c r="H8" s="8">
        <v>1650</v>
      </c>
      <c r="I8" s="11" t="s">
        <v>78</v>
      </c>
    </row>
    <row r="9" spans="1:9">
      <c r="A9" s="30" t="s">
        <v>14</v>
      </c>
      <c r="B9" s="30">
        <v>17467</v>
      </c>
      <c r="C9" s="30">
        <v>28338</v>
      </c>
      <c r="D9" s="8">
        <f t="shared" si="2"/>
        <v>10871</v>
      </c>
      <c r="E9" s="8">
        <f t="shared" si="0"/>
        <v>217.42000000000002</v>
      </c>
      <c r="F9" s="8">
        <v>1100</v>
      </c>
      <c r="G9" s="8">
        <f t="shared" si="1"/>
        <v>1317.42</v>
      </c>
      <c r="H9" s="8">
        <v>1290</v>
      </c>
      <c r="I9" s="11"/>
    </row>
    <row r="10" spans="1:9">
      <c r="A10" s="8" t="s">
        <v>4</v>
      </c>
      <c r="B10" s="33">
        <v>372310</v>
      </c>
      <c r="C10" s="33">
        <v>391140</v>
      </c>
      <c r="D10" s="8">
        <f t="shared" si="2"/>
        <v>18830</v>
      </c>
      <c r="E10" s="8">
        <f t="shared" si="0"/>
        <v>376.6</v>
      </c>
      <c r="F10" s="8">
        <v>1100</v>
      </c>
      <c r="G10" s="8">
        <f t="shared" si="1"/>
        <v>1476.6</v>
      </c>
      <c r="H10" s="8">
        <v>1400</v>
      </c>
      <c r="I10" s="11"/>
    </row>
    <row r="11" spans="1:9">
      <c r="A11" s="8" t="s">
        <v>5</v>
      </c>
      <c r="B11" s="33">
        <v>307580</v>
      </c>
      <c r="C11" s="33">
        <v>316640</v>
      </c>
      <c r="D11" s="8">
        <f t="shared" si="2"/>
        <v>9060</v>
      </c>
      <c r="E11" s="8">
        <f t="shared" si="0"/>
        <v>181.20000000000002</v>
      </c>
      <c r="F11" s="8">
        <v>1100</v>
      </c>
      <c r="G11" s="8">
        <f t="shared" si="1"/>
        <v>1281.2</v>
      </c>
      <c r="H11" s="8">
        <v>1300</v>
      </c>
      <c r="I11" s="11"/>
    </row>
    <row r="12" spans="1:9">
      <c r="A12" s="8" t="s">
        <v>6</v>
      </c>
      <c r="B12" s="41">
        <v>122520</v>
      </c>
      <c r="C12" s="41">
        <v>135680</v>
      </c>
      <c r="D12" s="8">
        <f t="shared" si="2"/>
        <v>13160</v>
      </c>
      <c r="E12" s="8">
        <f t="shared" si="0"/>
        <v>263.2</v>
      </c>
      <c r="F12" s="8">
        <v>1100</v>
      </c>
      <c r="G12" s="8">
        <f t="shared" si="1"/>
        <v>1363.2</v>
      </c>
      <c r="H12" s="8">
        <v>1480</v>
      </c>
      <c r="I12" s="11"/>
    </row>
    <row r="13" spans="1:9">
      <c r="A13" s="8" t="s">
        <v>15</v>
      </c>
      <c r="B13" s="33">
        <v>87244</v>
      </c>
      <c r="C13" s="33">
        <v>97246</v>
      </c>
      <c r="D13" s="8">
        <f t="shared" si="2"/>
        <v>10002</v>
      </c>
      <c r="E13" s="8">
        <f t="shared" si="0"/>
        <v>200.04</v>
      </c>
      <c r="F13" s="8">
        <v>1100</v>
      </c>
      <c r="G13" s="8">
        <f t="shared" si="1"/>
        <v>1300.04</v>
      </c>
      <c r="H13" s="8">
        <v>1370</v>
      </c>
      <c r="I13" s="11"/>
    </row>
    <row r="14" spans="1:9" s="28" customFormat="1">
      <c r="A14" s="31" t="s">
        <v>16</v>
      </c>
      <c r="B14" s="31">
        <v>3656</v>
      </c>
      <c r="C14" s="31">
        <v>13329</v>
      </c>
      <c r="D14" s="8">
        <f t="shared" si="2"/>
        <v>9673</v>
      </c>
      <c r="E14" s="8">
        <f t="shared" si="0"/>
        <v>193.46</v>
      </c>
      <c r="F14" s="31">
        <v>1100</v>
      </c>
      <c r="G14" s="31">
        <f t="shared" si="1"/>
        <v>1293.46</v>
      </c>
      <c r="H14" s="31">
        <v>1480</v>
      </c>
      <c r="I14" s="32" t="s">
        <v>77</v>
      </c>
    </row>
    <row r="15" spans="1:9" s="4" customFormat="1" ht="13.95" customHeight="1">
      <c r="A15" s="8" t="s">
        <v>17</v>
      </c>
      <c r="B15" s="33">
        <v>92620</v>
      </c>
      <c r="C15" s="33">
        <v>92620</v>
      </c>
      <c r="D15" s="8">
        <f t="shared" si="2"/>
        <v>0</v>
      </c>
      <c r="E15" s="8">
        <f t="shared" si="0"/>
        <v>0</v>
      </c>
      <c r="F15" s="8">
        <v>1100</v>
      </c>
      <c r="G15" s="8">
        <f t="shared" si="1"/>
        <v>1100</v>
      </c>
      <c r="H15" s="8">
        <v>1100</v>
      </c>
      <c r="I15" s="11" t="s">
        <v>65</v>
      </c>
    </row>
    <row r="16" spans="1:9">
      <c r="A16" s="8" t="s">
        <v>18</v>
      </c>
      <c r="B16" s="33">
        <v>157760</v>
      </c>
      <c r="C16" s="33">
        <v>169820</v>
      </c>
      <c r="D16" s="8">
        <f t="shared" si="2"/>
        <v>12060</v>
      </c>
      <c r="E16" s="8">
        <f t="shared" si="0"/>
        <v>241.20000000000002</v>
      </c>
      <c r="F16" s="8">
        <v>1100</v>
      </c>
      <c r="G16" s="8">
        <f t="shared" si="1"/>
        <v>1341.2</v>
      </c>
      <c r="H16" s="8">
        <v>1380</v>
      </c>
      <c r="I16" s="12"/>
    </row>
    <row r="17" spans="1:9">
      <c r="A17" s="8" t="s">
        <v>19</v>
      </c>
      <c r="B17" s="33">
        <v>112900</v>
      </c>
      <c r="C17" s="33">
        <v>122610</v>
      </c>
      <c r="D17" s="8">
        <f t="shared" si="2"/>
        <v>9710</v>
      </c>
      <c r="E17" s="8">
        <f t="shared" si="0"/>
        <v>194.20000000000002</v>
      </c>
      <c r="F17" s="8">
        <v>1100</v>
      </c>
      <c r="G17" s="8">
        <f t="shared" si="1"/>
        <v>1294.2</v>
      </c>
      <c r="H17" s="8">
        <v>1380</v>
      </c>
      <c r="I17" s="11"/>
    </row>
    <row r="18" spans="1:9" ht="13.95" customHeight="1">
      <c r="A18" s="8" t="s">
        <v>20</v>
      </c>
      <c r="B18" s="33">
        <v>9390</v>
      </c>
      <c r="C18" s="33">
        <v>9390</v>
      </c>
      <c r="D18" s="8">
        <f t="shared" si="2"/>
        <v>0</v>
      </c>
      <c r="E18" s="8">
        <f t="shared" si="0"/>
        <v>0</v>
      </c>
      <c r="F18" s="8">
        <v>1100</v>
      </c>
      <c r="G18" s="8">
        <f>SUM(E18+F18)+3300</f>
        <v>4400</v>
      </c>
      <c r="H18" s="8">
        <v>4400</v>
      </c>
      <c r="I18" s="11" t="s">
        <v>79</v>
      </c>
    </row>
    <row r="19" spans="1:9">
      <c r="A19" s="8" t="s">
        <v>21</v>
      </c>
      <c r="B19" s="33">
        <v>128070</v>
      </c>
      <c r="C19" s="33">
        <v>143320</v>
      </c>
      <c r="D19" s="8">
        <f t="shared" si="2"/>
        <v>15250</v>
      </c>
      <c r="E19" s="8">
        <f t="shared" si="0"/>
        <v>305</v>
      </c>
      <c r="F19" s="8">
        <v>1100</v>
      </c>
      <c r="G19" s="8">
        <f t="shared" ref="G19:G33" si="3">SUM(E19+F19)</f>
        <v>1405</v>
      </c>
      <c r="H19" s="8">
        <v>1480</v>
      </c>
      <c r="I19" s="11"/>
    </row>
    <row r="20" spans="1:9">
      <c r="A20" s="8" t="s">
        <v>22</v>
      </c>
      <c r="B20" s="33">
        <v>92777</v>
      </c>
      <c r="C20" s="33">
        <v>100710</v>
      </c>
      <c r="D20" s="8">
        <f t="shared" si="2"/>
        <v>7933</v>
      </c>
      <c r="E20" s="8">
        <f t="shared" si="0"/>
        <v>158.66</v>
      </c>
      <c r="F20" s="8">
        <v>1100</v>
      </c>
      <c r="G20" s="8">
        <f t="shared" si="3"/>
        <v>1258.6600000000001</v>
      </c>
      <c r="H20" s="8">
        <v>1300</v>
      </c>
      <c r="I20" s="11"/>
    </row>
    <row r="21" spans="1:9">
      <c r="A21" s="8" t="s">
        <v>23</v>
      </c>
      <c r="B21" s="22">
        <v>98790</v>
      </c>
      <c r="C21" s="22">
        <v>111650</v>
      </c>
      <c r="D21" s="8">
        <f t="shared" si="2"/>
        <v>12860</v>
      </c>
      <c r="E21" s="8">
        <f t="shared" si="0"/>
        <v>257.2</v>
      </c>
      <c r="F21" s="8">
        <v>1100</v>
      </c>
      <c r="G21" s="8">
        <f t="shared" si="3"/>
        <v>1357.2</v>
      </c>
      <c r="H21" s="8">
        <v>1610</v>
      </c>
      <c r="I21" s="11"/>
    </row>
    <row r="22" spans="1:9" s="3" customFormat="1">
      <c r="A22" s="7" t="s">
        <v>24</v>
      </c>
      <c r="B22" s="22">
        <v>130377</v>
      </c>
      <c r="C22" s="22">
        <v>149225</v>
      </c>
      <c r="D22" s="8">
        <f t="shared" si="2"/>
        <v>18848</v>
      </c>
      <c r="E22" s="8">
        <f t="shared" si="0"/>
        <v>376.96</v>
      </c>
      <c r="F22" s="7">
        <v>1100</v>
      </c>
      <c r="G22" s="8">
        <f t="shared" si="3"/>
        <v>1476.96</v>
      </c>
      <c r="H22" s="7">
        <v>1660</v>
      </c>
      <c r="I22" s="7"/>
    </row>
    <row r="23" spans="1:9">
      <c r="A23" s="8" t="s">
        <v>25</v>
      </c>
      <c r="B23" s="33">
        <v>140140</v>
      </c>
      <c r="C23" s="33">
        <v>150740</v>
      </c>
      <c r="D23" s="8">
        <f t="shared" si="2"/>
        <v>10600</v>
      </c>
      <c r="E23" s="8">
        <f t="shared" si="0"/>
        <v>212</v>
      </c>
      <c r="F23" s="8">
        <v>1100</v>
      </c>
      <c r="G23" s="8">
        <f t="shared" si="3"/>
        <v>1312</v>
      </c>
      <c r="H23" s="8">
        <v>1435</v>
      </c>
      <c r="I23" s="8"/>
    </row>
    <row r="24" spans="1:9">
      <c r="A24" s="8" t="s">
        <v>26</v>
      </c>
      <c r="B24" s="33">
        <v>238550</v>
      </c>
      <c r="C24" s="33">
        <v>255260</v>
      </c>
      <c r="D24" s="8">
        <f t="shared" si="2"/>
        <v>16710</v>
      </c>
      <c r="E24" s="8">
        <f t="shared" si="0"/>
        <v>334.2</v>
      </c>
      <c r="F24" s="8">
        <v>1100</v>
      </c>
      <c r="G24" s="8">
        <f t="shared" si="3"/>
        <v>1434.2</v>
      </c>
      <c r="H24" s="8">
        <v>1590</v>
      </c>
      <c r="I24" s="8"/>
    </row>
    <row r="25" spans="1:9">
      <c r="A25" s="8" t="s">
        <v>27</v>
      </c>
      <c r="B25" s="33">
        <v>153350</v>
      </c>
      <c r="C25" s="33">
        <v>158840</v>
      </c>
      <c r="D25" s="8">
        <f t="shared" si="2"/>
        <v>5490</v>
      </c>
      <c r="E25" s="8">
        <f t="shared" si="0"/>
        <v>109.8</v>
      </c>
      <c r="F25" s="8">
        <v>1100</v>
      </c>
      <c r="G25" s="8">
        <f t="shared" si="3"/>
        <v>1209.8</v>
      </c>
      <c r="H25" s="8">
        <v>1315</v>
      </c>
      <c r="I25" s="8"/>
    </row>
    <row r="26" spans="1:9">
      <c r="A26" s="8" t="s">
        <v>28</v>
      </c>
      <c r="B26" s="33">
        <v>113730</v>
      </c>
      <c r="C26" s="33">
        <v>119050</v>
      </c>
      <c r="D26" s="8">
        <f t="shared" si="2"/>
        <v>5320</v>
      </c>
      <c r="E26" s="8">
        <f t="shared" si="0"/>
        <v>106.4</v>
      </c>
      <c r="F26" s="8">
        <v>1100</v>
      </c>
      <c r="G26" s="8">
        <f t="shared" si="3"/>
        <v>1206.4000000000001</v>
      </c>
      <c r="H26" s="8">
        <v>1260</v>
      </c>
      <c r="I26" s="8"/>
    </row>
    <row r="27" spans="1:9">
      <c r="A27" s="8" t="s">
        <v>29</v>
      </c>
      <c r="B27" s="41">
        <v>137466</v>
      </c>
      <c r="C27" s="41">
        <v>606</v>
      </c>
      <c r="D27" s="8">
        <f t="shared" si="2"/>
        <v>-136860</v>
      </c>
      <c r="E27" s="8">
        <f t="shared" si="0"/>
        <v>-2737.2000000000003</v>
      </c>
      <c r="F27" s="8">
        <v>1100</v>
      </c>
      <c r="G27" s="8">
        <f t="shared" si="3"/>
        <v>-1637.2000000000003</v>
      </c>
      <c r="H27" s="8">
        <v>1420</v>
      </c>
      <c r="I27" s="6" t="s">
        <v>102</v>
      </c>
    </row>
    <row r="28" spans="1:9">
      <c r="A28" s="30" t="s">
        <v>30</v>
      </c>
      <c r="B28" s="33">
        <v>34008</v>
      </c>
      <c r="C28" s="33">
        <v>50880</v>
      </c>
      <c r="D28" s="8">
        <f t="shared" si="2"/>
        <v>16872</v>
      </c>
      <c r="E28" s="8">
        <f t="shared" si="0"/>
        <v>337.44</v>
      </c>
      <c r="F28" s="30">
        <v>1100</v>
      </c>
      <c r="G28" s="30">
        <f t="shared" si="3"/>
        <v>1437.44</v>
      </c>
      <c r="H28" s="30">
        <v>1600</v>
      </c>
      <c r="I28" s="11"/>
    </row>
    <row r="29" spans="1:9">
      <c r="A29" s="8" t="s">
        <v>31</v>
      </c>
      <c r="B29" s="33">
        <v>61662</v>
      </c>
      <c r="C29" s="33">
        <v>68260</v>
      </c>
      <c r="D29" s="8">
        <f t="shared" si="2"/>
        <v>6598</v>
      </c>
      <c r="E29" s="8">
        <f t="shared" si="0"/>
        <v>131.96</v>
      </c>
      <c r="F29" s="8">
        <v>1100</v>
      </c>
      <c r="G29" s="8">
        <f t="shared" si="3"/>
        <v>1231.96</v>
      </c>
      <c r="H29" s="8">
        <v>1260</v>
      </c>
      <c r="I29" s="6"/>
    </row>
    <row r="30" spans="1:9" s="3" customFormat="1">
      <c r="A30" s="29" t="s">
        <v>32</v>
      </c>
      <c r="B30" s="29">
        <v>62660</v>
      </c>
      <c r="C30" s="29">
        <v>72390</v>
      </c>
      <c r="D30" s="8">
        <f t="shared" si="2"/>
        <v>9730</v>
      </c>
      <c r="E30" s="8">
        <f t="shared" si="0"/>
        <v>194.6</v>
      </c>
      <c r="F30" s="8">
        <v>1100</v>
      </c>
      <c r="G30" s="8">
        <f t="shared" si="3"/>
        <v>1294.5999999999999</v>
      </c>
      <c r="H30" s="8">
        <v>1560</v>
      </c>
      <c r="I30" s="22"/>
    </row>
    <row r="31" spans="1:9">
      <c r="A31" s="29" t="s">
        <v>33</v>
      </c>
      <c r="B31" s="29">
        <v>83620</v>
      </c>
      <c r="C31" s="29">
        <v>100640</v>
      </c>
      <c r="D31" s="8">
        <f t="shared" si="2"/>
        <v>17020</v>
      </c>
      <c r="E31" s="8">
        <f t="shared" si="0"/>
        <v>340.40000000000003</v>
      </c>
      <c r="F31" s="8">
        <v>1100</v>
      </c>
      <c r="G31" s="8">
        <f t="shared" si="3"/>
        <v>1440.4</v>
      </c>
      <c r="H31" s="8">
        <v>1480</v>
      </c>
      <c r="I31" s="8"/>
    </row>
    <row r="32" spans="1:9">
      <c r="A32" s="8" t="s">
        <v>34</v>
      </c>
      <c r="B32" s="8">
        <v>52290</v>
      </c>
      <c r="C32" s="8">
        <v>53960</v>
      </c>
      <c r="D32" s="8">
        <f t="shared" si="2"/>
        <v>1670</v>
      </c>
      <c r="E32" s="8">
        <f t="shared" si="0"/>
        <v>33.4</v>
      </c>
      <c r="F32" s="8">
        <v>1100</v>
      </c>
      <c r="G32" s="8">
        <f t="shared" si="3"/>
        <v>1133.4000000000001</v>
      </c>
      <c r="H32" s="8">
        <v>1150</v>
      </c>
      <c r="I32" s="8"/>
    </row>
    <row r="33" spans="1:9">
      <c r="A33" s="6" t="s">
        <v>35</v>
      </c>
      <c r="B33" s="8">
        <v>352080</v>
      </c>
      <c r="C33" s="8">
        <v>364670</v>
      </c>
      <c r="D33" s="8">
        <f t="shared" si="2"/>
        <v>12590</v>
      </c>
      <c r="E33" s="8">
        <f t="shared" si="0"/>
        <v>251.8</v>
      </c>
      <c r="F33" s="8">
        <v>1100</v>
      </c>
      <c r="G33" s="8">
        <f t="shared" si="3"/>
        <v>1351.8</v>
      </c>
      <c r="H33" s="8">
        <v>1610</v>
      </c>
      <c r="I33" s="8"/>
    </row>
    <row r="34" spans="1:9" s="4" customFormat="1" ht="19.8" hidden="1" customHeight="1">
      <c r="A34" s="8" t="s">
        <v>42</v>
      </c>
      <c r="B34" s="8">
        <v>42210</v>
      </c>
      <c r="C34" s="8">
        <v>43080</v>
      </c>
      <c r="D34" s="8">
        <f>C34-B34</f>
        <v>870</v>
      </c>
      <c r="E34" s="8">
        <f t="shared" si="0"/>
        <v>17.400000000000002</v>
      </c>
      <c r="F34" s="8">
        <v>0</v>
      </c>
      <c r="G34" s="8"/>
      <c r="H34" s="8"/>
      <c r="I34" s="8"/>
    </row>
    <row r="35" spans="1:9">
      <c r="A35" s="6" t="s">
        <v>36</v>
      </c>
      <c r="B35" s="6">
        <f>SUM(B1:B34)</f>
        <v>3836919</v>
      </c>
      <c r="C35" s="6">
        <f>SUM(C1:C34)</f>
        <v>3858445</v>
      </c>
      <c r="D35" s="6">
        <f>SUM(D1:D34)</f>
        <v>185553</v>
      </c>
      <c r="E35" s="6"/>
      <c r="F35" s="6"/>
      <c r="G35" s="6">
        <f>SUM(G1:G34)</f>
        <v>42193.660000000018</v>
      </c>
      <c r="H35" s="6">
        <f>SUM(H1:H34)</f>
        <v>47730</v>
      </c>
      <c r="I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Pathmanaban Govindhan</cp:lastModifiedBy>
  <cp:lastPrinted>2020-02-01T16:26:03Z</cp:lastPrinted>
  <dcterms:created xsi:type="dcterms:W3CDTF">2019-06-12T05:01:06Z</dcterms:created>
  <dcterms:modified xsi:type="dcterms:W3CDTF">2020-03-03T02:52:37Z</dcterms:modified>
</cp:coreProperties>
</file>