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 activeTab="3"/>
  </bookViews>
  <sheets>
    <sheet name="Collection_Report" sheetId="1" r:id="rId1"/>
    <sheet name="Lorry exp" sheetId="2" r:id="rId2"/>
    <sheet name="Maintenance_expense" sheetId="3" r:id="rId3"/>
    <sheet name="Maintenace_billing" sheetId="4" r:id="rId4"/>
    <sheet name="Lorry_amount_given_dates" sheetId="5" r:id="rId5"/>
    <sheet name="EB_usuage" sheetId="6" r:id="rId6"/>
  </sheets>
  <definedNames>
    <definedName name="_xlnm._FilterDatabase" localSheetId="0" hidden="1">Collection_Report!$A$1:$D$33</definedName>
  </definedNames>
  <calcPr calcId="124519"/>
</workbook>
</file>

<file path=xl/calcChain.xml><?xml version="1.0" encoding="utf-8"?>
<calcChain xmlns="http://schemas.openxmlformats.org/spreadsheetml/2006/main">
  <c r="H2" i="4"/>
  <c r="H18"/>
  <c r="F3"/>
  <c r="F4"/>
  <c r="F5"/>
  <c r="F6"/>
  <c r="F7"/>
  <c r="F8"/>
  <c r="H8" s="1"/>
  <c r="F9"/>
  <c r="F10"/>
  <c r="H10" s="1"/>
  <c r="F11"/>
  <c r="F12"/>
  <c r="F13"/>
  <c r="F14"/>
  <c r="H14" s="1"/>
  <c r="F15"/>
  <c r="F16"/>
  <c r="F17"/>
  <c r="F18"/>
  <c r="F19"/>
  <c r="F20"/>
  <c r="H20" s="1"/>
  <c r="F21"/>
  <c r="F22"/>
  <c r="H22" s="1"/>
  <c r="F23"/>
  <c r="F24"/>
  <c r="F25"/>
  <c r="F26"/>
  <c r="F27"/>
  <c r="F28"/>
  <c r="F29"/>
  <c r="F30"/>
  <c r="F31"/>
  <c r="F32"/>
  <c r="F33"/>
  <c r="F2"/>
  <c r="H7"/>
  <c r="H15"/>
  <c r="F34"/>
  <c r="H3"/>
  <c r="H4"/>
  <c r="H5"/>
  <c r="H6"/>
  <c r="H9"/>
  <c r="H11"/>
  <c r="H12"/>
  <c r="H13"/>
  <c r="H16"/>
  <c r="H17"/>
  <c r="H21"/>
  <c r="H23"/>
  <c r="H24"/>
  <c r="H25"/>
  <c r="H26"/>
  <c r="H27"/>
  <c r="H28"/>
  <c r="H29"/>
  <c r="H30"/>
  <c r="H31"/>
  <c r="H32"/>
  <c r="H33"/>
  <c r="H34"/>
  <c r="D2"/>
  <c r="C36"/>
  <c r="D3"/>
  <c r="D4"/>
  <c r="D5"/>
  <c r="D6"/>
  <c r="D7"/>
  <c r="D8"/>
  <c r="D9"/>
  <c r="D10"/>
  <c r="D11"/>
  <c r="D12"/>
  <c r="D14"/>
  <c r="D16"/>
  <c r="D17"/>
  <c r="D18"/>
  <c r="D19"/>
  <c r="H19" s="1"/>
  <c r="D20"/>
  <c r="D21"/>
  <c r="D23"/>
  <c r="D24"/>
  <c r="D25"/>
  <c r="D26"/>
  <c r="D27"/>
  <c r="D28"/>
  <c r="D29"/>
  <c r="D30"/>
  <c r="D31"/>
  <c r="D32"/>
  <c r="D33"/>
  <c r="D34"/>
  <c r="D3" i="6"/>
  <c r="D2"/>
  <c r="B15" i="5"/>
  <c r="B36" i="4"/>
  <c r="C40" i="3"/>
  <c r="B32" i="2"/>
  <c r="B36" i="1"/>
  <c r="H36" i="4" l="1"/>
  <c r="D36"/>
</calcChain>
</file>

<file path=xl/sharedStrings.xml><?xml version="1.0" encoding="utf-8"?>
<sst xmlns="http://schemas.openxmlformats.org/spreadsheetml/2006/main" count="154" uniqueCount="81">
  <si>
    <t>Flats</t>
  </si>
  <si>
    <t xml:space="preserve">Maintenance </t>
  </si>
  <si>
    <t>status</t>
  </si>
  <si>
    <t>pending amout</t>
  </si>
  <si>
    <t>F1</t>
  </si>
  <si>
    <t>F2</t>
  </si>
  <si>
    <t>F3</t>
  </si>
  <si>
    <t>G1</t>
  </si>
  <si>
    <t>G2</t>
  </si>
  <si>
    <t>G3</t>
  </si>
  <si>
    <t>G4</t>
  </si>
  <si>
    <t>G5</t>
  </si>
  <si>
    <t>G6</t>
  </si>
  <si>
    <t>G7</t>
  </si>
  <si>
    <t>G9</t>
  </si>
  <si>
    <t>F4</t>
  </si>
  <si>
    <t>F5</t>
  </si>
  <si>
    <t>F6</t>
  </si>
  <si>
    <t>F7</t>
  </si>
  <si>
    <t>F9</t>
  </si>
  <si>
    <t>S1</t>
  </si>
  <si>
    <t>S2</t>
  </si>
  <si>
    <t>S3</t>
  </si>
  <si>
    <t>S4</t>
  </si>
  <si>
    <t>S5</t>
  </si>
  <si>
    <t>S6</t>
  </si>
  <si>
    <t>S7</t>
  </si>
  <si>
    <t>S9</t>
  </si>
  <si>
    <t>T1</t>
  </si>
  <si>
    <t>T2</t>
  </si>
  <si>
    <t>T3</t>
  </si>
  <si>
    <t>T4</t>
  </si>
  <si>
    <t>T5</t>
  </si>
  <si>
    <t>T6</t>
  </si>
  <si>
    <t>T7</t>
  </si>
  <si>
    <t>T9</t>
  </si>
  <si>
    <t>paid</t>
  </si>
  <si>
    <t>partialpaid</t>
  </si>
  <si>
    <t>Total</t>
  </si>
  <si>
    <t>refunded 900</t>
  </si>
  <si>
    <t>amount taken</t>
  </si>
  <si>
    <t xml:space="preserve">Date </t>
  </si>
  <si>
    <t>Expense_type</t>
  </si>
  <si>
    <t>Amount</t>
  </si>
  <si>
    <t>Sweeper Whistle charges</t>
  </si>
  <si>
    <t>broom</t>
  </si>
  <si>
    <t>Electrical exp</t>
  </si>
  <si>
    <t>Notebook, document exp</t>
  </si>
  <si>
    <t>Locker, Agsha plate</t>
  </si>
  <si>
    <t>Security Drinking water</t>
  </si>
  <si>
    <t>Electrical_charge</t>
  </si>
  <si>
    <t>Dustbin Drum</t>
  </si>
  <si>
    <t>Draningage block (G7)</t>
  </si>
  <si>
    <t>Fuse_electrical</t>
  </si>
  <si>
    <t xml:space="preserve">cocunt brrom </t>
  </si>
  <si>
    <t>Electrican_exp</t>
  </si>
  <si>
    <t>sandbag</t>
  </si>
  <si>
    <t>Electrical_security cabin exp</t>
  </si>
  <si>
    <t>31-My-19 Reading</t>
  </si>
  <si>
    <t>Sweeper charges</t>
  </si>
  <si>
    <t>2000 different lorry</t>
  </si>
  <si>
    <t>Sweeper Advance</t>
  </si>
  <si>
    <t>Rainwater pipe installation</t>
  </si>
  <si>
    <t>washing liquid</t>
  </si>
  <si>
    <t>deducted from maintenance Collecion_Report</t>
  </si>
  <si>
    <t>300 balance with driver</t>
  </si>
  <si>
    <t>Drainage block</t>
  </si>
  <si>
    <t>Lift</t>
  </si>
  <si>
    <t>Common</t>
  </si>
  <si>
    <t>Difference</t>
  </si>
  <si>
    <t>Security meter</t>
  </si>
  <si>
    <t>Water usuage Rs.0.25 /litre</t>
  </si>
  <si>
    <t>Comments</t>
  </si>
  <si>
    <t>Water usage</t>
  </si>
  <si>
    <t>Sand bag filling work</t>
  </si>
  <si>
    <t>2 cjp 1 saravana</t>
  </si>
  <si>
    <t>1 cjp 1 saravana</t>
  </si>
  <si>
    <t>Torch Repair</t>
  </si>
  <si>
    <t>previous balance 4460</t>
  </si>
  <si>
    <t>previous balance 1100</t>
  </si>
  <si>
    <t>catalog closed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</si>
</sst>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 applyFont="1"/>
    <xf numFmtId="0" fontId="0" fillId="0" borderId="0" xfId="0" applyFont="1"/>
    <xf numFmtId="15" fontId="1" fillId="2" borderId="0" xfId="0" applyNumberFormat="1" applyFont="1" applyFill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1" xfId="0" applyBorder="1"/>
    <xf numFmtId="0" fontId="2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workbookViewId="0">
      <selection activeCell="A18" sqref="A18:XFD18"/>
    </sheetView>
  </sheetViews>
  <sheetFormatPr defaultRowHeight="14.4"/>
  <cols>
    <col min="1" max="1" width="19.109375" customWidth="1"/>
    <col min="2" max="2" width="12.109375" bestFit="1" customWidth="1"/>
    <col min="4" max="4" width="13.21875" bestFit="1" customWidth="1"/>
  </cols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5">
      <c r="A2" t="s">
        <v>7</v>
      </c>
    </row>
    <row r="3" spans="1:5">
      <c r="A3" t="s">
        <v>8</v>
      </c>
      <c r="B3">
        <v>0</v>
      </c>
      <c r="C3" t="s">
        <v>36</v>
      </c>
    </row>
    <row r="4" spans="1:5">
      <c r="A4" t="s">
        <v>9</v>
      </c>
      <c r="B4">
        <v>3430</v>
      </c>
      <c r="C4" t="s">
        <v>36</v>
      </c>
    </row>
    <row r="5" spans="1:5">
      <c r="A5" t="s">
        <v>10</v>
      </c>
      <c r="B5">
        <v>3750</v>
      </c>
      <c r="C5" t="s">
        <v>37</v>
      </c>
      <c r="D5">
        <v>470</v>
      </c>
    </row>
    <row r="6" spans="1:5">
      <c r="A6" t="s">
        <v>11</v>
      </c>
      <c r="B6">
        <v>1420</v>
      </c>
      <c r="C6" t="s">
        <v>36</v>
      </c>
      <c r="E6" t="s">
        <v>39</v>
      </c>
    </row>
    <row r="7" spans="1:5">
      <c r="A7" t="s">
        <v>12</v>
      </c>
      <c r="B7">
        <v>4890</v>
      </c>
      <c r="C7" t="s">
        <v>36</v>
      </c>
    </row>
    <row r="8" spans="1:5">
      <c r="A8" t="s">
        <v>13</v>
      </c>
      <c r="B8">
        <v>4190</v>
      </c>
      <c r="C8" t="s">
        <v>36</v>
      </c>
    </row>
    <row r="9" spans="1:5">
      <c r="A9" t="s">
        <v>14</v>
      </c>
      <c r="B9">
        <v>2700</v>
      </c>
      <c r="C9" t="s">
        <v>36</v>
      </c>
    </row>
    <row r="10" spans="1:5">
      <c r="A10" t="s">
        <v>4</v>
      </c>
      <c r="B10">
        <v>2660</v>
      </c>
      <c r="C10" t="s">
        <v>36</v>
      </c>
    </row>
    <row r="11" spans="1:5">
      <c r="A11" t="s">
        <v>5</v>
      </c>
      <c r="B11">
        <v>1870</v>
      </c>
      <c r="C11" t="s">
        <v>36</v>
      </c>
    </row>
    <row r="12" spans="1:5">
      <c r="A12" t="s">
        <v>6</v>
      </c>
      <c r="B12">
        <v>2930</v>
      </c>
      <c r="C12" t="s">
        <v>36</v>
      </c>
    </row>
    <row r="13" spans="1:5">
      <c r="A13" t="s">
        <v>15</v>
      </c>
      <c r="B13">
        <v>2080</v>
      </c>
      <c r="C13" t="s">
        <v>36</v>
      </c>
    </row>
    <row r="14" spans="1:5">
      <c r="A14" t="s">
        <v>16</v>
      </c>
      <c r="B14">
        <v>3330</v>
      </c>
      <c r="C14" t="s">
        <v>36</v>
      </c>
    </row>
    <row r="15" spans="1:5">
      <c r="A15" t="s">
        <v>17</v>
      </c>
      <c r="B15">
        <v>1540</v>
      </c>
      <c r="C15" t="s">
        <v>36</v>
      </c>
    </row>
    <row r="16" spans="1:5">
      <c r="A16" t="s">
        <v>18</v>
      </c>
      <c r="B16">
        <v>2220</v>
      </c>
      <c r="C16" t="s">
        <v>36</v>
      </c>
    </row>
    <row r="17" spans="1:3">
      <c r="A17" t="s">
        <v>19</v>
      </c>
      <c r="B17">
        <v>2250</v>
      </c>
      <c r="C17" t="s">
        <v>36</v>
      </c>
    </row>
    <row r="18" spans="1:3">
      <c r="A18" t="s">
        <v>20</v>
      </c>
    </row>
    <row r="19" spans="1:3">
      <c r="A19" t="s">
        <v>21</v>
      </c>
      <c r="B19">
        <v>7040</v>
      </c>
      <c r="C19" t="s">
        <v>36</v>
      </c>
    </row>
    <row r="20" spans="1:3">
      <c r="A20" t="s">
        <v>22</v>
      </c>
      <c r="B20">
        <v>2320</v>
      </c>
      <c r="C20" t="s">
        <v>36</v>
      </c>
    </row>
    <row r="21" spans="1:3">
      <c r="A21" t="s">
        <v>23</v>
      </c>
      <c r="B21">
        <v>2550</v>
      </c>
      <c r="C21" t="s">
        <v>36</v>
      </c>
    </row>
    <row r="22" spans="1:3">
      <c r="A22" t="s">
        <v>24</v>
      </c>
      <c r="B22">
        <v>2930</v>
      </c>
      <c r="C22" t="s">
        <v>36</v>
      </c>
    </row>
    <row r="23" spans="1:3">
      <c r="A23" t="s">
        <v>25</v>
      </c>
      <c r="B23">
        <v>2700</v>
      </c>
      <c r="C23" t="s">
        <v>36</v>
      </c>
    </row>
    <row r="24" spans="1:3">
      <c r="A24" t="s">
        <v>26</v>
      </c>
      <c r="B24">
        <v>3030</v>
      </c>
      <c r="C24" t="s">
        <v>36</v>
      </c>
    </row>
    <row r="25" spans="1:3">
      <c r="A25" t="s">
        <v>27</v>
      </c>
      <c r="B25">
        <v>3220</v>
      </c>
      <c r="C25" t="s">
        <v>36</v>
      </c>
    </row>
    <row r="26" spans="1:3">
      <c r="A26" t="s">
        <v>28</v>
      </c>
      <c r="B26">
        <v>1970</v>
      </c>
      <c r="C26" t="s">
        <v>36</v>
      </c>
    </row>
    <row r="27" spans="1:3">
      <c r="A27" t="s">
        <v>29</v>
      </c>
      <c r="B27">
        <v>5240</v>
      </c>
      <c r="C27" t="s">
        <v>36</v>
      </c>
    </row>
    <row r="28" spans="1:3">
      <c r="A28" t="s">
        <v>30</v>
      </c>
      <c r="B28">
        <v>1760</v>
      </c>
      <c r="C28" t="s">
        <v>36</v>
      </c>
    </row>
    <row r="29" spans="1:3">
      <c r="A29" t="s">
        <v>31</v>
      </c>
      <c r="B29">
        <v>3710</v>
      </c>
      <c r="C29" t="s">
        <v>36</v>
      </c>
    </row>
    <row r="30" spans="1:3">
      <c r="A30" t="s">
        <v>32</v>
      </c>
      <c r="B30">
        <v>2530</v>
      </c>
      <c r="C30" t="s">
        <v>36</v>
      </c>
    </row>
    <row r="31" spans="1:3">
      <c r="A31" t="s">
        <v>33</v>
      </c>
      <c r="B31">
        <v>5950</v>
      </c>
      <c r="C31" t="s">
        <v>36</v>
      </c>
    </row>
    <row r="32" spans="1:3">
      <c r="A32" t="s">
        <v>34</v>
      </c>
      <c r="B32">
        <v>2270</v>
      </c>
      <c r="C32" t="s">
        <v>36</v>
      </c>
    </row>
    <row r="33" spans="1:3">
      <c r="A33" t="s">
        <v>35</v>
      </c>
      <c r="B33">
        <v>4040</v>
      </c>
      <c r="C33" t="s">
        <v>36</v>
      </c>
    </row>
    <row r="34" spans="1:3">
      <c r="A34" t="s">
        <v>40</v>
      </c>
      <c r="B34">
        <v>-500</v>
      </c>
    </row>
    <row r="36" spans="1:3">
      <c r="A36" t="s">
        <v>38</v>
      </c>
      <c r="B36">
        <f>SUM(B1:B35)</f>
        <v>90020</v>
      </c>
    </row>
  </sheetData>
  <autoFilter ref="A1:D3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topLeftCell="A4" workbookViewId="0">
      <selection activeCell="G24" sqref="G24"/>
    </sheetView>
  </sheetViews>
  <sheetFormatPr defaultRowHeight="14.4"/>
  <cols>
    <col min="1" max="1" width="8.88671875" style="2"/>
    <col min="2" max="2" width="20.6640625" customWidth="1"/>
  </cols>
  <sheetData>
    <row r="1" spans="1:2">
      <c r="A1" s="2">
        <v>43617</v>
      </c>
      <c r="B1">
        <v>1200</v>
      </c>
    </row>
    <row r="2" spans="1:2">
      <c r="A2" s="2">
        <v>43618</v>
      </c>
      <c r="B2">
        <v>1200</v>
      </c>
    </row>
    <row r="3" spans="1:2">
      <c r="A3" s="2">
        <v>43619</v>
      </c>
      <c r="B3">
        <v>2400</v>
      </c>
    </row>
    <row r="4" spans="1:2">
      <c r="A4" s="2">
        <v>43620</v>
      </c>
      <c r="B4">
        <v>1200</v>
      </c>
    </row>
    <row r="5" spans="1:2">
      <c r="A5" s="2">
        <v>43621</v>
      </c>
      <c r="B5">
        <v>2400</v>
      </c>
    </row>
    <row r="6" spans="1:2">
      <c r="A6" s="2">
        <v>43622</v>
      </c>
      <c r="B6">
        <v>1200</v>
      </c>
    </row>
    <row r="7" spans="1:2">
      <c r="A7" s="2">
        <v>43623</v>
      </c>
      <c r="B7">
        <v>600</v>
      </c>
    </row>
    <row r="8" spans="1:2">
      <c r="A8" s="2">
        <v>43624</v>
      </c>
      <c r="B8">
        <v>2700</v>
      </c>
    </row>
    <row r="9" spans="1:2">
      <c r="A9" s="2">
        <v>43625</v>
      </c>
      <c r="B9">
        <v>4800</v>
      </c>
    </row>
    <row r="10" spans="1:2">
      <c r="A10" s="2">
        <v>43626</v>
      </c>
      <c r="B10">
        <v>5900</v>
      </c>
    </row>
    <row r="11" spans="1:2">
      <c r="A11" s="2">
        <v>43627</v>
      </c>
      <c r="B11">
        <v>1400</v>
      </c>
    </row>
    <row r="12" spans="1:2">
      <c r="A12" s="2">
        <v>43628</v>
      </c>
      <c r="B12">
        <v>700</v>
      </c>
    </row>
    <row r="13" spans="1:2">
      <c r="A13" s="2">
        <v>43629</v>
      </c>
      <c r="B13">
        <v>1400</v>
      </c>
    </row>
    <row r="14" spans="1:2">
      <c r="A14" s="2">
        <v>43630</v>
      </c>
      <c r="B14">
        <v>2400</v>
      </c>
    </row>
    <row r="15" spans="1:2">
      <c r="A15" s="2">
        <v>43631</v>
      </c>
      <c r="B15">
        <v>5700</v>
      </c>
    </row>
    <row r="16" spans="1:2">
      <c r="A16" s="2">
        <v>43632</v>
      </c>
      <c r="B16">
        <v>1400</v>
      </c>
    </row>
    <row r="17" spans="1:3">
      <c r="A17" s="2">
        <v>43633</v>
      </c>
      <c r="B17">
        <v>3400</v>
      </c>
    </row>
    <row r="18" spans="1:3">
      <c r="A18" s="2">
        <v>43634</v>
      </c>
      <c r="B18">
        <v>1400</v>
      </c>
    </row>
    <row r="19" spans="1:3">
      <c r="A19" s="2">
        <v>43635</v>
      </c>
      <c r="B19">
        <v>1400</v>
      </c>
    </row>
    <row r="20" spans="1:3">
      <c r="A20" s="2">
        <v>43636</v>
      </c>
      <c r="B20">
        <v>1400</v>
      </c>
    </row>
    <row r="21" spans="1:3">
      <c r="A21" s="2">
        <v>43637</v>
      </c>
      <c r="B21">
        <v>3400</v>
      </c>
    </row>
    <row r="22" spans="1:3">
      <c r="A22" s="2">
        <v>43638</v>
      </c>
      <c r="B22">
        <v>1400</v>
      </c>
    </row>
    <row r="23" spans="1:3">
      <c r="A23" s="2">
        <v>43639</v>
      </c>
      <c r="B23">
        <v>1400</v>
      </c>
    </row>
    <row r="24" spans="1:3">
      <c r="A24" s="2">
        <v>43640</v>
      </c>
      <c r="B24">
        <v>3400</v>
      </c>
      <c r="C24" t="s">
        <v>60</v>
      </c>
    </row>
    <row r="25" spans="1:3">
      <c r="A25" s="2">
        <v>43641</v>
      </c>
      <c r="B25">
        <v>4400</v>
      </c>
    </row>
    <row r="26" spans="1:3">
      <c r="A26" s="2">
        <v>43642</v>
      </c>
      <c r="B26">
        <v>1400</v>
      </c>
    </row>
    <row r="27" spans="1:3">
      <c r="A27" s="2">
        <v>43643</v>
      </c>
      <c r="B27">
        <v>3400</v>
      </c>
      <c r="C27" t="s">
        <v>60</v>
      </c>
    </row>
    <row r="28" spans="1:3">
      <c r="A28" s="2">
        <v>43644</v>
      </c>
      <c r="B28">
        <v>2100</v>
      </c>
    </row>
    <row r="29" spans="1:3">
      <c r="A29" s="2">
        <v>43645</v>
      </c>
      <c r="B29">
        <v>3200</v>
      </c>
      <c r="C29" t="s">
        <v>75</v>
      </c>
    </row>
    <row r="30" spans="1:3">
      <c r="A30" s="2">
        <v>43646</v>
      </c>
      <c r="B30">
        <v>2500</v>
      </c>
      <c r="C30" t="s">
        <v>76</v>
      </c>
    </row>
    <row r="32" spans="1:3">
      <c r="A32" s="2" t="s">
        <v>38</v>
      </c>
      <c r="B32">
        <f>SUM(B1:B31)</f>
        <v>70800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0"/>
  <sheetViews>
    <sheetView topLeftCell="A13" workbookViewId="0">
      <selection activeCell="H33" sqref="H33:H34"/>
    </sheetView>
  </sheetViews>
  <sheetFormatPr defaultRowHeight="14.4"/>
  <cols>
    <col min="1" max="1" width="9" bestFit="1" customWidth="1"/>
    <col min="2" max="2" width="24.21875" bestFit="1" customWidth="1"/>
    <col min="3" max="3" width="9" bestFit="1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 s="2">
        <v>43617</v>
      </c>
    </row>
    <row r="3" spans="1:3">
      <c r="A3" s="2">
        <v>43618</v>
      </c>
    </row>
    <row r="4" spans="1:3">
      <c r="A4" s="2">
        <v>43619</v>
      </c>
    </row>
    <row r="5" spans="1:3">
      <c r="A5" s="2">
        <v>43620</v>
      </c>
    </row>
    <row r="6" spans="1:3">
      <c r="A6" s="2">
        <v>43621</v>
      </c>
    </row>
    <row r="7" spans="1:3">
      <c r="A7" s="2">
        <v>43622</v>
      </c>
      <c r="B7" t="s">
        <v>46</v>
      </c>
      <c r="C7">
        <v>150</v>
      </c>
    </row>
    <row r="8" spans="1:3">
      <c r="A8" s="2">
        <v>43622</v>
      </c>
      <c r="B8" t="s">
        <v>47</v>
      </c>
      <c r="C8">
        <v>85</v>
      </c>
    </row>
    <row r="9" spans="1:3">
      <c r="A9" s="2">
        <v>43623</v>
      </c>
      <c r="B9" t="s">
        <v>45</v>
      </c>
      <c r="C9">
        <v>115</v>
      </c>
    </row>
    <row r="10" spans="1:3">
      <c r="A10" s="2">
        <v>43624</v>
      </c>
    </row>
    <row r="11" spans="1:3">
      <c r="A11" s="2">
        <v>43625</v>
      </c>
      <c r="B11" t="s">
        <v>44</v>
      </c>
      <c r="C11">
        <v>200</v>
      </c>
    </row>
    <row r="12" spans="1:3">
      <c r="A12" s="2">
        <v>43625</v>
      </c>
      <c r="B12" t="s">
        <v>48</v>
      </c>
      <c r="C12">
        <v>126</v>
      </c>
    </row>
    <row r="13" spans="1:3">
      <c r="A13" s="2">
        <v>43625</v>
      </c>
      <c r="B13" t="s">
        <v>50</v>
      </c>
      <c r="C13">
        <v>1210</v>
      </c>
    </row>
    <row r="14" spans="1:3">
      <c r="A14" s="2">
        <v>43625</v>
      </c>
      <c r="B14" t="s">
        <v>49</v>
      </c>
      <c r="C14">
        <v>300</v>
      </c>
    </row>
    <row r="15" spans="1:3">
      <c r="A15" s="2">
        <v>43625</v>
      </c>
      <c r="B15" t="s">
        <v>51</v>
      </c>
      <c r="C15">
        <v>1100</v>
      </c>
    </row>
    <row r="16" spans="1:3">
      <c r="A16" s="2">
        <v>43626</v>
      </c>
    </row>
    <row r="17" spans="1:4">
      <c r="A17" s="2">
        <v>43627</v>
      </c>
      <c r="B17" t="s">
        <v>63</v>
      </c>
      <c r="C17">
        <v>200</v>
      </c>
    </row>
    <row r="18" spans="1:4">
      <c r="A18" s="2">
        <v>43628</v>
      </c>
      <c r="B18" t="s">
        <v>53</v>
      </c>
      <c r="C18">
        <v>200</v>
      </c>
    </row>
    <row r="19" spans="1:4">
      <c r="A19" s="2">
        <v>43629</v>
      </c>
    </row>
    <row r="20" spans="1:4" s="4" customFormat="1">
      <c r="A20" s="3">
        <v>43630</v>
      </c>
      <c r="B20" s="4" t="s">
        <v>52</v>
      </c>
      <c r="C20" s="4">
        <v>550</v>
      </c>
      <c r="D20" s="4" t="s">
        <v>64</v>
      </c>
    </row>
    <row r="21" spans="1:4">
      <c r="A21" s="2">
        <v>43631</v>
      </c>
      <c r="B21" t="s">
        <v>54</v>
      </c>
      <c r="C21">
        <v>100</v>
      </c>
    </row>
    <row r="22" spans="1:4">
      <c r="A22" s="2">
        <v>43632</v>
      </c>
    </row>
    <row r="23" spans="1:4">
      <c r="A23" s="2">
        <v>43633</v>
      </c>
      <c r="B23" t="s">
        <v>55</v>
      </c>
      <c r="C23">
        <v>100</v>
      </c>
    </row>
    <row r="24" spans="1:4">
      <c r="A24" s="2">
        <v>43634</v>
      </c>
      <c r="B24" t="s">
        <v>56</v>
      </c>
      <c r="C24">
        <v>50</v>
      </c>
    </row>
    <row r="25" spans="1:4">
      <c r="A25" s="2">
        <v>43635</v>
      </c>
    </row>
    <row r="26" spans="1:4">
      <c r="A26" s="2">
        <v>43636</v>
      </c>
    </row>
    <row r="27" spans="1:4">
      <c r="A27" s="2">
        <v>43637</v>
      </c>
    </row>
    <row r="28" spans="1:4">
      <c r="A28" s="2">
        <v>43638</v>
      </c>
    </row>
    <row r="29" spans="1:4">
      <c r="A29" s="2">
        <v>43639</v>
      </c>
      <c r="B29" t="s">
        <v>57</v>
      </c>
      <c r="C29">
        <v>100</v>
      </c>
    </row>
    <row r="30" spans="1:4">
      <c r="A30" s="2">
        <v>43640</v>
      </c>
      <c r="B30" t="s">
        <v>59</v>
      </c>
      <c r="C30">
        <v>1000</v>
      </c>
    </row>
    <row r="31" spans="1:4" s="4" customFormat="1">
      <c r="A31" s="3">
        <v>43641</v>
      </c>
      <c r="B31" s="4" t="s">
        <v>61</v>
      </c>
      <c r="C31" s="4">
        <v>200</v>
      </c>
    </row>
    <row r="32" spans="1:4" s="6" customFormat="1">
      <c r="A32" s="5">
        <v>43641</v>
      </c>
      <c r="B32" t="s">
        <v>62</v>
      </c>
      <c r="C32" s="6">
        <v>1900</v>
      </c>
    </row>
    <row r="33" spans="1:3">
      <c r="A33" s="2">
        <v>43642</v>
      </c>
    </row>
    <row r="34" spans="1:3">
      <c r="A34" s="2">
        <v>43643</v>
      </c>
    </row>
    <row r="35" spans="1:3">
      <c r="A35" s="2">
        <v>43644</v>
      </c>
      <c r="B35" t="s">
        <v>66</v>
      </c>
      <c r="C35" s="4">
        <v>2050</v>
      </c>
    </row>
    <row r="36" spans="1:3">
      <c r="A36" s="2">
        <v>43645</v>
      </c>
    </row>
    <row r="37" spans="1:3">
      <c r="A37" s="2">
        <v>43646</v>
      </c>
      <c r="B37" t="s">
        <v>74</v>
      </c>
      <c r="C37">
        <v>180</v>
      </c>
    </row>
    <row r="38" spans="1:3">
      <c r="A38" s="2">
        <v>43646</v>
      </c>
      <c r="B38" t="s">
        <v>77</v>
      </c>
      <c r="C38">
        <v>200</v>
      </c>
    </row>
    <row r="39" spans="1:3">
      <c r="A39" s="2"/>
    </row>
    <row r="40" spans="1:3">
      <c r="A40" t="s">
        <v>38</v>
      </c>
      <c r="C40">
        <f>SUM(C1:C38)</f>
        <v>10116</v>
      </c>
    </row>
  </sheetData>
  <pageMargins left="0.7" right="0.7" top="0.75" bottom="0.75" header="0.3" footer="0.3"/>
  <pageSetup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6"/>
  <sheetViews>
    <sheetView tabSelected="1" workbookViewId="0">
      <selection activeCell="K9" sqref="K9"/>
    </sheetView>
  </sheetViews>
  <sheetFormatPr defaultRowHeight="14.4"/>
  <cols>
    <col min="2" max="2" width="16.44140625" bestFit="1" customWidth="1"/>
    <col min="4" max="4" width="14" bestFit="1" customWidth="1"/>
    <col min="5" max="5" width="12.6640625" bestFit="1" customWidth="1"/>
    <col min="6" max="6" width="25.21875" customWidth="1"/>
  </cols>
  <sheetData>
    <row r="1" spans="1:9" ht="18" customHeight="1">
      <c r="A1" s="8" t="s">
        <v>0</v>
      </c>
      <c r="B1" s="8" t="s">
        <v>58</v>
      </c>
      <c r="C1" s="8" t="s">
        <v>2</v>
      </c>
      <c r="D1" s="8" t="s">
        <v>73</v>
      </c>
      <c r="E1" s="9" t="s">
        <v>72</v>
      </c>
      <c r="F1" s="9" t="s">
        <v>71</v>
      </c>
      <c r="G1" s="8"/>
      <c r="H1" s="8" t="s">
        <v>38</v>
      </c>
    </row>
    <row r="2" spans="1:9">
      <c r="A2" s="10" t="s">
        <v>7</v>
      </c>
      <c r="B2" s="10">
        <v>21000</v>
      </c>
      <c r="C2" s="10">
        <v>21000</v>
      </c>
      <c r="D2" s="10">
        <f t="shared" ref="D2:D34" si="0">C2-B2</f>
        <v>0</v>
      </c>
      <c r="E2" s="10" t="s">
        <v>80</v>
      </c>
      <c r="F2" s="10">
        <f>(0.21*D2)</f>
        <v>0</v>
      </c>
      <c r="G2" s="10">
        <v>1100</v>
      </c>
      <c r="H2" s="10">
        <f>SUM(F2+G2)+1100</f>
        <v>2200</v>
      </c>
      <c r="I2" t="s">
        <v>79</v>
      </c>
    </row>
    <row r="3" spans="1:9">
      <c r="A3" s="10" t="s">
        <v>8</v>
      </c>
      <c r="B3" s="10">
        <v>67700</v>
      </c>
      <c r="C3" s="10">
        <v>67700</v>
      </c>
      <c r="D3" s="10">
        <f t="shared" si="0"/>
        <v>0</v>
      </c>
      <c r="E3" s="10" t="s">
        <v>80</v>
      </c>
      <c r="F3" s="10">
        <f t="shared" ref="F3:F33" si="1">(0.21*D3)</f>
        <v>0</v>
      </c>
      <c r="G3" s="10">
        <v>1100</v>
      </c>
      <c r="H3" s="10">
        <f t="shared" ref="H3:H34" si="2">SUM(F3+G3)</f>
        <v>1100</v>
      </c>
    </row>
    <row r="4" spans="1:9">
      <c r="A4" s="10" t="s">
        <v>9</v>
      </c>
      <c r="B4" s="10">
        <v>29100</v>
      </c>
      <c r="C4" s="10">
        <v>40100</v>
      </c>
      <c r="D4" s="10">
        <f t="shared" si="0"/>
        <v>11000</v>
      </c>
      <c r="E4" s="10"/>
      <c r="F4" s="10">
        <f t="shared" si="1"/>
        <v>2310</v>
      </c>
      <c r="G4" s="10">
        <v>1100</v>
      </c>
      <c r="H4" s="10">
        <f t="shared" si="2"/>
        <v>3410</v>
      </c>
    </row>
    <row r="5" spans="1:9">
      <c r="A5" s="10" t="s">
        <v>10</v>
      </c>
      <c r="B5" s="10">
        <v>79100</v>
      </c>
      <c r="C5" s="10">
        <v>79100</v>
      </c>
      <c r="D5" s="10">
        <f t="shared" si="0"/>
        <v>0</v>
      </c>
      <c r="E5" s="10" t="s">
        <v>80</v>
      </c>
      <c r="F5" s="10">
        <f t="shared" si="1"/>
        <v>0</v>
      </c>
      <c r="G5" s="10">
        <v>1100</v>
      </c>
      <c r="H5" s="10">
        <f t="shared" si="2"/>
        <v>1100</v>
      </c>
    </row>
    <row r="6" spans="1:9" s="4" customFormat="1">
      <c r="A6" s="11" t="s">
        <v>11</v>
      </c>
      <c r="B6" s="11">
        <v>35000</v>
      </c>
      <c r="C6" s="11">
        <v>46000</v>
      </c>
      <c r="D6" s="11">
        <f t="shared" si="0"/>
        <v>11000</v>
      </c>
      <c r="E6" s="11"/>
      <c r="F6" s="10">
        <f t="shared" si="1"/>
        <v>2310</v>
      </c>
      <c r="G6" s="11">
        <v>1100</v>
      </c>
      <c r="H6" s="11">
        <f t="shared" si="2"/>
        <v>3410</v>
      </c>
    </row>
    <row r="7" spans="1:9" s="4" customFormat="1" ht="13.8" customHeight="1">
      <c r="A7" s="11" t="s">
        <v>12</v>
      </c>
      <c r="B7" s="11">
        <v>54100</v>
      </c>
      <c r="C7" s="11">
        <v>79530</v>
      </c>
      <c r="D7" s="10">
        <f t="shared" si="0"/>
        <v>25430</v>
      </c>
      <c r="E7" s="11"/>
      <c r="F7" s="10">
        <f t="shared" si="1"/>
        <v>5340.3</v>
      </c>
      <c r="G7" s="10">
        <v>1100</v>
      </c>
      <c r="H7" s="10">
        <f>SUM(F7+G7)-1452.5</f>
        <v>4987.8</v>
      </c>
    </row>
    <row r="8" spans="1:9">
      <c r="A8" s="10" t="s">
        <v>13</v>
      </c>
      <c r="B8" s="10">
        <v>59300</v>
      </c>
      <c r="C8" s="10">
        <v>85500</v>
      </c>
      <c r="D8" s="10">
        <f t="shared" si="0"/>
        <v>26200</v>
      </c>
      <c r="E8" s="10"/>
      <c r="F8" s="10">
        <f t="shared" si="1"/>
        <v>5502</v>
      </c>
      <c r="G8" s="10">
        <v>1100</v>
      </c>
      <c r="H8" s="10">
        <f t="shared" si="2"/>
        <v>6602</v>
      </c>
    </row>
    <row r="9" spans="1:9">
      <c r="A9" s="10" t="s">
        <v>14</v>
      </c>
      <c r="B9" s="10">
        <v>27100</v>
      </c>
      <c r="C9" s="10">
        <v>40300</v>
      </c>
      <c r="D9" s="10">
        <f t="shared" si="0"/>
        <v>13200</v>
      </c>
      <c r="E9" s="10"/>
      <c r="F9" s="10">
        <f t="shared" si="1"/>
        <v>2772</v>
      </c>
      <c r="G9" s="10">
        <v>1100</v>
      </c>
      <c r="H9" s="10">
        <f t="shared" si="2"/>
        <v>3872</v>
      </c>
    </row>
    <row r="10" spans="1:9">
      <c r="A10" s="10" t="s">
        <v>4</v>
      </c>
      <c r="B10" s="10">
        <v>235800</v>
      </c>
      <c r="C10" s="10">
        <v>250100</v>
      </c>
      <c r="D10" s="10">
        <f t="shared" si="0"/>
        <v>14300</v>
      </c>
      <c r="E10" s="10"/>
      <c r="F10" s="10">
        <f t="shared" si="1"/>
        <v>3003</v>
      </c>
      <c r="G10" s="10">
        <v>1100</v>
      </c>
      <c r="H10" s="10">
        <f t="shared" si="2"/>
        <v>4103</v>
      </c>
    </row>
    <row r="11" spans="1:9">
      <c r="A11" s="10" t="s">
        <v>5</v>
      </c>
      <c r="B11" s="10">
        <v>224300</v>
      </c>
      <c r="C11" s="10">
        <v>231700</v>
      </c>
      <c r="D11" s="10">
        <f t="shared" si="0"/>
        <v>7400</v>
      </c>
      <c r="E11" s="10"/>
      <c r="F11" s="10">
        <f t="shared" si="1"/>
        <v>1554</v>
      </c>
      <c r="G11" s="10">
        <v>1100</v>
      </c>
      <c r="H11" s="10">
        <f t="shared" si="2"/>
        <v>2654</v>
      </c>
    </row>
    <row r="12" spans="1:9">
      <c r="A12" s="10" t="s">
        <v>6</v>
      </c>
      <c r="B12" s="10">
        <v>2100</v>
      </c>
      <c r="C12" s="10">
        <v>14900</v>
      </c>
      <c r="D12" s="10">
        <f t="shared" si="0"/>
        <v>12800</v>
      </c>
      <c r="E12" s="10"/>
      <c r="F12" s="10">
        <f t="shared" si="1"/>
        <v>2688</v>
      </c>
      <c r="G12" s="10">
        <v>1100</v>
      </c>
      <c r="H12" s="10">
        <f t="shared" si="2"/>
        <v>3788</v>
      </c>
    </row>
    <row r="13" spans="1:9">
      <c r="A13" s="10" t="s">
        <v>15</v>
      </c>
      <c r="B13" s="10">
        <v>326000</v>
      </c>
      <c r="C13" s="10">
        <v>326000</v>
      </c>
      <c r="D13" s="10">
        <v>8000</v>
      </c>
      <c r="E13" s="10"/>
      <c r="F13" s="10">
        <f t="shared" si="1"/>
        <v>1680</v>
      </c>
      <c r="G13" s="10">
        <v>1100</v>
      </c>
      <c r="H13" s="10">
        <f t="shared" si="2"/>
        <v>2780</v>
      </c>
    </row>
    <row r="14" spans="1:9">
      <c r="A14" s="10" t="s">
        <v>16</v>
      </c>
      <c r="B14" s="10">
        <v>46300</v>
      </c>
      <c r="C14" s="10">
        <v>53800</v>
      </c>
      <c r="D14" s="10">
        <f t="shared" si="0"/>
        <v>7500</v>
      </c>
      <c r="E14" s="10"/>
      <c r="F14" s="10">
        <f t="shared" si="1"/>
        <v>1575</v>
      </c>
      <c r="G14" s="10">
        <v>1100</v>
      </c>
      <c r="H14" s="10">
        <f t="shared" si="2"/>
        <v>2675</v>
      </c>
    </row>
    <row r="15" spans="1:9" s="6" customFormat="1">
      <c r="A15" s="12" t="s">
        <v>17</v>
      </c>
      <c r="B15" s="12">
        <v>92600</v>
      </c>
      <c r="C15" s="12">
        <v>92620</v>
      </c>
      <c r="D15" s="12">
        <v>3000</v>
      </c>
      <c r="E15" s="12"/>
      <c r="F15" s="10">
        <f t="shared" si="1"/>
        <v>630</v>
      </c>
      <c r="G15" s="12">
        <v>1100</v>
      </c>
      <c r="H15" s="12">
        <f t="shared" si="2"/>
        <v>1730</v>
      </c>
    </row>
    <row r="16" spans="1:9">
      <c r="A16" s="10" t="s">
        <v>18</v>
      </c>
      <c r="B16" s="10">
        <v>72200</v>
      </c>
      <c r="C16" s="10">
        <v>81400</v>
      </c>
      <c r="D16" s="10">
        <f t="shared" si="0"/>
        <v>9200</v>
      </c>
      <c r="E16" s="10"/>
      <c r="F16" s="10">
        <f t="shared" si="1"/>
        <v>1932</v>
      </c>
      <c r="G16" s="10">
        <v>1100</v>
      </c>
      <c r="H16" s="10">
        <f t="shared" si="2"/>
        <v>3032</v>
      </c>
    </row>
    <row r="17" spans="1:9">
      <c r="A17" s="10" t="s">
        <v>19</v>
      </c>
      <c r="B17" s="10">
        <v>32400</v>
      </c>
      <c r="C17" s="10">
        <v>42200</v>
      </c>
      <c r="D17" s="10">
        <f t="shared" si="0"/>
        <v>9800</v>
      </c>
      <c r="E17" s="10"/>
      <c r="F17" s="10">
        <f t="shared" si="1"/>
        <v>2058</v>
      </c>
      <c r="G17" s="10">
        <v>1100</v>
      </c>
      <c r="H17" s="10">
        <f t="shared" si="2"/>
        <v>3158</v>
      </c>
    </row>
    <row r="18" spans="1:9">
      <c r="A18" s="10" t="s">
        <v>20</v>
      </c>
      <c r="B18" s="10">
        <v>8100</v>
      </c>
      <c r="C18" s="10">
        <v>8800</v>
      </c>
      <c r="D18" s="10">
        <f t="shared" si="0"/>
        <v>700</v>
      </c>
      <c r="E18" s="10"/>
      <c r="F18" s="10">
        <f t="shared" si="1"/>
        <v>147</v>
      </c>
      <c r="G18" s="10">
        <v>1100</v>
      </c>
      <c r="H18" s="10">
        <f>SUM(F18+G18)+4460</f>
        <v>5707</v>
      </c>
      <c r="I18" t="s">
        <v>78</v>
      </c>
    </row>
    <row r="19" spans="1:9">
      <c r="A19" s="10" t="s">
        <v>21</v>
      </c>
      <c r="B19" s="10">
        <v>2800</v>
      </c>
      <c r="C19" s="10">
        <v>13100</v>
      </c>
      <c r="D19" s="10">
        <f t="shared" si="0"/>
        <v>10300</v>
      </c>
      <c r="E19" s="10"/>
      <c r="F19" s="10">
        <f t="shared" si="1"/>
        <v>2163</v>
      </c>
      <c r="G19" s="10">
        <v>1100</v>
      </c>
      <c r="H19" s="10">
        <f t="shared" si="2"/>
        <v>3263</v>
      </c>
    </row>
    <row r="20" spans="1:9">
      <c r="A20" s="10" t="s">
        <v>22</v>
      </c>
      <c r="B20" s="10">
        <v>9100</v>
      </c>
      <c r="C20" s="10">
        <v>25100</v>
      </c>
      <c r="D20" s="10">
        <f t="shared" si="0"/>
        <v>16000</v>
      </c>
      <c r="E20" s="10"/>
      <c r="F20" s="10">
        <f t="shared" si="1"/>
        <v>3360</v>
      </c>
      <c r="G20" s="10">
        <v>1100</v>
      </c>
      <c r="H20" s="10">
        <f t="shared" si="2"/>
        <v>4460</v>
      </c>
    </row>
    <row r="21" spans="1:9">
      <c r="A21" s="10" t="s">
        <v>23</v>
      </c>
      <c r="B21" s="10">
        <v>371900</v>
      </c>
      <c r="C21" s="10">
        <v>379000</v>
      </c>
      <c r="D21" s="10">
        <f t="shared" si="0"/>
        <v>7100</v>
      </c>
      <c r="E21" s="10"/>
      <c r="F21" s="10">
        <f t="shared" si="1"/>
        <v>1491</v>
      </c>
      <c r="G21" s="10">
        <v>1100</v>
      </c>
      <c r="H21" s="10">
        <f t="shared" si="2"/>
        <v>2591</v>
      </c>
    </row>
    <row r="22" spans="1:9" s="4" customFormat="1">
      <c r="A22" s="11" t="s">
        <v>24</v>
      </c>
      <c r="B22" s="11">
        <v>290800</v>
      </c>
      <c r="C22" s="11">
        <v>290800</v>
      </c>
      <c r="D22" s="11">
        <v>15000</v>
      </c>
      <c r="E22" s="11"/>
      <c r="F22" s="10">
        <f t="shared" si="1"/>
        <v>3150</v>
      </c>
      <c r="G22" s="11">
        <v>1100</v>
      </c>
      <c r="H22" s="11">
        <f t="shared" si="2"/>
        <v>4250</v>
      </c>
    </row>
    <row r="23" spans="1:9">
      <c r="A23" s="10" t="s">
        <v>25</v>
      </c>
      <c r="B23" s="10">
        <v>35100</v>
      </c>
      <c r="C23" s="10">
        <v>45500</v>
      </c>
      <c r="D23" s="10">
        <f t="shared" si="0"/>
        <v>10400</v>
      </c>
      <c r="E23" s="10"/>
      <c r="F23" s="10">
        <f t="shared" si="1"/>
        <v>2184</v>
      </c>
      <c r="G23" s="10">
        <v>1100</v>
      </c>
      <c r="H23" s="10">
        <f t="shared" si="2"/>
        <v>3284</v>
      </c>
    </row>
    <row r="24" spans="1:9">
      <c r="A24" s="10" t="s">
        <v>26</v>
      </c>
      <c r="B24" s="10">
        <v>96100</v>
      </c>
      <c r="C24" s="10">
        <v>110100</v>
      </c>
      <c r="D24" s="10">
        <f t="shared" si="0"/>
        <v>14000</v>
      </c>
      <c r="E24" s="10"/>
      <c r="F24" s="10">
        <f t="shared" si="1"/>
        <v>2940</v>
      </c>
      <c r="G24" s="10">
        <v>1100</v>
      </c>
      <c r="H24" s="10">
        <f t="shared" si="2"/>
        <v>4040</v>
      </c>
    </row>
    <row r="25" spans="1:9">
      <c r="A25" s="10" t="s">
        <v>27</v>
      </c>
      <c r="B25" s="10">
        <v>51400</v>
      </c>
      <c r="C25" s="10">
        <v>63500</v>
      </c>
      <c r="D25" s="10">
        <f t="shared" si="0"/>
        <v>12100</v>
      </c>
      <c r="E25" s="10"/>
      <c r="F25" s="10">
        <f t="shared" si="1"/>
        <v>2541</v>
      </c>
      <c r="G25" s="10">
        <v>1100</v>
      </c>
      <c r="H25" s="10">
        <f t="shared" si="2"/>
        <v>3641</v>
      </c>
    </row>
    <row r="26" spans="1:9">
      <c r="A26" s="10" t="s">
        <v>28</v>
      </c>
      <c r="B26" s="10">
        <v>54100</v>
      </c>
      <c r="C26" s="10">
        <v>58900</v>
      </c>
      <c r="D26" s="10">
        <f t="shared" si="0"/>
        <v>4800</v>
      </c>
      <c r="E26" s="10"/>
      <c r="F26" s="10">
        <f t="shared" si="1"/>
        <v>1008</v>
      </c>
      <c r="G26" s="10">
        <v>1100</v>
      </c>
      <c r="H26" s="10">
        <f t="shared" si="2"/>
        <v>2108</v>
      </c>
    </row>
    <row r="27" spans="1:9">
      <c r="A27" s="10" t="s">
        <v>29</v>
      </c>
      <c r="B27" s="10">
        <v>344900</v>
      </c>
      <c r="C27" s="10">
        <v>374400</v>
      </c>
      <c r="D27" s="10">
        <f t="shared" si="0"/>
        <v>29500</v>
      </c>
      <c r="E27" s="10"/>
      <c r="F27" s="10">
        <f t="shared" si="1"/>
        <v>6195</v>
      </c>
      <c r="G27" s="10">
        <v>1100</v>
      </c>
      <c r="H27" s="10">
        <f t="shared" si="2"/>
        <v>7295</v>
      </c>
    </row>
    <row r="28" spans="1:9">
      <c r="A28" s="10" t="s">
        <v>30</v>
      </c>
      <c r="B28" s="10">
        <v>183400</v>
      </c>
      <c r="C28" s="10">
        <v>200200</v>
      </c>
      <c r="D28" s="10">
        <f t="shared" si="0"/>
        <v>16800</v>
      </c>
      <c r="E28" s="10"/>
      <c r="F28" s="10">
        <f t="shared" si="1"/>
        <v>3528</v>
      </c>
      <c r="G28" s="10">
        <v>1100</v>
      </c>
      <c r="H28" s="10">
        <f t="shared" si="2"/>
        <v>4628</v>
      </c>
    </row>
    <row r="29" spans="1:9">
      <c r="A29" s="10" t="s">
        <v>31</v>
      </c>
      <c r="B29" s="10">
        <v>168500</v>
      </c>
      <c r="C29" s="10">
        <v>168500</v>
      </c>
      <c r="D29" s="10">
        <f t="shared" si="0"/>
        <v>0</v>
      </c>
      <c r="E29" s="10" t="s">
        <v>80</v>
      </c>
      <c r="F29" s="10">
        <f t="shared" si="1"/>
        <v>0</v>
      </c>
      <c r="G29" s="10">
        <v>1100</v>
      </c>
      <c r="H29" s="10">
        <f t="shared" si="2"/>
        <v>1100</v>
      </c>
    </row>
    <row r="30" spans="1:9">
      <c r="A30" s="10" t="s">
        <v>32</v>
      </c>
      <c r="B30" s="10">
        <v>298700</v>
      </c>
      <c r="C30" s="10">
        <v>309100</v>
      </c>
      <c r="D30" s="10">
        <f t="shared" si="0"/>
        <v>10400</v>
      </c>
      <c r="E30" s="10"/>
      <c r="F30" s="10">
        <f t="shared" si="1"/>
        <v>2184</v>
      </c>
      <c r="G30" s="10">
        <v>1100</v>
      </c>
      <c r="H30" s="10">
        <f t="shared" si="2"/>
        <v>3284</v>
      </c>
    </row>
    <row r="31" spans="1:9">
      <c r="A31" s="10" t="s">
        <v>33</v>
      </c>
      <c r="B31" s="10">
        <v>341000</v>
      </c>
      <c r="C31" s="10">
        <v>356500</v>
      </c>
      <c r="D31" s="10">
        <f t="shared" si="0"/>
        <v>15500</v>
      </c>
      <c r="E31" s="10"/>
      <c r="F31" s="10">
        <f t="shared" si="1"/>
        <v>3255</v>
      </c>
      <c r="G31" s="10">
        <v>1100</v>
      </c>
      <c r="H31" s="10">
        <f t="shared" si="2"/>
        <v>4355</v>
      </c>
    </row>
    <row r="32" spans="1:9">
      <c r="A32" s="10" t="s">
        <v>34</v>
      </c>
      <c r="B32" s="10">
        <v>29600</v>
      </c>
      <c r="C32" s="10">
        <v>31400</v>
      </c>
      <c r="D32" s="10">
        <f t="shared" si="0"/>
        <v>1800</v>
      </c>
      <c r="E32" s="10"/>
      <c r="F32" s="10">
        <f t="shared" si="1"/>
        <v>378</v>
      </c>
      <c r="G32" s="10">
        <v>1100</v>
      </c>
      <c r="H32" s="10">
        <f t="shared" si="2"/>
        <v>1478</v>
      </c>
    </row>
    <row r="33" spans="1:8">
      <c r="A33" s="10" t="s">
        <v>35</v>
      </c>
      <c r="B33" s="10">
        <v>178100</v>
      </c>
      <c r="C33" s="10">
        <v>195900</v>
      </c>
      <c r="D33" s="10">
        <f t="shared" si="0"/>
        <v>17800</v>
      </c>
      <c r="E33" s="10"/>
      <c r="F33" s="10">
        <f t="shared" si="1"/>
        <v>3738</v>
      </c>
      <c r="G33" s="10">
        <v>1100</v>
      </c>
      <c r="H33" s="10">
        <f t="shared" si="2"/>
        <v>4838</v>
      </c>
    </row>
    <row r="34" spans="1:8" s="4" customFormat="1" ht="1.2" customHeight="1">
      <c r="A34" s="11" t="s">
        <v>70</v>
      </c>
      <c r="B34" s="11">
        <v>29400</v>
      </c>
      <c r="C34" s="11">
        <v>30810</v>
      </c>
      <c r="D34" s="11">
        <f t="shared" si="0"/>
        <v>1410</v>
      </c>
      <c r="E34" s="11"/>
      <c r="F34" s="11">
        <f t="shared" ref="F34" si="3">(0.25*D34)</f>
        <v>352.5</v>
      </c>
      <c r="G34" s="11">
        <v>1100</v>
      </c>
      <c r="H34" s="11">
        <f t="shared" si="2"/>
        <v>1452.5</v>
      </c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 t="s">
        <v>38</v>
      </c>
      <c r="B36" s="10">
        <f>SUM(B1:B35)</f>
        <v>3897100</v>
      </c>
      <c r="C36" s="10">
        <f>SUM(C1:C35)</f>
        <v>4213560</v>
      </c>
      <c r="D36" s="10">
        <f>SUM(D1:D35)</f>
        <v>342440</v>
      </c>
      <c r="E36" s="10"/>
      <c r="F36" s="10"/>
      <c r="G36" s="10"/>
      <c r="H36" s="10">
        <f>SUM(H1:H35)</f>
        <v>112376.3</v>
      </c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C14" sqref="C14"/>
    </sheetView>
  </sheetViews>
  <sheetFormatPr defaultRowHeight="14.4"/>
  <cols>
    <col min="1" max="1" width="9" bestFit="1" customWidth="1"/>
  </cols>
  <sheetData>
    <row r="1" spans="1:3">
      <c r="A1" s="2">
        <v>43622</v>
      </c>
      <c r="B1">
        <v>7200</v>
      </c>
    </row>
    <row r="2" spans="1:3">
      <c r="A2" s="2">
        <v>43624</v>
      </c>
      <c r="B2">
        <v>1500</v>
      </c>
    </row>
    <row r="3" spans="1:3">
      <c r="A3" s="2">
        <v>43625</v>
      </c>
      <c r="B3">
        <v>3000</v>
      </c>
    </row>
    <row r="4" spans="1:3">
      <c r="A4" s="2">
        <v>43626</v>
      </c>
      <c r="B4">
        <v>4500</v>
      </c>
    </row>
    <row r="5" spans="1:3">
      <c r="A5" s="2">
        <v>43627</v>
      </c>
      <c r="B5">
        <v>8200</v>
      </c>
      <c r="C5" t="s">
        <v>65</v>
      </c>
    </row>
    <row r="6" spans="1:3">
      <c r="A6" s="2">
        <v>43630</v>
      </c>
      <c r="B6">
        <v>1000</v>
      </c>
    </row>
    <row r="7" spans="1:3">
      <c r="A7" s="2">
        <v>43631</v>
      </c>
      <c r="B7">
        <v>5000</v>
      </c>
    </row>
    <row r="8" spans="1:3">
      <c r="A8" s="2">
        <v>43632</v>
      </c>
      <c r="B8">
        <v>10000</v>
      </c>
    </row>
    <row r="9" spans="1:3">
      <c r="A9" s="2">
        <v>43637</v>
      </c>
      <c r="B9">
        <v>10000</v>
      </c>
    </row>
    <row r="10" spans="1:3">
      <c r="A10" s="2">
        <v>43641</v>
      </c>
      <c r="B10">
        <v>10000</v>
      </c>
    </row>
    <row r="11" spans="1:3">
      <c r="A11" s="2">
        <v>43645</v>
      </c>
      <c r="B11">
        <v>15000</v>
      </c>
    </row>
    <row r="15" spans="1:3">
      <c r="A15" t="s">
        <v>38</v>
      </c>
      <c r="B15">
        <f>SUM(B1:B13)</f>
        <v>75400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G14" sqref="G14"/>
    </sheetView>
  </sheetViews>
  <sheetFormatPr defaultRowHeight="14.4"/>
  <cols>
    <col min="3" max="3" width="9.21875" bestFit="1" customWidth="1"/>
  </cols>
  <sheetData>
    <row r="1" spans="1:5">
      <c r="A1" s="1" t="s">
        <v>0</v>
      </c>
      <c r="B1" s="7">
        <v>43617</v>
      </c>
      <c r="C1" s="7">
        <v>43646</v>
      </c>
      <c r="D1" s="1" t="s">
        <v>69</v>
      </c>
    </row>
    <row r="2" spans="1:5">
      <c r="A2" t="s">
        <v>67</v>
      </c>
      <c r="B2">
        <v>3982</v>
      </c>
      <c r="C2">
        <v>4072</v>
      </c>
      <c r="D2">
        <f>C2-B2</f>
        <v>90</v>
      </c>
      <c r="E2">
        <v>200</v>
      </c>
    </row>
    <row r="3" spans="1:5">
      <c r="A3" t="s">
        <v>68</v>
      </c>
      <c r="B3">
        <v>54948</v>
      </c>
      <c r="C3">
        <v>55487</v>
      </c>
      <c r="D3">
        <f t="shared" ref="D3" si="0">C3-B3</f>
        <v>539</v>
      </c>
      <c r="E3">
        <v>4000</v>
      </c>
    </row>
    <row r="5" spans="1:5">
      <c r="D5" t="s">
        <v>38</v>
      </c>
      <c r="E5">
        <v>4200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Collection_Report</vt:lpstr>
      <vt:lpstr>Lorry exp</vt:lpstr>
      <vt:lpstr>Maintenance_expense</vt:lpstr>
      <vt:lpstr>Maintenace_billing</vt:lpstr>
      <vt:lpstr>Lorry_amount_given_dates</vt:lpstr>
      <vt:lpstr>EB_usuage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Pathmanaban Govindhan</dc:creator>
  <cp:lastModifiedBy>Pathmanaban Govindhan</cp:lastModifiedBy>
  <cp:lastPrinted>2019-06-30T12:43:07Z</cp:lastPrinted>
  <dcterms:created xsi:type="dcterms:W3CDTF">2019-06-12T05:01:06Z</dcterms:created>
  <dcterms:modified xsi:type="dcterms:W3CDTF">2019-06-30T16:01:26Z</dcterms:modified>
</cp:coreProperties>
</file>