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FE20A23-6EF3-4562-BEC3-9B5D676E080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LECTRICITY USAGE BY MONTH" sheetId="1" r:id="rId1"/>
    <sheet name="ELECTRICITY USAGE CALCULATOR" sheetId="6" r:id="rId2"/>
    <sheet name="Copyright-2" sheetId="4" state="hidden" r:id="rId3"/>
  </sheets>
  <definedNames>
    <definedName name="Appliances">#REF!</definedName>
    <definedName name="Rating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F5" i="6"/>
  <c r="I30" i="1" l="1"/>
  <c r="L29" i="1"/>
  <c r="K29" i="1"/>
  <c r="D6" i="1" s="1"/>
  <c r="D7" i="1" s="1"/>
  <c r="J29" i="1"/>
  <c r="F10" i="1"/>
  <c r="F15" i="1" s="1"/>
  <c r="F17" i="1" s="1"/>
  <c r="F5" i="1" s="1"/>
  <c r="G10" i="1"/>
  <c r="G15" i="1" s="1"/>
  <c r="G17" i="1" s="1"/>
  <c r="G5" i="1" s="1"/>
  <c r="H10" i="1"/>
  <c r="H15" i="1" s="1"/>
  <c r="H17" i="1" s="1"/>
  <c r="H5" i="1" s="1"/>
  <c r="H6" i="1" s="1"/>
  <c r="H7" i="1" s="1"/>
  <c r="I10" i="1"/>
  <c r="I15" i="1" s="1"/>
  <c r="I17" i="1" s="1"/>
  <c r="I5" i="1" s="1"/>
  <c r="J10" i="1"/>
  <c r="J15" i="1" s="1"/>
  <c r="J17" i="1" s="1"/>
  <c r="J5" i="1" s="1"/>
  <c r="K10" i="1"/>
  <c r="K15" i="1" s="1"/>
  <c r="K17" i="1" s="1"/>
  <c r="K5" i="1" s="1"/>
  <c r="L10" i="1"/>
  <c r="L15" i="1" s="1"/>
  <c r="L17" i="1" s="1"/>
  <c r="L5" i="1" s="1"/>
  <c r="L6" i="1" s="1"/>
  <c r="L7" i="1" s="1"/>
  <c r="M10" i="1"/>
  <c r="M15" i="1" s="1"/>
  <c r="M17" i="1" s="1"/>
  <c r="M5" i="1" s="1"/>
  <c r="N10" i="1"/>
  <c r="N15" i="1" s="1"/>
  <c r="N17" i="1" s="1"/>
  <c r="N5" i="1" s="1"/>
  <c r="O10" i="1"/>
  <c r="O15" i="1" s="1"/>
  <c r="O17" i="1" s="1"/>
  <c r="O5" i="1" s="1"/>
  <c r="E10" i="1"/>
  <c r="E15" i="1" s="1"/>
  <c r="E17" i="1" s="1"/>
  <c r="E5" i="1" s="1"/>
  <c r="E6" i="1" s="1"/>
  <c r="E7" i="1" s="1"/>
  <c r="D15" i="1"/>
  <c r="D17" i="1" s="1"/>
  <c r="D5" i="1" s="1"/>
  <c r="E8" i="6"/>
  <c r="F8" i="6"/>
  <c r="J8" i="6"/>
  <c r="K8" i="6"/>
  <c r="L8" i="6"/>
  <c r="C9" i="6"/>
  <c r="I9" i="6"/>
  <c r="C15" i="6" l="1"/>
  <c r="D17" i="6" s="1"/>
  <c r="L5" i="6"/>
  <c r="I15" i="6" s="1"/>
  <c r="J17" i="6" s="1"/>
  <c r="O6" i="1"/>
  <c r="O7" i="1" s="1"/>
  <c r="N6" i="1"/>
  <c r="N7" i="1" s="1"/>
  <c r="J6" i="1"/>
  <c r="J7" i="1" s="1"/>
  <c r="K6" i="1"/>
  <c r="K7" i="1" s="1"/>
  <c r="M6" i="1"/>
  <c r="M7" i="1" s="1"/>
  <c r="I6" i="1"/>
  <c r="I7" i="1" s="1"/>
  <c r="G6" i="1"/>
  <c r="G7" i="1" s="1"/>
  <c r="F6" i="1"/>
  <c r="F7" i="1" s="1"/>
</calcChain>
</file>

<file path=xl/sharedStrings.xml><?xml version="1.0" encoding="utf-8"?>
<sst xmlns="http://schemas.openxmlformats.org/spreadsheetml/2006/main" count="44" uniqueCount="27">
  <si>
    <t>ENERGY CONSUMPTION CALCULATOR</t>
  </si>
  <si>
    <t>No</t>
  </si>
  <si>
    <t xml:space="preserve">Need help? Please see this page for information: </t>
  </si>
  <si>
    <t>https://exceltemplate.net/support/</t>
  </si>
  <si>
    <t>DESCRIPTION</t>
  </si>
  <si>
    <t>OPENING BAL</t>
  </si>
  <si>
    <t>PURCHASES 1</t>
  </si>
  <si>
    <t>PURCHASES 2</t>
  </si>
  <si>
    <t>PURCHASES 3</t>
  </si>
  <si>
    <t>PURCHASES 4</t>
  </si>
  <si>
    <t>TOTAL POWER AVAILABLE</t>
  </si>
  <si>
    <t>POWER @ CLOSE</t>
  </si>
  <si>
    <t>USAGE - (GHS)</t>
  </si>
  <si>
    <t>ELECTRICITY CONSUMED:</t>
  </si>
  <si>
    <t>TOTAL ENERGY COST:</t>
  </si>
  <si>
    <t>Getfund (5%)</t>
  </si>
  <si>
    <t>VAT (15%)</t>
  </si>
  <si>
    <t>National Electrification Levy (2%)</t>
  </si>
  <si>
    <t>Streetlight (3%)</t>
  </si>
  <si>
    <t>Service Charge</t>
  </si>
  <si>
    <t>Computation:</t>
  </si>
  <si>
    <t>CONSUMPTION/USAGE - (GHS)</t>
  </si>
  <si>
    <t>COMPUTATION FOR TOTAL ENERGY COST</t>
  </si>
  <si>
    <t>Rates Upscaled by 25%</t>
  </si>
  <si>
    <t>Rates</t>
  </si>
  <si>
    <t>COMPUTATION FOR ELECTRICITY CONSUMED</t>
  </si>
  <si>
    <t>USAGE -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</si>
</sst>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0.0000"/>
    <numFmt numFmtId="168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0"/>
      <color theme="10"/>
      <name val="Arial"/>
      <family val="2"/>
    </font>
    <font>
      <u/>
      <sz val="20"/>
      <color theme="10"/>
      <name val="Calibri"/>
      <family val="2"/>
      <scheme val="minor"/>
    </font>
    <font>
      <sz val="10"/>
      <color rgb="FF000000"/>
      <name val="Calibri"/>
      <scheme val="minor"/>
    </font>
    <font>
      <b/>
      <sz val="16"/>
      <color theme="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color theme="3"/>
      <name val="Arial"/>
      <family val="2"/>
    </font>
    <font>
      <sz val="10"/>
      <color theme="9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6"/>
      <color theme="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rgb="FF00FF00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rgb="FF00FF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rgb="FF00FF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10" fillId="0" borderId="0"/>
  </cellStyleXfs>
  <cellXfs count="68">
    <xf numFmtId="0" fontId="0" fillId="0" borderId="0" xfId="0"/>
    <xf numFmtId="0" fontId="0" fillId="0" borderId="1" xfId="0" applyBorder="1"/>
    <xf numFmtId="164" fontId="0" fillId="0" borderId="1" xfId="1" applyFont="1" applyFill="1" applyBorder="1"/>
    <xf numFmtId="165" fontId="0" fillId="0" borderId="1" xfId="1" applyNumberFormat="1" applyFont="1" applyFill="1" applyBorder="1"/>
    <xf numFmtId="0" fontId="0" fillId="4" borderId="0" xfId="0" applyFill="1"/>
    <xf numFmtId="166" fontId="0" fillId="4" borderId="1" xfId="1" applyNumberFormat="1" applyFont="1" applyFill="1" applyBorder="1"/>
    <xf numFmtId="164" fontId="0" fillId="0" borderId="0" xfId="1" applyFont="1"/>
    <xf numFmtId="0" fontId="0" fillId="2" borderId="0" xfId="0" applyFill="1"/>
    <xf numFmtId="164" fontId="0" fillId="4" borderId="0" xfId="1" applyFont="1" applyFill="1"/>
    <xf numFmtId="165" fontId="0" fillId="4" borderId="0" xfId="1" applyNumberFormat="1" applyFont="1" applyFill="1"/>
    <xf numFmtId="165" fontId="0" fillId="0" borderId="0" xfId="1" applyNumberFormat="1" applyFont="1"/>
    <xf numFmtId="166" fontId="0" fillId="4" borderId="0" xfId="1" applyNumberFormat="1" applyFont="1" applyFill="1"/>
    <xf numFmtId="166" fontId="0" fillId="0" borderId="0" xfId="1" applyNumberFormat="1" applyFont="1"/>
    <xf numFmtId="0" fontId="0" fillId="4" borderId="0" xfId="0" applyFill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6" fontId="2" fillId="3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0" fillId="0" borderId="1" xfId="1" applyNumberFormat="1" applyFont="1" applyFill="1" applyBorder="1"/>
    <xf numFmtId="0" fontId="5" fillId="0" borderId="0" xfId="2" applyFont="1"/>
    <xf numFmtId="0" fontId="6" fillId="0" borderId="0" xfId="2" applyFont="1"/>
    <xf numFmtId="0" fontId="8" fillId="0" borderId="0" xfId="3" applyFont="1"/>
    <xf numFmtId="0" fontId="9" fillId="0" borderId="0" xfId="3" applyFont="1" applyAlignment="1"/>
    <xf numFmtId="0" fontId="4" fillId="0" borderId="0" xfId="2"/>
    <xf numFmtId="17" fontId="2" fillId="3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17" fontId="2" fillId="3" borderId="3" xfId="1" applyNumberFormat="1" applyFont="1" applyFill="1" applyBorder="1" applyAlignment="1">
      <alignment horizontal="center" vertical="center" wrapText="1"/>
    </xf>
    <xf numFmtId="165" fontId="0" fillId="4" borderId="0" xfId="1" applyNumberFormat="1" applyFont="1" applyFill="1" applyBorder="1"/>
    <xf numFmtId="164" fontId="0" fillId="4" borderId="0" xfId="1" applyFont="1" applyFill="1" applyBorder="1"/>
    <xf numFmtId="0" fontId="10" fillId="0" borderId="0" xfId="4"/>
    <xf numFmtId="165" fontId="0" fillId="6" borderId="0" xfId="1" applyNumberFormat="1" applyFont="1" applyFill="1"/>
    <xf numFmtId="164" fontId="0" fillId="6" borderId="0" xfId="1" applyFont="1" applyFill="1"/>
    <xf numFmtId="0" fontId="2" fillId="5" borderId="1" xfId="0" applyFont="1" applyFill="1" applyBorder="1"/>
    <xf numFmtId="0" fontId="2" fillId="7" borderId="0" xfId="0" applyFont="1" applyFill="1"/>
    <xf numFmtId="166" fontId="2" fillId="7" borderId="1" xfId="1" applyNumberFormat="1" applyFont="1" applyFill="1" applyBorder="1"/>
    <xf numFmtId="0" fontId="2" fillId="7" borderId="1" xfId="0" applyFont="1" applyFill="1" applyBorder="1"/>
    <xf numFmtId="164" fontId="2" fillId="7" borderId="1" xfId="1" applyFont="1" applyFill="1" applyBorder="1"/>
    <xf numFmtId="165" fontId="2" fillId="7" borderId="1" xfId="1" applyNumberFormat="1" applyFont="1" applyFill="1" applyBorder="1"/>
    <xf numFmtId="0" fontId="12" fillId="0" borderId="0" xfId="4" applyFont="1"/>
    <xf numFmtId="0" fontId="12" fillId="8" borderId="0" xfId="4" applyFont="1" applyFill="1"/>
    <xf numFmtId="0" fontId="10" fillId="8" borderId="0" xfId="4" applyFill="1"/>
    <xf numFmtId="168" fontId="0" fillId="6" borderId="0" xfId="1" applyNumberFormat="1" applyFont="1" applyFill="1"/>
    <xf numFmtId="0" fontId="16" fillId="8" borderId="0" xfId="4" applyFont="1" applyFill="1"/>
    <xf numFmtId="167" fontId="16" fillId="8" borderId="0" xfId="4" applyNumberFormat="1" applyFont="1" applyFill="1"/>
    <xf numFmtId="0" fontId="17" fillId="8" borderId="0" xfId="0" applyFont="1" applyFill="1"/>
    <xf numFmtId="166" fontId="17" fillId="8" borderId="1" xfId="1" applyNumberFormat="1" applyFont="1" applyFill="1" applyBorder="1"/>
    <xf numFmtId="0" fontId="18" fillId="8" borderId="1" xfId="0" applyFont="1" applyFill="1" applyBorder="1"/>
    <xf numFmtId="164" fontId="17" fillId="8" borderId="1" xfId="1" applyFont="1" applyFill="1" applyBorder="1"/>
    <xf numFmtId="1" fontId="12" fillId="8" borderId="0" xfId="4" applyNumberFormat="1" applyFont="1" applyFill="1"/>
    <xf numFmtId="0" fontId="3" fillId="2" borderId="0" xfId="0" applyFont="1" applyFill="1" applyAlignment="1">
      <alignment horizontal="center"/>
    </xf>
    <xf numFmtId="0" fontId="11" fillId="10" borderId="0" xfId="4" applyFont="1" applyFill="1" applyAlignment="1">
      <alignment horizontal="center" vertical="center"/>
    </xf>
    <xf numFmtId="2" fontId="11" fillId="12" borderId="0" xfId="4" applyNumberFormat="1" applyFont="1" applyFill="1" applyAlignment="1">
      <alignment horizontal="center" vertical="center"/>
    </xf>
    <xf numFmtId="0" fontId="13" fillId="13" borderId="0" xfId="4" applyFont="1" applyFill="1" applyAlignment="1">
      <alignment horizontal="center"/>
    </xf>
    <xf numFmtId="0" fontId="19" fillId="8" borderId="0" xfId="4" applyFont="1" applyFill="1"/>
    <xf numFmtId="0" fontId="13" fillId="8" borderId="0" xfId="4" applyFont="1" applyFill="1" applyAlignment="1">
      <alignment horizontal="center"/>
    </xf>
    <xf numFmtId="0" fontId="5" fillId="0" borderId="0" xfId="2" applyFont="1" applyAlignment="1">
      <alignment horizontal="left"/>
    </xf>
    <xf numFmtId="0" fontId="9" fillId="0" borderId="0" xfId="3" applyFont="1" applyAlignment="1">
      <alignment horizontal="left"/>
    </xf>
    <xf numFmtId="0" fontId="12" fillId="8" borderId="0" xfId="4" applyFont="1" applyFill="1" applyProtection="1"/>
    <xf numFmtId="0" fontId="10" fillId="8" borderId="0" xfId="4" applyFill="1" applyProtection="1"/>
    <xf numFmtId="167" fontId="12" fillId="8" borderId="0" xfId="4" applyNumberFormat="1" applyFont="1" applyFill="1" applyProtection="1"/>
    <xf numFmtId="0" fontId="16" fillId="8" borderId="0" xfId="4" applyFont="1" applyFill="1" applyProtection="1"/>
    <xf numFmtId="167" fontId="16" fillId="8" borderId="0" xfId="4" applyNumberFormat="1" applyFont="1" applyFill="1" applyProtection="1"/>
    <xf numFmtId="0" fontId="14" fillId="8" borderId="0" xfId="4" applyFont="1" applyFill="1" applyAlignment="1" applyProtection="1">
      <alignment horizontal="center"/>
    </xf>
    <xf numFmtId="0" fontId="12" fillId="8" borderId="0" xfId="4" applyFont="1" applyFill="1" applyProtection="1"/>
    <xf numFmtId="0" fontId="15" fillId="8" borderId="0" xfId="4" applyFont="1" applyFill="1" applyProtection="1"/>
    <xf numFmtId="0" fontId="11" fillId="9" borderId="0" xfId="4" applyFont="1" applyFill="1" applyAlignment="1" applyProtection="1">
      <alignment horizontal="center" vertical="center"/>
    </xf>
    <xf numFmtId="2" fontId="11" fillId="11" borderId="0" xfId="4" applyNumberFormat="1" applyFont="1" applyFill="1" applyAlignment="1" applyProtection="1">
      <alignment horizontal="center" vertical="center"/>
    </xf>
    <xf numFmtId="0" fontId="11" fillId="12" borderId="0" xfId="4" applyFont="1" applyFill="1" applyAlignment="1" applyProtection="1">
      <alignment horizontal="center" vertical="center"/>
      <protection locked="0"/>
    </xf>
    <xf numFmtId="2" fontId="11" fillId="12" borderId="0" xfId="4" applyNumberFormat="1" applyFont="1" applyFill="1" applyAlignment="1" applyProtection="1">
      <alignment horizontal="center" vertical="center"/>
      <protection locked="0"/>
    </xf>
  </cellXfs>
  <cellStyles count="5">
    <cellStyle name="Comma" xfId="1" builtinId="3"/>
    <cellStyle name="Hyperlink" xfId="3" builtinId="8"/>
    <cellStyle name="Normal" xfId="0" builtinId="0"/>
    <cellStyle name="Normal 2" xfId="2" xr:uid="{00000000-0005-0000-0000-000003000000}"/>
    <cellStyle name="Normal 3" xfId="4" xr:uid="{A7951900-2A0A-4144-B72F-B9E8BC62A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exceltemplate.net/?utm_source=template&amp;utm_medium=tbanner&amp;utm_campaign=copyrigh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28785</xdr:rowOff>
    </xdr:from>
    <xdr:to>
      <xdr:col>11</xdr:col>
      <xdr:colOff>476250</xdr:colOff>
      <xdr:row>37</xdr:row>
      <xdr:rowOff>66658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8785"/>
          <a:ext cx="9864090" cy="7368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exceltemplate.net/support/?utm_source=template&amp;utm_medium=tbanner&amp;utm_campaign=copyright" TargetMode="External"/><Relationship Id="rId1" Type="http://schemas.openxmlformats.org/officeDocument/2006/relationships/hyperlink" Target="https://exceltemplate.net/suppor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workbookViewId="0">
      <selection activeCell="E16" sqref="E16"/>
    </sheetView>
  </sheetViews>
  <sheetFormatPr defaultColWidth="8.90625" defaultRowHeight="14.5" zeroHeight="1" x14ac:dyDescent="0.35"/>
  <cols>
    <col min="1" max="1" width="5.36328125" customWidth="1"/>
    <col min="2" max="2" width="4" style="12" customWidth="1"/>
    <col min="3" max="3" width="30" customWidth="1"/>
    <col min="4" max="4" width="14.81640625" style="6" customWidth="1"/>
    <col min="5" max="5" width="14.81640625" style="10" customWidth="1"/>
    <col min="6" max="6" width="14.81640625" style="12" customWidth="1"/>
    <col min="7" max="7" width="14.81640625" style="6" customWidth="1"/>
    <col min="8" max="8" width="14.81640625" style="10" customWidth="1"/>
    <col min="9" max="9" width="14.81640625" style="6" customWidth="1"/>
    <col min="10" max="10" width="14.81640625" style="10" customWidth="1"/>
    <col min="11" max="11" width="14.90625" style="6" customWidth="1"/>
    <col min="12" max="12" width="15.90625" style="6" customWidth="1"/>
    <col min="13" max="13" width="13.6328125" customWidth="1"/>
    <col min="14" max="14" width="17.08984375" customWidth="1"/>
    <col min="15" max="15" width="16.08984375" customWidth="1"/>
  </cols>
  <sheetData>
    <row r="1" spans="1:15" x14ac:dyDescent="0.35">
      <c r="A1" s="4"/>
      <c r="B1" s="11"/>
      <c r="C1" s="4"/>
      <c r="D1" s="8"/>
      <c r="E1" s="9"/>
      <c r="F1" s="11"/>
      <c r="G1" s="8"/>
      <c r="H1" s="9"/>
      <c r="I1" s="8"/>
      <c r="J1" s="9"/>
      <c r="K1" s="8"/>
      <c r="L1" s="8"/>
      <c r="M1" s="8"/>
      <c r="N1" s="8"/>
      <c r="O1" s="8"/>
    </row>
    <row r="2" spans="1:15" ht="18.5" x14ac:dyDescent="0.45">
      <c r="A2" s="7"/>
      <c r="B2" s="48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</row>
    <row r="3" spans="1:15" x14ac:dyDescent="0.35">
      <c r="A3" s="4"/>
      <c r="B3" s="11"/>
      <c r="C3" s="4"/>
      <c r="D3" s="8"/>
      <c r="E3" s="9"/>
      <c r="F3" s="11"/>
      <c r="G3" s="8"/>
      <c r="H3" s="26"/>
      <c r="I3" s="27"/>
      <c r="J3" s="9"/>
      <c r="K3" s="8"/>
      <c r="L3" s="8"/>
      <c r="M3" s="8"/>
      <c r="N3" s="8"/>
      <c r="O3" s="8"/>
    </row>
    <row r="4" spans="1:15" s="16" customFormat="1" ht="31" customHeight="1" x14ac:dyDescent="0.35">
      <c r="A4" s="13"/>
      <c r="B4" s="15" t="s">
        <v>1</v>
      </c>
      <c r="C4" s="14" t="s">
        <v>4</v>
      </c>
      <c r="D4" s="23">
        <v>44927</v>
      </c>
      <c r="E4" s="23">
        <v>44958</v>
      </c>
      <c r="F4" s="23">
        <v>44986</v>
      </c>
      <c r="G4" s="23">
        <v>45017</v>
      </c>
      <c r="H4" s="25">
        <v>45047</v>
      </c>
      <c r="I4" s="25">
        <v>45078</v>
      </c>
      <c r="J4" s="23">
        <v>45108</v>
      </c>
      <c r="K4" s="23">
        <v>45139</v>
      </c>
      <c r="L4" s="23">
        <v>45170</v>
      </c>
      <c r="M4" s="23">
        <v>45200</v>
      </c>
      <c r="N4" s="23">
        <v>45231</v>
      </c>
      <c r="O4" s="23">
        <v>45261</v>
      </c>
    </row>
    <row r="5" spans="1:15" s="32" customFormat="1" x14ac:dyDescent="0.35">
      <c r="B5" s="33">
        <v>1</v>
      </c>
      <c r="C5" s="34" t="s">
        <v>12</v>
      </c>
      <c r="D5" s="35">
        <f t="shared" ref="D5:O5" si="0">D17</f>
        <v>1700</v>
      </c>
      <c r="E5" s="35">
        <f t="shared" si="0"/>
        <v>2000</v>
      </c>
      <c r="F5" s="35">
        <f t="shared" si="0"/>
        <v>100</v>
      </c>
      <c r="G5" s="35">
        <f t="shared" si="0"/>
        <v>0</v>
      </c>
      <c r="H5" s="35">
        <f t="shared" si="0"/>
        <v>0</v>
      </c>
      <c r="I5" s="35">
        <f t="shared" si="0"/>
        <v>0</v>
      </c>
      <c r="J5" s="35">
        <f t="shared" si="0"/>
        <v>0</v>
      </c>
      <c r="K5" s="35">
        <f t="shared" si="0"/>
        <v>0</v>
      </c>
      <c r="L5" s="35">
        <f t="shared" si="0"/>
        <v>0</v>
      </c>
      <c r="M5" s="35">
        <f t="shared" si="0"/>
        <v>0</v>
      </c>
      <c r="N5" s="35">
        <f t="shared" si="0"/>
        <v>0</v>
      </c>
      <c r="O5" s="35">
        <f t="shared" si="0"/>
        <v>0</v>
      </c>
    </row>
    <row r="6" spans="1:15" s="43" customFormat="1" x14ac:dyDescent="0.35">
      <c r="B6" s="44"/>
      <c r="C6" s="45"/>
      <c r="D6" s="46">
        <f t="shared" ref="D6:O6" si="1">(D5-($J$26*$J$29)-($K$26*$K$29)-$I$30)/$L$29</f>
        <v>623.07380569539407</v>
      </c>
      <c r="E6" s="46">
        <f t="shared" si="1"/>
        <v>803.40290630400489</v>
      </c>
      <c r="F6" s="46">
        <f t="shared" si="1"/>
        <v>-338.68139755052982</v>
      </c>
      <c r="G6" s="46">
        <f t="shared" si="1"/>
        <v>-398.79109775340004</v>
      </c>
      <c r="H6" s="46">
        <f t="shared" si="1"/>
        <v>-398.79109775340004</v>
      </c>
      <c r="I6" s="46">
        <f t="shared" si="1"/>
        <v>-398.79109775340004</v>
      </c>
      <c r="J6" s="46">
        <f t="shared" si="1"/>
        <v>-398.79109775340004</v>
      </c>
      <c r="K6" s="46">
        <f t="shared" si="1"/>
        <v>-398.79109775340004</v>
      </c>
      <c r="L6" s="46">
        <f t="shared" si="1"/>
        <v>-398.79109775340004</v>
      </c>
      <c r="M6" s="46">
        <f t="shared" si="1"/>
        <v>-398.79109775340004</v>
      </c>
      <c r="N6" s="46">
        <f t="shared" si="1"/>
        <v>-398.79109775340004</v>
      </c>
      <c r="O6" s="46">
        <f t="shared" si="1"/>
        <v>-398.79109775340004</v>
      </c>
    </row>
    <row r="7" spans="1:15" s="32" customFormat="1" x14ac:dyDescent="0.35">
      <c r="B7" s="33">
        <v>2</v>
      </c>
      <c r="C7" s="34" t="s">
        <v>26</v>
      </c>
      <c r="D7" s="35">
        <f t="shared" ref="D7:O7" si="2">D6+$J$26+$K$26</f>
        <v>1223.0738056953942</v>
      </c>
      <c r="E7" s="35">
        <f t="shared" si="2"/>
        <v>1403.4029063040048</v>
      </c>
      <c r="F7" s="35">
        <f t="shared" si="2"/>
        <v>261.31860244947018</v>
      </c>
      <c r="G7" s="35">
        <f t="shared" si="2"/>
        <v>201.20890224659996</v>
      </c>
      <c r="H7" s="35">
        <f t="shared" si="2"/>
        <v>201.20890224659996</v>
      </c>
      <c r="I7" s="35">
        <f t="shared" si="2"/>
        <v>201.20890224659996</v>
      </c>
      <c r="J7" s="35">
        <f t="shared" si="2"/>
        <v>201.20890224659996</v>
      </c>
      <c r="K7" s="35">
        <f t="shared" si="2"/>
        <v>201.20890224659996</v>
      </c>
      <c r="L7" s="35">
        <f t="shared" si="2"/>
        <v>201.20890224659996</v>
      </c>
      <c r="M7" s="35">
        <f t="shared" si="2"/>
        <v>201.20890224659996</v>
      </c>
      <c r="N7" s="35">
        <f t="shared" si="2"/>
        <v>201.20890224659996</v>
      </c>
      <c r="O7" s="35">
        <f t="shared" si="2"/>
        <v>201.20890224659996</v>
      </c>
    </row>
    <row r="8" spans="1:15" x14ac:dyDescent="0.35">
      <c r="A8" s="4"/>
      <c r="B8" s="5"/>
      <c r="C8" s="1"/>
      <c r="D8" s="2"/>
      <c r="E8" s="3"/>
      <c r="F8" s="17"/>
      <c r="G8" s="2"/>
      <c r="H8" s="3"/>
      <c r="I8" s="2"/>
      <c r="J8" s="3"/>
      <c r="K8" s="2"/>
      <c r="L8" s="2"/>
      <c r="M8" s="1"/>
      <c r="N8" s="1"/>
      <c r="O8" s="1"/>
    </row>
    <row r="9" spans="1:15" x14ac:dyDescent="0.35">
      <c r="A9" s="4"/>
      <c r="B9" s="5"/>
      <c r="C9" s="1"/>
      <c r="D9" s="2"/>
      <c r="E9" s="3"/>
      <c r="F9" s="17"/>
      <c r="G9" s="2"/>
      <c r="H9" s="3"/>
      <c r="I9" s="2"/>
      <c r="J9" s="3"/>
      <c r="K9" s="2"/>
      <c r="L9" s="2"/>
      <c r="M9" s="1"/>
      <c r="N9" s="1"/>
      <c r="O9" s="1"/>
    </row>
    <row r="10" spans="1:15" s="32" customFormat="1" x14ac:dyDescent="0.35">
      <c r="B10" s="33"/>
      <c r="C10" s="34" t="s">
        <v>5</v>
      </c>
      <c r="D10" s="35">
        <v>1000</v>
      </c>
      <c r="E10" s="36">
        <f>D16</f>
        <v>100</v>
      </c>
      <c r="F10" s="36">
        <f t="shared" ref="F10:O10" si="3">E16</f>
        <v>100</v>
      </c>
      <c r="G10" s="36">
        <f t="shared" si="3"/>
        <v>0</v>
      </c>
      <c r="H10" s="36">
        <f t="shared" si="3"/>
        <v>0</v>
      </c>
      <c r="I10" s="36">
        <f t="shared" si="3"/>
        <v>0</v>
      </c>
      <c r="J10" s="36">
        <f t="shared" si="3"/>
        <v>0</v>
      </c>
      <c r="K10" s="36">
        <f t="shared" si="3"/>
        <v>0</v>
      </c>
      <c r="L10" s="36">
        <f t="shared" si="3"/>
        <v>0</v>
      </c>
      <c r="M10" s="36">
        <f t="shared" si="3"/>
        <v>0</v>
      </c>
      <c r="N10" s="36">
        <f t="shared" si="3"/>
        <v>0</v>
      </c>
      <c r="O10" s="36">
        <f t="shared" si="3"/>
        <v>0</v>
      </c>
    </row>
    <row r="11" spans="1:15" x14ac:dyDescent="0.35">
      <c r="A11" s="4"/>
      <c r="B11" s="5"/>
      <c r="C11" s="24" t="s">
        <v>6</v>
      </c>
      <c r="D11" s="2">
        <v>200</v>
      </c>
      <c r="E11" s="3">
        <v>500</v>
      </c>
      <c r="F11" s="17"/>
      <c r="G11" s="2"/>
      <c r="H11" s="3"/>
      <c r="I11" s="2"/>
      <c r="J11" s="3"/>
      <c r="K11" s="2"/>
      <c r="L11" s="2"/>
      <c r="M11" s="1"/>
      <c r="N11" s="1"/>
      <c r="O11" s="1"/>
    </row>
    <row r="12" spans="1:15" x14ac:dyDescent="0.35">
      <c r="A12" s="4"/>
      <c r="B12" s="5"/>
      <c r="C12" s="24" t="s">
        <v>7</v>
      </c>
      <c r="D12" s="2">
        <v>200</v>
      </c>
      <c r="E12" s="3">
        <v>500</v>
      </c>
      <c r="F12" s="17"/>
      <c r="G12" s="2"/>
      <c r="H12" s="3"/>
      <c r="I12" s="2"/>
      <c r="J12" s="3"/>
      <c r="K12" s="2"/>
      <c r="L12" s="2"/>
      <c r="M12" s="1"/>
      <c r="N12" s="1"/>
      <c r="O12" s="1"/>
    </row>
    <row r="13" spans="1:15" x14ac:dyDescent="0.35">
      <c r="A13" s="4"/>
      <c r="B13" s="5"/>
      <c r="C13" s="24" t="s">
        <v>8</v>
      </c>
      <c r="D13" s="2">
        <v>200</v>
      </c>
      <c r="E13" s="3">
        <v>500</v>
      </c>
      <c r="F13" s="17"/>
      <c r="G13" s="2"/>
      <c r="H13" s="3"/>
      <c r="I13" s="2"/>
      <c r="J13" s="3"/>
      <c r="K13" s="2"/>
      <c r="L13" s="2"/>
      <c r="M13" s="1"/>
      <c r="N13" s="1"/>
      <c r="O13" s="1"/>
    </row>
    <row r="14" spans="1:15" x14ac:dyDescent="0.35">
      <c r="A14" s="4"/>
      <c r="B14" s="5"/>
      <c r="C14" s="24" t="s">
        <v>9</v>
      </c>
      <c r="D14" s="2">
        <v>200</v>
      </c>
      <c r="E14" s="3">
        <v>500</v>
      </c>
      <c r="F14" s="17"/>
      <c r="G14" s="2"/>
      <c r="H14" s="3"/>
      <c r="I14" s="2"/>
      <c r="J14" s="3"/>
      <c r="K14" s="2"/>
      <c r="L14" s="2"/>
      <c r="M14" s="1"/>
      <c r="N14" s="1"/>
      <c r="O14" s="1"/>
    </row>
    <row r="15" spans="1:15" s="32" customFormat="1" x14ac:dyDescent="0.35">
      <c r="B15" s="33"/>
      <c r="C15" s="34" t="s">
        <v>10</v>
      </c>
      <c r="D15" s="35">
        <f>SUM(D10:D14)</f>
        <v>1800</v>
      </c>
      <c r="E15" s="35">
        <f t="shared" ref="E15:O15" si="4">SUM(E10:E14)</f>
        <v>2100</v>
      </c>
      <c r="F15" s="35">
        <f t="shared" si="4"/>
        <v>100</v>
      </c>
      <c r="G15" s="35">
        <f t="shared" si="4"/>
        <v>0</v>
      </c>
      <c r="H15" s="35">
        <f t="shared" si="4"/>
        <v>0</v>
      </c>
      <c r="I15" s="35">
        <f t="shared" si="4"/>
        <v>0</v>
      </c>
      <c r="J15" s="35">
        <f t="shared" si="4"/>
        <v>0</v>
      </c>
      <c r="K15" s="35">
        <f t="shared" si="4"/>
        <v>0</v>
      </c>
      <c r="L15" s="35">
        <f t="shared" si="4"/>
        <v>0</v>
      </c>
      <c r="M15" s="35">
        <f t="shared" si="4"/>
        <v>0</v>
      </c>
      <c r="N15" s="35">
        <f t="shared" si="4"/>
        <v>0</v>
      </c>
      <c r="O15" s="35">
        <f t="shared" si="4"/>
        <v>0</v>
      </c>
    </row>
    <row r="16" spans="1:15" x14ac:dyDescent="0.35">
      <c r="A16" s="4"/>
      <c r="B16" s="5"/>
      <c r="C16" s="1" t="s">
        <v>11</v>
      </c>
      <c r="D16" s="2">
        <v>100</v>
      </c>
      <c r="E16" s="3">
        <v>100</v>
      </c>
      <c r="F16" s="17"/>
      <c r="G16" s="2"/>
      <c r="H16" s="3"/>
      <c r="I16" s="2"/>
      <c r="J16" s="3"/>
      <c r="K16" s="2"/>
      <c r="L16" s="2"/>
      <c r="M16" s="1"/>
      <c r="N16" s="1"/>
      <c r="O16" s="1"/>
    </row>
    <row r="17" spans="1:15" s="32" customFormat="1" x14ac:dyDescent="0.35">
      <c r="B17" s="33"/>
      <c r="C17" s="31" t="s">
        <v>21</v>
      </c>
      <c r="D17" s="35">
        <f t="shared" ref="D17:O17" si="5">D15-D16</f>
        <v>1700</v>
      </c>
      <c r="E17" s="35">
        <f t="shared" si="5"/>
        <v>2000</v>
      </c>
      <c r="F17" s="35">
        <f t="shared" si="5"/>
        <v>100</v>
      </c>
      <c r="G17" s="35">
        <f t="shared" si="5"/>
        <v>0</v>
      </c>
      <c r="H17" s="35">
        <f t="shared" si="5"/>
        <v>0</v>
      </c>
      <c r="I17" s="35">
        <f t="shared" si="5"/>
        <v>0</v>
      </c>
      <c r="J17" s="35">
        <f t="shared" si="5"/>
        <v>0</v>
      </c>
      <c r="K17" s="35">
        <f t="shared" si="5"/>
        <v>0</v>
      </c>
      <c r="L17" s="35">
        <f t="shared" si="5"/>
        <v>0</v>
      </c>
      <c r="M17" s="35">
        <f t="shared" si="5"/>
        <v>0</v>
      </c>
      <c r="N17" s="35">
        <f t="shared" si="5"/>
        <v>0</v>
      </c>
      <c r="O17" s="35">
        <f t="shared" si="5"/>
        <v>0</v>
      </c>
    </row>
    <row r="18" spans="1:15" x14ac:dyDescent="0.35">
      <c r="A18" s="4"/>
      <c r="B18" s="5"/>
      <c r="C18" s="1"/>
      <c r="D18" s="2"/>
      <c r="E18" s="3"/>
      <c r="F18" s="17"/>
      <c r="G18" s="2"/>
      <c r="H18" s="3"/>
      <c r="I18" s="2"/>
      <c r="J18" s="3"/>
      <c r="K18" s="2"/>
      <c r="L18" s="2"/>
      <c r="M18" s="1"/>
      <c r="N18" s="1"/>
      <c r="O18" s="1"/>
    </row>
    <row r="19" spans="1:15" x14ac:dyDescent="0.35"/>
    <row r="20" spans="1:15" x14ac:dyDescent="0.35"/>
    <row r="21" spans="1:15" x14ac:dyDescent="0.35"/>
    <row r="22" spans="1:15" x14ac:dyDescent="0.35"/>
    <row r="23" spans="1:15" x14ac:dyDescent="0.35"/>
    <row r="24" spans="1:15" x14ac:dyDescent="0.35"/>
    <row r="25" spans="1:15" x14ac:dyDescent="0.35"/>
    <row r="26" spans="1:15" x14ac:dyDescent="0.35">
      <c r="H26" s="29"/>
      <c r="I26" s="30"/>
      <c r="J26" s="29">
        <v>300</v>
      </c>
      <c r="K26" s="29">
        <v>300</v>
      </c>
      <c r="L26" s="30"/>
    </row>
    <row r="27" spans="1:15" x14ac:dyDescent="0.35">
      <c r="H27" s="29"/>
      <c r="I27" s="30"/>
      <c r="J27" s="29"/>
      <c r="K27" s="30"/>
      <c r="L27" s="30"/>
    </row>
    <row r="28" spans="1:15" x14ac:dyDescent="0.35">
      <c r="H28" s="29" t="s">
        <v>24</v>
      </c>
      <c r="I28" s="30"/>
      <c r="J28" s="40">
        <v>0.83779999999999999</v>
      </c>
      <c r="K28" s="40">
        <v>0.89159999999999995</v>
      </c>
      <c r="L28" s="40">
        <v>1.3309</v>
      </c>
    </row>
    <row r="29" spans="1:15" x14ac:dyDescent="0.35">
      <c r="H29" s="29" t="s">
        <v>23</v>
      </c>
      <c r="I29" s="30"/>
      <c r="J29" s="40">
        <f>125/100*J28</f>
        <v>1.04725</v>
      </c>
      <c r="K29" s="40">
        <f>125/100*K28</f>
        <v>1.1145</v>
      </c>
      <c r="L29" s="40">
        <f>125/100*L28</f>
        <v>1.6636249999999999</v>
      </c>
    </row>
    <row r="30" spans="1:15" x14ac:dyDescent="0.35">
      <c r="H30" s="29" t="s">
        <v>19</v>
      </c>
      <c r="I30" s="30">
        <f>120/100*12.4282</f>
        <v>14.91384</v>
      </c>
      <c r="J30" s="29"/>
      <c r="K30" s="30"/>
      <c r="L30" s="30"/>
    </row>
    <row r="31" spans="1:15" x14ac:dyDescent="0.35">
      <c r="H31" s="29" t="s">
        <v>18</v>
      </c>
      <c r="I31" s="30">
        <v>0.03</v>
      </c>
      <c r="J31" s="29"/>
      <c r="K31" s="30"/>
      <c r="L31" s="30"/>
    </row>
    <row r="32" spans="1:15" x14ac:dyDescent="0.35">
      <c r="H32" s="29" t="s">
        <v>17</v>
      </c>
      <c r="I32" s="30">
        <v>0.02</v>
      </c>
      <c r="J32" s="29"/>
      <c r="K32" s="30"/>
      <c r="L32" s="30"/>
    </row>
    <row r="33" spans="8:12" x14ac:dyDescent="0.35">
      <c r="H33" s="29" t="s">
        <v>16</v>
      </c>
      <c r="I33" s="30">
        <v>0.15</v>
      </c>
      <c r="J33" s="29"/>
      <c r="K33" s="30"/>
      <c r="L33" s="30"/>
    </row>
    <row r="34" spans="8:12" x14ac:dyDescent="0.35">
      <c r="H34" s="29" t="s">
        <v>15</v>
      </c>
      <c r="I34" s="30">
        <v>0.05</v>
      </c>
      <c r="J34" s="29"/>
      <c r="K34" s="30"/>
      <c r="L34" s="30"/>
    </row>
    <row r="35" spans="8:12" x14ac:dyDescent="0.35"/>
    <row r="36" spans="8:12" x14ac:dyDescent="0.35"/>
    <row r="37" spans="8:12" x14ac:dyDescent="0.35"/>
    <row r="38" spans="8:12" x14ac:dyDescent="0.35"/>
    <row r="39" spans="8:12" x14ac:dyDescent="0.35"/>
    <row r="40" spans="8:12" x14ac:dyDescent="0.35"/>
    <row r="41" spans="8:12" x14ac:dyDescent="0.35"/>
    <row r="42" spans="8:12" x14ac:dyDescent="0.35"/>
    <row r="43" spans="8:12" x14ac:dyDescent="0.35"/>
    <row r="44" spans="8:12" x14ac:dyDescent="0.35"/>
    <row r="45" spans="8:12" x14ac:dyDescent="0.35"/>
    <row r="46" spans="8:12" x14ac:dyDescent="0.35"/>
    <row r="47" spans="8:12" x14ac:dyDescent="0.35"/>
    <row r="48" spans="8:12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2CBE-DD1C-477F-8536-F1645A5D96B9}">
  <sheetPr>
    <outlinePr summaryBelow="0" summaryRight="0"/>
  </sheetPr>
  <dimension ref="B2:L20"/>
  <sheetViews>
    <sheetView tabSelected="1" workbookViewId="0">
      <selection activeCell="G12" sqref="G12"/>
    </sheetView>
  </sheetViews>
  <sheetFormatPr defaultColWidth="12.54296875" defaultRowHeight="15.75" customHeight="1" x14ac:dyDescent="0.3"/>
  <cols>
    <col min="1" max="1" width="10.1796875" style="28" customWidth="1"/>
    <col min="2" max="2" width="26" style="28" customWidth="1"/>
    <col min="3" max="3" width="13.453125" style="28" customWidth="1"/>
    <col min="4" max="5" width="11.54296875" style="28" customWidth="1"/>
    <col min="6" max="6" width="10.54296875" style="28" customWidth="1"/>
    <col min="7" max="7" width="9.7265625" style="28" customWidth="1"/>
    <col min="8" max="8" width="26.6328125" style="28" customWidth="1"/>
    <col min="9" max="9" width="14.08984375" style="28" customWidth="1"/>
    <col min="10" max="10" width="12" style="28" customWidth="1"/>
    <col min="11" max="11" width="11.54296875" style="28" customWidth="1"/>
    <col min="12" max="12" width="12.36328125" style="28" customWidth="1"/>
    <col min="13" max="16384" width="12.54296875" style="28"/>
  </cols>
  <sheetData>
    <row r="2" spans="2:12" ht="13" x14ac:dyDescent="0.3">
      <c r="B2" s="51" t="s">
        <v>22</v>
      </c>
      <c r="C2" s="52"/>
      <c r="D2" s="52"/>
      <c r="E2" s="52"/>
      <c r="F2" s="52"/>
      <c r="H2" s="53" t="s">
        <v>25</v>
      </c>
      <c r="I2" s="53"/>
      <c r="J2" s="53"/>
      <c r="K2" s="53"/>
      <c r="L2" s="53"/>
    </row>
    <row r="3" spans="2:12" ht="13" x14ac:dyDescent="0.3">
      <c r="B3" s="52"/>
      <c r="C3" s="52"/>
      <c r="D3" s="52"/>
      <c r="E3" s="52"/>
      <c r="F3" s="52"/>
      <c r="H3" s="53"/>
      <c r="I3" s="53"/>
      <c r="J3" s="53"/>
      <c r="K3" s="53"/>
      <c r="L3" s="53"/>
    </row>
    <row r="4" spans="2:12" ht="28.5" customHeight="1" x14ac:dyDescent="0.3">
      <c r="B4" s="49" t="s">
        <v>13</v>
      </c>
      <c r="C4" s="49"/>
      <c r="D4" s="67">
        <v>1000</v>
      </c>
      <c r="E4" s="67"/>
      <c r="F4" s="67"/>
      <c r="H4" s="49" t="s">
        <v>14</v>
      </c>
      <c r="I4" s="49"/>
      <c r="J4" s="66">
        <v>1328.89</v>
      </c>
      <c r="K4" s="66"/>
      <c r="L4" s="66"/>
    </row>
    <row r="5" spans="2:12" ht="13" x14ac:dyDescent="0.3">
      <c r="B5" s="56"/>
      <c r="C5" s="56"/>
      <c r="D5" s="56">
        <v>300</v>
      </c>
      <c r="E5" s="56">
        <v>300</v>
      </c>
      <c r="F5" s="56">
        <f>$D$4-D5-E5</f>
        <v>400</v>
      </c>
      <c r="H5" s="38"/>
      <c r="I5" s="38"/>
      <c r="J5" s="38">
        <v>300</v>
      </c>
      <c r="K5" s="38">
        <v>300</v>
      </c>
      <c r="L5" s="47">
        <f>($J$4-(J5*J8)-(K5*K8)-I9)/L8</f>
        <v>400.00069727252242</v>
      </c>
    </row>
    <row r="6" spans="2:12" ht="13" x14ac:dyDescent="0.3">
      <c r="B6" s="57"/>
      <c r="C6" s="57"/>
      <c r="D6" s="56"/>
      <c r="E6" s="56"/>
      <c r="F6" s="56"/>
      <c r="H6" s="39"/>
      <c r="I6" s="39"/>
      <c r="J6" s="38"/>
      <c r="K6" s="38"/>
      <c r="L6" s="38"/>
    </row>
    <row r="7" spans="2:12" ht="13" x14ac:dyDescent="0.3">
      <c r="B7" s="56" t="s">
        <v>24</v>
      </c>
      <c r="C7" s="57"/>
      <c r="D7" s="56">
        <v>0.83779999999999999</v>
      </c>
      <c r="E7" s="56">
        <v>0.89159999999999995</v>
      </c>
      <c r="F7" s="56">
        <v>1.3309</v>
      </c>
      <c r="H7" s="38" t="s">
        <v>24</v>
      </c>
      <c r="I7" s="39"/>
      <c r="J7" s="38">
        <v>0.83779999999999999</v>
      </c>
      <c r="K7" s="38">
        <v>0.89159999999999995</v>
      </c>
      <c r="L7" s="38">
        <v>1.3309</v>
      </c>
    </row>
    <row r="8" spans="2:12" ht="13" x14ac:dyDescent="0.3">
      <c r="B8" s="56" t="s">
        <v>23</v>
      </c>
      <c r="C8" s="56"/>
      <c r="D8" s="58">
        <f>125/100*D7</f>
        <v>1.04725</v>
      </c>
      <c r="E8" s="56">
        <f>125/100*E7</f>
        <v>1.1145</v>
      </c>
      <c r="F8" s="58">
        <f>125/100*F7</f>
        <v>1.6636249999999999</v>
      </c>
      <c r="H8" s="38" t="s">
        <v>23</v>
      </c>
      <c r="I8" s="38"/>
      <c r="J8" s="38">
        <f>125/100*J7</f>
        <v>1.04725</v>
      </c>
      <c r="K8" s="38">
        <f>125/100*K7</f>
        <v>1.1145</v>
      </c>
      <c r="L8" s="38">
        <f>125/100*L7</f>
        <v>1.6636249999999999</v>
      </c>
    </row>
    <row r="9" spans="2:12" ht="13" x14ac:dyDescent="0.3">
      <c r="B9" s="56" t="s">
        <v>19</v>
      </c>
      <c r="C9" s="56">
        <f>120/100*12.4282</f>
        <v>14.91384</v>
      </c>
      <c r="D9" s="56"/>
      <c r="E9" s="56"/>
      <c r="F9" s="56"/>
      <c r="H9" s="38" t="s">
        <v>19</v>
      </c>
      <c r="I9" s="38">
        <f>120/100*12.4282</f>
        <v>14.91384</v>
      </c>
      <c r="J9" s="38"/>
      <c r="K9" s="38"/>
      <c r="L9" s="38"/>
    </row>
    <row r="10" spans="2:12" ht="13" x14ac:dyDescent="0.3">
      <c r="B10" s="56" t="s">
        <v>18</v>
      </c>
      <c r="C10" s="56">
        <v>0.03</v>
      </c>
      <c r="D10" s="56"/>
      <c r="E10" s="56"/>
      <c r="F10" s="56"/>
      <c r="H10" s="38" t="s">
        <v>18</v>
      </c>
      <c r="I10" s="38">
        <v>0.03</v>
      </c>
      <c r="J10" s="38"/>
      <c r="K10" s="38"/>
      <c r="L10" s="38"/>
    </row>
    <row r="11" spans="2:12" ht="13" x14ac:dyDescent="0.3">
      <c r="B11" s="56" t="s">
        <v>17</v>
      </c>
      <c r="C11" s="56">
        <v>0.02</v>
      </c>
      <c r="D11" s="56"/>
      <c r="E11" s="56"/>
      <c r="F11" s="56"/>
      <c r="H11" s="38" t="s">
        <v>17</v>
      </c>
      <c r="I11" s="38">
        <v>0.02</v>
      </c>
      <c r="J11" s="38"/>
      <c r="K11" s="38"/>
      <c r="L11" s="38"/>
    </row>
    <row r="12" spans="2:12" ht="13" x14ac:dyDescent="0.3">
      <c r="B12" s="56" t="s">
        <v>16</v>
      </c>
      <c r="C12" s="56">
        <v>0.15</v>
      </c>
      <c r="D12" s="56"/>
      <c r="E12" s="56"/>
      <c r="F12" s="56"/>
      <c r="H12" s="38" t="s">
        <v>16</v>
      </c>
      <c r="I12" s="38">
        <v>0.15</v>
      </c>
      <c r="J12" s="38"/>
      <c r="K12" s="38"/>
      <c r="L12" s="38"/>
    </row>
    <row r="13" spans="2:12" ht="13" x14ac:dyDescent="0.3">
      <c r="B13" s="56" t="s">
        <v>15</v>
      </c>
      <c r="C13" s="56">
        <v>0.05</v>
      </c>
      <c r="D13" s="56"/>
      <c r="E13" s="56"/>
      <c r="F13" s="56"/>
      <c r="H13" s="38" t="s">
        <v>15</v>
      </c>
      <c r="I13" s="38">
        <v>0.05</v>
      </c>
      <c r="J13" s="38"/>
      <c r="K13" s="38"/>
      <c r="L13" s="38"/>
    </row>
    <row r="14" spans="2:12" ht="13" x14ac:dyDescent="0.3">
      <c r="B14" s="56"/>
      <c r="C14" s="56"/>
      <c r="D14" s="56"/>
      <c r="E14" s="56"/>
      <c r="F14" s="56"/>
      <c r="H14" s="38"/>
      <c r="I14" s="38"/>
      <c r="J14" s="38"/>
      <c r="K14" s="38"/>
      <c r="L14" s="38"/>
    </row>
    <row r="15" spans="2:12" ht="13" x14ac:dyDescent="0.3">
      <c r="B15" s="59" t="s">
        <v>20</v>
      </c>
      <c r="C15" s="60">
        <f>(D5*D8)+(E5*E8)+(F5*F8)+C9</f>
        <v>1328.8888399999998</v>
      </c>
      <c r="D15" s="56"/>
      <c r="E15" s="56"/>
      <c r="F15" s="56"/>
      <c r="H15" s="41" t="s">
        <v>20</v>
      </c>
      <c r="I15" s="42">
        <f>L5+J5+K5</f>
        <v>1000.0006972725224</v>
      </c>
      <c r="J15" s="38"/>
      <c r="K15" s="38"/>
      <c r="L15" s="38"/>
    </row>
    <row r="16" spans="2:12" ht="15.5" customHeight="1" x14ac:dyDescent="0.55000000000000004">
      <c r="B16" s="56"/>
      <c r="C16" s="56"/>
      <c r="D16" s="61"/>
      <c r="E16" s="62"/>
      <c r="F16" s="63"/>
      <c r="H16" s="38"/>
      <c r="I16" s="38"/>
      <c r="J16" s="38"/>
      <c r="K16" s="38"/>
      <c r="L16" s="38"/>
    </row>
    <row r="17" spans="2:12" ht="29" customHeight="1" x14ac:dyDescent="0.3">
      <c r="B17" s="64" t="s">
        <v>14</v>
      </c>
      <c r="C17" s="64"/>
      <c r="D17" s="65">
        <f>C15</f>
        <v>1328.8888399999998</v>
      </c>
      <c r="E17" s="65"/>
      <c r="F17" s="65"/>
      <c r="H17" s="49" t="s">
        <v>13</v>
      </c>
      <c r="I17" s="49"/>
      <c r="J17" s="50">
        <f>I15</f>
        <v>1000.0006972725224</v>
      </c>
      <c r="K17" s="50"/>
      <c r="L17" s="50"/>
    </row>
    <row r="20" spans="2:12" ht="15.75" customHeight="1" x14ac:dyDescent="0.3">
      <c r="D20" s="37"/>
    </row>
  </sheetData>
  <sheetProtection sheet="1" insertColumns="0" insertRows="0" insertHyperlinks="0" deleteColumns="0" deleteRows="0" sort="0" autoFilter="0" pivotTables="0"/>
  <mergeCells count="11">
    <mergeCell ref="B2:F3"/>
    <mergeCell ref="D16:F16"/>
    <mergeCell ref="H2:L3"/>
    <mergeCell ref="H4:I4"/>
    <mergeCell ref="J4:L4"/>
    <mergeCell ref="H17:I17"/>
    <mergeCell ref="J17:L17"/>
    <mergeCell ref="B4:C4"/>
    <mergeCell ref="D4:F4"/>
    <mergeCell ref="B17:C17"/>
    <mergeCell ref="D17:F17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4:O41"/>
  <sheetViews>
    <sheetView zoomScale="80" zoomScaleNormal="80" workbookViewId="0">
      <selection activeCell="A22" sqref="A22"/>
    </sheetView>
  </sheetViews>
  <sheetFormatPr defaultColWidth="12.453125" defaultRowHeight="15.65" customHeight="1" x14ac:dyDescent="0.35"/>
  <cols>
    <col min="1" max="1" width="12.453125" style="22" customWidth="1"/>
    <col min="2" max="16384" width="12.453125" style="22"/>
  </cols>
  <sheetData>
    <row r="4" spans="1:1" s="19" customFormat="1" ht="15.65" customHeight="1" x14ac:dyDescent="0.6">
      <c r="A4" s="18"/>
    </row>
    <row r="5" spans="1:1" s="19" customFormat="1" ht="15.65" customHeight="1" x14ac:dyDescent="0.6">
      <c r="A5" s="20"/>
    </row>
    <row r="40" spans="1:15" s="19" customFormat="1" ht="30" customHeight="1" x14ac:dyDescent="0.6">
      <c r="A40" s="54" t="s">
        <v>2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18"/>
      <c r="N40" s="18"/>
      <c r="O40" s="18"/>
    </row>
    <row r="41" spans="1:15" s="19" customFormat="1" ht="30" customHeight="1" x14ac:dyDescent="0.6">
      <c r="A41" s="55" t="s">
        <v>3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21"/>
      <c r="N41" s="21"/>
      <c r="O41" s="21"/>
    </row>
  </sheetData>
  <mergeCells count="2">
    <mergeCell ref="A40:L40"/>
    <mergeCell ref="A41:L41"/>
  </mergeCells>
  <hyperlinks>
    <hyperlink ref="A41" r:id="rId1" display="https://exceltemplate.net/support/ " xr:uid="{00000000-0004-0000-0300-000000000000}"/>
    <hyperlink ref="A41:L41" r:id="rId2" display="https://exceltemplate.net/support/" xr:uid="{00000000-0004-0000-03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ELECTRICITY USAGE BY MONTH</vt:lpstr>
      <vt:lpstr>ELECTRICITY USAGE CALCULATOR</vt:lpstr>
      <vt:lpstr>Copyright-2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Consumption Calculator</dc:title>
  <dc:creator>R. Musadya</dc:creator>
  <cp:lastModifiedBy>USER</cp:lastModifiedBy>
  <dcterms:created xsi:type="dcterms:W3CDTF">2016-10-14T02:28:09Z</dcterms:created>
  <dcterms:modified xsi:type="dcterms:W3CDTF">2023-05-15T01:54:20Z</dcterms:modified>
</cp:coreProperties>
</file>