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 and pattern" sheetId="1" r:id="rId4"/>
    <sheet state="visible" name="Calculation matrix" sheetId="2" r:id="rId5"/>
    <sheet state="visible" name="Metadata" sheetId="3" r:id="rId6"/>
  </sheets>
  <definedNames>
    <definedName hidden="1" localSheetId="0" name="Z_C8518491_BC16_4514_8FE9_2BF92622A4AE_.wvu.FilterData">'scores and pattern'!$A$1:$G$18</definedName>
  </definedNames>
  <calcPr/>
  <customWorkbookViews>
    <customWorkbookView activeSheetId="0" maximized="1" tabRatio="600" windowHeight="0" windowWidth="0" guid="{C8518491-BC16-4514-8FE9-2BF92622A4AE}" name="Filter 1"/>
  </customWorkbookViews>
</workbook>
</file>

<file path=xl/sharedStrings.xml><?xml version="1.0" encoding="utf-8"?>
<sst xmlns="http://schemas.openxmlformats.org/spreadsheetml/2006/main" count="248" uniqueCount="172">
  <si>
    <t>Patient id</t>
  </si>
  <si>
    <t>week1</t>
  </si>
  <si>
    <t>week2</t>
  </si>
  <si>
    <t>week3</t>
  </si>
  <si>
    <t>week4</t>
  </si>
  <si>
    <t>week5</t>
  </si>
  <si>
    <t>week6</t>
  </si>
  <si>
    <t>State</t>
  </si>
  <si>
    <t>Factor1</t>
  </si>
  <si>
    <t>Factor2</t>
  </si>
  <si>
    <t>Factor3</t>
  </si>
  <si>
    <t>composite score</t>
  </si>
  <si>
    <t xml:space="preserve">decision </t>
  </si>
  <si>
    <t>call back (&lt;=2&lt;3)</t>
  </si>
  <si>
    <t>self-isolate (&lt;=1&lt;2)</t>
  </si>
  <si>
    <t>to be tested (&lt;=3&lt;5)</t>
  </si>
  <si>
    <t>ambulance &gt; 5</t>
  </si>
  <si>
    <t>non-covid19/closed &lt; 1</t>
  </si>
  <si>
    <t xml:space="preserve">closed by patient </t>
  </si>
  <si>
    <t>Calculation matrix:(dummy sample)</t>
  </si>
  <si>
    <t>Symptoms(factor1)</t>
  </si>
  <si>
    <t>scale</t>
  </si>
  <si>
    <t>lifecycle (d)</t>
  </si>
  <si>
    <t>Score</t>
  </si>
  <si>
    <t xml:space="preserve">temperature </t>
  </si>
  <si>
    <t>ache</t>
  </si>
  <si>
    <t>cough</t>
  </si>
  <si>
    <t>Notes:</t>
  </si>
  <si>
    <t xml:space="preserve">breath diffiiculty </t>
  </si>
  <si>
    <t>...</t>
  </si>
  <si>
    <t>Will record above pattern, i.e. anonymised patient id, literally colour bocks in large dataset be any of use? If yes, what are they?</t>
  </si>
  <si>
    <t>Diseases(factor2)</t>
  </si>
  <si>
    <t>Will the calculation metrix on the right work? parameters and weight will be fully owned and provided by heath orgs though</t>
  </si>
  <si>
    <t>diabetes</t>
  </si>
  <si>
    <t>If we only store the composite score of the patient, does it auotmatically comply with regulations?</t>
  </si>
  <si>
    <t>heart desease</t>
  </si>
  <si>
    <t>high blood pressure</t>
  </si>
  <si>
    <t>bio/age group(factor3)</t>
  </si>
  <si>
    <t>36-45 (range3)</t>
  </si>
  <si>
    <t>Composite score</t>
  </si>
  <si>
    <t>Sum(symptoms score) * sum(diseases score) * bio parameter</t>
  </si>
  <si>
    <t xml:space="preserve"> </t>
  </si>
  <si>
    <t>Metadata</t>
  </si>
  <si>
    <t xml:space="preserve">Symptoms: </t>
  </si>
  <si>
    <t>scale(1-5)</t>
  </si>
  <si>
    <t>Correlated factor(1-10)</t>
  </si>
  <si>
    <t>fever</t>
  </si>
  <si>
    <t>body ache</t>
  </si>
  <si>
    <t xml:space="preserve">Age group: </t>
  </si>
  <si>
    <t>Gender</t>
  </si>
  <si>
    <t>breath diffiiculty</t>
  </si>
  <si>
    <t>&lt; 12</t>
  </si>
  <si>
    <t>Female</t>
  </si>
  <si>
    <t>anosmia</t>
  </si>
  <si>
    <t>12 - 25</t>
  </si>
  <si>
    <t>Male</t>
  </si>
  <si>
    <t>have you tested positive for COVID19? (binary)</t>
  </si>
  <si>
    <t>26 - 39</t>
  </si>
  <si>
    <t xml:space="preserve">Nonbinary </t>
  </si>
  <si>
    <t>have you been in close contact for anyone who has tested positive (binary answer)</t>
  </si>
  <si>
    <t>40 - 49</t>
  </si>
  <si>
    <t>..</t>
  </si>
  <si>
    <t>Feeling confused (binary)</t>
  </si>
  <si>
    <t>50 - 64</t>
  </si>
  <si>
    <t>Do you smoke cigarettes (binary)</t>
  </si>
  <si>
    <t>65 - 74</t>
  </si>
  <si>
    <t xml:space="preserve">Do you have chest pain? </t>
  </si>
  <si>
    <t>75 - 85</t>
  </si>
  <si>
    <t>&gt; 85</t>
  </si>
  <si>
    <t>history of stroke</t>
  </si>
  <si>
    <t>heart disease</t>
  </si>
  <si>
    <t>high blood pressure (binary)</t>
  </si>
  <si>
    <t>Do you have a history of breathing problems (COPD or asthma)</t>
  </si>
  <si>
    <t>obesity</t>
  </si>
  <si>
    <t xml:space="preserve">Smoking </t>
  </si>
  <si>
    <t>Demongraphic data</t>
  </si>
  <si>
    <t>Age group</t>
  </si>
  <si>
    <t>Symptoms</t>
  </si>
  <si>
    <t>Underlying Diseases</t>
  </si>
  <si>
    <t>Age Group</t>
  </si>
  <si>
    <t>decision</t>
  </si>
  <si>
    <t>Aditional consultantion</t>
  </si>
  <si>
    <t>1000 - 1499</t>
  </si>
  <si>
    <t>self-isolate</t>
  </si>
  <si>
    <t>500 - 999</t>
  </si>
  <si>
    <t>to be tested</t>
  </si>
  <si>
    <t>1500 - 1999</t>
  </si>
  <si>
    <t xml:space="preserve">ambulance </t>
  </si>
  <si>
    <t>&gt; 2000</t>
  </si>
  <si>
    <t>patients who have fever and breathing difficulty needs to go the hospital</t>
  </si>
  <si>
    <t>non-covid19/closed</t>
  </si>
  <si>
    <t>&lt; 500</t>
  </si>
  <si>
    <t>anyone who has shortness of breath needs to the hospital</t>
  </si>
  <si>
    <t>closed by patient</t>
  </si>
  <si>
    <t>those test positive and have a low score should be monitored daily by a doctor, nurse or medical professional</t>
  </si>
  <si>
    <t>those who have confusion need to the hospital</t>
  </si>
  <si>
    <t>anyone who has fever, cough,  shortness of breath needs to go the hospital</t>
  </si>
  <si>
    <t>obesity is associated with higher rate of morbidity</t>
  </si>
  <si>
    <t>age &gt;60, current smoking, htn, history of smoking</t>
  </si>
  <si>
    <t>not sure about anosomia</t>
  </si>
  <si>
    <t>references:</t>
  </si>
  <si>
    <t>https://www.mdcalc.com/mulbsta-score</t>
  </si>
  <si>
    <t>Acute Symptoms</t>
  </si>
  <si>
    <t>Demographic</t>
  </si>
  <si>
    <t xml:space="preserve">Patient Profile </t>
  </si>
  <si>
    <t>signs of a heart attack</t>
  </si>
  <si>
    <t>Scale</t>
  </si>
  <si>
    <t>Correlated factor</t>
  </si>
  <si>
    <t>Range</t>
  </si>
  <si>
    <t>patient id</t>
  </si>
  <si>
    <t>Name</t>
  </si>
  <si>
    <t xml:space="preserve">Email Address </t>
  </si>
  <si>
    <t>Address</t>
  </si>
  <si>
    <t>mobile number</t>
  </si>
  <si>
    <t>signs of a stroke</t>
  </si>
  <si>
    <t>John</t>
  </si>
  <si>
    <t>M</t>
  </si>
  <si>
    <t>range 1</t>
  </si>
  <si>
    <t>xxx</t>
  </si>
  <si>
    <t>severe difficulty breathing</t>
  </si>
  <si>
    <t>Jack</t>
  </si>
  <si>
    <t>range 2</t>
  </si>
  <si>
    <t>yyy</t>
  </si>
  <si>
    <t>heavy bleeding</t>
  </si>
  <si>
    <t>Amy</t>
  </si>
  <si>
    <t>F</t>
  </si>
  <si>
    <t>range1</t>
  </si>
  <si>
    <t>zzz</t>
  </si>
  <si>
    <t>severe injuries</t>
  </si>
  <si>
    <t>Mary</t>
  </si>
  <si>
    <t>range4</t>
  </si>
  <si>
    <t>aaa</t>
  </si>
  <si>
    <t>seizure (fit)</t>
  </si>
  <si>
    <t>Tom</t>
  </si>
  <si>
    <t>range6</t>
  </si>
  <si>
    <t>eee</t>
  </si>
  <si>
    <t>sudden, rapid swelling</t>
  </si>
  <si>
    <t>have you tested positive for COVID19?</t>
  </si>
  <si>
    <t>Terry</t>
  </si>
  <si>
    <t>ggg</t>
  </si>
  <si>
    <t>severe chest pain</t>
  </si>
  <si>
    <t>have you been in close contact for anyone who has tested positive</t>
  </si>
  <si>
    <t>Paul</t>
  </si>
  <si>
    <t>range3</t>
  </si>
  <si>
    <t>asdf</t>
  </si>
  <si>
    <t>feeling confused</t>
  </si>
  <si>
    <t>Feeling confused</t>
  </si>
  <si>
    <t>Dion</t>
  </si>
  <si>
    <t>faasfsa</t>
  </si>
  <si>
    <t>unconcious(unable to wake up)</t>
  </si>
  <si>
    <t>Do you smoke cigarettes</t>
  </si>
  <si>
    <t>Liz</t>
  </si>
  <si>
    <t>asdthg</t>
  </si>
  <si>
    <t>Emma</t>
  </si>
  <si>
    <t>dfhsfg</t>
  </si>
  <si>
    <t>Jason</t>
  </si>
  <si>
    <t>wrawer</t>
  </si>
  <si>
    <t>Underly diseases</t>
  </si>
  <si>
    <t>Result Category</t>
  </si>
  <si>
    <t>Diseases</t>
  </si>
  <si>
    <t xml:space="preserve">Notes: </t>
  </si>
  <si>
    <t xml:space="preserve">Name doesn't have to be the patient's real name. </t>
  </si>
  <si>
    <t>Rquest Status</t>
  </si>
  <si>
    <t xml:space="preserve">Address doesn't have to be precise as long as it indicates geographic location. </t>
  </si>
  <si>
    <t>Pending</t>
  </si>
  <si>
    <t>Contact number is necessary to be contacted by a healthcare worker.</t>
  </si>
  <si>
    <t>Confirmed</t>
  </si>
  <si>
    <t>Complete</t>
  </si>
  <si>
    <t>Smoking</t>
  </si>
  <si>
    <t>Notification Status</t>
  </si>
  <si>
    <t>Sent</t>
  </si>
  <si>
    <t>Failed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</si>
</sst>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color rgb="FFFFFF00"/>
      <name val="Arial"/>
    </font>
    <font>
      <color rgb="FFFF9900"/>
      <name val="Arial"/>
    </font>
    <font>
      <b/>
      <sz val="14.0"/>
      <color theme="1"/>
      <name val="Arial"/>
    </font>
    <font>
      <color rgb="FF000000"/>
      <name val="Roboto"/>
    </font>
    <font>
      <u/>
      <color rgb="FF0000FF"/>
    </font>
    <font>
      <b/>
      <sz val="12.0"/>
      <color theme="1"/>
      <name val="Arial"/>
    </font>
    <font>
      <b/>
      <sz val="12.0"/>
    </font>
    <font/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34A853"/>
        <bgColor rgb="FF34A853"/>
      </patternFill>
    </fill>
    <fill>
      <patternFill patternType="solid">
        <fgColor rgb="FF46BDC6"/>
        <bgColor rgb="FF46BDC6"/>
      </patternFill>
    </fill>
    <fill>
      <patternFill patternType="solid">
        <fgColor rgb="FFB7B7B7"/>
        <bgColor rgb="FFB7B7B7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5" fontId="1" numFmtId="0" xfId="0" applyFill="1" applyFont="1"/>
    <xf borderId="0" fillId="6" fontId="1" numFmtId="0" xfId="0" applyFill="1" applyFont="1"/>
    <xf borderId="0" fillId="2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4" fontId="1" numFmtId="0" xfId="0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6" fontId="1" numFmtId="0" xfId="0" applyAlignment="1" applyFont="1">
      <alignment readingOrder="0"/>
    </xf>
    <xf borderId="0" fillId="2" fontId="2" numFmtId="0" xfId="0" applyFont="1"/>
    <xf borderId="0" fillId="3" fontId="1" numFmtId="0" xfId="0" applyAlignment="1" applyFont="1">
      <alignment readingOrder="0"/>
    </xf>
    <xf borderId="0" fillId="5" fontId="3" numFmtId="0" xfId="0" applyFont="1"/>
    <xf borderId="0" fillId="0" fontId="1" numFmtId="0" xfId="0" applyAlignment="1" applyFont="1">
      <alignment horizontal="right" readingOrder="0"/>
    </xf>
    <xf borderId="0" fillId="0" fontId="1" numFmtId="0" xfId="0" applyFont="1"/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0" fillId="0" fontId="1" numFmtId="0" xfId="0" applyAlignment="1" applyFont="1">
      <alignment horizontal="left" readingOrder="0" vertical="bottom"/>
    </xf>
    <xf borderId="0" fillId="9" fontId="5" numFmtId="0" xfId="0" applyAlignment="1" applyFill="1" applyFont="1">
      <alignment readingOrder="0"/>
    </xf>
    <xf borderId="0" fillId="0" fontId="1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readingOrder="0" vertical="bottom"/>
    </xf>
    <xf borderId="2" fillId="10" fontId="1" numFmtId="0" xfId="0" applyAlignment="1" applyBorder="1" applyFill="1" applyFont="1">
      <alignment readingOrder="0" vertical="bottom"/>
    </xf>
    <xf borderId="2" fillId="0" fontId="1" numFmtId="0" xfId="0" applyAlignment="1" applyBorder="1" applyFont="1">
      <alignment horizontal="right" readingOrder="0" vertical="bottom"/>
    </xf>
    <xf borderId="2" fillId="2" fontId="1" numFmtId="0" xfId="0" applyAlignment="1" applyBorder="1" applyFont="1">
      <alignment vertical="bottom"/>
    </xf>
    <xf borderId="2" fillId="2" fontId="1" numFmtId="0" xfId="0" applyAlignment="1" applyBorder="1" applyFont="1">
      <alignment readingOrder="0" vertical="bottom"/>
    </xf>
    <xf borderId="2" fillId="7" fontId="1" numFmtId="0" xfId="0" applyAlignment="1" applyBorder="1" applyFont="1">
      <alignment readingOrder="0" vertical="bottom"/>
    </xf>
    <xf borderId="2" fillId="8" fontId="1" numFmtId="0" xfId="0" applyAlignment="1" applyBorder="1" applyFont="1">
      <alignment readingOrder="0" vertical="bottom"/>
    </xf>
    <xf borderId="2" fillId="11" fontId="1" numFmtId="0" xfId="0" applyAlignment="1" applyBorder="1" applyFill="1" applyFont="1">
      <alignment readingOrder="0" vertical="bottom"/>
    </xf>
    <xf borderId="2" fillId="12" fontId="1" numFmtId="0" xfId="0" applyAlignment="1" applyBorder="1" applyFill="1" applyFont="1">
      <alignment readingOrder="0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2" fillId="13" fontId="1" numFmtId="0" xfId="0" applyAlignment="1" applyBorder="1" applyFill="1" applyFont="1">
      <alignment readingOrder="0" vertical="bottom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 vertical="bottom"/>
    </xf>
    <xf borderId="0" fillId="0" fontId="9" numFmtId="0" xfId="0" applyAlignment="1" applyFont="1">
      <alignment readingOrder="0"/>
    </xf>
    <xf borderId="0" fillId="0" fontId="9" numFmtId="0" xfId="0" applyAlignment="1" applyFont="1">
      <alignment readingOrder="0"/>
    </xf>
    <xf borderId="2" fillId="9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dcalc.com/mulbsta-scor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9" max="9" width="21.71"/>
    <col customWidth="1" min="10" max="10" width="33.43"/>
    <col customWidth="1" min="11" max="11" width="5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>
      <c r="A2" s="1">
        <v>1.0</v>
      </c>
      <c r="B2" s="2"/>
      <c r="C2" s="2"/>
      <c r="D2" s="3"/>
      <c r="I2" s="4" t="s">
        <v>13</v>
      </c>
      <c r="J2" s="1">
        <v>5.0</v>
      </c>
      <c r="K2" s="1">
        <v>2.0</v>
      </c>
      <c r="L2" s="1">
        <v>0.5</v>
      </c>
      <c r="M2" s="1">
        <v>5.0</v>
      </c>
      <c r="N2" s="5"/>
    </row>
    <row r="3">
      <c r="A3" s="1">
        <v>2.0</v>
      </c>
      <c r="B3" s="6"/>
      <c r="I3" s="7" t="s">
        <v>14</v>
      </c>
    </row>
    <row r="4">
      <c r="A4" s="1">
        <v>3.0</v>
      </c>
      <c r="B4" s="5"/>
      <c r="C4" s="6"/>
      <c r="I4" s="8" t="s">
        <v>15</v>
      </c>
    </row>
    <row r="5">
      <c r="A5" s="1">
        <v>4.0</v>
      </c>
      <c r="B5" s="9"/>
      <c r="C5" s="2"/>
      <c r="D5" s="9"/>
      <c r="E5" s="5"/>
      <c r="F5" s="6"/>
      <c r="I5" s="10" t="s">
        <v>16</v>
      </c>
    </row>
    <row r="6">
      <c r="A6" s="1">
        <v>5.0</v>
      </c>
      <c r="B6" s="2"/>
      <c r="C6" s="5"/>
      <c r="D6" s="2"/>
      <c r="E6" s="11"/>
      <c r="I6" s="12" t="s">
        <v>17</v>
      </c>
    </row>
    <row r="7">
      <c r="A7" s="1">
        <v>6.0</v>
      </c>
      <c r="B7" s="13"/>
      <c r="C7" s="11"/>
      <c r="I7" s="14" t="s">
        <v>18</v>
      </c>
    </row>
    <row r="8">
      <c r="A8" s="1">
        <v>7.0</v>
      </c>
      <c r="B8" s="11"/>
    </row>
    <row r="9">
      <c r="A9" s="1">
        <v>8.0</v>
      </c>
      <c r="B9" s="2"/>
      <c r="C9" s="15"/>
      <c r="D9" s="9"/>
      <c r="E9" s="2"/>
      <c r="F9" s="3"/>
      <c r="J9" s="1" t="s">
        <v>19</v>
      </c>
    </row>
    <row r="10">
      <c r="A10" s="1">
        <v>9.0</v>
      </c>
      <c r="B10" s="2"/>
      <c r="C10" s="9"/>
      <c r="D10" s="11"/>
      <c r="J10" s="1" t="s">
        <v>20</v>
      </c>
      <c r="L10" s="1" t="s">
        <v>21</v>
      </c>
      <c r="M10" s="1" t="s">
        <v>22</v>
      </c>
      <c r="N10" s="1" t="s">
        <v>23</v>
      </c>
    </row>
    <row r="11">
      <c r="A11" s="1">
        <v>10.0</v>
      </c>
      <c r="B11" s="11"/>
      <c r="J11" s="1">
        <v>1.0</v>
      </c>
      <c r="K11" s="1" t="s">
        <v>24</v>
      </c>
      <c r="L11" s="1">
        <v>2.0</v>
      </c>
      <c r="M11" s="1">
        <v>1.0</v>
      </c>
      <c r="N11" s="1">
        <f> L11* M11</f>
        <v>2</v>
      </c>
    </row>
    <row r="12">
      <c r="A12" s="1">
        <v>11.0</v>
      </c>
      <c r="B12" s="9"/>
      <c r="C12" s="2"/>
      <c r="D12" s="3"/>
      <c r="J12" s="1">
        <v>2.0</v>
      </c>
      <c r="K12" s="1" t="s">
        <v>25</v>
      </c>
      <c r="L12" s="1">
        <v>4.0</v>
      </c>
      <c r="M12" s="1">
        <v>1.0</v>
      </c>
      <c r="N12" s="1">
        <f>L12*M12*0.25</f>
        <v>1</v>
      </c>
    </row>
    <row r="13">
      <c r="J13" s="1">
        <v>3.0</v>
      </c>
      <c r="K13" s="1" t="s">
        <v>26</v>
      </c>
      <c r="L13" s="1">
        <v>5.0</v>
      </c>
      <c r="M13" s="1">
        <v>2.0</v>
      </c>
      <c r="N13" s="1">
        <f>L13*M13*0.2</f>
        <v>2</v>
      </c>
    </row>
    <row r="14">
      <c r="A14" s="16" t="s">
        <v>27</v>
      </c>
      <c r="J14" s="1">
        <v>4.0</v>
      </c>
      <c r="K14" s="1" t="s">
        <v>28</v>
      </c>
      <c r="L14" s="1">
        <v>1.0</v>
      </c>
      <c r="M14" s="1">
        <v>0.0</v>
      </c>
      <c r="N14" s="1">
        <f>L14*M14</f>
        <v>0</v>
      </c>
    </row>
    <row r="15">
      <c r="J15" s="16" t="s">
        <v>29</v>
      </c>
      <c r="K15" s="16" t="s">
        <v>29</v>
      </c>
      <c r="L15" s="16" t="s">
        <v>29</v>
      </c>
      <c r="M15" s="16" t="s">
        <v>29</v>
      </c>
      <c r="N15" s="16" t="s">
        <v>29</v>
      </c>
    </row>
    <row r="16">
      <c r="A16" s="1">
        <v>1.0</v>
      </c>
      <c r="B16" s="1" t="s">
        <v>30</v>
      </c>
      <c r="J16" s="1" t="s">
        <v>31</v>
      </c>
    </row>
    <row r="17">
      <c r="A17" s="1">
        <v>2.0</v>
      </c>
      <c r="B17" s="1" t="s">
        <v>32</v>
      </c>
      <c r="K17" s="1" t="s">
        <v>33</v>
      </c>
      <c r="L17" s="1">
        <v>1.0</v>
      </c>
      <c r="N17" s="1">
        <f t="shared" ref="N17:N19" si="1">L17</f>
        <v>1</v>
      </c>
    </row>
    <row r="18">
      <c r="A18" s="1">
        <v>3.0</v>
      </c>
      <c r="B18" s="1" t="s">
        <v>34</v>
      </c>
      <c r="K18" s="1" t="s">
        <v>35</v>
      </c>
      <c r="L18" s="1">
        <v>1.0</v>
      </c>
      <c r="N18" s="1">
        <f t="shared" si="1"/>
        <v>1</v>
      </c>
    </row>
    <row r="19">
      <c r="K19" s="1" t="s">
        <v>36</v>
      </c>
      <c r="L19" s="1">
        <v>0.0</v>
      </c>
      <c r="N19" s="1">
        <f t="shared" si="1"/>
        <v>0</v>
      </c>
    </row>
    <row r="20">
      <c r="K20" s="1" t="s">
        <v>29</v>
      </c>
      <c r="L20" s="1" t="s">
        <v>29</v>
      </c>
      <c r="M20" s="1" t="s">
        <v>29</v>
      </c>
      <c r="N20" s="1" t="s">
        <v>29</v>
      </c>
    </row>
    <row r="21">
      <c r="J21" s="1" t="s">
        <v>37</v>
      </c>
      <c r="K21" s="1" t="s">
        <v>38</v>
      </c>
      <c r="N21" s="1">
        <v>0.5</v>
      </c>
    </row>
    <row r="22">
      <c r="J22" s="1" t="s">
        <v>39</v>
      </c>
      <c r="K22" s="1" t="s">
        <v>40</v>
      </c>
      <c r="N22" s="17">
        <f>SUM(N11:N14) * Sum(N17:N19)*N21</f>
        <v>5</v>
      </c>
    </row>
  </sheetData>
  <customSheetViews>
    <customSheetView guid="{C8518491-BC16-4514-8FE9-2BF92622A4AE}" filter="1" showAutoFilter="1">
      <autoFilter ref="$A$1:$G$18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5.86"/>
    <col customWidth="1" min="4" max="4" width="21.14"/>
    <col customWidth="1" min="10" max="10" width="21.29"/>
  </cols>
  <sheetData>
    <row r="1">
      <c r="A1" s="18" t="s">
        <v>41</v>
      </c>
      <c r="B1" s="19"/>
      <c r="C1" s="19"/>
      <c r="D1" s="19"/>
      <c r="E1" s="19"/>
      <c r="I1" s="20" t="s">
        <v>42</v>
      </c>
    </row>
    <row r="2">
      <c r="A2" s="21" t="s">
        <v>43</v>
      </c>
      <c r="B2" s="19"/>
      <c r="C2" s="21" t="s">
        <v>44</v>
      </c>
      <c r="D2" s="21" t="s">
        <v>45</v>
      </c>
      <c r="E2" s="21" t="s">
        <v>23</v>
      </c>
    </row>
    <row r="3">
      <c r="A3" s="22">
        <v>1.0</v>
      </c>
      <c r="B3" s="21" t="s">
        <v>46</v>
      </c>
      <c r="C3" s="22">
        <v>3.0</v>
      </c>
      <c r="D3" s="22">
        <v>1.0</v>
      </c>
      <c r="E3" s="22">
        <v>2.0</v>
      </c>
    </row>
    <row r="4">
      <c r="A4" s="22">
        <v>2.0</v>
      </c>
      <c r="B4" s="21" t="s">
        <v>47</v>
      </c>
      <c r="C4" s="22">
        <v>3.0</v>
      </c>
      <c r="D4" s="22">
        <v>1.0</v>
      </c>
      <c r="E4" s="22">
        <f t="shared" ref="E4:E11" si="1">C4*D4</f>
        <v>3</v>
      </c>
    </row>
    <row r="5">
      <c r="A5" s="22">
        <v>3.0</v>
      </c>
      <c r="B5" s="21" t="s">
        <v>26</v>
      </c>
      <c r="C5" s="22">
        <v>5.0</v>
      </c>
      <c r="D5" s="22">
        <v>1.0</v>
      </c>
      <c r="E5" s="22">
        <f t="shared" si="1"/>
        <v>5</v>
      </c>
      <c r="K5" s="23" t="s">
        <v>48</v>
      </c>
      <c r="L5" s="24"/>
      <c r="N5" s="23" t="s">
        <v>49</v>
      </c>
      <c r="O5" s="24"/>
    </row>
    <row r="6">
      <c r="A6" s="22">
        <v>4.0</v>
      </c>
      <c r="B6" s="21" t="s">
        <v>50</v>
      </c>
      <c r="C6" s="22">
        <v>5.0</v>
      </c>
      <c r="D6" s="22">
        <v>1.0</v>
      </c>
      <c r="E6" s="22">
        <f t="shared" si="1"/>
        <v>5</v>
      </c>
      <c r="K6" s="23">
        <v>1.0</v>
      </c>
      <c r="L6" s="23" t="s">
        <v>51</v>
      </c>
      <c r="N6" s="23">
        <v>1.0</v>
      </c>
      <c r="O6" s="23" t="s">
        <v>52</v>
      </c>
    </row>
    <row r="7">
      <c r="A7" s="22">
        <v>5.0</v>
      </c>
      <c r="B7" s="25" t="s">
        <v>53</v>
      </c>
      <c r="C7" s="22">
        <v>1.0</v>
      </c>
      <c r="D7" s="22">
        <v>1.0</v>
      </c>
      <c r="E7" s="22">
        <f t="shared" si="1"/>
        <v>1</v>
      </c>
      <c r="K7" s="23">
        <v>2.0</v>
      </c>
      <c r="L7" s="23" t="s">
        <v>54</v>
      </c>
      <c r="N7" s="23">
        <v>2.0</v>
      </c>
      <c r="O7" s="23" t="s">
        <v>55</v>
      </c>
    </row>
    <row r="8">
      <c r="A8" s="21">
        <v>6.0</v>
      </c>
      <c r="B8" s="21" t="s">
        <v>56</v>
      </c>
      <c r="C8" s="21">
        <v>1.0</v>
      </c>
      <c r="D8" s="21">
        <v>1.0</v>
      </c>
      <c r="E8" s="22">
        <f t="shared" si="1"/>
        <v>1</v>
      </c>
      <c r="K8" s="23">
        <v>3.0</v>
      </c>
      <c r="L8" s="23" t="s">
        <v>57</v>
      </c>
      <c r="N8" s="23">
        <v>3.0</v>
      </c>
      <c r="O8" s="23" t="s">
        <v>58</v>
      </c>
    </row>
    <row r="9">
      <c r="A9" s="21">
        <v>7.0</v>
      </c>
      <c r="B9" s="21" t="s">
        <v>59</v>
      </c>
      <c r="C9" s="21">
        <v>1.0</v>
      </c>
      <c r="D9" s="21">
        <v>1.0</v>
      </c>
      <c r="E9" s="22">
        <f t="shared" si="1"/>
        <v>1</v>
      </c>
      <c r="K9" s="23">
        <v>4.0</v>
      </c>
      <c r="L9" s="23" t="s">
        <v>60</v>
      </c>
      <c r="N9" s="23" t="s">
        <v>61</v>
      </c>
      <c r="O9" s="24"/>
    </row>
    <row r="10">
      <c r="A10" s="21">
        <v>8.0</v>
      </c>
      <c r="B10" s="21" t="s">
        <v>62</v>
      </c>
      <c r="C10" s="21">
        <v>1.0</v>
      </c>
      <c r="D10" s="21">
        <v>1.0</v>
      </c>
      <c r="E10" s="22">
        <f t="shared" si="1"/>
        <v>1</v>
      </c>
      <c r="K10" s="23">
        <v>5.0</v>
      </c>
      <c r="L10" s="23" t="s">
        <v>63</v>
      </c>
      <c r="N10" s="24"/>
      <c r="O10" s="24"/>
    </row>
    <row r="11">
      <c r="A11" s="21">
        <v>9.0</v>
      </c>
      <c r="B11" s="21" t="s">
        <v>64</v>
      </c>
      <c r="C11" s="21">
        <v>1.0</v>
      </c>
      <c r="D11" s="21">
        <v>1.0</v>
      </c>
      <c r="E11" s="22">
        <f t="shared" si="1"/>
        <v>1</v>
      </c>
      <c r="K11" s="23">
        <v>6.0</v>
      </c>
      <c r="L11" s="23" t="s">
        <v>65</v>
      </c>
      <c r="N11" s="24"/>
      <c r="O11" s="24"/>
    </row>
    <row r="12">
      <c r="A12" s="21">
        <v>10.0</v>
      </c>
      <c r="B12" s="21" t="s">
        <v>66</v>
      </c>
      <c r="C12" s="21">
        <v>5.0</v>
      </c>
      <c r="D12" s="21">
        <v>1.0</v>
      </c>
      <c r="E12" s="21">
        <v>5.0</v>
      </c>
      <c r="K12" s="23">
        <v>7.0</v>
      </c>
      <c r="L12" s="23" t="s">
        <v>67</v>
      </c>
      <c r="N12" s="24"/>
      <c r="O12" s="24"/>
    </row>
    <row r="13">
      <c r="A13" s="21"/>
      <c r="B13" s="21"/>
      <c r="C13" s="19"/>
      <c r="D13" s="19"/>
      <c r="E13" s="19"/>
      <c r="K13" s="23">
        <v>8.0</v>
      </c>
      <c r="L13" s="23" t="s">
        <v>68</v>
      </c>
      <c r="N13" s="24"/>
      <c r="O13" s="24"/>
    </row>
    <row r="14">
      <c r="A14" s="21" t="s">
        <v>31</v>
      </c>
      <c r="B14" s="19"/>
      <c r="C14" s="19"/>
      <c r="D14" s="19"/>
      <c r="E14" s="19"/>
    </row>
    <row r="15">
      <c r="A15" s="21"/>
      <c r="B15" s="21" t="s">
        <v>69</v>
      </c>
      <c r="C15" s="21">
        <v>3.0</v>
      </c>
      <c r="D15" s="21">
        <v>1.0</v>
      </c>
      <c r="E15" s="19">
        <f t="shared" ref="E15:E21" si="2">C15*D15</f>
        <v>3</v>
      </c>
    </row>
    <row r="16">
      <c r="A16" s="19"/>
      <c r="B16" s="21" t="s">
        <v>33</v>
      </c>
      <c r="C16" s="22">
        <v>3.0</v>
      </c>
      <c r="D16" s="21">
        <v>1.0</v>
      </c>
      <c r="E16" s="19">
        <f t="shared" si="2"/>
        <v>3</v>
      </c>
    </row>
    <row r="17">
      <c r="A17" s="19"/>
      <c r="B17" s="21" t="s">
        <v>70</v>
      </c>
      <c r="C17" s="22">
        <v>5.0</v>
      </c>
      <c r="D17" s="21">
        <v>1.0</v>
      </c>
      <c r="E17" s="19">
        <f t="shared" si="2"/>
        <v>5</v>
      </c>
    </row>
    <row r="18">
      <c r="A18" s="19"/>
      <c r="B18" s="21" t="s">
        <v>71</v>
      </c>
      <c r="C18" s="22">
        <v>1.0</v>
      </c>
      <c r="D18" s="21">
        <v>1.0</v>
      </c>
      <c r="E18" s="19">
        <f t="shared" si="2"/>
        <v>1</v>
      </c>
    </row>
    <row r="19">
      <c r="A19" s="19"/>
      <c r="B19" s="21" t="s">
        <v>72</v>
      </c>
      <c r="C19" s="21">
        <v>5.0</v>
      </c>
      <c r="D19" s="21">
        <v>1.0</v>
      </c>
      <c r="E19" s="19">
        <f t="shared" si="2"/>
        <v>5</v>
      </c>
    </row>
    <row r="20">
      <c r="A20" s="19"/>
      <c r="B20" s="26" t="s">
        <v>73</v>
      </c>
      <c r="C20" s="21">
        <v>5.0</v>
      </c>
      <c r="D20" s="21">
        <v>1.0</v>
      </c>
      <c r="E20" s="19">
        <f t="shared" si="2"/>
        <v>5</v>
      </c>
    </row>
    <row r="21">
      <c r="A21" s="21"/>
      <c r="B21" s="21" t="s">
        <v>74</v>
      </c>
      <c r="C21" s="21">
        <v>4.0</v>
      </c>
      <c r="D21" s="21">
        <v>1.0</v>
      </c>
      <c r="E21" s="19">
        <f t="shared" si="2"/>
        <v>4</v>
      </c>
    </row>
    <row r="22">
      <c r="A22" s="21" t="s">
        <v>75</v>
      </c>
      <c r="B22" s="21"/>
      <c r="C22" s="19"/>
      <c r="D22" s="19"/>
      <c r="E22" s="22"/>
    </row>
    <row r="23">
      <c r="A23" s="21"/>
      <c r="B23" s="27" t="s">
        <v>76</v>
      </c>
      <c r="C23" s="21">
        <v>7.0</v>
      </c>
      <c r="D23" s="21">
        <v>0.8</v>
      </c>
      <c r="E23" s="22">
        <f t="shared" ref="E23:E24" si="3">C23*D23</f>
        <v>5.6</v>
      </c>
    </row>
    <row r="24">
      <c r="B24" s="27" t="s">
        <v>49</v>
      </c>
      <c r="C24" s="21">
        <v>2.0</v>
      </c>
      <c r="D24" s="21">
        <v>3.0</v>
      </c>
      <c r="E24" s="22">
        <f t="shared" si="3"/>
        <v>6</v>
      </c>
    </row>
    <row r="25">
      <c r="A25" s="21"/>
    </row>
    <row r="26">
      <c r="A26" s="21"/>
    </row>
    <row r="27">
      <c r="A27" s="21" t="s">
        <v>39</v>
      </c>
      <c r="B27" s="18" t="s">
        <v>40</v>
      </c>
      <c r="C27" s="28"/>
      <c r="D27" s="19"/>
      <c r="E27" s="22">
        <f> (sum(E3:E10) + sum(E15:E21)) * (E23+E24)</f>
        <v>522</v>
      </c>
    </row>
    <row r="28">
      <c r="A28" s="21"/>
      <c r="B28" s="21"/>
      <c r="C28" s="21"/>
      <c r="D28" s="1"/>
      <c r="E28" s="21"/>
      <c r="F28" s="21"/>
      <c r="J28" s="23" t="s">
        <v>7</v>
      </c>
      <c r="K28" s="24"/>
    </row>
    <row r="29">
      <c r="A29" s="29" t="s">
        <v>77</v>
      </c>
      <c r="B29" s="29" t="s">
        <v>78</v>
      </c>
      <c r="C29" s="29" t="s">
        <v>79</v>
      </c>
      <c r="D29" s="23" t="s">
        <v>49</v>
      </c>
      <c r="E29" s="29" t="s">
        <v>11</v>
      </c>
      <c r="F29" s="29" t="s">
        <v>80</v>
      </c>
      <c r="J29" s="30" t="s">
        <v>81</v>
      </c>
      <c r="K29" s="23" t="s">
        <v>82</v>
      </c>
    </row>
    <row r="30">
      <c r="A30" s="31">
        <v>109.0</v>
      </c>
      <c r="B30" s="31">
        <v>107.0</v>
      </c>
      <c r="C30" s="31">
        <v>2.0</v>
      </c>
      <c r="D30" s="23">
        <v>6.0</v>
      </c>
      <c r="E30" s="31">
        <v>522.0</v>
      </c>
      <c r="F30" s="32"/>
      <c r="J30" s="33" t="s">
        <v>83</v>
      </c>
      <c r="K30" s="23" t="s">
        <v>84</v>
      </c>
    </row>
    <row r="31">
      <c r="J31" s="34" t="s">
        <v>85</v>
      </c>
      <c r="K31" s="23" t="s">
        <v>86</v>
      </c>
    </row>
    <row r="32">
      <c r="A32" s="1" t="s">
        <v>27</v>
      </c>
      <c r="J32" s="35" t="s">
        <v>87</v>
      </c>
      <c r="K32" s="23" t="s">
        <v>88</v>
      </c>
    </row>
    <row r="33">
      <c r="A33" s="1" t="s">
        <v>89</v>
      </c>
      <c r="J33" s="36" t="s">
        <v>90</v>
      </c>
      <c r="K33" s="23" t="s">
        <v>91</v>
      </c>
    </row>
    <row r="34">
      <c r="A34" s="1" t="s">
        <v>92</v>
      </c>
      <c r="J34" s="37" t="s">
        <v>93</v>
      </c>
      <c r="K34" s="24"/>
    </row>
    <row r="35">
      <c r="A35" s="1" t="s">
        <v>94</v>
      </c>
    </row>
    <row r="36">
      <c r="A36" s="1" t="s">
        <v>95</v>
      </c>
    </row>
    <row r="37">
      <c r="A37" s="1" t="s">
        <v>96</v>
      </c>
    </row>
    <row r="38">
      <c r="A38" s="1" t="s">
        <v>97</v>
      </c>
    </row>
    <row r="39">
      <c r="A39" s="1" t="s">
        <v>98</v>
      </c>
    </row>
    <row r="40">
      <c r="A40" s="1" t="s">
        <v>99</v>
      </c>
    </row>
    <row r="41">
      <c r="A41" s="1" t="s">
        <v>100</v>
      </c>
    </row>
    <row r="42">
      <c r="A42" s="38" t="s">
        <v>101</v>
      </c>
    </row>
  </sheetData>
  <hyperlinks>
    <hyperlink r:id="rId1" ref="A4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26.86"/>
    <col customWidth="1" min="3" max="3" width="11.43"/>
    <col customWidth="1" min="4" max="4" width="10.0"/>
    <col customWidth="1" min="5" max="5" width="55.71"/>
    <col customWidth="1" min="6" max="6" width="9.57"/>
    <col customWidth="1" min="7" max="7" width="15.0"/>
    <col customWidth="1" min="8" max="9" width="9.57"/>
    <col customWidth="1" min="10" max="10" width="16.71"/>
    <col customWidth="1" min="11" max="11" width="9.57"/>
    <col customWidth="1" min="12" max="12" width="15.43"/>
    <col customWidth="1" min="13" max="14" width="9.57"/>
    <col customWidth="1" min="15" max="15" width="10.86"/>
    <col customWidth="1" min="16" max="16" width="11.57"/>
    <col customWidth="1" min="17" max="17" width="13.14"/>
    <col customWidth="1" min="18" max="19" width="14.43"/>
    <col customWidth="1" min="20" max="20" width="15.0"/>
    <col customWidth="1" min="21" max="30" width="9.57"/>
  </cols>
  <sheetData>
    <row r="1">
      <c r="A1" s="39"/>
      <c r="B1" s="40" t="s">
        <v>102</v>
      </c>
      <c r="E1" s="39" t="s">
        <v>77</v>
      </c>
      <c r="J1" s="39" t="s">
        <v>103</v>
      </c>
      <c r="N1" s="39" t="s">
        <v>104</v>
      </c>
    </row>
    <row r="2">
      <c r="A2" s="1"/>
      <c r="B2" s="23" t="s">
        <v>105</v>
      </c>
      <c r="E2" s="23" t="s">
        <v>77</v>
      </c>
      <c r="F2" s="23" t="s">
        <v>106</v>
      </c>
      <c r="G2" s="23" t="s">
        <v>107</v>
      </c>
      <c r="J2" s="23" t="s">
        <v>79</v>
      </c>
      <c r="K2" s="23" t="s">
        <v>108</v>
      </c>
      <c r="L2" s="23" t="s">
        <v>107</v>
      </c>
      <c r="N2" s="29" t="s">
        <v>109</v>
      </c>
      <c r="O2" s="29" t="s">
        <v>110</v>
      </c>
      <c r="P2" s="29" t="s">
        <v>49</v>
      </c>
      <c r="Q2" s="29" t="s">
        <v>76</v>
      </c>
      <c r="R2" s="41" t="s">
        <v>111</v>
      </c>
      <c r="S2" s="41" t="s">
        <v>112</v>
      </c>
      <c r="T2" s="29" t="s">
        <v>113</v>
      </c>
    </row>
    <row r="3">
      <c r="A3" s="42"/>
      <c r="B3" s="43" t="s">
        <v>114</v>
      </c>
      <c r="E3" s="29" t="s">
        <v>46</v>
      </c>
      <c r="F3" s="44"/>
      <c r="G3" s="44"/>
      <c r="J3" s="23">
        <v>1.0</v>
      </c>
      <c r="K3" s="23" t="s">
        <v>51</v>
      </c>
      <c r="L3" s="23">
        <v>0.2</v>
      </c>
      <c r="N3" s="31">
        <v>1.0</v>
      </c>
      <c r="O3" s="29" t="s">
        <v>115</v>
      </c>
      <c r="P3" s="29" t="s">
        <v>116</v>
      </c>
      <c r="Q3" s="29" t="s">
        <v>117</v>
      </c>
      <c r="R3" s="41"/>
      <c r="S3" s="41" t="s">
        <v>118</v>
      </c>
      <c r="T3" s="31">
        <v>2342321.0</v>
      </c>
    </row>
    <row r="4">
      <c r="A4" s="42"/>
      <c r="B4" s="43" t="s">
        <v>119</v>
      </c>
      <c r="E4" s="29" t="s">
        <v>47</v>
      </c>
      <c r="F4" s="44"/>
      <c r="G4" s="44"/>
      <c r="J4" s="23">
        <v>2.0</v>
      </c>
      <c r="K4" s="23" t="s">
        <v>54</v>
      </c>
      <c r="L4" s="23">
        <v>0.3</v>
      </c>
      <c r="N4" s="31">
        <v>2.0</v>
      </c>
      <c r="O4" s="29" t="s">
        <v>120</v>
      </c>
      <c r="P4" s="29" t="s">
        <v>116</v>
      </c>
      <c r="Q4" s="29" t="s">
        <v>121</v>
      </c>
      <c r="R4" s="41"/>
      <c r="S4" s="41" t="s">
        <v>122</v>
      </c>
      <c r="T4" s="31">
        <v>4534534.0</v>
      </c>
    </row>
    <row r="5">
      <c r="A5" s="42"/>
      <c r="B5" s="43" t="s">
        <v>123</v>
      </c>
      <c r="E5" s="29" t="s">
        <v>26</v>
      </c>
      <c r="F5" s="44"/>
      <c r="G5" s="44"/>
      <c r="J5" s="23">
        <v>3.0</v>
      </c>
      <c r="K5" s="23" t="s">
        <v>57</v>
      </c>
      <c r="L5" s="23">
        <v>0.4</v>
      </c>
      <c r="N5" s="31">
        <v>3.0</v>
      </c>
      <c r="O5" s="29" t="s">
        <v>124</v>
      </c>
      <c r="P5" s="29" t="s">
        <v>125</v>
      </c>
      <c r="Q5" s="29" t="s">
        <v>126</v>
      </c>
      <c r="R5" s="41"/>
      <c r="S5" s="41" t="s">
        <v>127</v>
      </c>
      <c r="T5" s="31">
        <v>6353453.0</v>
      </c>
    </row>
    <row r="6">
      <c r="A6" s="42"/>
      <c r="B6" s="43" t="s">
        <v>128</v>
      </c>
      <c r="E6" s="29" t="s">
        <v>50</v>
      </c>
      <c r="F6" s="24"/>
      <c r="G6" s="24"/>
      <c r="J6" s="23">
        <v>4.0</v>
      </c>
      <c r="K6" s="23" t="s">
        <v>60</v>
      </c>
      <c r="L6" s="23">
        <v>0.5</v>
      </c>
      <c r="N6" s="31">
        <v>4.0</v>
      </c>
      <c r="O6" s="29" t="s">
        <v>129</v>
      </c>
      <c r="P6" s="29" t="s">
        <v>125</v>
      </c>
      <c r="Q6" s="29" t="s">
        <v>130</v>
      </c>
      <c r="R6" s="41"/>
      <c r="S6" s="41" t="s">
        <v>131</v>
      </c>
      <c r="T6" s="31">
        <v>7464563.0</v>
      </c>
    </row>
    <row r="7">
      <c r="A7" s="42"/>
      <c r="B7" s="43" t="s">
        <v>132</v>
      </c>
      <c r="E7" s="45" t="s">
        <v>53</v>
      </c>
      <c r="F7" s="24"/>
      <c r="G7" s="44"/>
      <c r="J7" s="23">
        <v>5.0</v>
      </c>
      <c r="K7" s="23" t="s">
        <v>63</v>
      </c>
      <c r="L7" s="23">
        <v>0.6</v>
      </c>
      <c r="N7" s="31">
        <v>5.0</v>
      </c>
      <c r="O7" s="29" t="s">
        <v>133</v>
      </c>
      <c r="P7" s="29" t="s">
        <v>116</v>
      </c>
      <c r="Q7" s="29" t="s">
        <v>134</v>
      </c>
      <c r="R7" s="41"/>
      <c r="S7" s="41" t="s">
        <v>135</v>
      </c>
      <c r="T7" s="31">
        <v>2342342.0</v>
      </c>
    </row>
    <row r="8">
      <c r="A8" s="42"/>
      <c r="B8" s="43" t="s">
        <v>136</v>
      </c>
      <c r="E8" s="29" t="s">
        <v>137</v>
      </c>
      <c r="F8" s="24"/>
      <c r="G8" s="24"/>
      <c r="J8" s="23">
        <v>6.0</v>
      </c>
      <c r="K8" s="23" t="s">
        <v>65</v>
      </c>
      <c r="L8" s="23">
        <v>0.7</v>
      </c>
      <c r="N8" s="31">
        <v>6.0</v>
      </c>
      <c r="O8" s="29" t="s">
        <v>138</v>
      </c>
      <c r="P8" s="29" t="s">
        <v>116</v>
      </c>
      <c r="Q8" s="29" t="s">
        <v>126</v>
      </c>
      <c r="R8" s="41"/>
      <c r="S8" s="41" t="s">
        <v>139</v>
      </c>
      <c r="T8" s="31">
        <v>6464564.0</v>
      </c>
    </row>
    <row r="9">
      <c r="A9" s="42"/>
      <c r="B9" s="43" t="s">
        <v>140</v>
      </c>
      <c r="E9" s="29" t="s">
        <v>141</v>
      </c>
      <c r="F9" s="24"/>
      <c r="G9" s="24"/>
      <c r="J9" s="23">
        <v>7.0</v>
      </c>
      <c r="K9" s="23" t="s">
        <v>67</v>
      </c>
      <c r="L9" s="23">
        <v>0.8</v>
      </c>
      <c r="N9" s="31">
        <v>7.0</v>
      </c>
      <c r="O9" s="29" t="s">
        <v>142</v>
      </c>
      <c r="P9" s="29" t="s">
        <v>116</v>
      </c>
      <c r="Q9" s="29" t="s">
        <v>143</v>
      </c>
      <c r="R9" s="41"/>
      <c r="S9" s="41" t="s">
        <v>144</v>
      </c>
      <c r="T9" s="31">
        <v>3434534.0</v>
      </c>
    </row>
    <row r="10">
      <c r="A10" s="42"/>
      <c r="B10" s="43" t="s">
        <v>145</v>
      </c>
      <c r="E10" s="29" t="s">
        <v>146</v>
      </c>
      <c r="F10" s="24"/>
      <c r="G10" s="24"/>
      <c r="J10" s="23">
        <v>8.0</v>
      </c>
      <c r="K10" s="23" t="s">
        <v>68</v>
      </c>
      <c r="L10" s="23">
        <v>0.9</v>
      </c>
      <c r="N10" s="31">
        <v>8.0</v>
      </c>
      <c r="O10" s="29" t="s">
        <v>147</v>
      </c>
      <c r="P10" s="29" t="s">
        <v>116</v>
      </c>
      <c r="Q10" s="29" t="s">
        <v>121</v>
      </c>
      <c r="R10" s="41"/>
      <c r="S10" s="41" t="s">
        <v>148</v>
      </c>
      <c r="T10" s="31">
        <v>3535345.0</v>
      </c>
    </row>
    <row r="11">
      <c r="A11" s="1"/>
      <c r="B11" s="23" t="s">
        <v>149</v>
      </c>
      <c r="E11" s="29" t="s">
        <v>150</v>
      </c>
      <c r="F11" s="24"/>
      <c r="G11" s="24"/>
      <c r="N11" s="31">
        <v>9.0</v>
      </c>
      <c r="O11" s="29" t="s">
        <v>151</v>
      </c>
      <c r="P11" s="29" t="s">
        <v>125</v>
      </c>
      <c r="Q11" s="29" t="s">
        <v>130</v>
      </c>
      <c r="R11" s="41"/>
      <c r="S11" s="41" t="s">
        <v>152</v>
      </c>
      <c r="T11" s="31">
        <v>6575756.0</v>
      </c>
    </row>
    <row r="12">
      <c r="E12" s="24"/>
      <c r="F12" s="24"/>
      <c r="G12" s="24"/>
      <c r="J12" s="23" t="s">
        <v>49</v>
      </c>
      <c r="K12" s="24"/>
      <c r="L12" s="23" t="s">
        <v>107</v>
      </c>
      <c r="N12" s="31">
        <v>10.0</v>
      </c>
      <c r="O12" s="29" t="s">
        <v>153</v>
      </c>
      <c r="P12" s="29" t="s">
        <v>125</v>
      </c>
      <c r="Q12" s="29" t="s">
        <v>143</v>
      </c>
      <c r="R12" s="41"/>
      <c r="S12" s="41" t="s">
        <v>154</v>
      </c>
      <c r="T12" s="31">
        <v>3453453.0</v>
      </c>
    </row>
    <row r="13">
      <c r="J13" s="23">
        <v>1.0</v>
      </c>
      <c r="K13" s="23" t="s">
        <v>52</v>
      </c>
      <c r="L13" s="23">
        <v>1.0</v>
      </c>
      <c r="N13" s="31">
        <v>11.0</v>
      </c>
      <c r="O13" s="29" t="s">
        <v>155</v>
      </c>
      <c r="P13" s="29" t="s">
        <v>116</v>
      </c>
      <c r="Q13" s="29" t="s">
        <v>130</v>
      </c>
      <c r="R13" s="41"/>
      <c r="S13" s="41" t="s">
        <v>156</v>
      </c>
      <c r="T13" s="31">
        <v>3345345.0</v>
      </c>
    </row>
    <row r="14">
      <c r="E14" s="39" t="s">
        <v>157</v>
      </c>
      <c r="J14" s="23">
        <v>2.0</v>
      </c>
      <c r="K14" s="23" t="s">
        <v>55</v>
      </c>
      <c r="L14" s="23">
        <v>3.0</v>
      </c>
    </row>
    <row r="15">
      <c r="A15" s="39"/>
      <c r="B15" s="39" t="s">
        <v>158</v>
      </c>
      <c r="E15" s="23" t="s">
        <v>159</v>
      </c>
      <c r="F15" s="23" t="s">
        <v>106</v>
      </c>
      <c r="G15" s="23" t="s">
        <v>107</v>
      </c>
      <c r="J15" s="23">
        <v>3.0</v>
      </c>
      <c r="K15" s="23" t="s">
        <v>58</v>
      </c>
      <c r="L15" s="23">
        <v>2.0</v>
      </c>
      <c r="N15" s="1" t="s">
        <v>160</v>
      </c>
    </row>
    <row r="16">
      <c r="A16" s="46"/>
      <c r="B16" s="30" t="s">
        <v>81</v>
      </c>
      <c r="C16" s="23" t="s">
        <v>82</v>
      </c>
      <c r="E16" s="29" t="s">
        <v>69</v>
      </c>
      <c r="F16" s="24"/>
      <c r="G16" s="24"/>
      <c r="N16" s="1">
        <v>1.0</v>
      </c>
      <c r="O16" s="1" t="s">
        <v>161</v>
      </c>
    </row>
    <row r="17">
      <c r="A17" s="46"/>
      <c r="B17" s="33" t="s">
        <v>83</v>
      </c>
      <c r="C17" s="23" t="s">
        <v>84</v>
      </c>
      <c r="E17" s="29" t="s">
        <v>33</v>
      </c>
      <c r="F17" s="24"/>
      <c r="G17" s="24"/>
      <c r="J17" s="39" t="s">
        <v>162</v>
      </c>
      <c r="N17" s="1">
        <v>2.0</v>
      </c>
      <c r="O17" s="1" t="s">
        <v>163</v>
      </c>
    </row>
    <row r="18">
      <c r="A18" s="46"/>
      <c r="B18" s="34" t="s">
        <v>85</v>
      </c>
      <c r="C18" s="23" t="s">
        <v>86</v>
      </c>
      <c r="E18" s="29" t="s">
        <v>70</v>
      </c>
      <c r="F18" s="24"/>
      <c r="G18" s="24"/>
      <c r="J18" s="23" t="s">
        <v>164</v>
      </c>
      <c r="N18" s="1">
        <v>3.0</v>
      </c>
      <c r="O18" s="1" t="s">
        <v>165</v>
      </c>
    </row>
    <row r="19">
      <c r="A19" s="46"/>
      <c r="B19" s="35" t="s">
        <v>87</v>
      </c>
      <c r="C19" s="23" t="s">
        <v>88</v>
      </c>
      <c r="E19" s="29" t="s">
        <v>36</v>
      </c>
      <c r="F19" s="24"/>
      <c r="G19" s="24"/>
      <c r="J19" s="23" t="s">
        <v>166</v>
      </c>
    </row>
    <row r="20">
      <c r="A20" s="47"/>
      <c r="B20" s="36" t="s">
        <v>90</v>
      </c>
      <c r="C20" s="23" t="s">
        <v>91</v>
      </c>
      <c r="E20" s="29" t="s">
        <v>72</v>
      </c>
      <c r="F20" s="24"/>
      <c r="G20" s="24"/>
      <c r="J20" s="23" t="s">
        <v>167</v>
      </c>
    </row>
    <row r="21">
      <c r="B21" s="37" t="s">
        <v>93</v>
      </c>
      <c r="C21" s="24"/>
      <c r="E21" s="48" t="s">
        <v>73</v>
      </c>
      <c r="F21" s="24"/>
      <c r="G21" s="24"/>
    </row>
    <row r="22">
      <c r="E22" s="29" t="s">
        <v>168</v>
      </c>
      <c r="F22" s="24"/>
      <c r="G22" s="24"/>
      <c r="J22" s="39" t="s">
        <v>169</v>
      </c>
    </row>
    <row r="23">
      <c r="E23" s="24"/>
      <c r="F23" s="24"/>
      <c r="G23" s="24"/>
      <c r="J23" s="23" t="s">
        <v>170</v>
      </c>
    </row>
    <row r="24">
      <c r="E24" s="24"/>
      <c r="F24" s="24"/>
      <c r="G24" s="24"/>
      <c r="J24" s="44" t="s">
        <v>171</v>
      </c>
    </row>
    <row r="25">
      <c r="E25" s="24"/>
      <c r="F25" s="24"/>
      <c r="G25" s="24"/>
      <c r="J25" s="23"/>
    </row>
  </sheetData>
  <drawing r:id="rId1"/>
</worksheet>
</file>