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drawings/drawing2.xml" ContentType="application/vnd.openxmlformats-officedocument.drawing+xml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Вера\Desktop\"/>
    </mc:Choice>
  </mc:AlternateContent>
  <bookViews>
    <workbookView minimized="1" xWindow="0" yWindow="0" windowWidth="19200" windowHeight="7785" activeTab="1"/>
  </bookViews>
  <sheets>
    <sheet name="ЛР1 часть 1,2" sheetId="1" r:id="rId1"/>
    <sheet name="ЛР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3" i="2"/>
  <c r="E21" i="1"/>
  <c r="E22" i="1"/>
  <c r="E23" i="1"/>
  <c r="E24" i="1"/>
  <c r="E25" i="1"/>
  <c r="E26" i="1"/>
  <c r="E27" i="1"/>
  <c r="E20" i="1"/>
  <c r="E4" i="1"/>
  <c r="E5" i="1"/>
  <c r="E6" i="1"/>
  <c r="E7" i="1"/>
  <c r="E8" i="1"/>
  <c r="E9" i="1"/>
  <c r="E10" i="1"/>
  <c r="E11" i="1"/>
  <c r="E12" i="1"/>
  <c r="E3" i="1"/>
  <c r="F16" i="2"/>
  <c r="H10" i="2" s="1"/>
  <c r="E4" i="2"/>
  <c r="E5" i="2"/>
  <c r="E6" i="2"/>
  <c r="E7" i="2"/>
  <c r="E8" i="2"/>
  <c r="E9" i="2"/>
  <c r="E10" i="2"/>
  <c r="E3" i="2"/>
  <c r="E16" i="2"/>
  <c r="F12" i="2"/>
  <c r="J3" i="1"/>
  <c r="C12" i="2"/>
  <c r="H3" i="2" l="1"/>
  <c r="L3" i="2" s="1"/>
  <c r="J3" i="2"/>
  <c r="I3" i="2"/>
  <c r="K3" i="2"/>
  <c r="E12" i="2"/>
  <c r="D21" i="1"/>
  <c r="D22" i="1"/>
  <c r="D23" i="1"/>
  <c r="D24" i="1"/>
  <c r="D25" i="1"/>
  <c r="D26" i="1"/>
  <c r="D27" i="1"/>
  <c r="D20" i="1"/>
  <c r="C29" i="1"/>
  <c r="J20" i="1"/>
  <c r="D4" i="1"/>
  <c r="D5" i="1"/>
  <c r="D6" i="1"/>
  <c r="D7" i="1"/>
  <c r="D8" i="1"/>
  <c r="D9" i="1"/>
  <c r="D10" i="1"/>
  <c r="D11" i="1"/>
  <c r="D12" i="1"/>
  <c r="C14" i="1"/>
  <c r="E29" i="1" l="1"/>
  <c r="L20" i="1" s="1"/>
  <c r="M20" i="1" s="1"/>
  <c r="F20" i="1" s="1"/>
  <c r="D29" i="1"/>
  <c r="D3" i="1"/>
  <c r="D14" i="1" s="1"/>
  <c r="F21" i="1" l="1"/>
  <c r="F22" i="1"/>
  <c r="F23" i="1"/>
  <c r="F24" i="1"/>
  <c r="F25" i="1"/>
  <c r="F26" i="1"/>
  <c r="F27" i="1"/>
  <c r="E14" i="1"/>
  <c r="M3" i="1" l="1"/>
  <c r="N3" i="1" s="1"/>
  <c r="F6" i="1" l="1"/>
  <c r="G6" i="1" s="1"/>
  <c r="F9" i="1"/>
  <c r="G9" i="1" s="1"/>
  <c r="F4" i="1"/>
  <c r="G4" i="1" s="1"/>
  <c r="F7" i="1"/>
  <c r="G7" i="1" s="1"/>
  <c r="F10" i="1"/>
  <c r="G10" i="1" s="1"/>
  <c r="F5" i="1"/>
  <c r="G5" i="1" s="1"/>
  <c r="F11" i="1"/>
  <c r="G11" i="1" s="1"/>
  <c r="F8" i="1"/>
  <c r="G8" i="1" s="1"/>
  <c r="F12" i="1"/>
  <c r="G12" i="1" s="1"/>
  <c r="F3" i="1"/>
  <c r="G3" i="1" s="1"/>
</calcChain>
</file>

<file path=xl/sharedStrings.xml><?xml version="1.0" encoding="utf-8"?>
<sst xmlns="http://schemas.openxmlformats.org/spreadsheetml/2006/main" count="70" uniqueCount="26">
  <si>
    <t>n п/п</t>
  </si>
  <si>
    <t>№ замера</t>
  </si>
  <si>
    <t>Результаты измерений</t>
  </si>
  <si>
    <r>
      <t>(x</t>
    </r>
    <r>
      <rPr>
        <i/>
        <vertAlign val="subscript"/>
        <sz val="12"/>
        <color theme="1"/>
        <rFont val="Times New Roman"/>
        <family val="1"/>
        <charset val="204"/>
      </rPr>
      <t>i</t>
    </r>
    <r>
      <rPr>
        <i/>
        <sz val="12"/>
        <color theme="1"/>
        <rFont val="Times New Roman"/>
        <family val="1"/>
        <charset val="204"/>
      </rPr>
      <t>), м</t>
    </r>
  </si>
  <si>
    <t xml:space="preserve">Отклонения от среднего </t>
  </si>
  <si>
    <t xml:space="preserve">D = </t>
  </si>
  <si>
    <t>β</t>
  </si>
  <si>
    <t>β≥βт</t>
  </si>
  <si>
    <t>Наличие погрешностей</t>
  </si>
  <si>
    <t>Упорядоченные результаты измерений</t>
  </si>
  <si>
    <t xml:space="preserve">                              , м</t>
  </si>
  <si>
    <t>ско</t>
  </si>
  <si>
    <t>βт</t>
  </si>
  <si>
    <t>q</t>
  </si>
  <si>
    <t>n</t>
  </si>
  <si>
    <t>не промах</t>
  </si>
  <si>
    <t>P</t>
  </si>
  <si>
    <t>t</t>
  </si>
  <si>
    <t>Вариант</t>
  </si>
  <si>
    <t>Номера замеров</t>
  </si>
  <si>
    <t xml:space="preserve">               &gt;1,9*СКО</t>
  </si>
  <si>
    <t>1,9*СКО</t>
  </si>
  <si>
    <t xml:space="preserve">              ,м</t>
  </si>
  <si>
    <t>ско ср.ар.</t>
  </si>
  <si>
    <t>Предельное значение tr</t>
  </si>
  <si>
    <t>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</si>
</sst>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00000000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vertAlign val="subscript"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4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0" fillId="0" borderId="0" xfId="0" applyBorder="1"/>
    <xf numFmtId="164" fontId="1" fillId="0" borderId="5" xfId="0" applyNumberFormat="1" applyFont="1" applyBorder="1" applyAlignment="1">
      <alignment vertical="center" wrapText="1"/>
    </xf>
    <xf numFmtId="165" fontId="1" fillId="0" borderId="5" xfId="0" applyNumberFormat="1" applyFont="1" applyBorder="1" applyAlignment="1">
      <alignment vertical="center" wrapText="1"/>
    </xf>
    <xf numFmtId="0" fontId="1" fillId="0" borderId="7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6" xfId="0" applyFont="1" applyBorder="1" applyAlignment="1">
      <alignment vertical="top" wrapText="1"/>
    </xf>
    <xf numFmtId="0" fontId="0" fillId="0" borderId="0" xfId="0" applyFill="1" applyBorder="1"/>
    <xf numFmtId="0" fontId="0" fillId="0" borderId="0" xfId="0" applyBorder="1" applyAlignment="1"/>
    <xf numFmtId="0" fontId="0" fillId="0" borderId="1" xfId="0" applyBorder="1"/>
    <xf numFmtId="0" fontId="0" fillId="0" borderId="8" xfId="0" applyBorder="1"/>
    <xf numFmtId="0" fontId="0" fillId="0" borderId="1" xfId="0" applyBorder="1" applyAlignment="1"/>
    <xf numFmtId="0" fontId="1" fillId="0" borderId="1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9" xfId="0" applyFill="1" applyBorder="1"/>
    <xf numFmtId="0" fontId="0" fillId="0" borderId="9" xfId="0" applyBorder="1"/>
    <xf numFmtId="0" fontId="0" fillId="0" borderId="0" xfId="0" applyAlignment="1"/>
    <xf numFmtId="0" fontId="4" fillId="2" borderId="1" xfId="0" applyFont="1" applyFill="1" applyBorder="1" applyAlignment="1">
      <alignment horizontal="justify" vertical="center" wrapText="1"/>
    </xf>
    <xf numFmtId="0" fontId="4" fillId="3" borderId="1" xfId="0" applyFont="1" applyFill="1" applyBorder="1" applyAlignment="1">
      <alignment horizontal="justify" vertical="center" wrapText="1"/>
    </xf>
    <xf numFmtId="0" fontId="1" fillId="0" borderId="13" xfId="0" applyFont="1" applyBorder="1" applyAlignment="1">
      <alignment vertical="center" wrapText="1"/>
    </xf>
    <xf numFmtId="0" fontId="0" fillId="0" borderId="12" xfId="0" applyBorder="1"/>
    <xf numFmtId="0" fontId="0" fillId="0" borderId="13" xfId="0" applyBorder="1"/>
    <xf numFmtId="0" fontId="0" fillId="0" borderId="19" xfId="0" applyBorder="1"/>
    <xf numFmtId="0" fontId="0" fillId="0" borderId="10" xfId="0" applyBorder="1"/>
    <xf numFmtId="0" fontId="0" fillId="0" borderId="10" xfId="0" applyBorder="1" applyAlignment="1"/>
    <xf numFmtId="0" fontId="0" fillId="0" borderId="16" xfId="0" applyBorder="1"/>
    <xf numFmtId="0" fontId="0" fillId="0" borderId="17" xfId="0" applyBorder="1"/>
    <xf numFmtId="0" fontId="1" fillId="0" borderId="8" xfId="0" applyFont="1" applyBorder="1" applyAlignment="1">
      <alignment vertical="center" wrapText="1"/>
    </xf>
    <xf numFmtId="0" fontId="0" fillId="0" borderId="22" xfId="0" applyBorder="1"/>
    <xf numFmtId="0" fontId="0" fillId="0" borderId="7" xfId="0" applyBorder="1"/>
    <xf numFmtId="0" fontId="1" fillId="0" borderId="12" xfId="0" applyFont="1" applyBorder="1" applyAlignment="1">
      <alignment vertical="center" wrapText="1"/>
    </xf>
    <xf numFmtId="0" fontId="0" fillId="0" borderId="2" xfId="0" applyBorder="1"/>
    <xf numFmtId="0" fontId="1" fillId="0" borderId="8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10" xfId="0" applyFont="1" applyBorder="1" applyAlignment="1">
      <alignment horizontal="justify" vertical="center" wrapText="1"/>
    </xf>
    <xf numFmtId="0" fontId="1" fillId="0" borderId="10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0" fillId="0" borderId="23" xfId="0" applyBorder="1"/>
    <xf numFmtId="0" fontId="0" fillId="0" borderId="6" xfId="0" applyBorder="1"/>
    <xf numFmtId="0" fontId="4" fillId="2" borderId="8" xfId="0" applyFont="1" applyFill="1" applyBorder="1" applyAlignment="1">
      <alignment horizontal="justify" vertical="center" wrapText="1"/>
    </xf>
    <xf numFmtId="0" fontId="4" fillId="3" borderId="8" xfId="0" applyFont="1" applyFill="1" applyBorder="1" applyAlignment="1">
      <alignment horizontal="justify" vertical="center" wrapText="1"/>
    </xf>
    <xf numFmtId="0" fontId="4" fillId="2" borderId="20" xfId="0" applyFont="1" applyFill="1" applyBorder="1" applyAlignment="1">
      <alignment horizontal="justify" vertical="center" wrapText="1"/>
    </xf>
    <xf numFmtId="0" fontId="4" fillId="3" borderId="12" xfId="0" applyFont="1" applyFill="1" applyBorder="1" applyAlignment="1">
      <alignment horizontal="justify" vertical="center" wrapText="1"/>
    </xf>
    <xf numFmtId="0" fontId="1" fillId="0" borderId="5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166" fontId="1" fillId="0" borderId="13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0" fillId="0" borderId="1" xfId="0" applyBorder="1" applyAlignment="1"/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2" fillId="0" borderId="11" xfId="0" applyFont="1" applyBorder="1" applyAlignment="1">
      <alignment horizontal="justify" vertical="center" wrapText="1"/>
    </xf>
    <xf numFmtId="0" fontId="2" fillId="0" borderId="12" xfId="0" applyFont="1" applyBorder="1" applyAlignment="1">
      <alignment horizontal="justify" vertical="center" wrapText="1"/>
    </xf>
    <xf numFmtId="0" fontId="2" fillId="0" borderId="14" xfId="0" applyFont="1" applyBorder="1" applyAlignment="1">
      <alignment horizontal="justify" vertical="center" wrapText="1"/>
    </xf>
    <xf numFmtId="0" fontId="2" fillId="0" borderId="15" xfId="0" applyFont="1" applyBorder="1" applyAlignment="1">
      <alignment horizontal="justify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wmf"/><Relationship Id="rId7" Type="http://schemas.openxmlformats.org/officeDocument/2006/relationships/image" Target="../media/image7.emf"/><Relationship Id="rId2" Type="http://schemas.openxmlformats.org/officeDocument/2006/relationships/image" Target="../media/image2.w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10.wmf"/><Relationship Id="rId1" Type="http://schemas.openxmlformats.org/officeDocument/2006/relationships/image" Target="../media/image9.wmf"/><Relationship Id="rId6" Type="http://schemas.openxmlformats.org/officeDocument/2006/relationships/image" Target="../media/image6.emf"/><Relationship Id="rId5" Type="http://schemas.openxmlformats.org/officeDocument/2006/relationships/image" Target="../media/image12.wmf"/><Relationship Id="rId4" Type="http://schemas.openxmlformats.org/officeDocument/2006/relationships/image" Target="../media/image1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14288</xdr:colOff>
          <xdr:row>0</xdr:row>
          <xdr:rowOff>738188</xdr:rowOff>
        </xdr:from>
        <xdr:to>
          <xdr:col>3</xdr:col>
          <xdr:colOff>1223963</xdr:colOff>
          <xdr:row>1</xdr:row>
          <xdr:rowOff>338138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357188</xdr:colOff>
          <xdr:row>0</xdr:row>
          <xdr:rowOff>295275</xdr:rowOff>
        </xdr:from>
        <xdr:to>
          <xdr:col>4</xdr:col>
          <xdr:colOff>1366838</xdr:colOff>
          <xdr:row>0</xdr:row>
          <xdr:rowOff>752475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647700</xdr:colOff>
          <xdr:row>11</xdr:row>
          <xdr:rowOff>200025</xdr:rowOff>
        </xdr:from>
        <xdr:to>
          <xdr:col>3</xdr:col>
          <xdr:colOff>0</xdr:colOff>
          <xdr:row>12</xdr:row>
          <xdr:rowOff>242888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12</xdr:row>
          <xdr:rowOff>0</xdr:rowOff>
        </xdr:from>
        <xdr:to>
          <xdr:col>3</xdr:col>
          <xdr:colOff>1633538</xdr:colOff>
          <xdr:row>12</xdr:row>
          <xdr:rowOff>361950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12</xdr:row>
          <xdr:rowOff>0</xdr:rowOff>
        </xdr:from>
        <xdr:to>
          <xdr:col>4</xdr:col>
          <xdr:colOff>1400175</xdr:colOff>
          <xdr:row>12</xdr:row>
          <xdr:rowOff>366713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61913</xdr:colOff>
          <xdr:row>1</xdr:row>
          <xdr:rowOff>147638</xdr:rowOff>
        </xdr:from>
        <xdr:to>
          <xdr:col>9</xdr:col>
          <xdr:colOff>223838</xdr:colOff>
          <xdr:row>1</xdr:row>
          <xdr:rowOff>352425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14288</xdr:colOff>
          <xdr:row>17</xdr:row>
          <xdr:rowOff>738188</xdr:rowOff>
        </xdr:from>
        <xdr:to>
          <xdr:col>3</xdr:col>
          <xdr:colOff>1223963</xdr:colOff>
          <xdr:row>18</xdr:row>
          <xdr:rowOff>338138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357188</xdr:colOff>
          <xdr:row>17</xdr:row>
          <xdr:rowOff>295275</xdr:rowOff>
        </xdr:from>
        <xdr:to>
          <xdr:col>4</xdr:col>
          <xdr:colOff>1366838</xdr:colOff>
          <xdr:row>17</xdr:row>
          <xdr:rowOff>752475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647700</xdr:colOff>
          <xdr:row>27</xdr:row>
          <xdr:rowOff>0</xdr:rowOff>
        </xdr:from>
        <xdr:to>
          <xdr:col>3</xdr:col>
          <xdr:colOff>0</xdr:colOff>
          <xdr:row>27</xdr:row>
          <xdr:rowOff>242888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27</xdr:row>
          <xdr:rowOff>0</xdr:rowOff>
        </xdr:from>
        <xdr:to>
          <xdr:col>3</xdr:col>
          <xdr:colOff>1800225</xdr:colOff>
          <xdr:row>27</xdr:row>
          <xdr:rowOff>319088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27</xdr:row>
          <xdr:rowOff>0</xdr:rowOff>
        </xdr:from>
        <xdr:to>
          <xdr:col>4</xdr:col>
          <xdr:colOff>1243013</xdr:colOff>
          <xdr:row>27</xdr:row>
          <xdr:rowOff>314325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18</xdr:row>
          <xdr:rowOff>9525</xdr:rowOff>
        </xdr:from>
        <xdr:to>
          <xdr:col>9</xdr:col>
          <xdr:colOff>228600</xdr:colOff>
          <xdr:row>18</xdr:row>
          <xdr:rowOff>214313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17</xdr:row>
          <xdr:rowOff>438150</xdr:rowOff>
        </xdr:from>
        <xdr:to>
          <xdr:col>5</xdr:col>
          <xdr:colOff>566738</xdr:colOff>
          <xdr:row>17</xdr:row>
          <xdr:rowOff>728663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642938</xdr:colOff>
          <xdr:row>0</xdr:row>
          <xdr:rowOff>923925</xdr:rowOff>
        </xdr:from>
        <xdr:to>
          <xdr:col>4</xdr:col>
          <xdr:colOff>600075</xdr:colOff>
          <xdr:row>2</xdr:row>
          <xdr:rowOff>28575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14288</xdr:colOff>
          <xdr:row>0</xdr:row>
          <xdr:rowOff>928688</xdr:rowOff>
        </xdr:from>
        <xdr:to>
          <xdr:col>5</xdr:col>
          <xdr:colOff>647700</xdr:colOff>
          <xdr:row>2</xdr:row>
          <xdr:rowOff>23813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10</xdr:row>
          <xdr:rowOff>0</xdr:rowOff>
        </xdr:from>
        <xdr:to>
          <xdr:col>2</xdr:col>
          <xdr:colOff>509588</xdr:colOff>
          <xdr:row>10</xdr:row>
          <xdr:rowOff>190500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23813</xdr:colOff>
          <xdr:row>10</xdr:row>
          <xdr:rowOff>57150</xdr:rowOff>
        </xdr:from>
        <xdr:to>
          <xdr:col>4</xdr:col>
          <xdr:colOff>1081088</xdr:colOff>
          <xdr:row>10</xdr:row>
          <xdr:rowOff>319088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4763</xdr:colOff>
          <xdr:row>10</xdr:row>
          <xdr:rowOff>42863</xdr:rowOff>
        </xdr:from>
        <xdr:to>
          <xdr:col>5</xdr:col>
          <xdr:colOff>1481138</xdr:colOff>
          <xdr:row>10</xdr:row>
          <xdr:rowOff>319088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14</xdr:row>
          <xdr:rowOff>42863</xdr:rowOff>
        </xdr:from>
        <xdr:to>
          <xdr:col>4</xdr:col>
          <xdr:colOff>276225</xdr:colOff>
          <xdr:row>14</xdr:row>
          <xdr:rowOff>247650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18" Type="http://schemas.openxmlformats.org/officeDocument/2006/relationships/oleObject" Target="../embeddings/oleObject8.bin"/><Relationship Id="rId3" Type="http://schemas.openxmlformats.org/officeDocument/2006/relationships/vmlDrawing" Target="../drawings/vmlDrawing1.vml"/><Relationship Id="rId21" Type="http://schemas.openxmlformats.org/officeDocument/2006/relationships/oleObject" Target="../embeddings/oleObject11.bin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e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oleObject" Target="../embeddings/oleObject10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24" Type="http://schemas.openxmlformats.org/officeDocument/2006/relationships/image" Target="../media/image8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oleObject" Target="../embeddings/oleObject13.bin"/><Relationship Id="rId10" Type="http://schemas.openxmlformats.org/officeDocument/2006/relationships/oleObject" Target="../embeddings/oleObject4.bin"/><Relationship Id="rId19" Type="http://schemas.openxmlformats.org/officeDocument/2006/relationships/oleObject" Target="../embeddings/oleObject9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2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6.bin"/><Relationship Id="rId13" Type="http://schemas.openxmlformats.org/officeDocument/2006/relationships/image" Target="../media/image12.w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10.wmf"/><Relationship Id="rId12" Type="http://schemas.openxmlformats.org/officeDocument/2006/relationships/oleObject" Target="../embeddings/oleObject18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15.bin"/><Relationship Id="rId11" Type="http://schemas.openxmlformats.org/officeDocument/2006/relationships/image" Target="../media/image11.wmf"/><Relationship Id="rId5" Type="http://schemas.openxmlformats.org/officeDocument/2006/relationships/image" Target="../media/image9.w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17.bin"/><Relationship Id="rId4" Type="http://schemas.openxmlformats.org/officeDocument/2006/relationships/oleObject" Target="../embeddings/oleObject14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1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0"/>
  <sheetViews>
    <sheetView workbookViewId="0">
      <selection sqref="A1:A2"/>
    </sheetView>
  </sheetViews>
  <sheetFormatPr defaultRowHeight="14.25" x14ac:dyDescent="0.45"/>
  <cols>
    <col min="4" max="4" width="45.796875" customWidth="1"/>
    <col min="5" max="5" width="21.1328125" customWidth="1"/>
    <col min="6" max="6" width="22.46484375" customWidth="1"/>
    <col min="7" max="7" width="10.19921875" customWidth="1"/>
    <col min="8" max="8" width="11.59765625" customWidth="1"/>
  </cols>
  <sheetData>
    <row r="1" spans="1:14" ht="61.9" thickBot="1" x14ac:dyDescent="0.5">
      <c r="A1" s="59" t="s">
        <v>0</v>
      </c>
      <c r="B1" s="59" t="s">
        <v>1</v>
      </c>
      <c r="C1" s="1" t="s">
        <v>2</v>
      </c>
      <c r="D1" s="1" t="s">
        <v>4</v>
      </c>
      <c r="E1" s="57" t="s">
        <v>5</v>
      </c>
      <c r="F1" s="57" t="s">
        <v>6</v>
      </c>
      <c r="G1" s="57" t="s">
        <v>7</v>
      </c>
      <c r="H1" s="57" t="s">
        <v>8</v>
      </c>
      <c r="J1" s="6"/>
    </row>
    <row r="2" spans="1:14" ht="28.9" customHeight="1" thickBot="1" x14ac:dyDescent="0.5">
      <c r="A2" s="60"/>
      <c r="B2" s="60"/>
      <c r="C2" s="2" t="s">
        <v>3</v>
      </c>
      <c r="D2" s="3" t="s">
        <v>10</v>
      </c>
      <c r="E2" s="58"/>
      <c r="F2" s="58"/>
      <c r="G2" s="58"/>
      <c r="H2" s="58"/>
      <c r="J2" s="14"/>
      <c r="K2" s="14" t="s">
        <v>12</v>
      </c>
      <c r="L2" s="14" t="s">
        <v>14</v>
      </c>
      <c r="M2" s="15" t="s">
        <v>11</v>
      </c>
      <c r="N2" s="19" t="s">
        <v>23</v>
      </c>
    </row>
    <row r="3" spans="1:14" ht="18.399999999999999" customHeight="1" thickBot="1" x14ac:dyDescent="0.5">
      <c r="A3" s="4">
        <v>1</v>
      </c>
      <c r="B3" s="4">
        <v>11</v>
      </c>
      <c r="C3" s="5">
        <v>4.3600000000000003</v>
      </c>
      <c r="D3" s="5">
        <f>ABS(C3-$J$3)</f>
        <v>0.6639999999999997</v>
      </c>
      <c r="E3" s="8">
        <f>D3^2</f>
        <v>0.44089599999999962</v>
      </c>
      <c r="F3" s="7">
        <f>E3/$M$3</f>
        <v>1.0901044359062186</v>
      </c>
      <c r="G3" s="55" t="str">
        <f>IF(F3&gt;=$K$3,"&gt;","&lt;")</f>
        <v>&lt;</v>
      </c>
      <c r="H3" s="5" t="s">
        <v>15</v>
      </c>
      <c r="J3" s="14">
        <f>AVERAGE(C3:C12)</f>
        <v>5.024</v>
      </c>
      <c r="K3" s="14">
        <v>2.54</v>
      </c>
      <c r="L3" s="14">
        <v>10</v>
      </c>
      <c r="M3" s="15">
        <f>SQRT((1/(A12-1))*E14)</f>
        <v>0.40445299136268242</v>
      </c>
      <c r="N3" s="20">
        <f>M3/SQRT(L3)</f>
        <v>0.12789926591744849</v>
      </c>
    </row>
    <row r="4" spans="1:14" ht="15.75" thickBot="1" x14ac:dyDescent="0.5">
      <c r="A4" s="4">
        <v>2</v>
      </c>
      <c r="B4" s="4">
        <v>12</v>
      </c>
      <c r="C4" s="5">
        <v>4.45</v>
      </c>
      <c r="D4" s="5">
        <f t="shared" ref="D4:D12" si="0">ABS(C4-$J$3)</f>
        <v>0.57399999999999984</v>
      </c>
      <c r="E4" s="8">
        <f t="shared" ref="E4:E12" si="1">D4^2</f>
        <v>0.32947599999999982</v>
      </c>
      <c r="F4" s="7">
        <f t="shared" ref="F4:F12" si="2">E4/$M$3</f>
        <v>0.81462124656299306</v>
      </c>
      <c r="G4" s="55" t="str">
        <f t="shared" ref="G4:G12" si="3">IF(F4&gt;=$K$3,"&gt;","&lt;")</f>
        <v>&lt;</v>
      </c>
      <c r="H4" s="5" t="s">
        <v>15</v>
      </c>
      <c r="J4" s="6"/>
    </row>
    <row r="5" spans="1:14" ht="15.75" thickBot="1" x14ac:dyDescent="0.5">
      <c r="A5" s="4">
        <v>3</v>
      </c>
      <c r="B5" s="4">
        <v>13</v>
      </c>
      <c r="C5" s="5">
        <v>4.78</v>
      </c>
      <c r="D5" s="5">
        <f t="shared" si="0"/>
        <v>0.24399999999999977</v>
      </c>
      <c r="E5" s="8">
        <f t="shared" si="1"/>
        <v>5.9535999999999888E-2</v>
      </c>
      <c r="F5" s="7">
        <f t="shared" si="2"/>
        <v>0.14720128487469281</v>
      </c>
      <c r="G5" s="55" t="str">
        <f t="shared" si="3"/>
        <v>&lt;</v>
      </c>
      <c r="H5" s="5" t="s">
        <v>15</v>
      </c>
      <c r="J5" s="6"/>
    </row>
    <row r="6" spans="1:14" ht="15.75" thickBot="1" x14ac:dyDescent="0.5">
      <c r="A6" s="4">
        <v>4</v>
      </c>
      <c r="B6" s="4">
        <v>14</v>
      </c>
      <c r="C6" s="5">
        <v>4.91</v>
      </c>
      <c r="D6" s="5">
        <f t="shared" si="0"/>
        <v>0.11399999999999988</v>
      </c>
      <c r="E6" s="8">
        <f t="shared" si="1"/>
        <v>1.2995999999999973E-2</v>
      </c>
      <c r="F6" s="7">
        <f t="shared" si="2"/>
        <v>3.2132287997707391E-2</v>
      </c>
      <c r="G6" s="55" t="str">
        <f t="shared" si="3"/>
        <v>&lt;</v>
      </c>
      <c r="H6" s="5" t="s">
        <v>15</v>
      </c>
      <c r="J6" s="14" t="s">
        <v>13</v>
      </c>
      <c r="K6" s="18" t="s">
        <v>16</v>
      </c>
      <c r="L6" s="18" t="s">
        <v>17</v>
      </c>
      <c r="M6" s="12"/>
    </row>
    <row r="7" spans="1:14" ht="15.75" thickBot="1" x14ac:dyDescent="0.5">
      <c r="A7" s="4">
        <v>5</v>
      </c>
      <c r="B7" s="4">
        <v>15</v>
      </c>
      <c r="C7" s="5">
        <v>5.08</v>
      </c>
      <c r="D7" s="5">
        <f t="shared" si="0"/>
        <v>5.600000000000005E-2</v>
      </c>
      <c r="E7" s="8">
        <f t="shared" si="1"/>
        <v>3.1360000000000055E-3</v>
      </c>
      <c r="F7" s="7">
        <f t="shared" si="2"/>
        <v>7.7536822992313615E-3</v>
      </c>
      <c r="G7" s="55" t="str">
        <f t="shared" si="3"/>
        <v>&lt;</v>
      </c>
      <c r="H7" s="5" t="s">
        <v>15</v>
      </c>
      <c r="J7" s="14">
        <v>0.01</v>
      </c>
      <c r="K7" s="14">
        <v>0.99</v>
      </c>
      <c r="L7" s="14">
        <v>3.25</v>
      </c>
      <c r="M7" s="6"/>
    </row>
    <row r="8" spans="1:14" ht="15.75" thickBot="1" x14ac:dyDescent="0.5">
      <c r="A8" s="4">
        <v>6</v>
      </c>
      <c r="B8" s="4">
        <v>16</v>
      </c>
      <c r="C8" s="5">
        <v>5.24</v>
      </c>
      <c r="D8" s="5">
        <f t="shared" si="0"/>
        <v>0.21600000000000019</v>
      </c>
      <c r="E8" s="8">
        <f t="shared" si="1"/>
        <v>4.6656000000000086E-2</v>
      </c>
      <c r="F8" s="7">
        <f t="shared" si="2"/>
        <v>0.11535580400285027</v>
      </c>
      <c r="G8" s="55" t="str">
        <f t="shared" si="3"/>
        <v>&lt;</v>
      </c>
      <c r="H8" s="5" t="s">
        <v>15</v>
      </c>
      <c r="J8" s="6"/>
    </row>
    <row r="9" spans="1:14" ht="15.75" thickBot="1" x14ac:dyDescent="0.5">
      <c r="A9" s="4">
        <v>7</v>
      </c>
      <c r="B9" s="4">
        <v>17</v>
      </c>
      <c r="C9" s="5">
        <v>5.05</v>
      </c>
      <c r="D9" s="5">
        <f t="shared" si="0"/>
        <v>2.5999999999999801E-2</v>
      </c>
      <c r="E9" s="8">
        <f t="shared" si="1"/>
        <v>6.7599999999998965E-4</v>
      </c>
      <c r="F9" s="7">
        <f t="shared" si="2"/>
        <v>1.67139325072714E-3</v>
      </c>
      <c r="G9" s="55" t="str">
        <f t="shared" si="3"/>
        <v>&lt;</v>
      </c>
      <c r="H9" s="5" t="s">
        <v>15</v>
      </c>
      <c r="J9" s="6"/>
    </row>
    <row r="10" spans="1:14" ht="15.75" thickBot="1" x14ac:dyDescent="0.5">
      <c r="A10" s="4">
        <v>8</v>
      </c>
      <c r="B10" s="4">
        <v>18</v>
      </c>
      <c r="C10" s="5">
        <v>5.43</v>
      </c>
      <c r="D10" s="5">
        <f t="shared" si="0"/>
        <v>0.40599999999999969</v>
      </c>
      <c r="E10" s="8">
        <f t="shared" si="1"/>
        <v>0.16483599999999976</v>
      </c>
      <c r="F10" s="7">
        <f t="shared" si="2"/>
        <v>0.40755292585334713</v>
      </c>
      <c r="G10" s="55" t="str">
        <f t="shared" si="3"/>
        <v>&lt;</v>
      </c>
      <c r="H10" s="5" t="s">
        <v>15</v>
      </c>
      <c r="J10" s="14" t="s">
        <v>18</v>
      </c>
      <c r="K10" s="61" t="s">
        <v>19</v>
      </c>
      <c r="L10" s="61"/>
    </row>
    <row r="11" spans="1:14" ht="15.75" thickBot="1" x14ac:dyDescent="0.5">
      <c r="A11" s="4">
        <v>9</v>
      </c>
      <c r="B11" s="4">
        <v>19</v>
      </c>
      <c r="C11" s="5">
        <v>5.38</v>
      </c>
      <c r="D11" s="5">
        <f t="shared" si="0"/>
        <v>0.35599999999999987</v>
      </c>
      <c r="E11" s="8">
        <f t="shared" si="1"/>
        <v>0.1267359999999999</v>
      </c>
      <c r="F11" s="7">
        <f t="shared" si="2"/>
        <v>0.31335161985822174</v>
      </c>
      <c r="G11" s="55" t="str">
        <f t="shared" si="3"/>
        <v>&lt;</v>
      </c>
      <c r="H11" s="5" t="s">
        <v>15</v>
      </c>
      <c r="J11" s="14">
        <v>12</v>
      </c>
      <c r="K11" s="14">
        <v>11</v>
      </c>
      <c r="L11" s="14">
        <v>20</v>
      </c>
    </row>
    <row r="12" spans="1:14" ht="15.75" thickBot="1" x14ac:dyDescent="0.5">
      <c r="A12" s="4">
        <v>10</v>
      </c>
      <c r="B12" s="4">
        <v>20</v>
      </c>
      <c r="C12" s="5">
        <v>5.56</v>
      </c>
      <c r="D12" s="5">
        <f t="shared" si="0"/>
        <v>0.53599999999999959</v>
      </c>
      <c r="E12" s="8">
        <f t="shared" si="1"/>
        <v>0.28729599999999955</v>
      </c>
      <c r="F12" s="7">
        <f t="shared" si="2"/>
        <v>0.71033224165815234</v>
      </c>
      <c r="G12" s="55" t="str">
        <f t="shared" si="3"/>
        <v>&lt;</v>
      </c>
      <c r="H12" s="5" t="s">
        <v>15</v>
      </c>
      <c r="J12" s="6"/>
    </row>
    <row r="13" spans="1:14" ht="35.25" customHeight="1" thickBot="1" x14ac:dyDescent="0.5">
      <c r="A13" s="9"/>
      <c r="B13" s="10"/>
      <c r="C13" s="11"/>
      <c r="D13" s="11"/>
      <c r="E13" s="11"/>
      <c r="F13" s="10"/>
      <c r="G13" s="10"/>
      <c r="H13" s="10"/>
      <c r="J13" s="6"/>
    </row>
    <row r="14" spans="1:14" ht="15.75" thickBot="1" x14ac:dyDescent="0.5">
      <c r="A14" s="14"/>
      <c r="B14" s="14"/>
      <c r="C14" s="14">
        <f>SUM(C3:C12)</f>
        <v>50.24</v>
      </c>
      <c r="D14" s="17">
        <f>SUM(D3:D12)</f>
        <v>3.1919999999999984</v>
      </c>
      <c r="E14" s="17">
        <f>SUM(E3:E12)</f>
        <v>1.4722399999999987</v>
      </c>
      <c r="F14" s="14"/>
      <c r="G14" s="14"/>
      <c r="H14" s="14"/>
    </row>
    <row r="17" spans="1:13" ht="14.65" thickBot="1" x14ac:dyDescent="0.5"/>
    <row r="18" spans="1:13" ht="61.9" thickBot="1" x14ac:dyDescent="0.5">
      <c r="A18" s="59" t="s">
        <v>0</v>
      </c>
      <c r="B18" s="59" t="s">
        <v>1</v>
      </c>
      <c r="C18" s="1" t="s">
        <v>2</v>
      </c>
      <c r="D18" s="1" t="s">
        <v>4</v>
      </c>
      <c r="E18" s="57" t="s">
        <v>5</v>
      </c>
      <c r="F18" s="57" t="s">
        <v>20</v>
      </c>
      <c r="G18" s="57"/>
      <c r="H18" s="57" t="s">
        <v>8</v>
      </c>
      <c r="J18" s="6"/>
    </row>
    <row r="19" spans="1:13" ht="28.15" customHeight="1" thickBot="1" x14ac:dyDescent="0.5">
      <c r="A19" s="60"/>
      <c r="B19" s="60"/>
      <c r="C19" s="2" t="s">
        <v>3</v>
      </c>
      <c r="D19" s="3" t="s">
        <v>10</v>
      </c>
      <c r="E19" s="58"/>
      <c r="F19" s="58"/>
      <c r="G19" s="58"/>
      <c r="H19" s="58"/>
      <c r="J19" s="15"/>
      <c r="K19" s="14" t="s">
        <v>14</v>
      </c>
      <c r="L19" s="14" t="s">
        <v>11</v>
      </c>
      <c r="M19" s="14" t="s">
        <v>21</v>
      </c>
    </row>
    <row r="20" spans="1:13" ht="15.75" thickBot="1" x14ac:dyDescent="0.5">
      <c r="A20" s="4">
        <v>1</v>
      </c>
      <c r="B20" s="4">
        <v>11</v>
      </c>
      <c r="C20" s="5">
        <v>4.3600000000000003</v>
      </c>
      <c r="D20" s="5">
        <f>ABS(C20-$J$20)</f>
        <v>0.55249999999999932</v>
      </c>
      <c r="E20" s="8">
        <f>D20^2</f>
        <v>0.30525624999999923</v>
      </c>
      <c r="F20" s="55" t="str">
        <f>IF(D20&gt;$M$20,"&gt;","&lt;")</f>
        <v>&lt;</v>
      </c>
      <c r="G20" s="5"/>
      <c r="H20" s="5" t="s">
        <v>15</v>
      </c>
      <c r="J20" s="14">
        <f>AVERAGE(C20:C27)</f>
        <v>4.9124999999999996</v>
      </c>
      <c r="K20" s="14">
        <v>8</v>
      </c>
      <c r="L20" s="14">
        <f>SQRT(1/(A27-1))*E29</f>
        <v>0.36237343849759623</v>
      </c>
      <c r="M20" s="14">
        <f>L20*1.9</f>
        <v>0.68850953314543284</v>
      </c>
    </row>
    <row r="21" spans="1:13" ht="15.75" thickBot="1" x14ac:dyDescent="0.5">
      <c r="A21" s="4">
        <v>2</v>
      </c>
      <c r="B21" s="4">
        <v>12</v>
      </c>
      <c r="C21" s="5">
        <v>4.45</v>
      </c>
      <c r="D21" s="5">
        <f t="shared" ref="D21:D27" si="4">ABS(C21-$J$20)</f>
        <v>0.46249999999999947</v>
      </c>
      <c r="E21" s="8">
        <f t="shared" ref="E21:E27" si="5">D21^2</f>
        <v>0.21390624999999952</v>
      </c>
      <c r="F21" s="55" t="str">
        <f t="shared" ref="F21:F27" si="6">IF(D21&gt;$M$20,"&gt;","&lt;")</f>
        <v>&lt;</v>
      </c>
      <c r="G21" s="5"/>
      <c r="H21" s="5" t="s">
        <v>15</v>
      </c>
      <c r="J21" s="6"/>
    </row>
    <row r="22" spans="1:13" ht="15.75" thickBot="1" x14ac:dyDescent="0.5">
      <c r="A22" s="4">
        <v>3</v>
      </c>
      <c r="B22" s="4">
        <v>13</v>
      </c>
      <c r="C22" s="5">
        <v>4.78</v>
      </c>
      <c r="D22" s="5">
        <f t="shared" si="4"/>
        <v>0.1324999999999994</v>
      </c>
      <c r="E22" s="8">
        <f t="shared" si="5"/>
        <v>1.7556249999999839E-2</v>
      </c>
      <c r="F22" s="55" t="str">
        <f t="shared" si="6"/>
        <v>&lt;</v>
      </c>
      <c r="G22" s="5"/>
      <c r="H22" s="5" t="s">
        <v>15</v>
      </c>
      <c r="J22" s="6"/>
    </row>
    <row r="23" spans="1:13" ht="15.75" thickBot="1" x14ac:dyDescent="0.5">
      <c r="A23" s="4">
        <v>4</v>
      </c>
      <c r="B23" s="4">
        <v>14</v>
      </c>
      <c r="C23" s="5">
        <v>4.91</v>
      </c>
      <c r="D23" s="5">
        <f t="shared" si="4"/>
        <v>2.4999999999995026E-3</v>
      </c>
      <c r="E23" s="8">
        <f t="shared" si="5"/>
        <v>6.2499999999975134E-6</v>
      </c>
      <c r="F23" s="55" t="str">
        <f t="shared" si="6"/>
        <v>&lt;</v>
      </c>
      <c r="G23" s="5"/>
      <c r="H23" s="5" t="s">
        <v>15</v>
      </c>
      <c r="J23" s="6"/>
      <c r="K23" s="12"/>
      <c r="L23" s="12"/>
      <c r="M23" s="12"/>
    </row>
    <row r="24" spans="1:13" ht="15.75" thickBot="1" x14ac:dyDescent="0.5">
      <c r="A24" s="4">
        <v>5</v>
      </c>
      <c r="B24" s="4">
        <v>15</v>
      </c>
      <c r="C24" s="5">
        <v>5.08</v>
      </c>
      <c r="D24" s="5">
        <f t="shared" si="4"/>
        <v>0.16750000000000043</v>
      </c>
      <c r="E24" s="8">
        <f t="shared" si="5"/>
        <v>2.8056250000000144E-2</v>
      </c>
      <c r="F24" s="55" t="str">
        <f t="shared" si="6"/>
        <v>&lt;</v>
      </c>
      <c r="G24" s="5"/>
      <c r="H24" s="5" t="s">
        <v>15</v>
      </c>
      <c r="J24" s="6"/>
      <c r="K24" s="6"/>
      <c r="L24" s="6"/>
      <c r="M24" s="6"/>
    </row>
    <row r="25" spans="1:13" ht="15.75" thickBot="1" x14ac:dyDescent="0.5">
      <c r="A25" s="4">
        <v>6</v>
      </c>
      <c r="B25" s="4">
        <v>16</v>
      </c>
      <c r="C25" s="5">
        <v>5.24</v>
      </c>
      <c r="D25" s="5">
        <f t="shared" si="4"/>
        <v>0.32750000000000057</v>
      </c>
      <c r="E25" s="8">
        <f t="shared" si="5"/>
        <v>0.10725625000000037</v>
      </c>
      <c r="F25" s="55" t="str">
        <f t="shared" si="6"/>
        <v>&lt;</v>
      </c>
      <c r="G25" s="5"/>
      <c r="H25" s="5" t="s">
        <v>15</v>
      </c>
      <c r="J25" s="6"/>
    </row>
    <row r="26" spans="1:13" ht="15.75" thickBot="1" x14ac:dyDescent="0.5">
      <c r="A26" s="4">
        <v>7</v>
      </c>
      <c r="B26" s="4">
        <v>17</v>
      </c>
      <c r="C26" s="5">
        <v>5.05</v>
      </c>
      <c r="D26" s="5">
        <f t="shared" si="4"/>
        <v>0.13750000000000018</v>
      </c>
      <c r="E26" s="8">
        <f t="shared" si="5"/>
        <v>1.8906250000000048E-2</v>
      </c>
      <c r="F26" s="55" t="str">
        <f t="shared" si="6"/>
        <v>&lt;</v>
      </c>
      <c r="G26" s="5"/>
      <c r="H26" s="5" t="s">
        <v>15</v>
      </c>
      <c r="J26" s="14" t="s">
        <v>18</v>
      </c>
      <c r="K26" s="61" t="s">
        <v>19</v>
      </c>
      <c r="L26" s="61"/>
    </row>
    <row r="27" spans="1:13" ht="15.75" thickBot="1" x14ac:dyDescent="0.5">
      <c r="A27" s="4">
        <v>8</v>
      </c>
      <c r="B27" s="4">
        <v>18</v>
      </c>
      <c r="C27" s="5">
        <v>5.43</v>
      </c>
      <c r="D27" s="5">
        <f t="shared" si="4"/>
        <v>0.51750000000000007</v>
      </c>
      <c r="E27" s="8">
        <f t="shared" si="5"/>
        <v>0.26780625000000008</v>
      </c>
      <c r="F27" s="55" t="str">
        <f t="shared" si="6"/>
        <v>&lt;</v>
      </c>
      <c r="G27" s="5"/>
      <c r="H27" s="5" t="s">
        <v>15</v>
      </c>
      <c r="J27" s="14">
        <v>12</v>
      </c>
      <c r="K27" s="14">
        <v>11</v>
      </c>
      <c r="L27" s="14">
        <v>18</v>
      </c>
    </row>
    <row r="28" spans="1:13" ht="27.75" customHeight="1" thickBot="1" x14ac:dyDescent="0.5">
      <c r="A28" s="9"/>
      <c r="B28" s="10"/>
      <c r="C28" s="11"/>
      <c r="D28" s="11"/>
      <c r="E28" s="11"/>
      <c r="F28" s="10"/>
      <c r="G28" s="10"/>
      <c r="H28" s="10"/>
      <c r="J28" s="6"/>
    </row>
    <row r="29" spans="1:13" ht="15.75" thickBot="1" x14ac:dyDescent="0.5">
      <c r="A29" s="14"/>
      <c r="B29" s="14"/>
      <c r="C29" s="14">
        <f>SUM(C20:C27)</f>
        <v>39.299999999999997</v>
      </c>
      <c r="D29" s="17">
        <f>SUM(D20:D27)</f>
        <v>2.2999999999999989</v>
      </c>
      <c r="E29" s="17">
        <f>SUM(E20:E27)</f>
        <v>0.9587499999999991</v>
      </c>
      <c r="F29" s="14"/>
      <c r="G29" s="14"/>
      <c r="H29" s="14"/>
      <c r="J29" s="6"/>
      <c r="K29" s="13"/>
      <c r="L29" s="13"/>
    </row>
    <row r="30" spans="1:13" x14ac:dyDescent="0.45">
      <c r="J30" s="6"/>
      <c r="K30" s="6"/>
      <c r="L30" s="6"/>
    </row>
  </sheetData>
  <mergeCells count="14">
    <mergeCell ref="K26:L26"/>
    <mergeCell ref="K10:L10"/>
    <mergeCell ref="A18:A19"/>
    <mergeCell ref="B18:B19"/>
    <mergeCell ref="E18:E19"/>
    <mergeCell ref="F18:F19"/>
    <mergeCell ref="G18:G19"/>
    <mergeCell ref="H18:H19"/>
    <mergeCell ref="H1:H2"/>
    <mergeCell ref="A1:A2"/>
    <mergeCell ref="B1:B2"/>
    <mergeCell ref="E1:E2"/>
    <mergeCell ref="F1:F2"/>
    <mergeCell ref="G1:G2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9" r:id="rId4">
          <objectPr defaultSize="0" autoPict="0" r:id="rId5">
            <anchor moveWithCells="1" sizeWithCells="1">
              <from>
                <xdr:col>3</xdr:col>
                <xdr:colOff>14288</xdr:colOff>
                <xdr:row>0</xdr:row>
                <xdr:rowOff>738188</xdr:rowOff>
              </from>
              <to>
                <xdr:col>3</xdr:col>
                <xdr:colOff>1223963</xdr:colOff>
                <xdr:row>1</xdr:row>
                <xdr:rowOff>338138</xdr:rowOff>
              </to>
            </anchor>
          </objectPr>
        </oleObject>
      </mc:Choice>
      <mc:Fallback>
        <oleObject progId="Equation.3" shapeId="1029" r:id="rId4"/>
      </mc:Fallback>
    </mc:AlternateContent>
    <mc:AlternateContent xmlns:mc="http://schemas.openxmlformats.org/markup-compatibility/2006">
      <mc:Choice Requires="x14">
        <oleObject progId="Equation.3" shapeId="1028" r:id="rId6">
          <objectPr defaultSize="0" autoPict="0" r:id="rId7">
            <anchor moveWithCells="1" sizeWithCells="1">
              <from>
                <xdr:col>4</xdr:col>
                <xdr:colOff>357188</xdr:colOff>
                <xdr:row>0</xdr:row>
                <xdr:rowOff>295275</xdr:rowOff>
              </from>
              <to>
                <xdr:col>4</xdr:col>
                <xdr:colOff>1366838</xdr:colOff>
                <xdr:row>0</xdr:row>
                <xdr:rowOff>752475</xdr:rowOff>
              </to>
            </anchor>
          </objectPr>
        </oleObject>
      </mc:Choice>
      <mc:Fallback>
        <oleObject progId="Equation.3" shapeId="1028" r:id="rId6"/>
      </mc:Fallback>
    </mc:AlternateContent>
    <mc:AlternateContent xmlns:mc="http://schemas.openxmlformats.org/markup-compatibility/2006">
      <mc:Choice Requires="x14">
        <oleObject progId="Equation.3" shapeId="1027" r:id="rId8">
          <objectPr defaultSize="0" autoPict="0" r:id="rId9">
            <anchor moveWithCells="1" sizeWithCells="1">
              <from>
                <xdr:col>1</xdr:col>
                <xdr:colOff>647700</xdr:colOff>
                <xdr:row>11</xdr:row>
                <xdr:rowOff>200025</xdr:rowOff>
              </from>
              <to>
                <xdr:col>3</xdr:col>
                <xdr:colOff>0</xdr:colOff>
                <xdr:row>12</xdr:row>
                <xdr:rowOff>242888</xdr:rowOff>
              </to>
            </anchor>
          </objectPr>
        </oleObject>
      </mc:Choice>
      <mc:Fallback>
        <oleObject progId="Equation.3" shapeId="1027" r:id="rId8"/>
      </mc:Fallback>
    </mc:AlternateContent>
    <mc:AlternateContent xmlns:mc="http://schemas.openxmlformats.org/markup-compatibility/2006">
      <mc:Choice Requires="x14">
        <oleObject progId="Equation.3" shapeId="1026" r:id="rId10">
          <objectPr defaultSize="0" autoPict="0" r:id="rId11">
            <anchor moveWithCells="1" sizeWithCells="1">
              <from>
                <xdr:col>3</xdr:col>
                <xdr:colOff>0</xdr:colOff>
                <xdr:row>12</xdr:row>
                <xdr:rowOff>0</xdr:rowOff>
              </from>
              <to>
                <xdr:col>3</xdr:col>
                <xdr:colOff>1633538</xdr:colOff>
                <xdr:row>12</xdr:row>
                <xdr:rowOff>361950</xdr:rowOff>
              </to>
            </anchor>
          </objectPr>
        </oleObject>
      </mc:Choice>
      <mc:Fallback>
        <oleObject progId="Equation.3" shapeId="1026" r:id="rId10"/>
      </mc:Fallback>
    </mc:AlternateContent>
    <mc:AlternateContent xmlns:mc="http://schemas.openxmlformats.org/markup-compatibility/2006">
      <mc:Choice Requires="x14">
        <oleObject progId="Equation.3" shapeId="1025" r:id="rId12">
          <objectPr defaultSize="0" autoPict="0" r:id="rId13">
            <anchor moveWithCells="1" sizeWithCells="1">
              <from>
                <xdr:col>4</xdr:col>
                <xdr:colOff>0</xdr:colOff>
                <xdr:row>12</xdr:row>
                <xdr:rowOff>0</xdr:rowOff>
              </from>
              <to>
                <xdr:col>4</xdr:col>
                <xdr:colOff>1400175</xdr:colOff>
                <xdr:row>12</xdr:row>
                <xdr:rowOff>366713</xdr:rowOff>
              </to>
            </anchor>
          </objectPr>
        </oleObject>
      </mc:Choice>
      <mc:Fallback>
        <oleObject progId="Equation.3" shapeId="1025" r:id="rId12"/>
      </mc:Fallback>
    </mc:AlternateContent>
    <mc:AlternateContent xmlns:mc="http://schemas.openxmlformats.org/markup-compatibility/2006">
      <mc:Choice Requires="x14">
        <oleObject progId="Equation.3" shapeId="1030" r:id="rId14">
          <objectPr defaultSize="0" r:id="rId15">
            <anchor moveWithCells="1">
              <from>
                <xdr:col>9</xdr:col>
                <xdr:colOff>61913</xdr:colOff>
                <xdr:row>1</xdr:row>
                <xdr:rowOff>147638</xdr:rowOff>
              </from>
              <to>
                <xdr:col>9</xdr:col>
                <xdr:colOff>223838</xdr:colOff>
                <xdr:row>1</xdr:row>
                <xdr:rowOff>352425</xdr:rowOff>
              </to>
            </anchor>
          </objectPr>
        </oleObject>
      </mc:Choice>
      <mc:Fallback>
        <oleObject progId="Equation.3" shapeId="1030" r:id="rId14"/>
      </mc:Fallback>
    </mc:AlternateContent>
    <mc:AlternateContent xmlns:mc="http://schemas.openxmlformats.org/markup-compatibility/2006">
      <mc:Choice Requires="x14">
        <oleObject progId="Equation.3" shapeId="1031" r:id="rId16">
          <objectPr defaultSize="0" autoPict="0" r:id="rId17">
            <anchor moveWithCells="1" sizeWithCells="1">
              <from>
                <xdr:col>3</xdr:col>
                <xdr:colOff>14288</xdr:colOff>
                <xdr:row>17</xdr:row>
                <xdr:rowOff>738188</xdr:rowOff>
              </from>
              <to>
                <xdr:col>3</xdr:col>
                <xdr:colOff>1223963</xdr:colOff>
                <xdr:row>18</xdr:row>
                <xdr:rowOff>338138</xdr:rowOff>
              </to>
            </anchor>
          </objectPr>
        </oleObject>
      </mc:Choice>
      <mc:Fallback>
        <oleObject progId="Equation.3" shapeId="1031" r:id="rId16"/>
      </mc:Fallback>
    </mc:AlternateContent>
    <mc:AlternateContent xmlns:mc="http://schemas.openxmlformats.org/markup-compatibility/2006">
      <mc:Choice Requires="x14">
        <oleObject progId="Equation.3" shapeId="1032" r:id="rId18">
          <objectPr defaultSize="0" autoPict="0" r:id="rId7">
            <anchor moveWithCells="1" sizeWithCells="1">
              <from>
                <xdr:col>4</xdr:col>
                <xdr:colOff>357188</xdr:colOff>
                <xdr:row>17</xdr:row>
                <xdr:rowOff>295275</xdr:rowOff>
              </from>
              <to>
                <xdr:col>4</xdr:col>
                <xdr:colOff>1366838</xdr:colOff>
                <xdr:row>17</xdr:row>
                <xdr:rowOff>752475</xdr:rowOff>
              </to>
            </anchor>
          </objectPr>
        </oleObject>
      </mc:Choice>
      <mc:Fallback>
        <oleObject progId="Equation.3" shapeId="1032" r:id="rId18"/>
      </mc:Fallback>
    </mc:AlternateContent>
    <mc:AlternateContent xmlns:mc="http://schemas.openxmlformats.org/markup-compatibility/2006">
      <mc:Choice Requires="x14">
        <oleObject progId="Equation.3" shapeId="1033" r:id="rId19">
          <objectPr defaultSize="0" autoPict="0" r:id="rId9">
            <anchor moveWithCells="1" sizeWithCells="1">
              <from>
                <xdr:col>1</xdr:col>
                <xdr:colOff>647700</xdr:colOff>
                <xdr:row>27</xdr:row>
                <xdr:rowOff>0</xdr:rowOff>
              </from>
              <to>
                <xdr:col>3</xdr:col>
                <xdr:colOff>0</xdr:colOff>
                <xdr:row>27</xdr:row>
                <xdr:rowOff>242888</xdr:rowOff>
              </to>
            </anchor>
          </objectPr>
        </oleObject>
      </mc:Choice>
      <mc:Fallback>
        <oleObject progId="Equation.3" shapeId="1033" r:id="rId19"/>
      </mc:Fallback>
    </mc:AlternateContent>
    <mc:AlternateContent xmlns:mc="http://schemas.openxmlformats.org/markup-compatibility/2006">
      <mc:Choice Requires="x14">
        <oleObject progId="Equation.3" shapeId="1034" r:id="rId20">
          <objectPr defaultSize="0" autoPict="0" r:id="rId11">
            <anchor moveWithCells="1" sizeWithCells="1">
              <from>
                <xdr:col>3</xdr:col>
                <xdr:colOff>0</xdr:colOff>
                <xdr:row>27</xdr:row>
                <xdr:rowOff>0</xdr:rowOff>
              </from>
              <to>
                <xdr:col>3</xdr:col>
                <xdr:colOff>1800225</xdr:colOff>
                <xdr:row>27</xdr:row>
                <xdr:rowOff>319088</xdr:rowOff>
              </to>
            </anchor>
          </objectPr>
        </oleObject>
      </mc:Choice>
      <mc:Fallback>
        <oleObject progId="Equation.3" shapeId="1034" r:id="rId20"/>
      </mc:Fallback>
    </mc:AlternateContent>
    <mc:AlternateContent xmlns:mc="http://schemas.openxmlformats.org/markup-compatibility/2006">
      <mc:Choice Requires="x14">
        <oleObject progId="Equation.3" shapeId="1035" r:id="rId21">
          <objectPr defaultSize="0" autoPict="0" r:id="rId13">
            <anchor moveWithCells="1" sizeWithCells="1">
              <from>
                <xdr:col>4</xdr:col>
                <xdr:colOff>0</xdr:colOff>
                <xdr:row>27</xdr:row>
                <xdr:rowOff>0</xdr:rowOff>
              </from>
              <to>
                <xdr:col>4</xdr:col>
                <xdr:colOff>1243013</xdr:colOff>
                <xdr:row>27</xdr:row>
                <xdr:rowOff>314325</xdr:rowOff>
              </to>
            </anchor>
          </objectPr>
        </oleObject>
      </mc:Choice>
      <mc:Fallback>
        <oleObject progId="Equation.3" shapeId="1035" r:id="rId21"/>
      </mc:Fallback>
    </mc:AlternateContent>
    <mc:AlternateContent xmlns:mc="http://schemas.openxmlformats.org/markup-compatibility/2006">
      <mc:Choice Requires="x14">
        <oleObject progId="Equation.3" shapeId="1036" r:id="rId22">
          <objectPr defaultSize="0" r:id="rId15">
            <anchor moveWithCells="1">
              <from>
                <xdr:col>9</xdr:col>
                <xdr:colOff>66675</xdr:colOff>
                <xdr:row>18</xdr:row>
                <xdr:rowOff>9525</xdr:rowOff>
              </from>
              <to>
                <xdr:col>9</xdr:col>
                <xdr:colOff>228600</xdr:colOff>
                <xdr:row>18</xdr:row>
                <xdr:rowOff>214313</xdr:rowOff>
              </to>
            </anchor>
          </objectPr>
        </oleObject>
      </mc:Choice>
      <mc:Fallback>
        <oleObject progId="Equation.3" shapeId="1036" r:id="rId22"/>
      </mc:Fallback>
    </mc:AlternateContent>
    <mc:AlternateContent xmlns:mc="http://schemas.openxmlformats.org/markup-compatibility/2006">
      <mc:Choice Requires="x14">
        <oleObject progId="Equation.3" shapeId="1038" r:id="rId23">
          <objectPr defaultSize="0" r:id="rId24">
            <anchor moveWithCells="1">
              <from>
                <xdr:col>5</xdr:col>
                <xdr:colOff>57150</xdr:colOff>
                <xdr:row>17</xdr:row>
                <xdr:rowOff>438150</xdr:rowOff>
              </from>
              <to>
                <xdr:col>5</xdr:col>
                <xdr:colOff>566738</xdr:colOff>
                <xdr:row>17</xdr:row>
                <xdr:rowOff>728663</xdr:rowOff>
              </to>
            </anchor>
          </objectPr>
        </oleObject>
      </mc:Choice>
      <mc:Fallback>
        <oleObject progId="Equation.3" shapeId="1038" r:id="rId2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6"/>
  <sheetViews>
    <sheetView tabSelected="1" topLeftCell="A2" workbookViewId="0">
      <selection sqref="A1:A2"/>
    </sheetView>
  </sheetViews>
  <sheetFormatPr defaultRowHeight="14.25" x14ac:dyDescent="0.45"/>
  <cols>
    <col min="4" max="4" width="9.06640625" customWidth="1"/>
    <col min="5" max="5" width="18.796875" customWidth="1"/>
    <col min="6" max="6" width="25.46484375" customWidth="1"/>
    <col min="7" max="7" width="14.53125" customWidth="1"/>
    <col min="8" max="8" width="18.1328125" customWidth="1"/>
    <col min="9" max="9" width="16.796875" customWidth="1"/>
    <col min="10" max="10" width="10.73046875" customWidth="1"/>
    <col min="11" max="11" width="11.86328125" customWidth="1"/>
    <col min="12" max="12" width="12" customWidth="1"/>
    <col min="13" max="13" width="12.33203125" customWidth="1"/>
  </cols>
  <sheetData>
    <row r="1" spans="1:13" ht="74.25" customHeight="1" thickBot="1" x14ac:dyDescent="0.5">
      <c r="A1" s="59" t="s">
        <v>0</v>
      </c>
      <c r="B1" s="59" t="s">
        <v>1</v>
      </c>
      <c r="C1" s="1" t="s">
        <v>2</v>
      </c>
      <c r="D1" s="57" t="s">
        <v>9</v>
      </c>
      <c r="E1" s="1" t="s">
        <v>4</v>
      </c>
      <c r="F1" s="65" t="s">
        <v>5</v>
      </c>
      <c r="G1" s="67" t="s">
        <v>8</v>
      </c>
      <c r="H1" s="15"/>
      <c r="I1" s="14"/>
      <c r="J1" s="36"/>
      <c r="K1" s="36"/>
      <c r="L1" s="36"/>
    </row>
    <row r="2" spans="1:13" ht="18" thickBot="1" x14ac:dyDescent="0.5">
      <c r="A2" s="60"/>
      <c r="B2" s="60"/>
      <c r="C2" s="2" t="s">
        <v>3</v>
      </c>
      <c r="D2" s="58"/>
      <c r="E2" s="3" t="s">
        <v>22</v>
      </c>
      <c r="F2" s="66"/>
      <c r="G2" s="68"/>
      <c r="H2" s="6"/>
      <c r="I2" s="34"/>
      <c r="J2" s="14"/>
      <c r="K2" s="14"/>
      <c r="L2" s="14"/>
    </row>
    <row r="3" spans="1:13" ht="15.75" thickBot="1" x14ac:dyDescent="0.5">
      <c r="A3" s="4">
        <v>1</v>
      </c>
      <c r="B3" s="5">
        <v>11</v>
      </c>
      <c r="C3" s="5">
        <v>16.760000000000002</v>
      </c>
      <c r="D3" s="5">
        <v>16.760000000000002</v>
      </c>
      <c r="E3" s="5">
        <f>ABS(D3-$E$16)</f>
        <v>0.54374999999999929</v>
      </c>
      <c r="F3" s="24">
        <f>E3^2</f>
        <v>0.29566406249999921</v>
      </c>
      <c r="G3" s="35" t="s">
        <v>15</v>
      </c>
      <c r="H3" s="15">
        <f>E3/$F$16</f>
        <v>1.4656128724045241</v>
      </c>
      <c r="I3" s="50" t="str">
        <f>IF(H3&gt;I6,"&gt;","&lt;")</f>
        <v>&lt;</v>
      </c>
      <c r="J3" s="51" t="str">
        <f>IF(H3&gt;J6,"&gt;","&lt;")</f>
        <v>&lt;</v>
      </c>
      <c r="K3" s="52" t="str">
        <f>IF(H3&gt;K6,"&gt;","&lt;")</f>
        <v>&lt;</v>
      </c>
      <c r="L3" s="53" t="str">
        <f>IF(H3&gt;L6,"&gt;","&lt;")</f>
        <v>&lt;</v>
      </c>
    </row>
    <row r="4" spans="1:13" ht="15.75" thickBot="1" x14ac:dyDescent="0.5">
      <c r="A4" s="4">
        <v>2</v>
      </c>
      <c r="B4" s="5">
        <v>12</v>
      </c>
      <c r="C4" s="5">
        <v>16.850000000000001</v>
      </c>
      <c r="D4" s="5">
        <v>16.850000000000001</v>
      </c>
      <c r="E4" s="5">
        <f t="shared" ref="E4:E10" si="0">ABS(D4-$E$16)</f>
        <v>0.45374999999999943</v>
      </c>
      <c r="F4" s="24">
        <f t="shared" ref="F4:F10" si="1">E4^2</f>
        <v>0.2058890624999995</v>
      </c>
      <c r="G4" s="32"/>
      <c r="H4" s="14"/>
      <c r="I4" s="62" t="s">
        <v>24</v>
      </c>
      <c r="J4" s="63"/>
      <c r="K4" s="63"/>
      <c r="L4" s="64"/>
    </row>
    <row r="5" spans="1:13" ht="15.75" thickBot="1" x14ac:dyDescent="0.5">
      <c r="A5" s="4">
        <v>3</v>
      </c>
      <c r="B5" s="5">
        <v>13</v>
      </c>
      <c r="C5" s="5">
        <v>17.11</v>
      </c>
      <c r="D5" s="5">
        <v>17.11</v>
      </c>
      <c r="E5" s="5">
        <f t="shared" si="0"/>
        <v>0.19375000000000142</v>
      </c>
      <c r="F5" s="24">
        <f t="shared" si="1"/>
        <v>3.7539062500000553E-2</v>
      </c>
      <c r="G5" s="32"/>
      <c r="H5" s="14"/>
      <c r="I5" s="48">
        <v>0.1</v>
      </c>
      <c r="J5" s="23">
        <v>7.4999999999999997E-2</v>
      </c>
      <c r="K5" s="46">
        <v>0.05</v>
      </c>
      <c r="L5" s="23">
        <v>2.5000000000000001E-2</v>
      </c>
    </row>
    <row r="6" spans="1:13" ht="15.75" thickBot="1" x14ac:dyDescent="0.5">
      <c r="A6" s="4">
        <v>4</v>
      </c>
      <c r="B6" s="5">
        <v>14</v>
      </c>
      <c r="C6" s="5">
        <v>17.309999999999999</v>
      </c>
      <c r="D6" s="5">
        <v>17.309999999999999</v>
      </c>
      <c r="E6" s="5">
        <f t="shared" si="0"/>
        <v>6.2499999999978684E-3</v>
      </c>
      <c r="F6" s="56">
        <f t="shared" si="1"/>
        <v>3.9062499999973357E-5</v>
      </c>
      <c r="G6" s="4"/>
      <c r="H6" s="25"/>
      <c r="I6" s="47">
        <v>1.91</v>
      </c>
      <c r="J6" s="22">
        <v>1.96</v>
      </c>
      <c r="K6" s="45">
        <v>2.0299999999999998</v>
      </c>
      <c r="L6" s="22">
        <v>2.13</v>
      </c>
    </row>
    <row r="7" spans="1:13" ht="15.75" thickBot="1" x14ac:dyDescent="0.5">
      <c r="A7" s="4">
        <v>5</v>
      </c>
      <c r="B7" s="5">
        <v>15</v>
      </c>
      <c r="C7" s="5">
        <v>17.48</v>
      </c>
      <c r="D7" s="5">
        <v>17.45</v>
      </c>
      <c r="E7" s="5">
        <f t="shared" si="0"/>
        <v>0.14624999999999844</v>
      </c>
      <c r="F7" s="24">
        <f t="shared" si="1"/>
        <v>2.1389062499999542E-2</v>
      </c>
      <c r="G7" s="41"/>
      <c r="H7" s="14"/>
      <c r="I7" s="14"/>
      <c r="J7" s="33"/>
      <c r="K7" s="14"/>
      <c r="L7" s="44"/>
    </row>
    <row r="8" spans="1:13" ht="15.75" thickBot="1" x14ac:dyDescent="0.5">
      <c r="A8" s="4">
        <v>6</v>
      </c>
      <c r="B8" s="5">
        <v>16</v>
      </c>
      <c r="C8" s="5">
        <v>17.64</v>
      </c>
      <c r="D8" s="5">
        <v>17.48</v>
      </c>
      <c r="E8" s="5">
        <f t="shared" si="0"/>
        <v>0.17624999999999957</v>
      </c>
      <c r="F8" s="24">
        <f t="shared" si="1"/>
        <v>3.106406249999985E-2</v>
      </c>
      <c r="G8" s="41"/>
      <c r="H8" s="28"/>
      <c r="I8" s="14"/>
      <c r="J8" s="14"/>
      <c r="K8" s="28"/>
      <c r="L8" s="28"/>
    </row>
    <row r="9" spans="1:13" ht="15.75" thickBot="1" x14ac:dyDescent="0.5">
      <c r="A9" s="4">
        <v>7</v>
      </c>
      <c r="B9" s="5">
        <v>17</v>
      </c>
      <c r="C9" s="5">
        <v>17.45</v>
      </c>
      <c r="D9" s="5">
        <v>17.64</v>
      </c>
      <c r="E9" s="5">
        <f t="shared" si="0"/>
        <v>0.33624999999999972</v>
      </c>
      <c r="F9" s="24">
        <f t="shared" si="1"/>
        <v>0.11306406249999981</v>
      </c>
      <c r="G9" s="32"/>
      <c r="H9" s="14"/>
      <c r="I9" s="16"/>
      <c r="J9" s="16"/>
      <c r="K9" s="16"/>
      <c r="L9" s="29"/>
      <c r="M9" s="21"/>
    </row>
    <row r="10" spans="1:13" ht="15.75" thickBot="1" x14ac:dyDescent="0.5">
      <c r="A10" s="4">
        <v>8</v>
      </c>
      <c r="B10" s="5">
        <v>18</v>
      </c>
      <c r="C10" s="5">
        <v>17.829999999999998</v>
      </c>
      <c r="D10" s="5">
        <v>17.829999999999998</v>
      </c>
      <c r="E10" s="5">
        <f t="shared" si="0"/>
        <v>0.52624999999999744</v>
      </c>
      <c r="F10" s="24">
        <f t="shared" si="1"/>
        <v>0.27693906249999733</v>
      </c>
      <c r="G10" s="42" t="s">
        <v>15</v>
      </c>
      <c r="H10" s="14">
        <f>E10/$F$16</f>
        <v>1.4184437224880515</v>
      </c>
      <c r="I10" s="50" t="s">
        <v>25</v>
      </c>
      <c r="J10" s="50" t="s">
        <v>25</v>
      </c>
      <c r="K10" s="54" t="s">
        <v>25</v>
      </c>
      <c r="L10" s="50" t="s">
        <v>25</v>
      </c>
    </row>
    <row r="11" spans="1:13" ht="28.5" customHeight="1" thickBot="1" x14ac:dyDescent="0.5">
      <c r="A11" s="38"/>
      <c r="B11" s="39"/>
      <c r="C11" s="40"/>
      <c r="D11" s="39"/>
      <c r="E11" s="40"/>
      <c r="F11" s="40"/>
      <c r="G11" s="37"/>
      <c r="H11" s="14"/>
      <c r="I11" s="14"/>
      <c r="J11" s="43"/>
      <c r="K11" s="15"/>
      <c r="L11" s="14"/>
    </row>
    <row r="12" spans="1:13" ht="15.75" thickBot="1" x14ac:dyDescent="0.5">
      <c r="A12" s="30"/>
      <c r="B12" s="31"/>
      <c r="C12" s="27">
        <f>SUM(C3:C10)</f>
        <v>138.43</v>
      </c>
      <c r="D12" s="26"/>
      <c r="E12" s="17">
        <f>SUM(E3:E10)</f>
        <v>2.3824999999999932</v>
      </c>
      <c r="F12" s="49">
        <f>SUM(F3:F10)</f>
        <v>0.98158749999999562</v>
      </c>
      <c r="G12" s="14"/>
      <c r="H12" s="28"/>
      <c r="I12" s="15"/>
      <c r="J12" s="14"/>
      <c r="K12" s="43"/>
      <c r="L12" s="14"/>
    </row>
    <row r="14" spans="1:13" ht="14.65" thickBot="1" x14ac:dyDescent="0.5"/>
    <row r="15" spans="1:13" ht="23.25" customHeight="1" thickBot="1" x14ac:dyDescent="0.5">
      <c r="C15" s="15" t="s">
        <v>18</v>
      </c>
      <c r="D15" s="14" t="s">
        <v>14</v>
      </c>
      <c r="E15" s="15"/>
      <c r="F15" s="14" t="s">
        <v>11</v>
      </c>
    </row>
    <row r="16" spans="1:13" ht="14.65" thickBot="1" x14ac:dyDescent="0.5">
      <c r="C16" s="25">
        <v>12</v>
      </c>
      <c r="D16" s="14">
        <v>8</v>
      </c>
      <c r="E16" s="14">
        <f>AVERAGE(D3:D10)</f>
        <v>17.303750000000001</v>
      </c>
      <c r="F16" s="28">
        <f>SQRT(1/(A10-1))*F12</f>
        <v>0.37100520214994315</v>
      </c>
    </row>
  </sheetData>
  <sortState ref="D3:D10">
    <sortCondition ref="D3"/>
  </sortState>
  <mergeCells count="6">
    <mergeCell ref="I4:L4"/>
    <mergeCell ref="A1:A2"/>
    <mergeCell ref="B1:B2"/>
    <mergeCell ref="D1:D2"/>
    <mergeCell ref="F1:F2"/>
    <mergeCell ref="G1:G2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053" r:id="rId4">
          <objectPr defaultSize="0" autoPict="0" r:id="rId5">
            <anchor moveWithCells="1" sizeWithCells="1">
              <from>
                <xdr:col>3</xdr:col>
                <xdr:colOff>642938</xdr:colOff>
                <xdr:row>0</xdr:row>
                <xdr:rowOff>923925</xdr:rowOff>
              </from>
              <to>
                <xdr:col>4</xdr:col>
                <xdr:colOff>600075</xdr:colOff>
                <xdr:row>2</xdr:row>
                <xdr:rowOff>28575</xdr:rowOff>
              </to>
            </anchor>
          </objectPr>
        </oleObject>
      </mc:Choice>
      <mc:Fallback>
        <oleObject progId="Equation.3" shapeId="2053" r:id="rId4"/>
      </mc:Fallback>
    </mc:AlternateContent>
    <mc:AlternateContent xmlns:mc="http://schemas.openxmlformats.org/markup-compatibility/2006">
      <mc:Choice Requires="x14">
        <oleObject progId="Equation.3" shapeId="2052" r:id="rId6">
          <objectPr defaultSize="0" autoPict="0" r:id="rId7">
            <anchor moveWithCells="1" sizeWithCells="1">
              <from>
                <xdr:col>5</xdr:col>
                <xdr:colOff>14288</xdr:colOff>
                <xdr:row>0</xdr:row>
                <xdr:rowOff>928688</xdr:rowOff>
              </from>
              <to>
                <xdr:col>5</xdr:col>
                <xdr:colOff>647700</xdr:colOff>
                <xdr:row>2</xdr:row>
                <xdr:rowOff>23813</xdr:rowOff>
              </to>
            </anchor>
          </objectPr>
        </oleObject>
      </mc:Choice>
      <mc:Fallback>
        <oleObject progId="Equation.3" shapeId="2052" r:id="rId6"/>
      </mc:Fallback>
    </mc:AlternateContent>
    <mc:AlternateContent xmlns:mc="http://schemas.openxmlformats.org/markup-compatibility/2006">
      <mc:Choice Requires="x14">
        <oleObject progId="Equation.3" shapeId="2051" r:id="rId8">
          <objectPr defaultSize="0" autoPict="0" r:id="rId9">
            <anchor moveWithCells="1" sizeWithCells="1">
              <from>
                <xdr:col>2</xdr:col>
                <xdr:colOff>0</xdr:colOff>
                <xdr:row>10</xdr:row>
                <xdr:rowOff>0</xdr:rowOff>
              </from>
              <to>
                <xdr:col>2</xdr:col>
                <xdr:colOff>509588</xdr:colOff>
                <xdr:row>10</xdr:row>
                <xdr:rowOff>190500</xdr:rowOff>
              </to>
            </anchor>
          </objectPr>
        </oleObject>
      </mc:Choice>
      <mc:Fallback>
        <oleObject progId="Equation.3" shapeId="2051" r:id="rId8"/>
      </mc:Fallback>
    </mc:AlternateContent>
    <mc:AlternateContent xmlns:mc="http://schemas.openxmlformats.org/markup-compatibility/2006">
      <mc:Choice Requires="x14">
        <oleObject progId="Equation.3" shapeId="2050" r:id="rId10">
          <objectPr defaultSize="0" autoPict="0" r:id="rId11">
            <anchor moveWithCells="1" sizeWithCells="1">
              <from>
                <xdr:col>4</xdr:col>
                <xdr:colOff>23813</xdr:colOff>
                <xdr:row>10</xdr:row>
                <xdr:rowOff>57150</xdr:rowOff>
              </from>
              <to>
                <xdr:col>4</xdr:col>
                <xdr:colOff>1081088</xdr:colOff>
                <xdr:row>10</xdr:row>
                <xdr:rowOff>319088</xdr:rowOff>
              </to>
            </anchor>
          </objectPr>
        </oleObject>
      </mc:Choice>
      <mc:Fallback>
        <oleObject progId="Equation.3" shapeId="2050" r:id="rId10"/>
      </mc:Fallback>
    </mc:AlternateContent>
    <mc:AlternateContent xmlns:mc="http://schemas.openxmlformats.org/markup-compatibility/2006">
      <mc:Choice Requires="x14">
        <oleObject progId="Equation.3" shapeId="2049" r:id="rId12">
          <objectPr defaultSize="0" autoPict="0" r:id="rId13">
            <anchor moveWithCells="1" sizeWithCells="1">
              <from>
                <xdr:col>5</xdr:col>
                <xdr:colOff>4763</xdr:colOff>
                <xdr:row>10</xdr:row>
                <xdr:rowOff>42863</xdr:rowOff>
              </from>
              <to>
                <xdr:col>5</xdr:col>
                <xdr:colOff>1481138</xdr:colOff>
                <xdr:row>10</xdr:row>
                <xdr:rowOff>319088</xdr:rowOff>
              </to>
            </anchor>
          </objectPr>
        </oleObject>
      </mc:Choice>
      <mc:Fallback>
        <oleObject progId="Equation.3" shapeId="2049" r:id="rId12"/>
      </mc:Fallback>
    </mc:AlternateContent>
    <mc:AlternateContent xmlns:mc="http://schemas.openxmlformats.org/markup-compatibility/2006">
      <mc:Choice Requires="x14">
        <oleObject progId="Equation.3" shapeId="2055" r:id="rId14">
          <objectPr defaultSize="0" r:id="rId15">
            <anchor moveWithCells="1">
              <from>
                <xdr:col>4</xdr:col>
                <xdr:colOff>114300</xdr:colOff>
                <xdr:row>14</xdr:row>
                <xdr:rowOff>42863</xdr:rowOff>
              </from>
              <to>
                <xdr:col>4</xdr:col>
                <xdr:colOff>276225</xdr:colOff>
                <xdr:row>14</xdr:row>
                <xdr:rowOff>247650</xdr:rowOff>
              </to>
            </anchor>
          </objectPr>
        </oleObject>
      </mc:Choice>
      <mc:Fallback>
        <oleObject progId="Equation.3" shapeId="2055" r:id="rId1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ЛР1 часть 1,2</vt:lpstr>
      <vt:lpstr>ЛР2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Вера</dc:creator>
  <cp:lastModifiedBy>Вера</cp:lastModifiedBy>
  <dcterms:created xsi:type="dcterms:W3CDTF">2023-12-01T12:03:52Z</dcterms:created>
  <dcterms:modified xsi:type="dcterms:W3CDTF">2023-12-07T10:39:44Z</dcterms:modified>
</cp:coreProperties>
</file>