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<sst xmlns="http://schemas.openxmlformats.org/spreadsheetml/2006/main" count="295" uniqueCount="44">
  <si>
    <t xml:space="preserve">Study</t>
  </si>
  <si>
    <t xml:space="preserve">P</t>
  </si>
  <si>
    <t xml:space="preserve">T</t>
  </si>
  <si>
    <t xml:space="preserve">F</t>
  </si>
  <si>
    <t xml:space="preserve">Ol</t>
  </si>
  <si>
    <t xml:space="preserve">Opx</t>
  </si>
  <si>
    <t xml:space="preserve">Cpx</t>
  </si>
  <si>
    <t xml:space="preserve">Spl</t>
  </si>
  <si>
    <t xml:space="preserve">Pl</t>
  </si>
  <si>
    <t xml:space="preserve">Grt</t>
  </si>
  <si>
    <t xml:space="preserve">Melt</t>
  </si>
  <si>
    <r>
      <rPr>
        <sz val="12"/>
        <color rgb="FF000000"/>
        <rFont val="Calibri"/>
        <family val="2"/>
        <charset val="1"/>
      </rPr>
      <t xml:space="preserve">SiO</t>
    </r>
    <r>
      <rPr>
        <vertAlign val="subscript"/>
        <sz val="12"/>
        <color rgb="FF000000"/>
        <rFont val="Calibri"/>
        <family val="2"/>
        <charset val="1"/>
      </rPr>
      <t xml:space="preserve">2</t>
    </r>
  </si>
  <si>
    <r>
      <rPr>
        <sz val="12"/>
        <color rgb="FF000000"/>
        <rFont val="Calibri"/>
        <family val="2"/>
        <charset val="1"/>
      </rPr>
      <t xml:space="preserve">TiO</t>
    </r>
    <r>
      <rPr>
        <vertAlign val="subscript"/>
        <sz val="12"/>
        <color rgb="FF000000"/>
        <rFont val="Calibri"/>
        <family val="2"/>
        <charset val="1"/>
      </rPr>
      <t xml:space="preserve">2</t>
    </r>
  </si>
  <si>
    <r>
      <rPr>
        <sz val="12"/>
        <color rgb="FF000000"/>
        <rFont val="Calibri"/>
        <family val="2"/>
        <charset val="1"/>
      </rPr>
      <t xml:space="preserve">Cr</t>
    </r>
    <r>
      <rPr>
        <vertAlign val="subscript"/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Calibri"/>
        <family val="2"/>
        <charset val="1"/>
      </rPr>
      <t xml:space="preserve">O</t>
    </r>
    <r>
      <rPr>
        <vertAlign val="subscript"/>
        <sz val="12"/>
        <color rgb="FF000000"/>
        <rFont val="Calibri"/>
        <family val="2"/>
        <charset val="1"/>
      </rPr>
      <t xml:space="preserve">3</t>
    </r>
  </si>
  <si>
    <r>
      <rPr>
        <sz val="12"/>
        <color rgb="FF000000"/>
        <rFont val="Calibri"/>
        <family val="2"/>
        <charset val="1"/>
      </rPr>
      <t xml:space="preserve">Al</t>
    </r>
    <r>
      <rPr>
        <vertAlign val="subscript"/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Calibri"/>
        <family val="2"/>
        <charset val="1"/>
      </rPr>
      <t xml:space="preserve">O</t>
    </r>
    <r>
      <rPr>
        <vertAlign val="subscript"/>
        <sz val="12"/>
        <color rgb="FF000000"/>
        <rFont val="Calibri"/>
        <family val="2"/>
        <charset val="1"/>
      </rPr>
      <t xml:space="preserve">3</t>
    </r>
  </si>
  <si>
    <t xml:space="preserve">FeO</t>
  </si>
  <si>
    <t xml:space="preserve">MgO</t>
  </si>
  <si>
    <t xml:space="preserve">CaO</t>
  </si>
  <si>
    <t xml:space="preserve">MnO</t>
  </si>
  <si>
    <r>
      <rPr>
        <sz val="12"/>
        <color rgb="FF000000"/>
        <rFont val="Calibri"/>
        <family val="2"/>
        <charset val="1"/>
      </rPr>
      <t xml:space="preserve">Na</t>
    </r>
    <r>
      <rPr>
        <vertAlign val="subscript"/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Calibri"/>
        <family val="2"/>
        <charset val="1"/>
      </rPr>
      <t xml:space="preserve">O</t>
    </r>
  </si>
  <si>
    <r>
      <rPr>
        <sz val="12"/>
        <color rgb="FF000000"/>
        <rFont val="Calibri"/>
        <family val="2"/>
        <charset val="1"/>
      </rPr>
      <t xml:space="preserve">K</t>
    </r>
    <r>
      <rPr>
        <vertAlign val="subscript"/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Calibri"/>
        <family val="2"/>
        <charset val="1"/>
      </rPr>
      <t xml:space="preserve">O</t>
    </r>
  </si>
  <si>
    <t xml:space="preserve">Olivine</t>
  </si>
  <si>
    <t xml:space="preserve">Garnet</t>
  </si>
  <si>
    <t xml:space="preserve">Borghini_et_al_2010_FLZ</t>
  </si>
  <si>
    <t xml:space="preserve">Borghini_et_al_2011_FLZ</t>
  </si>
  <si>
    <t xml:space="preserve">Baker_Stolper_1994_MM3</t>
  </si>
  <si>
    <t xml:space="preserve">Falloon_et_al_1999_MM3</t>
  </si>
  <si>
    <t xml:space="preserve">Falloon_et_al_2008_MM3_RL</t>
  </si>
  <si>
    <t xml:space="preserve">Walter_1998_KR4003</t>
  </si>
  <si>
    <t xml:space="preserve">Takahashi_et_al_1993_KLB-1</t>
  </si>
  <si>
    <t xml:space="preserve">Herzberg_et_al_2000_KLB-1</t>
  </si>
  <si>
    <t xml:space="preserve">Hirose_Kushiro_1993_KLB-1</t>
  </si>
  <si>
    <t xml:space="preserve">Kushiro_1996_PHN1611</t>
  </si>
  <si>
    <t xml:space="preserve">Falloon_Green_1988_MPY-87</t>
  </si>
  <si>
    <t xml:space="preserve">Lesher_et_al_2003_KR4003</t>
  </si>
  <si>
    <t xml:space="preserve">Herzberg_O’Hara_2002_KR4003</t>
  </si>
  <si>
    <t xml:space="preserve">Robinson_et_al_1998_MPY</t>
  </si>
  <si>
    <t xml:space="preserve">Robinson_et_al_1998_TQ</t>
  </si>
  <si>
    <t xml:space="preserve">Herzberg_O’Hara_2002_KLB-1</t>
  </si>
  <si>
    <t xml:space="preserve">Tomlinson_Holland_2021_KR4003</t>
  </si>
  <si>
    <t xml:space="preserve">Jaques_Green_1980_PY</t>
  </si>
  <si>
    <t xml:space="preserve">Jaques_Green_1980_TQ</t>
  </si>
  <si>
    <t xml:space="preserve">Falloon_et_al_2001_TQ</t>
  </si>
  <si>
    <t xml:space="preserve">Falloon_et_al_2001_MPY-87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</si>
</sst>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vertAlign val="subscript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FCFF"/>
        <bgColor rgb="FF00FFFF"/>
      </patternFill>
    </fill>
    <fill>
      <patternFill patternType="solid">
        <fgColor rgb="FF5EB91E"/>
        <bgColor rgb="FF339966"/>
      </patternFill>
    </fill>
    <fill>
      <patternFill patternType="solid">
        <fgColor rgb="FFFFB66C"/>
        <bgColor rgb="FFFF99CC"/>
      </patternFill>
    </fill>
    <fill>
      <patternFill patternType="solid">
        <fgColor rgb="FFB7B3CA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C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5EB91E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H237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J2" activeCellId="0" sqref="J2"/>
    </sheetView>
  </sheetViews>
  <sheetFormatPr defaultColWidth="10.39453125" defaultRowHeight="15" zeroHeight="false" outlineLevelRow="0" outlineLevelCol="0"/>
  <cols>
    <col collapsed="false" customWidth="true" hidden="false" outlineLevel="0" max="1" min="1" style="0" width="30.53"/>
    <col collapsed="false" customWidth="true" hidden="false" outlineLevel="0" max="4" min="2" style="0" width="10.5"/>
    <col collapsed="false" customWidth="true" hidden="false" outlineLevel="0" max="10" min="5" style="1" width="10.5"/>
    <col collapsed="false" customWidth="true" hidden="false" outlineLevel="0" max="12" min="11" style="0" width="10.5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L1" s="5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8" t="s">
        <v>20</v>
      </c>
      <c r="W1" s="9" t="s">
        <v>21</v>
      </c>
      <c r="X1" s="6" t="s">
        <v>11</v>
      </c>
      <c r="Y1" s="6" t="s">
        <v>13</v>
      </c>
      <c r="Z1" s="6" t="s">
        <v>14</v>
      </c>
      <c r="AA1" s="6" t="s">
        <v>15</v>
      </c>
      <c r="AB1" s="7" t="s">
        <v>16</v>
      </c>
      <c r="AC1" s="7" t="s">
        <v>17</v>
      </c>
      <c r="AD1" s="7" t="s">
        <v>18</v>
      </c>
      <c r="AE1" s="9" t="s">
        <v>5</v>
      </c>
      <c r="AF1" s="6" t="s">
        <v>11</v>
      </c>
      <c r="AG1" s="6" t="s">
        <v>12</v>
      </c>
      <c r="AH1" s="6" t="s">
        <v>13</v>
      </c>
      <c r="AI1" s="6" t="s">
        <v>14</v>
      </c>
      <c r="AJ1" s="6" t="s">
        <v>15</v>
      </c>
      <c r="AK1" s="7" t="s">
        <v>16</v>
      </c>
      <c r="AL1" s="7" t="s">
        <v>17</v>
      </c>
      <c r="AM1" s="7" t="s">
        <v>18</v>
      </c>
      <c r="AN1" s="7" t="s">
        <v>19</v>
      </c>
      <c r="AO1" s="9" t="s">
        <v>6</v>
      </c>
      <c r="AP1" s="6" t="s">
        <v>11</v>
      </c>
      <c r="AQ1" s="6" t="s">
        <v>12</v>
      </c>
      <c r="AR1" s="6" t="s">
        <v>13</v>
      </c>
      <c r="AS1" s="6" t="s">
        <v>14</v>
      </c>
      <c r="AT1" s="6" t="s">
        <v>15</v>
      </c>
      <c r="AU1" s="7" t="s">
        <v>16</v>
      </c>
      <c r="AV1" s="7" t="s">
        <v>17</v>
      </c>
      <c r="AW1" s="7" t="s">
        <v>18</v>
      </c>
      <c r="AX1" s="7" t="s">
        <v>19</v>
      </c>
      <c r="AY1" s="9" t="s">
        <v>22</v>
      </c>
      <c r="AZ1" s="6" t="s">
        <v>11</v>
      </c>
      <c r="BA1" s="6" t="s">
        <v>12</v>
      </c>
      <c r="BB1" s="6" t="s">
        <v>13</v>
      </c>
      <c r="BC1" s="6" t="s">
        <v>14</v>
      </c>
      <c r="BD1" s="6" t="s">
        <v>15</v>
      </c>
      <c r="BE1" s="7" t="s">
        <v>16</v>
      </c>
      <c r="BF1" s="7" t="s">
        <v>17</v>
      </c>
      <c r="BG1" s="7" t="s">
        <v>18</v>
      </c>
      <c r="BH1" s="7" t="s">
        <v>19</v>
      </c>
    </row>
    <row r="2" customFormat="false" ht="15" hidden="false" customHeight="false" outlineLevel="0" collapsed="false">
      <c r="A2" s="2" t="s">
        <v>23</v>
      </c>
      <c r="B2" s="3" t="n">
        <v>0.31</v>
      </c>
      <c r="C2" s="10" t="n">
        <v>1100</v>
      </c>
      <c r="D2" s="3" t="n">
        <v>0</v>
      </c>
      <c r="E2" s="11" t="n">
        <f aca="false">66.1/1.001</f>
        <v>66.033966033966</v>
      </c>
      <c r="F2" s="4" t="n">
        <f aca="false">15.5/1.001</f>
        <v>15.4845154845155</v>
      </c>
      <c r="G2" s="11" t="n">
        <f aca="false">9/1.001</f>
        <v>8.99100899100899</v>
      </c>
      <c r="H2" s="4" t="n">
        <f aca="false">0.7/1.001</f>
        <v>0.699300699300699</v>
      </c>
      <c r="I2" s="11" t="n">
        <f aca="false">8.8/1.001</f>
        <v>8.79120879120879</v>
      </c>
      <c r="J2" s="4" t="n">
        <v>0</v>
      </c>
      <c r="L2" s="12"/>
      <c r="M2" s="6"/>
      <c r="N2" s="6"/>
      <c r="O2" s="7"/>
      <c r="P2" s="7"/>
      <c r="Q2" s="7"/>
      <c r="R2" s="7"/>
      <c r="S2" s="7"/>
      <c r="T2" s="7"/>
      <c r="U2" s="7"/>
    </row>
    <row r="3" customFormat="false" ht="15" hidden="false" customHeight="false" outlineLevel="0" collapsed="false">
      <c r="A3" s="2" t="s">
        <v>23</v>
      </c>
      <c r="B3" s="3" t="n">
        <v>0.7</v>
      </c>
      <c r="C3" s="10" t="n">
        <v>1150</v>
      </c>
      <c r="D3" s="3" t="n">
        <v>0</v>
      </c>
      <c r="E3" s="11" t="n">
        <f aca="false">65.2/1.001</f>
        <v>65.1348651348652</v>
      </c>
      <c r="F3" s="4" t="n">
        <f aca="false">16.7/1.001</f>
        <v>16.6833166833167</v>
      </c>
      <c r="G3" s="11" t="n">
        <f aca="false">11/1.001</f>
        <v>10.989010989011</v>
      </c>
      <c r="H3" s="11" t="n">
        <f aca="false">1.2/1.001</f>
        <v>1.1988011988012</v>
      </c>
      <c r="I3" s="11" t="n">
        <f aca="false">6/1.001</f>
        <v>5.99400599400599</v>
      </c>
      <c r="J3" s="4" t="n">
        <v>0</v>
      </c>
      <c r="L3" s="12"/>
      <c r="M3" s="6"/>
      <c r="N3" s="6"/>
      <c r="O3" s="7"/>
      <c r="P3" s="7"/>
      <c r="Q3" s="7"/>
      <c r="R3" s="7"/>
      <c r="S3" s="7"/>
      <c r="T3" s="7"/>
      <c r="U3" s="7"/>
    </row>
    <row r="4" customFormat="false" ht="15" hidden="false" customHeight="false" outlineLevel="0" collapsed="false">
      <c r="A4" s="2" t="s">
        <v>24</v>
      </c>
      <c r="B4" s="3" t="n">
        <v>0.8</v>
      </c>
      <c r="C4" s="10" t="n">
        <v>1150</v>
      </c>
      <c r="D4" s="3" t="n">
        <v>0</v>
      </c>
      <c r="E4" s="11" t="n">
        <v>62.6</v>
      </c>
      <c r="F4" s="4" t="n">
        <v>19.5</v>
      </c>
      <c r="G4" s="11" t="n">
        <v>12.1</v>
      </c>
      <c r="H4" s="11" t="n">
        <v>1.1</v>
      </c>
      <c r="I4" s="11" t="n">
        <v>4.7</v>
      </c>
      <c r="J4" s="4" t="n">
        <v>0</v>
      </c>
      <c r="L4" s="12"/>
      <c r="M4" s="6"/>
      <c r="N4" s="6"/>
      <c r="O4" s="7"/>
      <c r="P4" s="7"/>
      <c r="Q4" s="7"/>
      <c r="R4" s="7"/>
      <c r="S4" s="7"/>
      <c r="T4" s="7"/>
      <c r="U4" s="7"/>
    </row>
    <row r="5" customFormat="false" ht="15" hidden="false" customHeight="false" outlineLevel="0" collapsed="false">
      <c r="A5" s="2" t="s">
        <v>25</v>
      </c>
      <c r="B5" s="13" t="n">
        <v>1</v>
      </c>
      <c r="C5" s="14" t="n">
        <v>1270</v>
      </c>
      <c r="D5" s="15" t="n">
        <v>7.40740740740741</v>
      </c>
      <c r="E5" s="16" t="n">
        <v>51.951951951952</v>
      </c>
      <c r="F5" s="17" t="n">
        <v>27.2272272272272</v>
      </c>
      <c r="G5" s="16" t="n">
        <v>12.2122122122122</v>
      </c>
      <c r="H5" s="16" t="n">
        <v>1.2012012012012</v>
      </c>
      <c r="I5" s="17" t="n">
        <v>0</v>
      </c>
      <c r="J5" s="17" t="n">
        <v>0</v>
      </c>
      <c r="L5" s="12"/>
      <c r="M5" s="17" t="n">
        <v>50.9</v>
      </c>
      <c r="N5" s="17" t="n">
        <v>0.66</v>
      </c>
      <c r="O5" s="17" t="n">
        <v>0.12</v>
      </c>
      <c r="P5" s="17" t="n">
        <v>17.9</v>
      </c>
      <c r="Q5" s="17" t="n">
        <v>5.9</v>
      </c>
      <c r="R5" s="17" t="n">
        <v>10.4</v>
      </c>
      <c r="S5" s="17" t="n">
        <v>11.2</v>
      </c>
      <c r="T5" s="17" t="n">
        <v>0.14</v>
      </c>
      <c r="U5" s="17" t="n">
        <v>2.7</v>
      </c>
      <c r="V5" s="17" t="n">
        <v>0</v>
      </c>
      <c r="X5" s="17" t="n">
        <v>40.2</v>
      </c>
      <c r="Y5" s="17" t="n">
        <v>0.12</v>
      </c>
      <c r="Z5" s="17" t="n">
        <v>0.04</v>
      </c>
      <c r="AA5" s="17" t="n">
        <v>9.2</v>
      </c>
      <c r="AB5" s="17" t="n">
        <v>50.4</v>
      </c>
      <c r="AC5" s="17" t="n">
        <v>0.25</v>
      </c>
      <c r="AD5" s="17" t="n">
        <v>0.16</v>
      </c>
      <c r="AF5" s="17" t="n">
        <v>53.4</v>
      </c>
      <c r="AG5" s="17" t="n">
        <v>0.11</v>
      </c>
      <c r="AH5" s="17" t="n">
        <v>0.8</v>
      </c>
      <c r="AI5" s="17" t="n">
        <v>5.1</v>
      </c>
      <c r="AJ5" s="17" t="n">
        <v>5.74</v>
      </c>
      <c r="AK5" s="17" t="n">
        <v>32.7</v>
      </c>
      <c r="AL5" s="17" t="n">
        <v>1.5</v>
      </c>
      <c r="AM5" s="17" t="n">
        <v>0.14</v>
      </c>
      <c r="AN5" s="17" t="n">
        <v>0.07</v>
      </c>
      <c r="AP5" s="17" t="n">
        <v>51.6</v>
      </c>
      <c r="AQ5" s="17" t="n">
        <v>0.22</v>
      </c>
      <c r="AR5" s="17" t="n">
        <v>1.25</v>
      </c>
      <c r="AS5" s="17" t="n">
        <v>5.6</v>
      </c>
      <c r="AT5" s="17" t="n">
        <v>3.24</v>
      </c>
      <c r="AU5" s="17" t="n">
        <v>19</v>
      </c>
      <c r="AV5" s="17" t="n">
        <v>17.7</v>
      </c>
      <c r="AW5" s="17" t="n">
        <v>0.12</v>
      </c>
      <c r="AX5" s="17" t="n">
        <v>0.52</v>
      </c>
    </row>
    <row r="6" customFormat="false" ht="15" hidden="false" customHeight="false" outlineLevel="0" collapsed="false">
      <c r="A6" s="2" t="s">
        <v>25</v>
      </c>
      <c r="B6" s="13" t="n">
        <v>1</v>
      </c>
      <c r="C6" s="14" t="n">
        <v>1270</v>
      </c>
      <c r="D6" s="15" t="n">
        <v>8.39160839160839</v>
      </c>
      <c r="E6" s="16" t="n">
        <v>53.1468531468532</v>
      </c>
      <c r="F6" s="17" t="n">
        <v>26.1738261738262</v>
      </c>
      <c r="G6" s="16" t="n">
        <v>11.3886113886114</v>
      </c>
      <c r="H6" s="16" t="n">
        <v>0.899100899100899</v>
      </c>
      <c r="I6" s="17" t="n">
        <v>0</v>
      </c>
      <c r="J6" s="17" t="n">
        <v>0</v>
      </c>
      <c r="L6" s="12"/>
      <c r="M6" s="17" t="n">
        <v>50.2</v>
      </c>
      <c r="N6" s="17" t="n">
        <v>0.67</v>
      </c>
      <c r="O6" s="17" t="n">
        <v>0.11</v>
      </c>
      <c r="P6" s="17" t="n">
        <v>18.1</v>
      </c>
      <c r="Q6" s="17" t="n">
        <v>6.1</v>
      </c>
      <c r="R6" s="17" t="n">
        <v>10.5</v>
      </c>
      <c r="S6" s="17" t="n">
        <v>11.4</v>
      </c>
      <c r="T6" s="17" t="n">
        <v>0.12</v>
      </c>
      <c r="U6" s="17" t="n">
        <v>2.8</v>
      </c>
      <c r="V6" s="17" t="n">
        <v>0</v>
      </c>
      <c r="X6" s="17" t="n">
        <v>40.7</v>
      </c>
      <c r="Y6" s="17" t="n">
        <v>0.13</v>
      </c>
      <c r="Z6" s="17" t="n">
        <v>0</v>
      </c>
      <c r="AA6" s="17" t="n">
        <v>9.14</v>
      </c>
      <c r="AB6" s="17" t="n">
        <v>50.5</v>
      </c>
      <c r="AC6" s="17" t="n">
        <v>0.22</v>
      </c>
      <c r="AD6" s="17" t="n">
        <v>0.11</v>
      </c>
      <c r="AF6" s="17" t="n">
        <v>54</v>
      </c>
      <c r="AG6" s="17" t="n">
        <v>0.1</v>
      </c>
      <c r="AH6" s="17" t="n">
        <v>1.1</v>
      </c>
      <c r="AI6" s="17" t="n">
        <v>4.8</v>
      </c>
      <c r="AJ6" s="17" t="n">
        <v>5.6</v>
      </c>
      <c r="AK6" s="17" t="n">
        <v>32.3</v>
      </c>
      <c r="AL6" s="17" t="n">
        <v>2.11</v>
      </c>
      <c r="AM6" s="17" t="n">
        <v>0.16</v>
      </c>
      <c r="AN6" s="17" t="n">
        <v>0.07</v>
      </c>
      <c r="AP6" s="17" t="n">
        <v>51.3</v>
      </c>
      <c r="AQ6" s="17" t="n">
        <v>0.18</v>
      </c>
      <c r="AR6" s="17" t="n">
        <v>1.3</v>
      </c>
      <c r="AS6" s="17" t="n">
        <v>5.8</v>
      </c>
      <c r="AT6" s="17" t="n">
        <v>3.6</v>
      </c>
      <c r="AU6" s="17" t="n">
        <v>19.4</v>
      </c>
      <c r="AV6" s="17" t="n">
        <v>17.3</v>
      </c>
      <c r="AW6" s="17" t="n">
        <v>0.09</v>
      </c>
      <c r="AX6" s="17" t="n">
        <v>0.47</v>
      </c>
    </row>
    <row r="7" customFormat="false" ht="15" hidden="false" customHeight="false" outlineLevel="0" collapsed="false">
      <c r="A7" s="2" t="s">
        <v>25</v>
      </c>
      <c r="B7" s="13" t="n">
        <v>1</v>
      </c>
      <c r="C7" s="14" t="n">
        <v>1280</v>
      </c>
      <c r="D7" s="15" t="n">
        <v>9.2</v>
      </c>
      <c r="E7" s="16" t="n">
        <v>54.8</v>
      </c>
      <c r="F7" s="17" t="n">
        <v>23.5</v>
      </c>
      <c r="G7" s="16" t="n">
        <v>11.2</v>
      </c>
      <c r="H7" s="16" t="n">
        <v>1.3</v>
      </c>
      <c r="I7" s="17" t="n">
        <v>0</v>
      </c>
      <c r="J7" s="17" t="n">
        <v>0</v>
      </c>
      <c r="L7" s="12"/>
      <c r="M7" s="17" t="n">
        <v>50.9</v>
      </c>
      <c r="N7" s="17" t="n">
        <v>0.69</v>
      </c>
      <c r="O7" s="17" t="n">
        <v>0.16</v>
      </c>
      <c r="P7" s="17" t="n">
        <v>17</v>
      </c>
      <c r="Q7" s="17" t="n">
        <v>6.1</v>
      </c>
      <c r="R7" s="17" t="n">
        <v>11.1</v>
      </c>
      <c r="S7" s="17" t="n">
        <v>11.6</v>
      </c>
      <c r="T7" s="17" t="n">
        <v>0.09</v>
      </c>
      <c r="U7" s="17" t="n">
        <v>2.4</v>
      </c>
      <c r="V7" s="17" t="n">
        <v>0</v>
      </c>
      <c r="X7" s="17" t="n">
        <v>40.8</v>
      </c>
      <c r="Y7" s="17" t="n">
        <v>0.13</v>
      </c>
      <c r="Z7" s="17" t="n">
        <v>0.03</v>
      </c>
      <c r="AA7" s="17" t="n">
        <v>8.98</v>
      </c>
      <c r="AB7" s="17" t="n">
        <v>49.8</v>
      </c>
      <c r="AC7" s="17" t="n">
        <v>0.22</v>
      </c>
      <c r="AD7" s="17" t="n">
        <v>0.13</v>
      </c>
      <c r="AF7" s="17" t="n">
        <v>54.4</v>
      </c>
      <c r="AG7" s="17" t="n">
        <v>0.07</v>
      </c>
      <c r="AH7" s="17" t="n">
        <v>1</v>
      </c>
      <c r="AI7" s="17" t="n">
        <v>4.5</v>
      </c>
      <c r="AJ7" s="17" t="n">
        <v>5.5</v>
      </c>
      <c r="AK7" s="17" t="n">
        <v>32.2</v>
      </c>
      <c r="AL7" s="17" t="n">
        <v>2.06</v>
      </c>
      <c r="AM7" s="17" t="n">
        <v>0.14</v>
      </c>
      <c r="AN7" s="17" t="n">
        <v>0.05</v>
      </c>
      <c r="AP7" s="17" t="n">
        <v>51.8</v>
      </c>
      <c r="AQ7" s="17" t="n">
        <v>0.14</v>
      </c>
      <c r="AR7" s="17" t="n">
        <v>1.46</v>
      </c>
      <c r="AS7" s="17" t="n">
        <v>5</v>
      </c>
      <c r="AT7" s="17" t="n">
        <v>3.6</v>
      </c>
      <c r="AU7" s="17" t="n">
        <v>19.6</v>
      </c>
      <c r="AV7" s="17" t="n">
        <v>17.2</v>
      </c>
      <c r="AW7" s="17" t="n">
        <v>0.07</v>
      </c>
      <c r="AX7" s="17" t="n">
        <v>0.44</v>
      </c>
    </row>
    <row r="8" customFormat="false" ht="15" hidden="false" customHeight="false" outlineLevel="0" collapsed="false">
      <c r="A8" s="2" t="s">
        <v>25</v>
      </c>
      <c r="B8" s="13" t="n">
        <v>1</v>
      </c>
      <c r="C8" s="14" t="n">
        <v>1300</v>
      </c>
      <c r="D8" s="15" t="n">
        <v>13.4040212063619</v>
      </c>
      <c r="E8" s="16" t="n">
        <v>54.2162648794638</v>
      </c>
      <c r="F8" s="17" t="n">
        <v>24.407322196659</v>
      </c>
      <c r="G8" s="16" t="n">
        <v>7.30219065719716</v>
      </c>
      <c r="H8" s="16" t="n">
        <v>0.670201060318095</v>
      </c>
      <c r="I8" s="17" t="n">
        <v>0</v>
      </c>
      <c r="J8" s="17" t="n">
        <v>0</v>
      </c>
      <c r="L8" s="12"/>
      <c r="M8" s="17" t="n">
        <v>50</v>
      </c>
      <c r="N8" s="17" t="n">
        <v>0.54</v>
      </c>
      <c r="O8" s="17" t="n">
        <v>0.24</v>
      </c>
      <c r="P8" s="17" t="n">
        <v>16.1</v>
      </c>
      <c r="Q8" s="17" t="n">
        <v>6.5</v>
      </c>
      <c r="R8" s="17" t="n">
        <v>12.1</v>
      </c>
      <c r="S8" s="17" t="n">
        <v>12.5</v>
      </c>
      <c r="T8" s="17" t="n">
        <v>0.12</v>
      </c>
      <c r="U8" s="17" t="n">
        <v>1.9</v>
      </c>
      <c r="V8" s="17" t="n">
        <v>0</v>
      </c>
      <c r="X8" s="17" t="n">
        <v>40.8</v>
      </c>
      <c r="Y8" s="17" t="n">
        <v>0.14</v>
      </c>
      <c r="Z8" s="17" t="n">
        <v>0.06</v>
      </c>
      <c r="AA8" s="17" t="n">
        <v>9.1</v>
      </c>
      <c r="AB8" s="17" t="n">
        <v>51</v>
      </c>
      <c r="AC8" s="17" t="n">
        <v>0.28</v>
      </c>
      <c r="AD8" s="17" t="n">
        <v>0.14</v>
      </c>
      <c r="AF8" s="17" t="n">
        <v>54.7</v>
      </c>
      <c r="AG8" s="17" t="n">
        <v>0.08</v>
      </c>
      <c r="AH8" s="17" t="n">
        <v>1.16</v>
      </c>
      <c r="AI8" s="17" t="n">
        <v>4.4</v>
      </c>
      <c r="AJ8" s="17" t="n">
        <v>5.56</v>
      </c>
      <c r="AK8" s="17" t="n">
        <v>32.6</v>
      </c>
      <c r="AL8" s="17" t="n">
        <v>2.36</v>
      </c>
      <c r="AM8" s="17" t="n">
        <v>0.12</v>
      </c>
      <c r="AN8" s="17" t="n">
        <v>0.05</v>
      </c>
      <c r="AP8" s="17" t="n">
        <v>52.1</v>
      </c>
      <c r="AQ8" s="17" t="n">
        <v>0.13</v>
      </c>
      <c r="AR8" s="17" t="n">
        <v>1.5</v>
      </c>
      <c r="AS8" s="17" t="n">
        <v>5.3</v>
      </c>
      <c r="AT8" s="17" t="n">
        <v>3.7</v>
      </c>
      <c r="AU8" s="17" t="n">
        <v>20.6</v>
      </c>
      <c r="AV8" s="17" t="n">
        <v>16.6</v>
      </c>
      <c r="AW8" s="17" t="n">
        <v>0.11</v>
      </c>
      <c r="AX8" s="17" t="n">
        <v>0.36</v>
      </c>
    </row>
    <row r="9" customFormat="false" ht="15" hidden="false" customHeight="false" outlineLevel="0" collapsed="false">
      <c r="A9" s="2" t="s">
        <v>25</v>
      </c>
      <c r="B9" s="13" t="n">
        <v>1</v>
      </c>
      <c r="C9" s="14" t="n">
        <v>1330</v>
      </c>
      <c r="D9" s="15" t="n">
        <v>17.6035207041408</v>
      </c>
      <c r="E9" s="16" t="n">
        <v>54.5109021804361</v>
      </c>
      <c r="F9" s="17" t="n">
        <v>23.4046809361872</v>
      </c>
      <c r="G9" s="16" t="n">
        <v>4.00080016003201</v>
      </c>
      <c r="H9" s="16" t="n">
        <v>0.480096019203841</v>
      </c>
      <c r="I9" s="17" t="n">
        <v>0</v>
      </c>
      <c r="J9" s="17" t="n">
        <v>0</v>
      </c>
      <c r="L9" s="12"/>
      <c r="M9" s="17" t="n">
        <v>50.3</v>
      </c>
      <c r="N9" s="17" t="n">
        <v>0.47</v>
      </c>
      <c r="O9" s="17" t="n">
        <v>0.34</v>
      </c>
      <c r="P9" s="17" t="n">
        <v>14.7</v>
      </c>
      <c r="Q9" s="17" t="n">
        <v>6.7</v>
      </c>
      <c r="R9" s="17" t="n">
        <v>13.1</v>
      </c>
      <c r="S9" s="17" t="n">
        <v>12.8</v>
      </c>
      <c r="T9" s="17" t="n">
        <v>0.13</v>
      </c>
      <c r="U9" s="17" t="n">
        <v>1.5</v>
      </c>
      <c r="V9" s="17" t="n">
        <v>0</v>
      </c>
      <c r="X9" s="17" t="n">
        <v>40.5</v>
      </c>
      <c r="Y9" s="17" t="n">
        <v>0.24</v>
      </c>
      <c r="Z9" s="17" t="n">
        <v>0.07</v>
      </c>
      <c r="AA9" s="17" t="n">
        <v>8.6</v>
      </c>
      <c r="AB9" s="17" t="n">
        <v>50.5</v>
      </c>
      <c r="AC9" s="17" t="n">
        <v>0.34</v>
      </c>
      <c r="AD9" s="17" t="n">
        <v>0.1</v>
      </c>
      <c r="AF9" s="17" t="n">
        <v>54.4</v>
      </c>
      <c r="AG9" s="17" t="n">
        <v>0.09</v>
      </c>
      <c r="AH9" s="17" t="n">
        <v>1.22</v>
      </c>
      <c r="AI9" s="17" t="n">
        <v>3.3</v>
      </c>
      <c r="AJ9" s="17" t="n">
        <v>5.1</v>
      </c>
      <c r="AK9" s="17" t="n">
        <v>32.7</v>
      </c>
      <c r="AL9" s="17" t="n">
        <v>2.4</v>
      </c>
      <c r="AM9" s="17" t="n">
        <v>0.11</v>
      </c>
      <c r="AN9" s="17" t="n">
        <v>0.052</v>
      </c>
      <c r="AP9" s="17" t="n">
        <v>52.4</v>
      </c>
      <c r="AQ9" s="17" t="n">
        <v>0.05</v>
      </c>
      <c r="AR9" s="17" t="n">
        <v>1.67</v>
      </c>
      <c r="AS9" s="17" t="n">
        <v>4.23</v>
      </c>
      <c r="AT9" s="17" t="n">
        <v>3.5</v>
      </c>
      <c r="AU9" s="17" t="n">
        <v>21.3</v>
      </c>
      <c r="AV9" s="17" t="n">
        <v>15.7</v>
      </c>
      <c r="AW9" s="17" t="n">
        <v>0.1</v>
      </c>
      <c r="AX9" s="17" t="n">
        <v>0.3</v>
      </c>
    </row>
    <row r="10" customFormat="false" ht="15" hidden="false" customHeight="false" outlineLevel="0" collapsed="false">
      <c r="A10" s="2" t="s">
        <v>25</v>
      </c>
      <c r="B10" s="13" t="n">
        <v>1</v>
      </c>
      <c r="C10" s="14" t="n">
        <v>1350</v>
      </c>
      <c r="D10" s="18" t="n">
        <v>22.406722016605</v>
      </c>
      <c r="E10" s="16" t="n">
        <v>54.7164149244773</v>
      </c>
      <c r="F10" s="17" t="n">
        <v>22.406722016605</v>
      </c>
      <c r="G10" s="17" t="n">
        <v>0</v>
      </c>
      <c r="H10" s="16" t="n">
        <v>0.470141042312694</v>
      </c>
      <c r="I10" s="17" t="n">
        <v>0</v>
      </c>
      <c r="J10" s="17" t="n">
        <v>0</v>
      </c>
      <c r="L10" s="12"/>
      <c r="M10" s="17" t="n">
        <v>50.4</v>
      </c>
      <c r="N10" s="17" t="n">
        <v>0.42</v>
      </c>
      <c r="O10" s="17" t="n">
        <v>0.44</v>
      </c>
      <c r="P10" s="17" t="n">
        <v>13.4</v>
      </c>
      <c r="Q10" s="17" t="n">
        <v>7.1</v>
      </c>
      <c r="R10" s="17" t="n">
        <v>13.9</v>
      </c>
      <c r="S10" s="17" t="n">
        <v>13.1</v>
      </c>
      <c r="T10" s="17" t="n">
        <v>0.14</v>
      </c>
      <c r="U10" s="17" t="n">
        <v>1.28</v>
      </c>
      <c r="V10" s="17" t="n">
        <v>0</v>
      </c>
      <c r="X10" s="17" t="n">
        <v>40.4</v>
      </c>
      <c r="Y10" s="17" t="n">
        <v>0.25</v>
      </c>
      <c r="Z10" s="17" t="n">
        <v>0.05</v>
      </c>
      <c r="AA10" s="17" t="n">
        <v>8.5</v>
      </c>
      <c r="AB10" s="17" t="n">
        <v>50.8</v>
      </c>
      <c r="AC10" s="17" t="n">
        <v>0.32</v>
      </c>
      <c r="AD10" s="17" t="n">
        <v>0.11</v>
      </c>
      <c r="AF10" s="17" t="n">
        <v>55.4</v>
      </c>
      <c r="AG10" s="17" t="n">
        <v>0.04</v>
      </c>
      <c r="AH10" s="17" t="n">
        <v>1.3</v>
      </c>
      <c r="AI10" s="17" t="n">
        <v>2.8</v>
      </c>
      <c r="AJ10" s="17" t="n">
        <v>5.2</v>
      </c>
      <c r="AK10" s="17" t="n">
        <v>33.04</v>
      </c>
      <c r="AL10" s="17" t="n">
        <v>2.55</v>
      </c>
      <c r="AM10" s="17" t="n">
        <v>0.11</v>
      </c>
      <c r="AN10" s="17" t="n">
        <v>0.07</v>
      </c>
      <c r="AP10" s="17"/>
      <c r="AQ10" s="17"/>
      <c r="AR10" s="17"/>
      <c r="AS10" s="17"/>
      <c r="AT10" s="17"/>
      <c r="AU10" s="17"/>
      <c r="AV10" s="17"/>
      <c r="AW10" s="17"/>
      <c r="AX10" s="17"/>
    </row>
    <row r="11" customFormat="false" ht="15" hidden="false" customHeight="false" outlineLevel="0" collapsed="false">
      <c r="A11" s="2" t="s">
        <v>25</v>
      </c>
      <c r="B11" s="13" t="n">
        <v>1</v>
      </c>
      <c r="C11" s="14" t="n">
        <v>1360</v>
      </c>
      <c r="D11" s="18" t="n">
        <v>23.8928321503549</v>
      </c>
      <c r="E11" s="16" t="n">
        <v>54.5836249125262</v>
      </c>
      <c r="F11" s="17" t="n">
        <v>21.1936419074278</v>
      </c>
      <c r="G11" s="17" t="n">
        <v>0</v>
      </c>
      <c r="H11" s="16" t="n">
        <v>0.329901029691093</v>
      </c>
      <c r="I11" s="17" t="n">
        <v>0</v>
      </c>
      <c r="J11" s="17" t="n">
        <v>0</v>
      </c>
      <c r="L11" s="12"/>
      <c r="M11" s="17" t="n">
        <v>50.5</v>
      </c>
      <c r="N11" s="17" t="n">
        <v>0.42</v>
      </c>
      <c r="O11" s="17" t="n">
        <v>0.5</v>
      </c>
      <c r="P11" s="17" t="n">
        <v>13</v>
      </c>
      <c r="Q11" s="17" t="n">
        <v>7.3</v>
      </c>
      <c r="R11" s="17" t="n">
        <v>14.5</v>
      </c>
      <c r="S11" s="17" t="n">
        <v>12.7</v>
      </c>
      <c r="T11" s="17" t="n">
        <v>0.15</v>
      </c>
      <c r="U11" s="17" t="n">
        <v>1.12</v>
      </c>
      <c r="V11" s="17" t="n">
        <v>0</v>
      </c>
      <c r="X11" s="17" t="n">
        <v>40.7</v>
      </c>
      <c r="Y11" s="17" t="n">
        <v>0.29</v>
      </c>
      <c r="Z11" s="17" t="n">
        <v>0.06</v>
      </c>
      <c r="AA11" s="17" t="n">
        <v>8.44</v>
      </c>
      <c r="AB11" s="17" t="n">
        <v>51.1</v>
      </c>
      <c r="AC11" s="17" t="n">
        <v>0.3</v>
      </c>
      <c r="AD11" s="17" t="n">
        <v>0.09</v>
      </c>
      <c r="AF11" s="17" t="n">
        <v>54.7</v>
      </c>
      <c r="AG11" s="17" t="n">
        <v>0.01</v>
      </c>
      <c r="AH11" s="17" t="n">
        <v>1.37</v>
      </c>
      <c r="AI11" s="17" t="n">
        <v>3</v>
      </c>
      <c r="AJ11" s="17" t="n">
        <v>5.1</v>
      </c>
      <c r="AK11" s="17" t="n">
        <v>33.1</v>
      </c>
      <c r="AL11" s="17" t="n">
        <v>2.3</v>
      </c>
      <c r="AM11" s="17" t="n">
        <v>0.11</v>
      </c>
      <c r="AN11" s="17" t="n">
        <v>0.06</v>
      </c>
      <c r="AP11" s="17"/>
      <c r="AQ11" s="17"/>
      <c r="AR11" s="17"/>
      <c r="AS11" s="17"/>
      <c r="AT11" s="17"/>
      <c r="AU11" s="17"/>
      <c r="AV11" s="17"/>
      <c r="AW11" s="17"/>
      <c r="AX11" s="17"/>
    </row>
    <row r="12" customFormat="false" ht="15" hidden="false" customHeight="false" outlineLevel="0" collapsed="false">
      <c r="A12" s="2" t="s">
        <v>25</v>
      </c>
      <c r="B12" s="13" t="n">
        <v>1</v>
      </c>
      <c r="C12" s="14" t="n">
        <v>1390</v>
      </c>
      <c r="D12" s="18" t="n">
        <v>27.4109643857543</v>
      </c>
      <c r="E12" s="16" t="n">
        <v>55.1220488195278</v>
      </c>
      <c r="F12" s="17" t="n">
        <v>17.2068827531012</v>
      </c>
      <c r="G12" s="17" t="n">
        <v>0</v>
      </c>
      <c r="H12" s="16" t="n">
        <v>0.260104041616647</v>
      </c>
      <c r="I12" s="17" t="n">
        <v>0</v>
      </c>
      <c r="J12" s="17" t="n">
        <v>0</v>
      </c>
      <c r="L12" s="12"/>
      <c r="M12" s="17" t="n">
        <v>51</v>
      </c>
      <c r="N12" s="17" t="n">
        <v>0.35</v>
      </c>
      <c r="O12" s="17" t="n">
        <v>0.58</v>
      </c>
      <c r="P12" s="17" t="n">
        <v>12.1</v>
      </c>
      <c r="Q12" s="17" t="n">
        <v>7.4</v>
      </c>
      <c r="R12" s="17" t="n">
        <v>15.7</v>
      </c>
      <c r="S12" s="17" t="n">
        <v>11.5</v>
      </c>
      <c r="T12" s="17" t="n">
        <v>0.17</v>
      </c>
      <c r="U12" s="17" t="n">
        <v>1</v>
      </c>
      <c r="V12" s="17" t="n">
        <v>0</v>
      </c>
      <c r="X12" s="17" t="n">
        <v>40.7</v>
      </c>
      <c r="Y12" s="17" t="n">
        <v>0.37</v>
      </c>
      <c r="Z12" s="17" t="n">
        <v>0.06</v>
      </c>
      <c r="AA12" s="17" t="n">
        <v>7.9</v>
      </c>
      <c r="AB12" s="17" t="n">
        <v>51.6</v>
      </c>
      <c r="AC12" s="17" t="n">
        <v>0.28</v>
      </c>
      <c r="AD12" s="17" t="n">
        <v>0.14</v>
      </c>
      <c r="AF12" s="17" t="n">
        <v>55.2</v>
      </c>
      <c r="AG12" s="17" t="n">
        <v>0.01</v>
      </c>
      <c r="AH12" s="17" t="n">
        <v>1.42</v>
      </c>
      <c r="AI12" s="17" t="n">
        <v>2.69</v>
      </c>
      <c r="AJ12" s="17" t="n">
        <v>4.96</v>
      </c>
      <c r="AK12" s="17" t="n">
        <v>33.99</v>
      </c>
      <c r="AL12" s="17" t="n">
        <v>1.94</v>
      </c>
      <c r="AM12" s="17" t="n">
        <v>0.12</v>
      </c>
      <c r="AN12" s="17" t="n">
        <v>0.05</v>
      </c>
      <c r="AP12" s="17"/>
      <c r="AQ12" s="17"/>
      <c r="AR12" s="17"/>
      <c r="AS12" s="17"/>
      <c r="AT12" s="17"/>
      <c r="AU12" s="17"/>
      <c r="AV12" s="17"/>
      <c r="AW12" s="17"/>
      <c r="AX12" s="17"/>
    </row>
    <row r="13" customFormat="false" ht="15" hidden="false" customHeight="false" outlineLevel="0" collapsed="false">
      <c r="A13" s="2" t="s">
        <v>26</v>
      </c>
      <c r="B13" s="13" t="n">
        <v>1</v>
      </c>
      <c r="C13" s="14" t="n">
        <v>1250</v>
      </c>
      <c r="D13" s="17" t="n">
        <v>0</v>
      </c>
      <c r="E13" s="16" t="n">
        <v>55</v>
      </c>
      <c r="F13" s="17" t="n">
        <v>26</v>
      </c>
      <c r="G13" s="17" t="n">
        <v>13.4</v>
      </c>
      <c r="H13" s="16" t="n">
        <v>1.4</v>
      </c>
      <c r="I13" s="16" t="n">
        <v>4.2</v>
      </c>
      <c r="J13" s="17" t="n">
        <v>0</v>
      </c>
      <c r="L13" s="12"/>
      <c r="M13" s="17"/>
      <c r="N13" s="17"/>
      <c r="O13" s="17"/>
      <c r="P13" s="17"/>
      <c r="Q13" s="17"/>
      <c r="R13" s="17"/>
      <c r="S13" s="17"/>
      <c r="T13" s="17"/>
      <c r="U13" s="17"/>
      <c r="V13" s="17"/>
      <c r="X13" s="17" t="n">
        <v>40.8</v>
      </c>
      <c r="Y13" s="17" t="n">
        <v>0.13</v>
      </c>
      <c r="Z13" s="17" t="n">
        <v>0</v>
      </c>
      <c r="AA13" s="17" t="n">
        <v>9.2</v>
      </c>
      <c r="AB13" s="17" t="n">
        <v>49.5</v>
      </c>
      <c r="AC13" s="17" t="n">
        <v>0.23</v>
      </c>
      <c r="AD13" s="17" t="n">
        <v>0.17</v>
      </c>
      <c r="AF13" s="17" t="n">
        <v>53.9</v>
      </c>
      <c r="AG13" s="17" t="n">
        <v>0.25</v>
      </c>
      <c r="AH13" s="17" t="n">
        <v>0.87</v>
      </c>
      <c r="AI13" s="17" t="n">
        <v>5.1</v>
      </c>
      <c r="AJ13" s="17" t="n">
        <v>5.4</v>
      </c>
      <c r="AK13" s="17" t="n">
        <v>31.9</v>
      </c>
      <c r="AL13" s="17" t="n">
        <v>2.3</v>
      </c>
      <c r="AM13" s="17" t="n">
        <v>0.15</v>
      </c>
      <c r="AN13" s="17" t="n">
        <v>0.05</v>
      </c>
      <c r="AP13" s="17" t="n">
        <v>51.4</v>
      </c>
      <c r="AQ13" s="17" t="n">
        <v>0.54</v>
      </c>
      <c r="AR13" s="17" t="n">
        <v>1.13</v>
      </c>
      <c r="AS13" s="17" t="n">
        <v>5.9</v>
      </c>
      <c r="AT13" s="17" t="n">
        <v>3.4</v>
      </c>
      <c r="AU13" s="17" t="n">
        <v>19.1</v>
      </c>
      <c r="AV13" s="17" t="n">
        <v>17.8</v>
      </c>
      <c r="AW13" s="17" t="n">
        <v>0.12</v>
      </c>
      <c r="AX13" s="17" t="n">
        <v>0.61</v>
      </c>
    </row>
    <row r="14" customFormat="false" ht="15" hidden="false" customHeight="false" outlineLevel="0" collapsed="false">
      <c r="A14" s="2" t="s">
        <v>26</v>
      </c>
      <c r="B14" s="13" t="n">
        <v>1</v>
      </c>
      <c r="C14" s="14" t="n">
        <v>1400</v>
      </c>
      <c r="D14" s="18" t="n">
        <v>31.2625250501002</v>
      </c>
      <c r="E14" s="16" t="n">
        <v>59.3186372745491</v>
      </c>
      <c r="F14" s="17" t="n">
        <v>9.4188376753507</v>
      </c>
      <c r="G14" s="17" t="n">
        <v>0</v>
      </c>
      <c r="H14" s="16" t="n">
        <v>0</v>
      </c>
      <c r="I14" s="17" t="n">
        <v>0</v>
      </c>
      <c r="J14" s="17" t="n">
        <v>0</v>
      </c>
      <c r="L14" s="12"/>
      <c r="M14" s="17" t="n">
        <v>51.4</v>
      </c>
      <c r="N14" s="17" t="n">
        <v>0.49</v>
      </c>
      <c r="O14" s="17" t="n">
        <v>0.81</v>
      </c>
      <c r="P14" s="17" t="n">
        <v>12.04</v>
      </c>
      <c r="Q14" s="17" t="n">
        <v>7.23</v>
      </c>
      <c r="R14" s="17" t="n">
        <v>16.23</v>
      </c>
      <c r="S14" s="17" t="n">
        <v>10.59</v>
      </c>
      <c r="T14" s="17" t="n">
        <v>0.16</v>
      </c>
      <c r="U14" s="17" t="n">
        <v>1.05</v>
      </c>
      <c r="V14" s="17" t="n">
        <v>0</v>
      </c>
      <c r="X14" s="17" t="n">
        <v>40.83</v>
      </c>
      <c r="Y14" s="17" t="n">
        <v>0.49</v>
      </c>
      <c r="Z14" s="17" t="n">
        <v>0</v>
      </c>
      <c r="AA14" s="17" t="n">
        <v>7.5</v>
      </c>
      <c r="AB14" s="17" t="n">
        <v>50.8</v>
      </c>
      <c r="AC14" s="17" t="n">
        <v>0.27</v>
      </c>
      <c r="AD14" s="17" t="n">
        <v>0.1</v>
      </c>
      <c r="AF14" s="17" t="n">
        <v>56.1</v>
      </c>
      <c r="AG14" s="17" t="n">
        <v>0.03</v>
      </c>
      <c r="AH14" s="17" t="n">
        <v>1.2</v>
      </c>
      <c r="AI14" s="17" t="n">
        <v>2.2</v>
      </c>
      <c r="AJ14" s="17" t="n">
        <v>4.6</v>
      </c>
      <c r="AK14" s="17" t="n">
        <v>33.79</v>
      </c>
      <c r="AL14" s="17" t="n">
        <v>2</v>
      </c>
      <c r="AM14" s="17" t="n">
        <v>0.09</v>
      </c>
      <c r="AN14" s="17" t="n">
        <v>0.05</v>
      </c>
      <c r="AP14" s="17"/>
      <c r="AQ14" s="17"/>
      <c r="AR14" s="17"/>
      <c r="AS14" s="17"/>
      <c r="AT14" s="17"/>
      <c r="AU14" s="17"/>
      <c r="AV14" s="17"/>
      <c r="AW14" s="17"/>
      <c r="AX14" s="17"/>
    </row>
    <row r="15" customFormat="false" ht="15" hidden="false" customHeight="false" outlineLevel="0" collapsed="false">
      <c r="A15" s="2" t="s">
        <v>26</v>
      </c>
      <c r="B15" s="13" t="n">
        <v>1</v>
      </c>
      <c r="C15" s="14" t="n">
        <v>1440</v>
      </c>
      <c r="D15" s="18" t="n">
        <v>34.2396777442095</v>
      </c>
      <c r="E15" s="16" t="n">
        <v>59.718026183283</v>
      </c>
      <c r="F15" s="17" t="n">
        <v>6.04229607250755</v>
      </c>
      <c r="G15" s="17" t="n">
        <v>0</v>
      </c>
      <c r="H15" s="17" t="n">
        <v>0</v>
      </c>
      <c r="I15" s="17" t="n">
        <v>0</v>
      </c>
      <c r="J15" s="17" t="n">
        <v>0</v>
      </c>
      <c r="L15" s="12"/>
      <c r="M15" s="17" t="n">
        <v>51.6</v>
      </c>
      <c r="N15" s="17" t="n">
        <v>0.45</v>
      </c>
      <c r="O15" s="17" t="n">
        <v>0.94</v>
      </c>
      <c r="P15" s="17" t="n">
        <v>10.98</v>
      </c>
      <c r="Q15" s="17" t="n">
        <v>7.64</v>
      </c>
      <c r="R15" s="17" t="n">
        <v>17.9</v>
      </c>
      <c r="S15" s="17" t="n">
        <v>9.44</v>
      </c>
      <c r="T15" s="17" t="n">
        <v>0.2</v>
      </c>
      <c r="U15" s="17" t="n">
        <v>0.84</v>
      </c>
      <c r="V15" s="17" t="n">
        <v>0</v>
      </c>
      <c r="X15" s="17" t="n">
        <v>40.9</v>
      </c>
      <c r="Y15" s="17" t="n">
        <v>0.57</v>
      </c>
      <c r="Z15" s="17" t="n">
        <v>0</v>
      </c>
      <c r="AA15" s="17" t="n">
        <v>7.6</v>
      </c>
      <c r="AB15" s="17" t="n">
        <v>50.6</v>
      </c>
      <c r="AC15" s="17" t="n">
        <v>0.25</v>
      </c>
      <c r="AD15" s="17" t="n">
        <v>0.13</v>
      </c>
      <c r="AF15" s="17" t="n">
        <v>56.5</v>
      </c>
      <c r="AG15" s="17" t="n">
        <v>0.05</v>
      </c>
      <c r="AH15" s="17" t="n">
        <v>1.2</v>
      </c>
      <c r="AI15" s="17" t="n">
        <v>2</v>
      </c>
      <c r="AJ15" s="17" t="n">
        <v>4.8</v>
      </c>
      <c r="AK15" s="17" t="n">
        <v>33.7</v>
      </c>
      <c r="AL15" s="17" t="n">
        <v>1.63</v>
      </c>
      <c r="AM15" s="17" t="n">
        <v>0.13</v>
      </c>
      <c r="AN15" s="17" t="n">
        <v>0.04</v>
      </c>
      <c r="AP15" s="17"/>
      <c r="AQ15" s="17"/>
      <c r="AR15" s="17"/>
      <c r="AS15" s="17"/>
      <c r="AT15" s="17"/>
      <c r="AU15" s="17"/>
      <c r="AV15" s="17"/>
      <c r="AW15" s="17"/>
      <c r="AX15" s="17"/>
    </row>
    <row r="16" customFormat="false" ht="15" hidden="false" customHeight="false" outlineLevel="0" collapsed="false">
      <c r="A16" s="2" t="s">
        <v>26</v>
      </c>
      <c r="B16" s="13" t="n">
        <v>1</v>
      </c>
      <c r="C16" s="14" t="n">
        <v>1450</v>
      </c>
      <c r="D16" s="18" t="n">
        <v>39.7715888599479</v>
      </c>
      <c r="E16" s="16" t="n">
        <v>60.2284111400521</v>
      </c>
      <c r="F16" s="17" t="n">
        <v>0</v>
      </c>
      <c r="G16" s="17" t="n">
        <v>0</v>
      </c>
      <c r="H16" s="17" t="n">
        <v>0</v>
      </c>
      <c r="I16" s="17" t="n">
        <v>0</v>
      </c>
      <c r="J16" s="17" t="n">
        <v>0</v>
      </c>
      <c r="M16" s="17" t="n">
        <v>51.72</v>
      </c>
      <c r="N16" s="17" t="n">
        <v>0.38</v>
      </c>
      <c r="O16" s="17" t="n">
        <v>0.9</v>
      </c>
      <c r="P16" s="17" t="n">
        <v>10.04</v>
      </c>
      <c r="Q16" s="17" t="n">
        <v>7.99</v>
      </c>
      <c r="R16" s="17" t="n">
        <v>19.26</v>
      </c>
      <c r="S16" s="17" t="n">
        <v>8.76</v>
      </c>
      <c r="T16" s="17" t="n">
        <v>0.16</v>
      </c>
      <c r="U16" s="17" t="n">
        <v>0.79</v>
      </c>
      <c r="V16" s="17" t="n">
        <v>0</v>
      </c>
      <c r="X16" s="17" t="n">
        <v>41.5</v>
      </c>
      <c r="Y16" s="17" t="n">
        <v>0.54</v>
      </c>
      <c r="Z16" s="17" t="n">
        <v>0</v>
      </c>
      <c r="AA16" s="17" t="n">
        <v>6.7</v>
      </c>
      <c r="AB16" s="17" t="n">
        <v>51</v>
      </c>
      <c r="AC16" s="17" t="n">
        <v>0.22</v>
      </c>
      <c r="AD16" s="17" t="n">
        <v>0.11</v>
      </c>
      <c r="AF16" s="17"/>
      <c r="AG16" s="17"/>
      <c r="AH16" s="17"/>
      <c r="AI16" s="17"/>
      <c r="AJ16" s="17"/>
      <c r="AK16" s="17"/>
      <c r="AL16" s="17"/>
      <c r="AM16" s="17"/>
      <c r="AN16" s="17"/>
      <c r="AP16" s="17"/>
      <c r="AQ16" s="17"/>
      <c r="AR16" s="17"/>
      <c r="AS16" s="17"/>
      <c r="AT16" s="17"/>
      <c r="AU16" s="17"/>
      <c r="AV16" s="17"/>
      <c r="AW16" s="17"/>
      <c r="AX16" s="17"/>
    </row>
    <row r="17" customFormat="false" ht="15" hidden="false" customHeight="false" outlineLevel="0" collapsed="false">
      <c r="A17" s="2" t="s">
        <v>26</v>
      </c>
      <c r="B17" s="13" t="n">
        <v>1.5</v>
      </c>
      <c r="C17" s="14" t="n">
        <v>1250</v>
      </c>
      <c r="D17" s="17" t="n">
        <v>0</v>
      </c>
      <c r="E17" s="17" t="n">
        <v>50.8032128514056</v>
      </c>
      <c r="F17" s="17" t="n">
        <v>29.6184738955823</v>
      </c>
      <c r="G17" s="17" t="n">
        <v>17.8714859437751</v>
      </c>
      <c r="H17" s="17" t="n">
        <v>1.70682730923695</v>
      </c>
      <c r="I17" s="17" t="n">
        <v>0</v>
      </c>
      <c r="J17" s="17" t="n">
        <v>0</v>
      </c>
      <c r="M17" s="17"/>
      <c r="N17" s="17"/>
      <c r="O17" s="17"/>
      <c r="P17" s="17"/>
      <c r="Q17" s="17"/>
      <c r="R17" s="17"/>
      <c r="S17" s="17"/>
      <c r="T17" s="17"/>
      <c r="U17" s="17"/>
      <c r="V17" s="17"/>
      <c r="X17" s="17"/>
      <c r="Y17" s="17"/>
      <c r="Z17" s="17"/>
      <c r="AA17" s="17"/>
      <c r="AB17" s="17"/>
      <c r="AC17" s="17"/>
      <c r="AD17" s="17"/>
      <c r="AF17" s="17"/>
      <c r="AG17" s="17"/>
      <c r="AH17" s="17"/>
      <c r="AI17" s="17"/>
      <c r="AJ17" s="17"/>
      <c r="AK17" s="17"/>
      <c r="AL17" s="17"/>
      <c r="AM17" s="17"/>
      <c r="AN17" s="17"/>
      <c r="AP17" s="17"/>
      <c r="AQ17" s="17"/>
      <c r="AR17" s="17"/>
      <c r="AS17" s="17"/>
      <c r="AT17" s="17"/>
      <c r="AU17" s="17"/>
      <c r="AV17" s="17"/>
      <c r="AW17" s="17"/>
      <c r="AX17" s="17"/>
    </row>
    <row r="18" customFormat="false" ht="15" hidden="false" customHeight="false" outlineLevel="0" collapsed="false">
      <c r="A18" s="2" t="s">
        <v>26</v>
      </c>
      <c r="B18" s="13" t="n">
        <v>1.5</v>
      </c>
      <c r="C18" s="14" t="n">
        <v>1300</v>
      </c>
      <c r="D18" s="17" t="n">
        <v>0</v>
      </c>
      <c r="E18" s="16" t="n">
        <v>51.951951951952</v>
      </c>
      <c r="F18" s="17" t="n">
        <v>28.028028028028</v>
      </c>
      <c r="G18" s="16" t="n">
        <v>18.2182182182182</v>
      </c>
      <c r="H18" s="16" t="n">
        <v>1.8018018018018</v>
      </c>
      <c r="I18" s="16" t="n">
        <v>0</v>
      </c>
      <c r="J18" s="17" t="n">
        <v>0</v>
      </c>
      <c r="M18" s="17"/>
      <c r="N18" s="17"/>
      <c r="O18" s="17"/>
      <c r="P18" s="17"/>
      <c r="Q18" s="17"/>
      <c r="R18" s="17"/>
      <c r="S18" s="17"/>
      <c r="T18" s="17"/>
      <c r="U18" s="17"/>
      <c r="V18" s="17"/>
      <c r="X18" s="17" t="n">
        <v>40.9</v>
      </c>
      <c r="Y18" s="17" t="n">
        <v>0.14</v>
      </c>
      <c r="Z18" s="17" t="n">
        <v>0</v>
      </c>
      <c r="AA18" s="17" t="n">
        <v>9.1</v>
      </c>
      <c r="AB18" s="17" t="n">
        <v>49.5</v>
      </c>
      <c r="AC18" s="17" t="n">
        <v>0.28</v>
      </c>
      <c r="AD18" s="17" t="n">
        <v>0.14</v>
      </c>
      <c r="AF18" s="17" t="n">
        <v>53.5</v>
      </c>
      <c r="AG18" s="17" t="n">
        <v>0.24</v>
      </c>
      <c r="AH18" s="17" t="n">
        <v>0.9</v>
      </c>
      <c r="AI18" s="17" t="n">
        <v>6.2</v>
      </c>
      <c r="AJ18" s="17" t="n">
        <v>5.5</v>
      </c>
      <c r="AK18" s="17" t="n">
        <v>31.34</v>
      </c>
      <c r="AL18" s="17" t="n">
        <v>2</v>
      </c>
      <c r="AM18" s="17" t="n">
        <v>0.12</v>
      </c>
      <c r="AN18" s="17" t="n">
        <v>0.14</v>
      </c>
      <c r="AP18" s="17" t="n">
        <v>51.6</v>
      </c>
      <c r="AQ18" s="17" t="n">
        <v>0.42</v>
      </c>
      <c r="AR18" s="17" t="n">
        <v>1.16</v>
      </c>
      <c r="AS18" s="17" t="n">
        <v>7</v>
      </c>
      <c r="AT18" s="17" t="n">
        <v>3.78</v>
      </c>
      <c r="AU18" s="17" t="n">
        <v>19.4</v>
      </c>
      <c r="AV18" s="17" t="n">
        <v>15.8</v>
      </c>
      <c r="AW18" s="17" t="n">
        <v>0.13</v>
      </c>
      <c r="AX18" s="17" t="n">
        <v>0.78</v>
      </c>
    </row>
    <row r="19" customFormat="false" ht="15" hidden="false" customHeight="false" outlineLevel="0" collapsed="false">
      <c r="A19" s="2" t="s">
        <v>26</v>
      </c>
      <c r="B19" s="13" t="n">
        <v>1.5</v>
      </c>
      <c r="C19" s="14" t="n">
        <v>1425</v>
      </c>
      <c r="D19" s="18" t="n">
        <v>22</v>
      </c>
      <c r="E19" s="16" t="n">
        <v>56</v>
      </c>
      <c r="F19" s="17" t="n">
        <v>21</v>
      </c>
      <c r="G19" s="16" t="n">
        <v>0</v>
      </c>
      <c r="H19" s="16" t="n">
        <v>1</v>
      </c>
      <c r="I19" s="17" t="n">
        <v>0</v>
      </c>
      <c r="J19" s="17" t="n">
        <v>0</v>
      </c>
      <c r="M19" s="17" t="n">
        <v>49.1</v>
      </c>
      <c r="N19" s="17" t="n">
        <v>0.61</v>
      </c>
      <c r="O19" s="17" t="n">
        <v>0.59</v>
      </c>
      <c r="P19" s="17" t="n">
        <v>12.8</v>
      </c>
      <c r="Q19" s="17" t="n">
        <v>7.86</v>
      </c>
      <c r="R19" s="17" t="n">
        <v>15.49</v>
      </c>
      <c r="S19" s="17" t="n">
        <v>12.4</v>
      </c>
      <c r="T19" s="17" t="n">
        <v>0.19</v>
      </c>
      <c r="U19" s="17" t="n">
        <v>0.99</v>
      </c>
      <c r="V19" s="17" t="n">
        <v>0</v>
      </c>
      <c r="X19" s="17" t="n">
        <v>41</v>
      </c>
      <c r="Y19" s="17" t="n">
        <v>0.35</v>
      </c>
      <c r="Z19" s="17" t="n">
        <v>0</v>
      </c>
      <c r="AA19" s="17" t="n">
        <v>8.22</v>
      </c>
      <c r="AB19" s="17" t="n">
        <v>50</v>
      </c>
      <c r="AC19" s="17" t="n">
        <v>0.34</v>
      </c>
      <c r="AD19" s="17" t="n">
        <v>0.14</v>
      </c>
      <c r="AF19" s="17" t="n">
        <v>55.3</v>
      </c>
      <c r="AG19" s="17" t="n">
        <v>0.07</v>
      </c>
      <c r="AH19" s="17" t="n">
        <v>1.55</v>
      </c>
      <c r="AI19" s="17" t="n">
        <v>3.7</v>
      </c>
      <c r="AJ19" s="17" t="n">
        <v>4.89</v>
      </c>
      <c r="AK19" s="17" t="n">
        <v>31.8</v>
      </c>
      <c r="AL19" s="17" t="n">
        <v>2.6</v>
      </c>
      <c r="AM19" s="17" t="n">
        <v>0.13</v>
      </c>
      <c r="AN19" s="17" t="n">
        <v>0.08</v>
      </c>
      <c r="AP19" s="17"/>
      <c r="AQ19" s="17"/>
      <c r="AR19" s="17"/>
      <c r="AS19" s="17"/>
      <c r="AT19" s="17"/>
      <c r="AU19" s="17"/>
      <c r="AV19" s="17"/>
      <c r="AW19" s="17"/>
      <c r="AX19" s="17"/>
    </row>
    <row r="20" customFormat="false" ht="15" hidden="false" customHeight="false" outlineLevel="0" collapsed="false">
      <c r="A20" s="2" t="s">
        <v>26</v>
      </c>
      <c r="B20" s="13" t="n">
        <v>1.5</v>
      </c>
      <c r="C20" s="14" t="n">
        <v>1500</v>
      </c>
      <c r="D20" s="18" t="n">
        <v>33.966033966034</v>
      </c>
      <c r="E20" s="16" t="n">
        <v>57.042957042957</v>
      </c>
      <c r="F20" s="17" t="n">
        <v>8.99100899100899</v>
      </c>
      <c r="G20" s="17" t="n">
        <v>0</v>
      </c>
      <c r="H20" s="16" t="n">
        <v>0</v>
      </c>
      <c r="I20" s="17" t="n">
        <v>0</v>
      </c>
      <c r="J20" s="17" t="n">
        <v>0</v>
      </c>
      <c r="M20" s="17" t="n">
        <v>50.3</v>
      </c>
      <c r="N20" s="17" t="n">
        <v>0.46</v>
      </c>
      <c r="O20" s="17" t="n">
        <v>0.87</v>
      </c>
      <c r="P20" s="17" t="n">
        <v>10.7</v>
      </c>
      <c r="Q20" s="17" t="n">
        <v>8.09</v>
      </c>
      <c r="R20" s="17" t="n">
        <v>19.1</v>
      </c>
      <c r="S20" s="17" t="n">
        <v>9.5</v>
      </c>
      <c r="T20" s="17" t="n">
        <v>0.15</v>
      </c>
      <c r="U20" s="17" t="n">
        <v>0.75</v>
      </c>
      <c r="V20" s="17" t="n">
        <v>0</v>
      </c>
      <c r="X20" s="17" t="n">
        <v>41.1</v>
      </c>
      <c r="Y20" s="17" t="n">
        <v>0.56</v>
      </c>
      <c r="Z20" s="17" t="n">
        <v>0</v>
      </c>
      <c r="AA20" s="17" t="n">
        <v>7.5</v>
      </c>
      <c r="AB20" s="17" t="n">
        <v>50.48</v>
      </c>
      <c r="AC20" s="17" t="n">
        <v>0.24</v>
      </c>
      <c r="AD20" s="17" t="n">
        <v>0.1</v>
      </c>
      <c r="AF20" s="17" t="n">
        <v>56.4</v>
      </c>
      <c r="AG20" s="17" t="n">
        <v>0.04</v>
      </c>
      <c r="AH20" s="17" t="n">
        <v>1.5</v>
      </c>
      <c r="AI20" s="17" t="n">
        <v>2.4</v>
      </c>
      <c r="AJ20" s="17" t="n">
        <v>4.61</v>
      </c>
      <c r="AK20" s="17" t="n">
        <v>33.6</v>
      </c>
      <c r="AL20" s="17" t="n">
        <v>1.42</v>
      </c>
      <c r="AM20" s="17" t="n">
        <v>0.08</v>
      </c>
      <c r="AN20" s="17" t="n">
        <v>0.05</v>
      </c>
      <c r="AP20" s="17"/>
      <c r="AQ20" s="17"/>
      <c r="AR20" s="17"/>
      <c r="AS20" s="17"/>
      <c r="AT20" s="17"/>
      <c r="AU20" s="17"/>
      <c r="AV20" s="17"/>
      <c r="AW20" s="17"/>
      <c r="AX20" s="17"/>
    </row>
    <row r="21" customFormat="false" ht="15" hidden="false" customHeight="false" outlineLevel="0" collapsed="false">
      <c r="A21" s="2" t="s">
        <v>26</v>
      </c>
      <c r="B21" s="13" t="n">
        <v>1.5</v>
      </c>
      <c r="C21" s="14" t="n">
        <v>1525</v>
      </c>
      <c r="D21" s="18" t="n">
        <v>42.6573426573427</v>
      </c>
      <c r="E21" s="16" t="n">
        <v>57.3426573426574</v>
      </c>
      <c r="F21" s="17" t="n">
        <v>0</v>
      </c>
      <c r="G21" s="17" t="n">
        <v>0</v>
      </c>
      <c r="H21" s="17" t="n">
        <v>0</v>
      </c>
      <c r="I21" s="17" t="n">
        <v>0</v>
      </c>
      <c r="J21" s="17" t="n">
        <v>0</v>
      </c>
      <c r="M21" s="17" t="n">
        <v>50.87</v>
      </c>
      <c r="N21" s="17" t="n">
        <v>0.36</v>
      </c>
      <c r="O21" s="17" t="n">
        <v>0.89</v>
      </c>
      <c r="P21" s="17" t="n">
        <v>9.12</v>
      </c>
      <c r="Q21" s="17" t="n">
        <v>8.25</v>
      </c>
      <c r="R21" s="17" t="n">
        <v>21.3</v>
      </c>
      <c r="S21" s="17" t="n">
        <v>8.29</v>
      </c>
      <c r="T21" s="17" t="n">
        <v>0</v>
      </c>
      <c r="U21" s="17" t="n">
        <v>0.67</v>
      </c>
      <c r="V21" s="17" t="n">
        <v>0</v>
      </c>
      <c r="X21" s="17" t="n">
        <v>41.4</v>
      </c>
      <c r="Y21" s="17" t="n">
        <v>0.51</v>
      </c>
      <c r="Z21" s="17" t="n">
        <v>0</v>
      </c>
      <c r="AA21" s="17" t="n">
        <v>6.85</v>
      </c>
      <c r="AB21" s="17" t="n">
        <v>50.9</v>
      </c>
      <c r="AC21" s="17" t="n">
        <v>0.22</v>
      </c>
      <c r="AD21" s="17" t="n">
        <v>0.13</v>
      </c>
      <c r="AF21" s="17"/>
      <c r="AG21" s="17"/>
      <c r="AH21" s="17"/>
      <c r="AI21" s="17"/>
      <c r="AJ21" s="17"/>
      <c r="AK21" s="17"/>
      <c r="AL21" s="17"/>
      <c r="AM21" s="17"/>
      <c r="AN21" s="17"/>
      <c r="AP21" s="17"/>
      <c r="AQ21" s="17"/>
      <c r="AR21" s="17"/>
      <c r="AS21" s="17"/>
      <c r="AT21" s="17"/>
      <c r="AU21" s="17"/>
      <c r="AV21" s="17"/>
      <c r="AW21" s="17"/>
      <c r="AX21" s="17"/>
    </row>
    <row r="22" customFormat="false" ht="15" hidden="false" customHeight="false" outlineLevel="0" collapsed="false">
      <c r="A22" s="2" t="s">
        <v>26</v>
      </c>
      <c r="B22" s="13" t="n">
        <v>1.5</v>
      </c>
      <c r="C22" s="14" t="n">
        <v>1550</v>
      </c>
      <c r="D22" s="18" t="n">
        <v>45.7542457542458</v>
      </c>
      <c r="E22" s="17" t="n">
        <v>54.2457542457542</v>
      </c>
      <c r="F22" s="17" t="n">
        <v>0</v>
      </c>
      <c r="G22" s="17" t="n">
        <v>0</v>
      </c>
      <c r="H22" s="17" t="n">
        <v>0</v>
      </c>
      <c r="I22" s="17" t="n">
        <v>0</v>
      </c>
      <c r="J22" s="17" t="n">
        <v>0</v>
      </c>
      <c r="M22" s="17" t="n">
        <v>50.3</v>
      </c>
      <c r="N22" s="17" t="n">
        <v>0.32</v>
      </c>
      <c r="O22" s="17" t="n">
        <v>1.01</v>
      </c>
      <c r="P22" s="17" t="n">
        <v>8.6</v>
      </c>
      <c r="Q22" s="17" t="n">
        <v>8.31</v>
      </c>
      <c r="R22" s="17" t="n">
        <v>22.9</v>
      </c>
      <c r="S22" s="17" t="n">
        <v>7.8</v>
      </c>
      <c r="T22" s="17" t="n">
        <v>0.17</v>
      </c>
      <c r="U22" s="17" t="n">
        <v>0.62</v>
      </c>
      <c r="V22" s="17" t="n">
        <v>0</v>
      </c>
      <c r="X22" s="17" t="n">
        <v>41.2</v>
      </c>
      <c r="Y22" s="17" t="n">
        <v>0.53</v>
      </c>
      <c r="Z22" s="17" t="n">
        <v>0</v>
      </c>
      <c r="AA22" s="17" t="n">
        <v>6.69</v>
      </c>
      <c r="AB22" s="17" t="n">
        <v>51.2</v>
      </c>
      <c r="AC22" s="17" t="n">
        <v>0.2</v>
      </c>
      <c r="AD22" s="17" t="n">
        <v>0.2</v>
      </c>
      <c r="AF22" s="17"/>
      <c r="AG22" s="17"/>
      <c r="AH22" s="17"/>
      <c r="AI22" s="17"/>
      <c r="AJ22" s="17"/>
      <c r="AK22" s="17"/>
      <c r="AL22" s="17"/>
      <c r="AM22" s="17"/>
      <c r="AN22" s="17"/>
      <c r="AP22" s="17"/>
      <c r="AQ22" s="17"/>
      <c r="AR22" s="17"/>
      <c r="AS22" s="17"/>
      <c r="AT22" s="17"/>
      <c r="AU22" s="17"/>
      <c r="AV22" s="17"/>
      <c r="AW22" s="17"/>
      <c r="AX22" s="17"/>
    </row>
    <row r="23" customFormat="false" ht="15" hidden="false" customHeight="false" outlineLevel="0" collapsed="false">
      <c r="A23" s="2" t="s">
        <v>27</v>
      </c>
      <c r="B23" s="13" t="n">
        <v>1</v>
      </c>
      <c r="C23" s="14" t="n">
        <v>1270</v>
      </c>
      <c r="D23" s="15" t="n">
        <f aca="false">2.6/0.9991</f>
        <v>2.60234210789711</v>
      </c>
      <c r="E23" s="16" t="n">
        <f aca="false">55.1/0.9991</f>
        <v>55.1496346712041</v>
      </c>
      <c r="F23" s="17" t="n">
        <f aca="false">24.8/0.9991</f>
        <v>24.8223401060955</v>
      </c>
      <c r="G23" s="16" t="n">
        <f aca="false">13.6/0.9991</f>
        <v>13.6122510259233</v>
      </c>
      <c r="H23" s="16" t="n">
        <f aca="false">1.41/0.9991</f>
        <v>1.41127014312882</v>
      </c>
      <c r="I23" s="16" t="n">
        <f aca="false">2.4/0.9991</f>
        <v>2.40216194575118</v>
      </c>
      <c r="J23" s="17" t="n">
        <v>0</v>
      </c>
      <c r="M23" s="17" t="n">
        <v>51.45</v>
      </c>
      <c r="N23" s="17" t="n">
        <v>1.45</v>
      </c>
      <c r="O23" s="17" t="n">
        <v>0.09</v>
      </c>
      <c r="P23" s="17" t="n">
        <v>19.05</v>
      </c>
      <c r="Q23" s="17" t="n">
        <v>5.42</v>
      </c>
      <c r="R23" s="17" t="n">
        <v>8.28</v>
      </c>
      <c r="S23" s="17" t="n">
        <v>9.39</v>
      </c>
      <c r="T23" s="17" t="n">
        <v>0.08</v>
      </c>
      <c r="U23" s="17" t="n">
        <v>4.35</v>
      </c>
      <c r="V23" s="17" t="n">
        <v>0</v>
      </c>
      <c r="X23" s="17" t="n">
        <v>40.8</v>
      </c>
      <c r="Y23" s="17" t="n">
        <v>0.13</v>
      </c>
      <c r="Z23" s="17" t="n">
        <v>0</v>
      </c>
      <c r="AA23" s="17" t="n">
        <v>9.2</v>
      </c>
      <c r="AB23" s="17" t="n">
        <v>49.5</v>
      </c>
      <c r="AC23" s="17" t="n">
        <v>0.23</v>
      </c>
      <c r="AD23" s="17" t="n">
        <v>0.17</v>
      </c>
      <c r="AF23" s="17" t="n">
        <v>53.9</v>
      </c>
      <c r="AG23" s="17" t="n">
        <v>0.25</v>
      </c>
      <c r="AH23" s="17" t="n">
        <v>0.87</v>
      </c>
      <c r="AI23" s="17" t="n">
        <v>5.1</v>
      </c>
      <c r="AJ23" s="17" t="n">
        <v>5.4</v>
      </c>
      <c r="AK23" s="17" t="n">
        <v>31.9</v>
      </c>
      <c r="AL23" s="17" t="n">
        <v>2.3</v>
      </c>
      <c r="AM23" s="17" t="n">
        <v>0.15</v>
      </c>
      <c r="AN23" s="17" t="n">
        <v>0</v>
      </c>
      <c r="AP23" s="17" t="n">
        <v>51.4</v>
      </c>
      <c r="AQ23" s="17" t="n">
        <v>0.54</v>
      </c>
      <c r="AR23" s="17" t="n">
        <v>1.13</v>
      </c>
      <c r="AS23" s="17" t="n">
        <v>5.9</v>
      </c>
      <c r="AT23" s="17" t="n">
        <v>3.42</v>
      </c>
      <c r="AU23" s="17" t="n">
        <v>19.1</v>
      </c>
      <c r="AV23" s="17" t="n">
        <v>17.8</v>
      </c>
      <c r="AW23" s="17" t="n">
        <v>0.12</v>
      </c>
      <c r="AX23" s="17" t="n">
        <v>0.61</v>
      </c>
    </row>
    <row r="24" customFormat="false" ht="15" hidden="false" customHeight="false" outlineLevel="0" collapsed="false">
      <c r="A24" s="2" t="s">
        <v>27</v>
      </c>
      <c r="B24" s="13" t="n">
        <v>1</v>
      </c>
      <c r="C24" s="14" t="n">
        <v>1272</v>
      </c>
      <c r="D24" s="15" t="n">
        <f aca="false">5/1.004</f>
        <v>4.9800796812749</v>
      </c>
      <c r="E24" s="16" t="n">
        <f aca="false">55/1.004</f>
        <v>54.7808764940239</v>
      </c>
      <c r="F24" s="17" t="n">
        <f aca="false">24/1.004</f>
        <v>23.9043824701195</v>
      </c>
      <c r="G24" s="16" t="n">
        <f aca="false">15/1.004</f>
        <v>14.9402390438247</v>
      </c>
      <c r="H24" s="16" t="n">
        <f aca="false">1.4/1.004</f>
        <v>1.39442231075697</v>
      </c>
      <c r="I24" s="16" t="n">
        <v>0</v>
      </c>
      <c r="J24" s="17" t="n">
        <v>0</v>
      </c>
      <c r="M24" s="17" t="n">
        <v>51.1</v>
      </c>
      <c r="N24" s="17" t="n">
        <v>1.3</v>
      </c>
      <c r="O24" s="17" t="n">
        <v>0.1</v>
      </c>
      <c r="P24" s="17" t="n">
        <v>19.2</v>
      </c>
      <c r="Q24" s="17" t="n">
        <v>5.39</v>
      </c>
      <c r="R24" s="17" t="n">
        <v>8.55</v>
      </c>
      <c r="S24" s="17" t="n">
        <v>9.9</v>
      </c>
      <c r="T24" s="17" t="n">
        <v>0.1</v>
      </c>
      <c r="U24" s="17" t="n">
        <v>4.43</v>
      </c>
      <c r="V24" s="17" t="n">
        <v>0</v>
      </c>
      <c r="X24" s="17" t="n">
        <v>40.9</v>
      </c>
      <c r="Y24" s="17" t="n">
        <v>0.09</v>
      </c>
      <c r="Z24" s="17" t="n">
        <v>0</v>
      </c>
      <c r="AA24" s="17" t="n">
        <v>8.92</v>
      </c>
      <c r="AB24" s="17" t="n">
        <v>49.7</v>
      </c>
      <c r="AC24" s="17" t="n">
        <v>0.26</v>
      </c>
      <c r="AD24" s="17" t="n">
        <v>0.09</v>
      </c>
      <c r="AF24" s="17" t="n">
        <v>53.8</v>
      </c>
      <c r="AG24" s="17" t="n">
        <v>0.32</v>
      </c>
      <c r="AH24" s="17" t="n">
        <v>0.94</v>
      </c>
      <c r="AI24" s="17" t="n">
        <v>5.8</v>
      </c>
      <c r="AJ24" s="17" t="n">
        <v>5.41</v>
      </c>
      <c r="AK24" s="17" t="n">
        <v>31.1</v>
      </c>
      <c r="AL24" s="17" t="n">
        <v>2.3</v>
      </c>
      <c r="AM24" s="17" t="n">
        <v>0.08</v>
      </c>
      <c r="AN24" s="17" t="n">
        <v>0.11</v>
      </c>
      <c r="AP24" s="17" t="n">
        <v>51.7</v>
      </c>
      <c r="AQ24" s="17" t="n">
        <v>0.45</v>
      </c>
      <c r="AR24" s="17" t="n">
        <v>1.4</v>
      </c>
      <c r="AS24" s="17" t="n">
        <v>6.5</v>
      </c>
      <c r="AT24" s="17" t="n">
        <v>3.74</v>
      </c>
      <c r="AU24" s="17" t="n">
        <v>19.5</v>
      </c>
      <c r="AV24" s="17" t="n">
        <v>15.9</v>
      </c>
      <c r="AW24" s="17" t="n">
        <v>0.12</v>
      </c>
      <c r="AX24" s="17" t="n">
        <v>0.63</v>
      </c>
    </row>
    <row r="25" customFormat="false" ht="15" hidden="false" customHeight="false" outlineLevel="0" collapsed="false">
      <c r="A25" s="2" t="s">
        <v>27</v>
      </c>
      <c r="B25" s="13" t="n">
        <v>1</v>
      </c>
      <c r="C25" s="14" t="n">
        <v>1279</v>
      </c>
      <c r="D25" s="15" t="n">
        <f aca="false">6/0.998</f>
        <v>6.01202404809619</v>
      </c>
      <c r="E25" s="16" t="n">
        <f aca="false">56/0.998</f>
        <v>56.1122244488978</v>
      </c>
      <c r="F25" s="17" t="n">
        <f aca="false">23/0.998</f>
        <v>23.0460921843687</v>
      </c>
      <c r="G25" s="16" t="n">
        <f aca="false">14/0.998</f>
        <v>14.0280561122245</v>
      </c>
      <c r="H25" s="16" t="n">
        <f aca="false">0.8/0.998</f>
        <v>0.801603206412826</v>
      </c>
      <c r="I25" s="17" t="n">
        <v>0</v>
      </c>
      <c r="J25" s="17" t="n">
        <v>0</v>
      </c>
      <c r="M25" s="17" t="n">
        <v>51.4</v>
      </c>
      <c r="N25" s="17" t="n">
        <v>1.32</v>
      </c>
      <c r="O25" s="17" t="n">
        <v>0.11</v>
      </c>
      <c r="P25" s="17" t="n">
        <v>18.6</v>
      </c>
      <c r="Q25" s="17" t="n">
        <v>5.4</v>
      </c>
      <c r="R25" s="17" t="n">
        <v>8.97</v>
      </c>
      <c r="S25" s="17" t="n">
        <v>10.01</v>
      </c>
      <c r="T25" s="17" t="n">
        <v>0.09</v>
      </c>
      <c r="U25" s="17" t="n">
        <v>4.07</v>
      </c>
      <c r="V25" s="17" t="n">
        <v>0</v>
      </c>
      <c r="X25" s="17" t="n">
        <v>40.9</v>
      </c>
      <c r="Y25" s="17" t="n">
        <v>0.14</v>
      </c>
      <c r="Z25" s="17" t="n">
        <v>0</v>
      </c>
      <c r="AA25" s="17" t="n">
        <v>8.8</v>
      </c>
      <c r="AB25" s="17" t="n">
        <v>49.7</v>
      </c>
      <c r="AC25" s="17" t="n">
        <v>0.31</v>
      </c>
      <c r="AD25" s="17" t="n">
        <v>0.15</v>
      </c>
      <c r="AF25" s="17" t="n">
        <v>53.5</v>
      </c>
      <c r="AG25" s="17" t="n">
        <v>0.33</v>
      </c>
      <c r="AH25" s="17" t="n">
        <v>1</v>
      </c>
      <c r="AI25" s="17" t="n">
        <v>6.1</v>
      </c>
      <c r="AJ25" s="17" t="n">
        <v>5.3</v>
      </c>
      <c r="AK25" s="17" t="n">
        <v>31.2</v>
      </c>
      <c r="AL25" s="17" t="n">
        <v>2.3</v>
      </c>
      <c r="AM25" s="17" t="n">
        <v>0.07</v>
      </c>
      <c r="AN25" s="17" t="n">
        <v>0</v>
      </c>
      <c r="AP25" s="17" t="n">
        <v>51.4</v>
      </c>
      <c r="AQ25" s="17" t="n">
        <v>0.57</v>
      </c>
      <c r="AR25" s="17" t="n">
        <v>1.41</v>
      </c>
      <c r="AS25" s="17" t="n">
        <v>7.2</v>
      </c>
      <c r="AT25" s="17" t="n">
        <v>3.8</v>
      </c>
      <c r="AU25" s="17" t="n">
        <v>19.1</v>
      </c>
      <c r="AV25" s="17" t="n">
        <v>16.1</v>
      </c>
      <c r="AW25" s="17" t="n">
        <v>0.1</v>
      </c>
      <c r="AX25" s="17" t="n">
        <v>0.61</v>
      </c>
    </row>
    <row r="26" customFormat="false" ht="15" hidden="false" customHeight="false" outlineLevel="0" collapsed="false">
      <c r="A26" s="2" t="s">
        <v>27</v>
      </c>
      <c r="B26" s="13" t="n">
        <v>1</v>
      </c>
      <c r="C26" s="14" t="n">
        <v>1297</v>
      </c>
      <c r="D26" s="15" t="n">
        <f aca="false">12/0.993</f>
        <v>12.0845921450151</v>
      </c>
      <c r="E26" s="16" t="n">
        <f aca="false">57/0.993</f>
        <v>57.4018126888218</v>
      </c>
      <c r="F26" s="17" t="n">
        <f aca="false">19/0.993</f>
        <v>19.1339375629406</v>
      </c>
      <c r="G26" s="16" t="n">
        <f aca="false">11/0.993</f>
        <v>11.0775427995972</v>
      </c>
      <c r="H26" s="16" t="n">
        <f aca="false">0.3/0.993</f>
        <v>0.302114803625378</v>
      </c>
      <c r="I26" s="17" t="n">
        <v>0</v>
      </c>
      <c r="J26" s="17" t="n">
        <v>0</v>
      </c>
      <c r="M26" s="17" t="n">
        <v>50.3</v>
      </c>
      <c r="N26" s="17" t="n">
        <v>1.11</v>
      </c>
      <c r="O26" s="17" t="n">
        <v>0.21</v>
      </c>
      <c r="P26" s="17" t="n">
        <v>17.7</v>
      </c>
      <c r="Q26" s="17" t="n">
        <v>5.9</v>
      </c>
      <c r="R26" s="17" t="n">
        <v>10.25</v>
      </c>
      <c r="S26" s="17" t="n">
        <v>11.28</v>
      </c>
      <c r="T26" s="17" t="n">
        <v>0.13</v>
      </c>
      <c r="U26" s="17" t="n">
        <v>3.16</v>
      </c>
      <c r="V26" s="17" t="n">
        <v>0</v>
      </c>
      <c r="X26" s="17" t="n">
        <v>40.8</v>
      </c>
      <c r="Y26" s="17" t="n">
        <v>0.2</v>
      </c>
      <c r="Z26" s="17" t="n">
        <v>0</v>
      </c>
      <c r="AA26" s="17" t="n">
        <v>8.5</v>
      </c>
      <c r="AB26" s="17" t="n">
        <v>50.2</v>
      </c>
      <c r="AC26" s="17" t="n">
        <v>0.28</v>
      </c>
      <c r="AD26" s="17" t="n">
        <v>0.1</v>
      </c>
      <c r="AF26" s="17" t="n">
        <v>54</v>
      </c>
      <c r="AG26" s="17" t="n">
        <v>0.23</v>
      </c>
      <c r="AH26" s="17" t="n">
        <v>1.4</v>
      </c>
      <c r="AI26" s="17" t="n">
        <v>5.5</v>
      </c>
      <c r="AJ26" s="17" t="n">
        <v>5.1</v>
      </c>
      <c r="AK26" s="17" t="n">
        <v>31.5</v>
      </c>
      <c r="AL26" s="17" t="n">
        <v>2.1</v>
      </c>
      <c r="AM26" s="17" t="n">
        <v>0.11</v>
      </c>
      <c r="AN26" s="17" t="n">
        <v>0.08</v>
      </c>
      <c r="AP26" s="17" t="n">
        <v>51.8</v>
      </c>
      <c r="AQ26" s="17" t="n">
        <v>0.41</v>
      </c>
      <c r="AR26" s="17" t="n">
        <v>1.5</v>
      </c>
      <c r="AS26" s="17" t="n">
        <v>6.6</v>
      </c>
      <c r="AT26" s="17" t="n">
        <v>3.82</v>
      </c>
      <c r="AU26" s="17" t="n">
        <v>20.3</v>
      </c>
      <c r="AV26" s="17" t="n">
        <v>14.9</v>
      </c>
      <c r="AW26" s="17" t="n">
        <v>0.1</v>
      </c>
      <c r="AX26" s="17" t="n">
        <v>0.53</v>
      </c>
    </row>
    <row r="27" customFormat="false" ht="15" hidden="false" customHeight="false" outlineLevel="0" collapsed="false">
      <c r="A27" s="2" t="s">
        <v>27</v>
      </c>
      <c r="B27" s="13" t="n">
        <v>1.5</v>
      </c>
      <c r="C27" s="14" t="n">
        <v>1360</v>
      </c>
      <c r="D27" s="15" t="n">
        <f aca="false">1.7/0.996</f>
        <v>1.70682730923695</v>
      </c>
      <c r="E27" s="16" t="n">
        <f aca="false">53.2/0.996</f>
        <v>53.4136546184739</v>
      </c>
      <c r="F27" s="17" t="n">
        <f aca="false">23.7/0.996</f>
        <v>23.7951807228916</v>
      </c>
      <c r="G27" s="16" t="n">
        <f aca="false">20.2/0.996</f>
        <v>20.281124497992</v>
      </c>
      <c r="H27" s="16" t="n">
        <f aca="false">0.8/0.996</f>
        <v>0.803212851405622</v>
      </c>
      <c r="I27" s="17" t="n">
        <v>0</v>
      </c>
      <c r="J27" s="17" t="n">
        <v>0</v>
      </c>
      <c r="M27" s="17" t="n">
        <v>48.7</v>
      </c>
      <c r="N27" s="17" t="n">
        <v>1.22</v>
      </c>
      <c r="O27" s="17" t="n">
        <v>0.12</v>
      </c>
      <c r="P27" s="17" t="n">
        <v>17.6</v>
      </c>
      <c r="Q27" s="17" t="n">
        <v>6.91</v>
      </c>
      <c r="R27" s="17" t="n">
        <v>11.5</v>
      </c>
      <c r="S27" s="17" t="n">
        <v>10.4</v>
      </c>
      <c r="T27" s="17" t="n">
        <v>0.1</v>
      </c>
      <c r="U27" s="17" t="n">
        <v>3.56</v>
      </c>
      <c r="V27" s="17" t="n">
        <v>0</v>
      </c>
      <c r="X27" s="17" t="n">
        <v>40.7</v>
      </c>
      <c r="Y27" s="17" t="n">
        <v>0.11</v>
      </c>
      <c r="Z27" s="17" t="n">
        <v>0</v>
      </c>
      <c r="AA27" s="17" t="n">
        <v>9.1</v>
      </c>
      <c r="AB27" s="17" t="n">
        <v>49.7</v>
      </c>
      <c r="AC27" s="17" t="n">
        <v>0.27</v>
      </c>
      <c r="AD27" s="17" t="n">
        <v>0.08</v>
      </c>
      <c r="AF27" s="17" t="n">
        <v>53.3</v>
      </c>
      <c r="AG27" s="17" t="n">
        <v>0.17</v>
      </c>
      <c r="AH27" s="17" t="n">
        <v>0.97</v>
      </c>
      <c r="AI27" s="17" t="n">
        <v>7.1</v>
      </c>
      <c r="AJ27" s="17" t="n">
        <v>5.4</v>
      </c>
      <c r="AK27" s="17" t="n">
        <v>30.7</v>
      </c>
      <c r="AL27" s="17" t="n">
        <v>2.3</v>
      </c>
      <c r="AM27" s="17" t="n">
        <v>0.06</v>
      </c>
      <c r="AN27" s="17" t="n">
        <v>0.16</v>
      </c>
      <c r="AP27" s="17" t="n">
        <v>51.3</v>
      </c>
      <c r="AQ27" s="17" t="n">
        <v>0.33</v>
      </c>
      <c r="AR27" s="17" t="n">
        <v>1.14</v>
      </c>
      <c r="AS27" s="17" t="n">
        <v>7.8</v>
      </c>
      <c r="AT27" s="17" t="n">
        <v>4.3</v>
      </c>
      <c r="AU27" s="17" t="n">
        <v>20.8</v>
      </c>
      <c r="AV27" s="17" t="n">
        <v>13.4</v>
      </c>
      <c r="AW27" s="17" t="n">
        <v>0.09</v>
      </c>
      <c r="AX27" s="17" t="n">
        <v>0.77</v>
      </c>
    </row>
    <row r="28" customFormat="false" ht="15" hidden="false" customHeight="false" outlineLevel="0" collapsed="false">
      <c r="A28" s="2" t="s">
        <v>27</v>
      </c>
      <c r="B28" s="13" t="n">
        <v>1.5</v>
      </c>
      <c r="C28" s="14" t="n">
        <v>1367</v>
      </c>
      <c r="D28" s="15" t="n">
        <f aca="false">7.3/0.999</f>
        <v>7.30730730730731</v>
      </c>
      <c r="E28" s="16" t="n">
        <f aca="false">55.3/0.999</f>
        <v>55.3553553553554</v>
      </c>
      <c r="F28" s="17" t="n">
        <f aca="false">20.2/0.999</f>
        <v>20.2202202202202</v>
      </c>
      <c r="G28" s="16" t="n">
        <f aca="false">16.3/0.999</f>
        <v>16.3163163163163</v>
      </c>
      <c r="H28" s="16" t="n">
        <f aca="false">0.8/0.999</f>
        <v>0.800800800800801</v>
      </c>
      <c r="I28" s="17" t="n">
        <v>0</v>
      </c>
      <c r="J28" s="17" t="n">
        <v>0</v>
      </c>
      <c r="M28" s="17" t="n">
        <v>48.6</v>
      </c>
      <c r="N28" s="17" t="n">
        <v>1.11</v>
      </c>
      <c r="O28" s="17" t="n">
        <v>0.17</v>
      </c>
      <c r="P28" s="17" t="n">
        <v>17.19</v>
      </c>
      <c r="Q28" s="17" t="n">
        <v>6.89</v>
      </c>
      <c r="R28" s="17" t="n">
        <v>12</v>
      </c>
      <c r="S28" s="17" t="n">
        <v>10.7</v>
      </c>
      <c r="T28" s="17" t="n">
        <v>0.08</v>
      </c>
      <c r="U28" s="17" t="n">
        <v>3.19</v>
      </c>
      <c r="V28" s="17" t="n">
        <v>0</v>
      </c>
      <c r="X28" s="17" t="n">
        <v>40.9</v>
      </c>
      <c r="Y28" s="17" t="n">
        <v>0.16</v>
      </c>
      <c r="Z28" s="17" t="n">
        <v>0</v>
      </c>
      <c r="AA28" s="17" t="n">
        <v>8.81</v>
      </c>
      <c r="AB28" s="17" t="n">
        <v>49.8</v>
      </c>
      <c r="AC28" s="17" t="n">
        <v>0.27</v>
      </c>
      <c r="AD28" s="17" t="n">
        <v>0.07</v>
      </c>
      <c r="AF28" s="17" t="n">
        <v>53.7</v>
      </c>
      <c r="AG28" s="17" t="n">
        <v>0.14</v>
      </c>
      <c r="AH28" s="17" t="n">
        <v>1.2</v>
      </c>
      <c r="AI28" s="17" t="n">
        <v>6</v>
      </c>
      <c r="AJ28" s="17" t="n">
        <v>5.4</v>
      </c>
      <c r="AK28" s="17" t="n">
        <v>31</v>
      </c>
      <c r="AL28" s="17" t="n">
        <v>2.37</v>
      </c>
      <c r="AM28" s="17" t="n">
        <v>0.06</v>
      </c>
      <c r="AN28" s="17" t="n">
        <v>0.14</v>
      </c>
      <c r="AP28" s="17" t="n">
        <v>52.1</v>
      </c>
      <c r="AQ28" s="17" t="n">
        <v>0.23</v>
      </c>
      <c r="AR28" s="17" t="n">
        <v>1.47</v>
      </c>
      <c r="AS28" s="17" t="n">
        <v>6.8</v>
      </c>
      <c r="AT28" s="17" t="n">
        <v>4.2</v>
      </c>
      <c r="AU28" s="17" t="n">
        <v>21.3</v>
      </c>
      <c r="AV28" s="17" t="n">
        <v>13.2</v>
      </c>
      <c r="AW28" s="17" t="n">
        <v>0.1</v>
      </c>
      <c r="AX28" s="17" t="n">
        <v>0.67</v>
      </c>
    </row>
    <row r="29" customFormat="false" ht="15" hidden="false" customHeight="false" outlineLevel="0" collapsed="false">
      <c r="A29" s="2" t="s">
        <v>27</v>
      </c>
      <c r="B29" s="13" t="n">
        <v>1.5</v>
      </c>
      <c r="C29" s="14" t="n">
        <v>1384</v>
      </c>
      <c r="D29" s="15" t="n">
        <f aca="false">14.2/0.999</f>
        <v>14.2142142142142</v>
      </c>
      <c r="E29" s="16" t="n">
        <f aca="false">55.8/0.999</f>
        <v>55.8558558558559</v>
      </c>
      <c r="F29" s="17" t="n">
        <f aca="false">19.2/0.999</f>
        <v>19.2192192192192</v>
      </c>
      <c r="G29" s="16" t="n">
        <f aca="false">10.4/0.999</f>
        <v>10.4104104104104</v>
      </c>
      <c r="H29" s="16" t="n">
        <f aca="false">0.3/0.999</f>
        <v>0.3003003003003</v>
      </c>
      <c r="I29" s="17" t="n">
        <v>0</v>
      </c>
      <c r="J29" s="17" t="n">
        <v>0</v>
      </c>
      <c r="M29" s="17" t="n">
        <v>48.5</v>
      </c>
      <c r="N29" s="17" t="n">
        <v>0.9</v>
      </c>
      <c r="O29" s="17" t="n">
        <v>0.32</v>
      </c>
      <c r="P29" s="17" t="n">
        <v>15.51</v>
      </c>
      <c r="Q29" s="17" t="n">
        <v>7.2</v>
      </c>
      <c r="R29" s="17" t="n">
        <v>13.4</v>
      </c>
      <c r="S29" s="17" t="n">
        <v>11.9</v>
      </c>
      <c r="T29" s="17" t="n">
        <v>0.13</v>
      </c>
      <c r="U29" s="17" t="n">
        <v>2.14</v>
      </c>
      <c r="V29" s="17" t="n">
        <v>0</v>
      </c>
      <c r="X29" s="17" t="n">
        <v>40.8</v>
      </c>
      <c r="Y29" s="17" t="n">
        <v>0.22</v>
      </c>
      <c r="Z29" s="17" t="n">
        <v>0</v>
      </c>
      <c r="AA29" s="17" t="n">
        <v>8.4</v>
      </c>
      <c r="AB29" s="17" t="n">
        <v>50.1</v>
      </c>
      <c r="AC29" s="17" t="n">
        <v>0.32</v>
      </c>
      <c r="AD29" s="17" t="n">
        <v>0.11</v>
      </c>
      <c r="AF29" s="17" t="n">
        <v>54</v>
      </c>
      <c r="AG29" s="17" t="n">
        <v>0.02</v>
      </c>
      <c r="AH29" s="17" t="n">
        <v>1.4</v>
      </c>
      <c r="AI29" s="17" t="n">
        <v>5.3</v>
      </c>
      <c r="AJ29" s="17" t="n">
        <v>5.17</v>
      </c>
      <c r="AK29" s="17" t="n">
        <v>31.2</v>
      </c>
      <c r="AL29" s="17" t="n">
        <v>2.6</v>
      </c>
      <c r="AM29" s="17" t="n">
        <v>0.11</v>
      </c>
      <c r="AN29" s="17" t="n">
        <v>0.12</v>
      </c>
      <c r="AP29" s="17" t="n">
        <v>52.5</v>
      </c>
      <c r="AQ29" s="17" t="n">
        <v>0.18</v>
      </c>
      <c r="AR29" s="17" t="n">
        <v>1.7</v>
      </c>
      <c r="AS29" s="17" t="n">
        <v>6</v>
      </c>
      <c r="AT29" s="17" t="n">
        <v>4.4</v>
      </c>
      <c r="AU29" s="17" t="n">
        <v>23.1</v>
      </c>
      <c r="AV29" s="17" t="n">
        <v>11.5</v>
      </c>
      <c r="AW29" s="17" t="n">
        <v>0.13</v>
      </c>
      <c r="AX29" s="17" t="n">
        <v>0.45</v>
      </c>
    </row>
    <row r="30" customFormat="false" ht="15" hidden="false" customHeight="false" outlineLevel="0" collapsed="false">
      <c r="A30" s="2" t="s">
        <v>28</v>
      </c>
      <c r="B30" s="13" t="n">
        <v>3</v>
      </c>
      <c r="C30" s="14" t="n">
        <v>1500</v>
      </c>
      <c r="D30" s="15" t="n">
        <v>2.5</v>
      </c>
      <c r="E30" s="16" t="n">
        <v>51.7725</v>
      </c>
      <c r="F30" s="17" t="n">
        <v>17.2575</v>
      </c>
      <c r="G30" s="16" t="n">
        <v>26.6175</v>
      </c>
      <c r="H30" s="17" t="n">
        <v>0</v>
      </c>
      <c r="I30" s="16" t="n">
        <v>0</v>
      </c>
      <c r="J30" s="17" t="n">
        <v>1.8525</v>
      </c>
      <c r="M30" s="17"/>
      <c r="N30" s="17"/>
      <c r="O30" s="17"/>
      <c r="P30" s="17"/>
      <c r="Q30" s="17"/>
      <c r="R30" s="17"/>
      <c r="S30" s="17"/>
      <c r="T30" s="17"/>
      <c r="U30" s="17"/>
      <c r="V30" s="17"/>
      <c r="X30" s="17" t="n">
        <v>40.24</v>
      </c>
      <c r="Y30" s="17" t="n">
        <v>0.14</v>
      </c>
      <c r="Z30" s="17" t="n">
        <v>0.21</v>
      </c>
      <c r="AA30" s="17" t="n">
        <v>10.23</v>
      </c>
      <c r="AB30" s="17" t="n">
        <v>49.45</v>
      </c>
      <c r="AC30" s="17" t="n">
        <v>0.25</v>
      </c>
      <c r="AD30" s="17" t="n">
        <v>0.13</v>
      </c>
      <c r="AF30" s="17" t="n">
        <v>53.28</v>
      </c>
      <c r="AG30" s="17" t="n">
        <v>0.18</v>
      </c>
      <c r="AH30" s="17" t="n">
        <v>0.6</v>
      </c>
      <c r="AI30" s="17" t="n">
        <v>8.19</v>
      </c>
      <c r="AJ30" s="17" t="n">
        <v>6.01</v>
      </c>
      <c r="AK30" s="17" t="n">
        <v>30.23</v>
      </c>
      <c r="AL30" s="17" t="n">
        <v>2.29</v>
      </c>
      <c r="AM30" s="17" t="n">
        <v>0.13</v>
      </c>
      <c r="AN30" s="17" t="n">
        <v>0.21</v>
      </c>
      <c r="AP30" s="17" t="n">
        <v>52.21</v>
      </c>
      <c r="AQ30" s="17" t="n">
        <v>0.25</v>
      </c>
      <c r="AR30" s="17" t="n">
        <v>0.74</v>
      </c>
      <c r="AS30" s="17" t="n">
        <v>8.7</v>
      </c>
      <c r="AT30" s="17" t="n">
        <v>5.13</v>
      </c>
      <c r="AU30" s="17" t="n">
        <v>22.32</v>
      </c>
      <c r="AV30" s="17" t="n">
        <v>10.65</v>
      </c>
      <c r="AW30" s="17" t="n">
        <v>0.15</v>
      </c>
      <c r="AX30" s="17" t="n">
        <v>0.71</v>
      </c>
      <c r="AZ30" s="17" t="n">
        <v>42.42</v>
      </c>
      <c r="BA30" s="17" t="n">
        <v>0.53</v>
      </c>
      <c r="BB30" s="17" t="n">
        <v>1.53</v>
      </c>
      <c r="BC30" s="17" t="n">
        <v>22.2</v>
      </c>
      <c r="BD30" s="17" t="n">
        <v>6.22</v>
      </c>
      <c r="BE30" s="17" t="n">
        <v>21.81</v>
      </c>
      <c r="BF30" s="17" t="n">
        <v>5.43</v>
      </c>
      <c r="BG30" s="17" t="n">
        <v>0.2</v>
      </c>
      <c r="BH30" s="17" t="n">
        <v>0.03</v>
      </c>
    </row>
    <row r="31" customFormat="false" ht="15" hidden="false" customHeight="false" outlineLevel="0" collapsed="false">
      <c r="A31" s="2" t="s">
        <v>28</v>
      </c>
      <c r="B31" s="13" t="n">
        <v>3</v>
      </c>
      <c r="C31" s="14" t="n">
        <v>1515</v>
      </c>
      <c r="D31" s="15" t="n">
        <v>13.7862137862138</v>
      </c>
      <c r="E31" s="16" t="n">
        <v>52.4475524475525</v>
      </c>
      <c r="F31" s="17" t="n">
        <v>19.7802197802198</v>
      </c>
      <c r="G31" s="16" t="n">
        <v>13.986013986014</v>
      </c>
      <c r="H31" s="17" t="n">
        <v>0</v>
      </c>
      <c r="I31" s="16" t="n">
        <v>0</v>
      </c>
      <c r="J31" s="17" t="n">
        <v>0</v>
      </c>
      <c r="M31" s="17" t="n">
        <v>46.17</v>
      </c>
      <c r="N31" s="17" t="n">
        <v>0.91</v>
      </c>
      <c r="O31" s="17" t="n">
        <v>0.31</v>
      </c>
      <c r="P31" s="17" t="n">
        <v>13.32</v>
      </c>
      <c r="Q31" s="17" t="n">
        <v>9.55</v>
      </c>
      <c r="R31" s="17" t="n">
        <v>16.9</v>
      </c>
      <c r="S31" s="17" t="n">
        <v>10.69</v>
      </c>
      <c r="T31" s="17" t="n">
        <v>0.18</v>
      </c>
      <c r="U31" s="17" t="n">
        <v>0.96</v>
      </c>
      <c r="V31" s="17" t="n">
        <v>0.56</v>
      </c>
      <c r="X31" s="17" t="n">
        <v>40.36</v>
      </c>
      <c r="Y31" s="17" t="n">
        <v>0.19</v>
      </c>
      <c r="Z31" s="17" t="n">
        <v>0.23</v>
      </c>
      <c r="AA31" s="17" t="n">
        <v>9.33</v>
      </c>
      <c r="AB31" s="17" t="n">
        <v>50.02</v>
      </c>
      <c r="AC31" s="17" t="n">
        <v>0.28</v>
      </c>
      <c r="AD31" s="17" t="n">
        <v>0.13</v>
      </c>
      <c r="AF31" s="17" t="n">
        <v>53.94</v>
      </c>
      <c r="AG31" s="17" t="n">
        <v>0.1</v>
      </c>
      <c r="AH31" s="17" t="n">
        <v>0.75</v>
      </c>
      <c r="AI31" s="17" t="n">
        <v>7.25</v>
      </c>
      <c r="AJ31" s="17" t="n">
        <v>5.48</v>
      </c>
      <c r="AK31" s="17" t="n">
        <v>30.83</v>
      </c>
      <c r="AL31" s="17" t="n">
        <v>2.49</v>
      </c>
      <c r="AM31" s="17" t="n">
        <v>0.12</v>
      </c>
      <c r="AN31" s="17" t="n">
        <v>0.12</v>
      </c>
      <c r="AP31" s="17" t="n">
        <v>52.47</v>
      </c>
      <c r="AQ31" s="17" t="n">
        <v>0.13</v>
      </c>
      <c r="AR31" s="17" t="n">
        <v>0.81</v>
      </c>
      <c r="AS31" s="17" t="n">
        <v>8.07</v>
      </c>
      <c r="AT31" s="17" t="n">
        <v>4.87</v>
      </c>
      <c r="AU31" s="17" t="n">
        <v>23.67</v>
      </c>
      <c r="AV31" s="17" t="n">
        <v>10.16</v>
      </c>
      <c r="AW31" s="17" t="n">
        <v>0.14</v>
      </c>
      <c r="AX31" s="17" t="n">
        <v>0.45</v>
      </c>
      <c r="AZ31" s="17"/>
      <c r="BA31" s="17"/>
      <c r="BB31" s="17"/>
      <c r="BC31" s="17"/>
      <c r="BD31" s="17"/>
      <c r="BE31" s="17"/>
      <c r="BF31" s="17"/>
      <c r="BG31" s="17"/>
      <c r="BH31" s="17"/>
    </row>
    <row r="32" customFormat="false" ht="15" hidden="false" customHeight="false" outlineLevel="0" collapsed="false">
      <c r="A32" s="2" t="s">
        <v>28</v>
      </c>
      <c r="B32" s="13" t="n">
        <v>3</v>
      </c>
      <c r="C32" s="14" t="n">
        <v>1530</v>
      </c>
      <c r="D32" s="15" t="n">
        <v>18.5</v>
      </c>
      <c r="E32" s="16" t="n">
        <v>51.5</v>
      </c>
      <c r="F32" s="17" t="n">
        <v>20.6</v>
      </c>
      <c r="G32" s="16" t="n">
        <v>9.4</v>
      </c>
      <c r="H32" s="17" t="n">
        <v>0</v>
      </c>
      <c r="I32" s="16" t="n">
        <v>0</v>
      </c>
      <c r="J32" s="17" t="n">
        <v>0</v>
      </c>
      <c r="M32" s="17" t="n">
        <v>46.66</v>
      </c>
      <c r="N32" s="17" t="n">
        <v>0.7</v>
      </c>
      <c r="O32" s="17" t="n">
        <v>0.35</v>
      </c>
      <c r="P32" s="17" t="n">
        <v>13.06</v>
      </c>
      <c r="Q32" s="17" t="n">
        <v>8.75</v>
      </c>
      <c r="R32" s="17" t="n">
        <v>17.58</v>
      </c>
      <c r="S32" s="17" t="n">
        <v>10.92</v>
      </c>
      <c r="T32" s="17" t="n">
        <v>0.18</v>
      </c>
      <c r="U32" s="17" t="n">
        <v>0.93</v>
      </c>
      <c r="V32" s="17" t="n">
        <v>0.41</v>
      </c>
      <c r="X32" s="17" t="n">
        <v>40.14</v>
      </c>
      <c r="Y32" s="17" t="n">
        <v>0.22</v>
      </c>
      <c r="Z32" s="17" t="n">
        <v>0.22</v>
      </c>
      <c r="AA32" s="17" t="n">
        <v>8.74</v>
      </c>
      <c r="AB32" s="17" t="n">
        <v>49.97</v>
      </c>
      <c r="AC32" s="17" t="n">
        <v>0.25</v>
      </c>
      <c r="AD32" s="17" t="n">
        <v>0.13</v>
      </c>
      <c r="AF32" s="17" t="n">
        <v>53.35</v>
      </c>
      <c r="AG32" s="17" t="n">
        <v>0.08</v>
      </c>
      <c r="AH32" s="17" t="n">
        <v>0.84</v>
      </c>
      <c r="AI32" s="17" t="n">
        <v>7.05</v>
      </c>
      <c r="AJ32" s="17" t="n">
        <v>5.25</v>
      </c>
      <c r="AK32" s="17" t="n">
        <v>31.47</v>
      </c>
      <c r="AL32" s="17" t="n">
        <v>2.45</v>
      </c>
      <c r="AM32" s="17" t="n">
        <v>0.12</v>
      </c>
      <c r="AN32" s="17" t="n">
        <v>0.13</v>
      </c>
      <c r="AP32" s="17" t="n">
        <v>52.06</v>
      </c>
      <c r="AQ32" s="17" t="n">
        <v>0.11</v>
      </c>
      <c r="AR32" s="17" t="n">
        <v>0.91</v>
      </c>
      <c r="AS32" s="17" t="n">
        <v>7.5</v>
      </c>
      <c r="AT32" s="17" t="n">
        <v>4.72</v>
      </c>
      <c r="AU32" s="17" t="n">
        <v>24.45</v>
      </c>
      <c r="AV32" s="17" t="n">
        <v>9.72</v>
      </c>
      <c r="AW32" s="17" t="n">
        <v>0.14</v>
      </c>
      <c r="AX32" s="17" t="n">
        <v>0.45</v>
      </c>
      <c r="AZ32" s="17"/>
      <c r="BA32" s="17"/>
      <c r="BB32" s="17"/>
      <c r="BC32" s="17"/>
      <c r="BD32" s="17"/>
      <c r="BE32" s="17"/>
      <c r="BF32" s="17"/>
      <c r="BG32" s="17"/>
      <c r="BH32" s="17"/>
    </row>
    <row r="33" customFormat="false" ht="15" hidden="false" customHeight="false" outlineLevel="0" collapsed="false">
      <c r="A33" s="2" t="s">
        <v>28</v>
      </c>
      <c r="B33" s="13" t="n">
        <v>3</v>
      </c>
      <c r="C33" s="14" t="n">
        <v>1540</v>
      </c>
      <c r="D33" s="15" t="n">
        <v>24.4</v>
      </c>
      <c r="E33" s="16" t="n">
        <v>50.5</v>
      </c>
      <c r="F33" s="17" t="n">
        <v>25.1</v>
      </c>
      <c r="G33" s="17" t="n">
        <v>0</v>
      </c>
      <c r="H33" s="17" t="n">
        <v>0</v>
      </c>
      <c r="I33" s="16" t="n">
        <v>0</v>
      </c>
      <c r="J33" s="17" t="n">
        <v>0</v>
      </c>
      <c r="M33" s="17" t="n">
        <v>46.91</v>
      </c>
      <c r="N33" s="17" t="n">
        <v>0.64</v>
      </c>
      <c r="O33" s="17" t="n">
        <v>0.43</v>
      </c>
      <c r="P33" s="17" t="n">
        <v>12.46</v>
      </c>
      <c r="Q33" s="17" t="n">
        <v>8.86</v>
      </c>
      <c r="R33" s="17" t="n">
        <v>18.22</v>
      </c>
      <c r="S33" s="17" t="n">
        <v>10.86</v>
      </c>
      <c r="T33" s="17" t="n">
        <v>0.17</v>
      </c>
      <c r="U33" s="17" t="n">
        <v>0.82</v>
      </c>
      <c r="V33" s="17" t="n">
        <v>0.34</v>
      </c>
      <c r="X33" s="17" t="n">
        <v>40.03</v>
      </c>
      <c r="Y33" s="17" t="n">
        <v>0.24</v>
      </c>
      <c r="Z33" s="17" t="n">
        <v>0.22</v>
      </c>
      <c r="AA33" s="17" t="n">
        <v>8.61</v>
      </c>
      <c r="AB33" s="17" t="n">
        <v>49.8</v>
      </c>
      <c r="AC33" s="17" t="n">
        <v>0.35</v>
      </c>
      <c r="AD33" s="17" t="n">
        <v>0.13</v>
      </c>
      <c r="AF33" s="17" t="n">
        <v>53.22</v>
      </c>
      <c r="AG33" s="17" t="n">
        <v>0.07</v>
      </c>
      <c r="AH33" s="17" t="n">
        <v>0.87</v>
      </c>
      <c r="AI33" s="17" t="n">
        <v>5.28</v>
      </c>
      <c r="AJ33" s="17" t="n">
        <v>5.13</v>
      </c>
      <c r="AK33" s="17" t="n">
        <v>31.79</v>
      </c>
      <c r="AL33" s="17" t="n">
        <v>2.56</v>
      </c>
      <c r="AM33" s="17" t="n">
        <v>0.13</v>
      </c>
      <c r="AN33" s="17" t="n">
        <v>0.13</v>
      </c>
      <c r="AP33" s="17"/>
      <c r="AQ33" s="17"/>
      <c r="AR33" s="17"/>
      <c r="AS33" s="17"/>
      <c r="AT33" s="17"/>
      <c r="AU33" s="17"/>
      <c r="AV33" s="17"/>
      <c r="AW33" s="17"/>
      <c r="AX33" s="17"/>
      <c r="AZ33" s="17"/>
      <c r="BA33" s="17"/>
      <c r="BB33" s="17"/>
      <c r="BC33" s="17"/>
      <c r="BD33" s="17"/>
      <c r="BE33" s="17"/>
      <c r="BF33" s="17"/>
      <c r="BG33" s="17"/>
      <c r="BH33" s="17"/>
    </row>
    <row r="34" customFormat="false" ht="15" hidden="false" customHeight="false" outlineLevel="0" collapsed="false">
      <c r="A34" s="2" t="s">
        <v>28</v>
      </c>
      <c r="B34" s="13" t="n">
        <v>3</v>
      </c>
      <c r="C34" s="14" t="n">
        <v>1580</v>
      </c>
      <c r="D34" s="18" t="n">
        <v>37.2</v>
      </c>
      <c r="E34" s="16" t="n">
        <v>52.9</v>
      </c>
      <c r="F34" s="17" t="n">
        <v>9.9</v>
      </c>
      <c r="G34" s="17" t="n">
        <v>0</v>
      </c>
      <c r="H34" s="17" t="n">
        <v>0</v>
      </c>
      <c r="I34" s="16" t="n">
        <v>0</v>
      </c>
      <c r="J34" s="17" t="n">
        <v>0</v>
      </c>
      <c r="M34" s="17" t="n">
        <v>48.98</v>
      </c>
      <c r="N34" s="17" t="n">
        <v>0.48</v>
      </c>
      <c r="O34" s="17" t="n">
        <v>0.55</v>
      </c>
      <c r="P34" s="17" t="n">
        <v>11.06</v>
      </c>
      <c r="Q34" s="17" t="n">
        <v>9.45</v>
      </c>
      <c r="R34" s="17" t="n">
        <v>19.71</v>
      </c>
      <c r="S34" s="17" t="n">
        <v>8.78</v>
      </c>
      <c r="T34" s="17" t="n">
        <v>0.18</v>
      </c>
      <c r="U34" s="17" t="n">
        <v>0.77</v>
      </c>
      <c r="V34" s="17" t="n">
        <v>0.23</v>
      </c>
      <c r="X34" s="17" t="n">
        <v>40.9</v>
      </c>
      <c r="Y34" s="17" t="n">
        <v>0.27</v>
      </c>
      <c r="Z34" s="17" t="n">
        <v>0.18</v>
      </c>
      <c r="AA34" s="17" t="n">
        <v>7.79</v>
      </c>
      <c r="AB34" s="17" t="n">
        <v>51.23</v>
      </c>
      <c r="AC34" s="17" t="n">
        <v>0.2</v>
      </c>
      <c r="AD34" s="17" t="n">
        <v>0.11</v>
      </c>
      <c r="AF34" s="17" t="n">
        <v>56.82</v>
      </c>
      <c r="AG34" s="17" t="n">
        <v>0.04</v>
      </c>
      <c r="AH34" s="17" t="n">
        <v>0.57</v>
      </c>
      <c r="AI34" s="17" t="n">
        <v>3.25</v>
      </c>
      <c r="AJ34" s="17" t="n">
        <v>4.79</v>
      </c>
      <c r="AK34" s="17" t="n">
        <v>34.08</v>
      </c>
      <c r="AL34" s="17" t="n">
        <v>1.37</v>
      </c>
      <c r="AM34" s="17" t="n">
        <v>0.1</v>
      </c>
      <c r="AN34" s="17" t="n">
        <v>0.07</v>
      </c>
      <c r="AP34" s="17"/>
      <c r="AQ34" s="17"/>
      <c r="AR34" s="17"/>
      <c r="AS34" s="17"/>
      <c r="AT34" s="17"/>
      <c r="AU34" s="17"/>
      <c r="AV34" s="17"/>
      <c r="AW34" s="17"/>
      <c r="AX34" s="17"/>
      <c r="AZ34" s="17"/>
      <c r="BA34" s="17"/>
      <c r="BB34" s="17"/>
      <c r="BC34" s="17"/>
      <c r="BD34" s="17"/>
      <c r="BE34" s="17"/>
      <c r="BF34" s="17"/>
      <c r="BG34" s="17"/>
      <c r="BH34" s="17"/>
    </row>
    <row r="35" customFormat="false" ht="15" hidden="false" customHeight="false" outlineLevel="0" collapsed="false">
      <c r="A35" s="2" t="s">
        <v>28</v>
      </c>
      <c r="B35" s="13" t="n">
        <v>3</v>
      </c>
      <c r="C35" s="14" t="n">
        <v>1630</v>
      </c>
      <c r="D35" s="18" t="n">
        <v>52.7</v>
      </c>
      <c r="E35" s="16" t="n">
        <v>47.3</v>
      </c>
      <c r="F35" s="17" t="n">
        <v>0</v>
      </c>
      <c r="G35" s="17" t="n">
        <v>0</v>
      </c>
      <c r="H35" s="17" t="n">
        <v>0</v>
      </c>
      <c r="I35" s="16" t="n">
        <v>0</v>
      </c>
      <c r="J35" s="17" t="n">
        <v>0</v>
      </c>
      <c r="M35" s="17" t="n">
        <v>47.96</v>
      </c>
      <c r="N35" s="17" t="n">
        <v>0.39</v>
      </c>
      <c r="O35" s="17" t="n">
        <v>0.51</v>
      </c>
      <c r="P35" s="17" t="n">
        <v>9.5</v>
      </c>
      <c r="Q35" s="17" t="n">
        <v>9.19</v>
      </c>
      <c r="R35" s="17" t="n">
        <v>23.89</v>
      </c>
      <c r="S35" s="17" t="n">
        <v>7.7</v>
      </c>
      <c r="T35" s="17" t="n">
        <v>0.17</v>
      </c>
      <c r="U35" s="17" t="n">
        <v>0.52</v>
      </c>
      <c r="V35" s="17" t="n">
        <v>0.22</v>
      </c>
      <c r="X35" s="17" t="n">
        <v>40.96</v>
      </c>
      <c r="Y35" s="17" t="n">
        <v>0.27</v>
      </c>
      <c r="Z35" s="17" t="n">
        <v>0.19</v>
      </c>
      <c r="AA35" s="17" t="n">
        <v>7.02</v>
      </c>
      <c r="AB35" s="17" t="n">
        <v>51.99</v>
      </c>
      <c r="AC35" s="17" t="n">
        <v>0.2</v>
      </c>
      <c r="AD35" s="17" t="n">
        <v>0.09</v>
      </c>
      <c r="AF35" s="17"/>
      <c r="AG35" s="17"/>
      <c r="AH35" s="17"/>
      <c r="AI35" s="17"/>
      <c r="AJ35" s="17"/>
      <c r="AK35" s="17"/>
      <c r="AL35" s="17"/>
      <c r="AM35" s="17"/>
      <c r="AN35" s="17"/>
      <c r="AP35" s="17"/>
      <c r="AQ35" s="17"/>
      <c r="AR35" s="17"/>
      <c r="AS35" s="17"/>
      <c r="AT35" s="17"/>
      <c r="AU35" s="17"/>
      <c r="AV35" s="17"/>
      <c r="AW35" s="17"/>
      <c r="AX35" s="17"/>
      <c r="AZ35" s="17"/>
      <c r="BA35" s="17"/>
      <c r="BB35" s="17"/>
      <c r="BC35" s="17"/>
      <c r="BD35" s="17"/>
      <c r="BE35" s="17"/>
      <c r="BF35" s="17"/>
      <c r="BG35" s="17"/>
      <c r="BH35" s="17"/>
    </row>
    <row r="36" customFormat="false" ht="15" hidden="false" customHeight="false" outlineLevel="0" collapsed="false">
      <c r="A36" s="2" t="s">
        <v>28</v>
      </c>
      <c r="B36" s="13" t="n">
        <v>4</v>
      </c>
      <c r="C36" s="14" t="n">
        <v>1540</v>
      </c>
      <c r="D36" s="17" t="n">
        <v>0</v>
      </c>
      <c r="E36" s="17" t="n">
        <v>53.6</v>
      </c>
      <c r="F36" s="17" t="n">
        <v>5.6</v>
      </c>
      <c r="G36" s="17" t="n">
        <v>27.9</v>
      </c>
      <c r="H36" s="17" t="n">
        <v>0</v>
      </c>
      <c r="I36" s="17" t="n">
        <v>0</v>
      </c>
      <c r="J36" s="17" t="n">
        <v>12.9</v>
      </c>
      <c r="M36" s="17"/>
      <c r="N36" s="17"/>
      <c r="O36" s="17"/>
      <c r="P36" s="17"/>
      <c r="Q36" s="17"/>
      <c r="R36" s="17"/>
      <c r="S36" s="17"/>
      <c r="T36" s="17"/>
      <c r="U36" s="17"/>
      <c r="V36" s="17"/>
      <c r="X36" s="17"/>
      <c r="Y36" s="17"/>
      <c r="Z36" s="17"/>
      <c r="AA36" s="17"/>
      <c r="AB36" s="17"/>
      <c r="AC36" s="17"/>
      <c r="AD36" s="17"/>
      <c r="AF36" s="17"/>
      <c r="AG36" s="17"/>
      <c r="AH36" s="17"/>
      <c r="AI36" s="17"/>
      <c r="AJ36" s="17"/>
      <c r="AK36" s="17"/>
      <c r="AL36" s="17"/>
      <c r="AM36" s="17"/>
      <c r="AN36" s="17"/>
      <c r="AP36" s="17"/>
      <c r="AQ36" s="17"/>
      <c r="AR36" s="17"/>
      <c r="AS36" s="17"/>
      <c r="AT36" s="17"/>
      <c r="AU36" s="17"/>
      <c r="AV36" s="17"/>
      <c r="AW36" s="17"/>
      <c r="AX36" s="17"/>
      <c r="AZ36" s="17"/>
      <c r="BA36" s="17"/>
      <c r="BB36" s="17"/>
      <c r="BC36" s="17"/>
      <c r="BD36" s="17"/>
      <c r="BE36" s="17"/>
      <c r="BF36" s="17"/>
      <c r="BG36" s="17"/>
      <c r="BH36" s="17"/>
    </row>
    <row r="37" customFormat="false" ht="15" hidden="false" customHeight="false" outlineLevel="0" collapsed="false">
      <c r="A37" s="2" t="s">
        <v>28</v>
      </c>
      <c r="B37" s="13" t="n">
        <v>4</v>
      </c>
      <c r="C37" s="14" t="n">
        <v>1570</v>
      </c>
      <c r="D37" s="15" t="n">
        <v>2.5</v>
      </c>
      <c r="E37" s="16" t="n">
        <v>51.9675</v>
      </c>
      <c r="F37" s="17" t="n">
        <v>0</v>
      </c>
      <c r="G37" s="16" t="n">
        <v>34.8075</v>
      </c>
      <c r="H37" s="17" t="n">
        <v>0</v>
      </c>
      <c r="I37" s="16" t="n">
        <v>0</v>
      </c>
      <c r="J37" s="17" t="n">
        <v>10.725</v>
      </c>
      <c r="M37" s="17"/>
      <c r="N37" s="17"/>
      <c r="O37" s="17"/>
      <c r="P37" s="17"/>
      <c r="Q37" s="17"/>
      <c r="R37" s="17"/>
      <c r="S37" s="17"/>
      <c r="T37" s="17"/>
      <c r="U37" s="17"/>
      <c r="V37" s="17"/>
      <c r="X37" s="17" t="n">
        <v>40.17</v>
      </c>
      <c r="Y37" s="17" t="n">
        <v>0.1</v>
      </c>
      <c r="Z37" s="17" t="n">
        <v>0.15</v>
      </c>
      <c r="AA37" s="17" t="n">
        <v>10.08</v>
      </c>
      <c r="AB37" s="17" t="n">
        <v>49.01</v>
      </c>
      <c r="AC37" s="17" t="n">
        <v>0.28</v>
      </c>
      <c r="AD37" s="17" t="n">
        <v>0.12</v>
      </c>
      <c r="AF37" s="17"/>
      <c r="AG37" s="17"/>
      <c r="AH37" s="17"/>
      <c r="AI37" s="17"/>
      <c r="AJ37" s="17"/>
      <c r="AK37" s="17"/>
      <c r="AL37" s="17"/>
      <c r="AM37" s="17"/>
      <c r="AN37" s="17"/>
      <c r="AP37" s="17" t="n">
        <v>54.08</v>
      </c>
      <c r="AQ37" s="17" t="n">
        <v>0.18</v>
      </c>
      <c r="AR37" s="17" t="n">
        <v>0.4</v>
      </c>
      <c r="AS37" s="17" t="n">
        <v>4.99</v>
      </c>
      <c r="AT37" s="17" t="n">
        <v>5.6</v>
      </c>
      <c r="AU37" s="17" t="n">
        <v>25.58</v>
      </c>
      <c r="AV37" s="17" t="n">
        <v>8.1</v>
      </c>
      <c r="AW37" s="17" t="n">
        <v>0.15</v>
      </c>
      <c r="AX37" s="17" t="n">
        <v>0.64</v>
      </c>
      <c r="AZ37" s="17" t="n">
        <v>42.29</v>
      </c>
      <c r="BA37" s="17" t="n">
        <v>0.44</v>
      </c>
      <c r="BB37" s="17" t="n">
        <v>1.26</v>
      </c>
      <c r="BC37" s="17" t="n">
        <v>22.31</v>
      </c>
      <c r="BD37" s="17" t="n">
        <v>6.03</v>
      </c>
      <c r="BE37" s="17" t="n">
        <v>22.54</v>
      </c>
      <c r="BF37" s="17" t="n">
        <v>4.69</v>
      </c>
      <c r="BG37" s="17" t="n">
        <v>0.18</v>
      </c>
      <c r="BH37" s="17" t="n">
        <v>0.02</v>
      </c>
    </row>
    <row r="38" customFormat="false" ht="15" hidden="false" customHeight="false" outlineLevel="0" collapsed="false">
      <c r="A38" s="2" t="s">
        <v>28</v>
      </c>
      <c r="B38" s="13" t="n">
        <v>4</v>
      </c>
      <c r="C38" s="14" t="n">
        <v>1590</v>
      </c>
      <c r="D38" s="15" t="n">
        <v>9.2</v>
      </c>
      <c r="E38" s="16" t="n">
        <v>52.3</v>
      </c>
      <c r="F38" s="17" t="n">
        <v>0</v>
      </c>
      <c r="G38" s="16" t="n">
        <v>30.5</v>
      </c>
      <c r="H38" s="17" t="n">
        <v>0</v>
      </c>
      <c r="I38" s="16" t="n">
        <v>0</v>
      </c>
      <c r="J38" s="17" t="n">
        <v>8</v>
      </c>
      <c r="M38" s="17" t="n">
        <v>46.38</v>
      </c>
      <c r="N38" s="17" t="n">
        <v>1.45</v>
      </c>
      <c r="O38" s="17" t="n">
        <v>0.33</v>
      </c>
      <c r="P38" s="17" t="n">
        <v>9.81</v>
      </c>
      <c r="Q38" s="17" t="n">
        <v>10.65</v>
      </c>
      <c r="R38" s="17" t="n">
        <v>18.58</v>
      </c>
      <c r="S38" s="17" t="n">
        <v>10.31</v>
      </c>
      <c r="T38" s="17" t="n">
        <v>0.2</v>
      </c>
      <c r="U38" s="17" t="n">
        <v>0.93</v>
      </c>
      <c r="V38" s="17" t="n">
        <v>0.83</v>
      </c>
      <c r="X38" s="17" t="n">
        <v>40.37</v>
      </c>
      <c r="Y38" s="17" t="n">
        <v>0.13</v>
      </c>
      <c r="Z38" s="17" t="n">
        <v>0.23</v>
      </c>
      <c r="AA38" s="17" t="n">
        <v>9.44</v>
      </c>
      <c r="AB38" s="17" t="n">
        <v>49.79</v>
      </c>
      <c r="AC38" s="17" t="n">
        <v>0.3</v>
      </c>
      <c r="AD38" s="17" t="n">
        <v>0.13</v>
      </c>
      <c r="AF38" s="17"/>
      <c r="AG38" s="17"/>
      <c r="AH38" s="17"/>
      <c r="AI38" s="17"/>
      <c r="AJ38" s="17"/>
      <c r="AK38" s="17"/>
      <c r="AL38" s="17"/>
      <c r="AM38" s="17"/>
      <c r="AN38" s="17"/>
      <c r="AP38" s="17" t="n">
        <v>54.38</v>
      </c>
      <c r="AQ38" s="17" t="n">
        <v>0.09</v>
      </c>
      <c r="AR38" s="17" t="n">
        <v>0.47</v>
      </c>
      <c r="AS38" s="17" t="n">
        <v>4.89</v>
      </c>
      <c r="AT38" s="17" t="n">
        <v>5.36</v>
      </c>
      <c r="AU38" s="17" t="n">
        <v>26.74</v>
      </c>
      <c r="AV38" s="17" t="n">
        <v>7.5</v>
      </c>
      <c r="AW38" s="17" t="n">
        <v>0.14</v>
      </c>
      <c r="AX38" s="17" t="n">
        <v>0.53</v>
      </c>
      <c r="AZ38" s="17" t="n">
        <v>42.53</v>
      </c>
      <c r="BA38" s="17" t="n">
        <v>0.33</v>
      </c>
      <c r="BB38" s="17" t="n">
        <v>1.4</v>
      </c>
      <c r="BC38" s="17" t="n">
        <v>22.51</v>
      </c>
      <c r="BD38" s="17" t="n">
        <v>5.61</v>
      </c>
      <c r="BE38" s="17" t="n">
        <v>22.89</v>
      </c>
      <c r="BF38" s="17" t="n">
        <v>4.65</v>
      </c>
      <c r="BG38" s="17" t="n">
        <v>0.17</v>
      </c>
      <c r="BH38" s="17" t="n">
        <v>0.02</v>
      </c>
    </row>
    <row r="39" customFormat="false" ht="15" hidden="false" customHeight="false" outlineLevel="0" collapsed="false">
      <c r="A39" s="2" t="s">
        <v>28</v>
      </c>
      <c r="B39" s="13" t="n">
        <v>4</v>
      </c>
      <c r="C39" s="14" t="n">
        <v>1610</v>
      </c>
      <c r="D39" s="15" t="n">
        <v>12.9</v>
      </c>
      <c r="E39" s="16" t="n">
        <v>51.5</v>
      </c>
      <c r="F39" s="17" t="n">
        <v>7.1</v>
      </c>
      <c r="G39" s="16" t="n">
        <v>23.3</v>
      </c>
      <c r="H39" s="17" t="n">
        <v>0</v>
      </c>
      <c r="I39" s="16" t="n">
        <v>0</v>
      </c>
      <c r="J39" s="17" t="n">
        <v>5.2</v>
      </c>
      <c r="M39" s="17" t="n">
        <v>45.52</v>
      </c>
      <c r="N39" s="17" t="n">
        <v>1.27</v>
      </c>
      <c r="O39" s="17" t="n">
        <v>0.25</v>
      </c>
      <c r="P39" s="17" t="n">
        <v>10.35</v>
      </c>
      <c r="Q39" s="17" t="n">
        <v>10.65</v>
      </c>
      <c r="R39" s="17" t="n">
        <v>19.89</v>
      </c>
      <c r="S39" s="17" t="n">
        <v>9.31</v>
      </c>
      <c r="T39" s="17" t="n">
        <v>0.19</v>
      </c>
      <c r="U39" s="17" t="n">
        <v>1.08</v>
      </c>
      <c r="V39" s="17" t="n">
        <v>0.7</v>
      </c>
      <c r="X39" s="17" t="n">
        <v>40.3</v>
      </c>
      <c r="Y39" s="17" t="n">
        <v>0.14</v>
      </c>
      <c r="Z39" s="17" t="n">
        <v>0.21</v>
      </c>
      <c r="AA39" s="17" t="n">
        <v>9.48</v>
      </c>
      <c r="AB39" s="17" t="n">
        <v>49.59</v>
      </c>
      <c r="AC39" s="17" t="n">
        <v>0.3</v>
      </c>
      <c r="AD39" s="17" t="n">
        <v>0.12</v>
      </c>
      <c r="AF39" s="17" t="n">
        <v>54.74</v>
      </c>
      <c r="AG39" s="17" t="n">
        <v>0.07</v>
      </c>
      <c r="AH39" s="17" t="n">
        <v>0.64</v>
      </c>
      <c r="AI39" s="17" t="n">
        <v>5.48</v>
      </c>
      <c r="AJ39" s="17" t="n">
        <v>5.16</v>
      </c>
      <c r="AK39" s="17" t="n">
        <v>31.47</v>
      </c>
      <c r="AL39" s="17" t="n">
        <v>2.42</v>
      </c>
      <c r="AM39" s="17" t="n">
        <v>0.11</v>
      </c>
      <c r="AN39" s="17" t="n">
        <v>0.23</v>
      </c>
      <c r="AP39" s="17" t="n">
        <v>54.27</v>
      </c>
      <c r="AQ39" s="17" t="n">
        <v>0.07</v>
      </c>
      <c r="AR39" s="17" t="n">
        <v>0.61</v>
      </c>
      <c r="AS39" s="17" t="n">
        <v>5.56</v>
      </c>
      <c r="AT39" s="17" t="n">
        <v>5.08</v>
      </c>
      <c r="AU39" s="17" t="n">
        <v>26.47</v>
      </c>
      <c r="AV39" s="17" t="n">
        <v>7.37</v>
      </c>
      <c r="AW39" s="17" t="n">
        <v>0.13</v>
      </c>
      <c r="AX39" s="17" t="n">
        <v>0.59</v>
      </c>
      <c r="AZ39" s="17" t="n">
        <v>42.48</v>
      </c>
      <c r="BA39" s="17" t="n">
        <v>0.33</v>
      </c>
      <c r="BB39" s="17" t="n">
        <v>1.66</v>
      </c>
      <c r="BC39" s="17" t="n">
        <v>22.29</v>
      </c>
      <c r="BD39" s="17" t="n">
        <v>5.46</v>
      </c>
      <c r="BE39" s="17" t="n">
        <v>22.98</v>
      </c>
      <c r="BF39" s="17" t="n">
        <v>4.85</v>
      </c>
      <c r="BG39" s="17" t="n">
        <v>0.17</v>
      </c>
      <c r="BH39" s="17" t="n">
        <v>0.02</v>
      </c>
    </row>
    <row r="40" customFormat="false" ht="15" hidden="false" customHeight="false" outlineLevel="0" collapsed="false">
      <c r="A40" s="2" t="s">
        <v>28</v>
      </c>
      <c r="B40" s="13" t="n">
        <v>4</v>
      </c>
      <c r="C40" s="14" t="n">
        <v>1660</v>
      </c>
      <c r="D40" s="18" t="n">
        <v>38.8</v>
      </c>
      <c r="E40" s="16" t="n">
        <v>47</v>
      </c>
      <c r="F40" s="17" t="n">
        <v>14.2</v>
      </c>
      <c r="G40" s="17" t="n">
        <v>0</v>
      </c>
      <c r="H40" s="17" t="n">
        <v>0</v>
      </c>
      <c r="I40" s="16" t="n">
        <v>0</v>
      </c>
      <c r="J40" s="17" t="n">
        <v>0</v>
      </c>
      <c r="M40" s="17" t="n">
        <v>46.17</v>
      </c>
      <c r="N40" s="17" t="n">
        <v>0.46</v>
      </c>
      <c r="O40" s="17" t="n">
        <v>0.48</v>
      </c>
      <c r="P40" s="17" t="n">
        <v>10.28</v>
      </c>
      <c r="Q40" s="17" t="n">
        <v>9.67</v>
      </c>
      <c r="R40" s="17" t="n">
        <v>22.31</v>
      </c>
      <c r="S40" s="17" t="n">
        <v>8.96</v>
      </c>
      <c r="T40" s="17" t="n">
        <v>0.19</v>
      </c>
      <c r="U40" s="17" t="n">
        <v>0.4</v>
      </c>
      <c r="V40" s="17" t="n">
        <v>0.22</v>
      </c>
      <c r="X40" s="17" t="n">
        <v>40.44</v>
      </c>
      <c r="Y40" s="17" t="n">
        <v>0.22</v>
      </c>
      <c r="Z40" s="17" t="n">
        <v>0.21</v>
      </c>
      <c r="AA40" s="17" t="n">
        <v>7.61</v>
      </c>
      <c r="AB40" s="17" t="n">
        <v>50.76</v>
      </c>
      <c r="AC40" s="17" t="n">
        <v>0.21</v>
      </c>
      <c r="AD40" s="17" t="n">
        <v>0.11</v>
      </c>
      <c r="AF40" s="17" t="n">
        <v>55.27</v>
      </c>
      <c r="AG40" s="17" t="n">
        <v>0.03</v>
      </c>
      <c r="AH40" s="17" t="n">
        <v>0.62</v>
      </c>
      <c r="AI40" s="17" t="n">
        <v>4.35</v>
      </c>
      <c r="AJ40" s="17" t="n">
        <v>4.61</v>
      </c>
      <c r="AK40" s="17" t="n">
        <v>33.13</v>
      </c>
      <c r="AL40" s="17" t="n">
        <v>1.66</v>
      </c>
      <c r="AM40" s="17" t="n">
        <v>0.11</v>
      </c>
      <c r="AN40" s="17" t="n">
        <v>0.08</v>
      </c>
      <c r="AP40" s="17"/>
      <c r="AQ40" s="17"/>
      <c r="AR40" s="17"/>
      <c r="AS40" s="17"/>
      <c r="AT40" s="17"/>
      <c r="AU40" s="17"/>
      <c r="AV40" s="17"/>
      <c r="AW40" s="17"/>
      <c r="AX40" s="17"/>
      <c r="AZ40" s="17"/>
      <c r="BA40" s="17"/>
      <c r="BB40" s="17"/>
      <c r="BC40" s="17"/>
      <c r="BD40" s="17"/>
      <c r="BE40" s="17"/>
      <c r="BF40" s="17"/>
      <c r="BG40" s="17"/>
      <c r="BH40" s="17"/>
    </row>
    <row r="41" customFormat="false" ht="15" hidden="false" customHeight="false" outlineLevel="0" collapsed="false">
      <c r="A41" s="2" t="s">
        <v>28</v>
      </c>
      <c r="B41" s="13" t="n">
        <v>4.5</v>
      </c>
      <c r="C41" s="14" t="n">
        <v>1580</v>
      </c>
      <c r="D41" s="17" t="n">
        <v>0</v>
      </c>
      <c r="E41" s="16" t="n">
        <v>53</v>
      </c>
      <c r="F41" s="17" t="n">
        <v>0</v>
      </c>
      <c r="G41" s="16" t="n">
        <v>34</v>
      </c>
      <c r="H41" s="17" t="n">
        <v>0</v>
      </c>
      <c r="I41" s="16" t="n">
        <v>0</v>
      </c>
      <c r="J41" s="17" t="n">
        <v>13</v>
      </c>
      <c r="M41" s="17"/>
      <c r="N41" s="17"/>
      <c r="O41" s="17"/>
      <c r="P41" s="17"/>
      <c r="Q41" s="17"/>
      <c r="R41" s="17"/>
      <c r="S41" s="17"/>
      <c r="T41" s="17"/>
      <c r="U41" s="17"/>
      <c r="V41" s="17"/>
      <c r="X41" s="17" t="n">
        <v>39.38</v>
      </c>
      <c r="Y41" s="17" t="n">
        <v>0.12</v>
      </c>
      <c r="Z41" s="17" t="n">
        <v>0.18</v>
      </c>
      <c r="AA41" s="17" t="n">
        <v>10.69</v>
      </c>
      <c r="AB41" s="17" t="n">
        <v>48.5</v>
      </c>
      <c r="AC41" s="17" t="n">
        <v>0.28</v>
      </c>
      <c r="AD41" s="17" t="n">
        <v>0.13</v>
      </c>
      <c r="AF41" s="17"/>
      <c r="AG41" s="17"/>
      <c r="AH41" s="17"/>
      <c r="AI41" s="17"/>
      <c r="AJ41" s="17"/>
      <c r="AK41" s="17"/>
      <c r="AL41" s="17"/>
      <c r="AM41" s="17"/>
      <c r="AN41" s="17"/>
      <c r="AP41" s="17" t="n">
        <v>54.43</v>
      </c>
      <c r="AQ41" s="17" t="n">
        <v>0.16</v>
      </c>
      <c r="AR41" s="17" t="n">
        <v>0.38</v>
      </c>
      <c r="AS41" s="17" t="n">
        <v>3.75</v>
      </c>
      <c r="AT41" s="17" t="n">
        <v>5.55</v>
      </c>
      <c r="AU41" s="17" t="n">
        <v>25.36</v>
      </c>
      <c r="AV41" s="17" t="n">
        <v>8.87</v>
      </c>
      <c r="AW41" s="17" t="n">
        <v>0.14</v>
      </c>
      <c r="AX41" s="17" t="n">
        <v>0.73</v>
      </c>
      <c r="AZ41" s="17" t="n">
        <v>41.81</v>
      </c>
      <c r="BA41" s="17" t="n">
        <v>0.42</v>
      </c>
      <c r="BB41" s="17" t="n">
        <v>1.12</v>
      </c>
      <c r="BC41" s="17" t="n">
        <v>22.12</v>
      </c>
      <c r="BD41" s="17" t="n">
        <v>6.29</v>
      </c>
      <c r="BE41" s="17" t="n">
        <v>22.59</v>
      </c>
      <c r="BF41" s="17" t="n">
        <v>4.67</v>
      </c>
      <c r="BG41" s="17" t="n">
        <v>0.18</v>
      </c>
      <c r="BH41" s="17" t="n">
        <v>0.03</v>
      </c>
    </row>
    <row r="42" customFormat="false" ht="15" hidden="false" customHeight="false" outlineLevel="0" collapsed="false">
      <c r="A42" s="2" t="s">
        <v>28</v>
      </c>
      <c r="B42" s="13" t="n">
        <v>4.5</v>
      </c>
      <c r="C42" s="14" t="n">
        <v>1620</v>
      </c>
      <c r="D42" s="15" t="n">
        <v>12.2</v>
      </c>
      <c r="E42" s="16" t="n">
        <v>51.8</v>
      </c>
      <c r="F42" s="17" t="n">
        <v>0</v>
      </c>
      <c r="G42" s="16" t="n">
        <v>25.8</v>
      </c>
      <c r="H42" s="17" t="n">
        <v>0</v>
      </c>
      <c r="I42" s="16" t="n">
        <v>0</v>
      </c>
      <c r="J42" s="17" t="n">
        <v>10.2</v>
      </c>
      <c r="M42" s="17" t="n">
        <v>45.97</v>
      </c>
      <c r="N42" s="17" t="n">
        <v>1.66</v>
      </c>
      <c r="O42" s="17" t="n">
        <v>0.34</v>
      </c>
      <c r="P42" s="17" t="n">
        <v>8.27</v>
      </c>
      <c r="Q42" s="17" t="n">
        <v>11.72</v>
      </c>
      <c r="R42" s="17" t="n">
        <v>20.02</v>
      </c>
      <c r="S42" s="17" t="n">
        <v>9.2</v>
      </c>
      <c r="T42" s="17" t="n">
        <v>0.21</v>
      </c>
      <c r="U42" s="17" t="n">
        <v>1.11</v>
      </c>
      <c r="V42" s="17" t="n">
        <v>0.99</v>
      </c>
      <c r="X42" s="17" t="n">
        <v>40.09</v>
      </c>
      <c r="Y42" s="17" t="n">
        <v>0.15</v>
      </c>
      <c r="Z42" s="17" t="n">
        <v>0.2</v>
      </c>
      <c r="AA42" s="17" t="n">
        <v>9.05</v>
      </c>
      <c r="AB42" s="17" t="n">
        <v>49.71</v>
      </c>
      <c r="AC42" s="17" t="n">
        <v>0.3</v>
      </c>
      <c r="AD42" s="17" t="n">
        <v>0.13</v>
      </c>
      <c r="AF42" s="17"/>
      <c r="AG42" s="17"/>
      <c r="AH42" s="17"/>
      <c r="AI42" s="17"/>
      <c r="AJ42" s="17"/>
      <c r="AK42" s="17"/>
      <c r="AL42" s="17"/>
      <c r="AM42" s="17"/>
      <c r="AN42" s="17"/>
      <c r="AP42" s="17" t="n">
        <v>55.14</v>
      </c>
      <c r="AQ42" s="17" t="n">
        <v>0.1</v>
      </c>
      <c r="AR42" s="17" t="n">
        <v>0.43</v>
      </c>
      <c r="AS42" s="17" t="n">
        <v>3.51</v>
      </c>
      <c r="AT42" s="17" t="n">
        <v>4.97</v>
      </c>
      <c r="AU42" s="17" t="n">
        <v>26.8</v>
      </c>
      <c r="AV42" s="17" t="n">
        <v>7.53</v>
      </c>
      <c r="AW42" s="17" t="n">
        <v>0.13</v>
      </c>
      <c r="AX42" s="17" t="n">
        <v>0.65</v>
      </c>
      <c r="AZ42" s="17" t="n">
        <v>42.66</v>
      </c>
      <c r="BA42" s="17" t="n">
        <v>0.35</v>
      </c>
      <c r="BB42" s="17" t="n">
        <v>1.01</v>
      </c>
      <c r="BC42" s="17" t="n">
        <v>22.47</v>
      </c>
      <c r="BD42" s="17" t="n">
        <v>5.46</v>
      </c>
      <c r="BE42" s="17" t="n">
        <v>23.38</v>
      </c>
      <c r="BF42" s="17" t="n">
        <v>4.27</v>
      </c>
      <c r="BG42" s="17" t="n">
        <v>0.19</v>
      </c>
      <c r="BH42" s="17" t="n">
        <v>0.04</v>
      </c>
    </row>
    <row r="43" customFormat="false" ht="15" hidden="false" customHeight="false" outlineLevel="0" collapsed="false">
      <c r="A43" s="2" t="s">
        <v>28</v>
      </c>
      <c r="B43" s="13" t="n">
        <v>4.5</v>
      </c>
      <c r="C43" s="14" t="n">
        <v>1650</v>
      </c>
      <c r="D43" s="18" t="n">
        <v>37.2</v>
      </c>
      <c r="E43" s="16" t="n">
        <v>44</v>
      </c>
      <c r="F43" s="17" t="n">
        <v>17.8</v>
      </c>
      <c r="G43" s="17" t="n">
        <v>0</v>
      </c>
      <c r="H43" s="17" t="n">
        <v>0</v>
      </c>
      <c r="I43" s="16" t="n">
        <v>0</v>
      </c>
      <c r="J43" s="17" t="n">
        <v>1</v>
      </c>
      <c r="M43" s="17" t="n">
        <v>46.01</v>
      </c>
      <c r="N43" s="17" t="n">
        <v>0.49</v>
      </c>
      <c r="O43" s="17" t="n">
        <v>0.46</v>
      </c>
      <c r="P43" s="17" t="n">
        <v>9.01</v>
      </c>
      <c r="Q43" s="17" t="n">
        <v>10.12</v>
      </c>
      <c r="R43" s="17" t="n">
        <v>24.37</v>
      </c>
      <c r="S43" s="17" t="n">
        <v>8.16</v>
      </c>
      <c r="T43" s="17" t="n">
        <v>0.19</v>
      </c>
      <c r="U43" s="17" t="n">
        <v>0.58</v>
      </c>
      <c r="V43" s="17" t="n">
        <v>0.29</v>
      </c>
      <c r="X43" s="17" t="n">
        <v>40.39</v>
      </c>
      <c r="Y43" s="17" t="n">
        <v>0.21</v>
      </c>
      <c r="Z43" s="17" t="n">
        <v>0.24</v>
      </c>
      <c r="AA43" s="17" t="n">
        <v>7.57</v>
      </c>
      <c r="AB43" s="17" t="n">
        <v>50.96</v>
      </c>
      <c r="AC43" s="17" t="n">
        <v>0.26</v>
      </c>
      <c r="AD43" s="17" t="n">
        <v>0.11</v>
      </c>
      <c r="AF43" s="17" t="n">
        <v>56.08</v>
      </c>
      <c r="AG43" s="17" t="n">
        <v>0.02</v>
      </c>
      <c r="AH43" s="17" t="n">
        <v>0.46</v>
      </c>
      <c r="AI43" s="17" t="n">
        <v>3.55</v>
      </c>
      <c r="AJ43" s="17" t="n">
        <v>4.71</v>
      </c>
      <c r="AK43" s="17" t="n">
        <v>32.93</v>
      </c>
      <c r="AL43" s="17" t="n">
        <v>2.2</v>
      </c>
      <c r="AM43" s="17" t="n">
        <v>0.11</v>
      </c>
      <c r="AN43" s="17" t="n">
        <v>0.19</v>
      </c>
      <c r="AP43" s="17"/>
      <c r="AQ43" s="17"/>
      <c r="AR43" s="17"/>
      <c r="AS43" s="17"/>
      <c r="AT43" s="17"/>
      <c r="AU43" s="17"/>
      <c r="AV43" s="17"/>
      <c r="AW43" s="17"/>
      <c r="AX43" s="17"/>
      <c r="AZ43" s="17" t="n">
        <v>42.99</v>
      </c>
      <c r="BA43" s="17" t="n">
        <v>0.14</v>
      </c>
      <c r="BB43" s="17" t="n">
        <v>1.82</v>
      </c>
      <c r="BC43" s="17" t="n">
        <v>22.24</v>
      </c>
      <c r="BD43" s="17" t="n">
        <v>4.64</v>
      </c>
      <c r="BE43" s="17" t="n">
        <v>24.41</v>
      </c>
      <c r="BF43" s="17" t="n">
        <v>3.47</v>
      </c>
      <c r="BG43" s="17" t="n">
        <v>0.16</v>
      </c>
      <c r="BH43" s="17" t="n">
        <v>0.02</v>
      </c>
    </row>
    <row r="44" customFormat="false" ht="15" hidden="false" customHeight="false" outlineLevel="0" collapsed="false">
      <c r="A44" s="2" t="s">
        <v>28</v>
      </c>
      <c r="B44" s="13" t="n">
        <v>5</v>
      </c>
      <c r="C44" s="14" t="n">
        <v>1680</v>
      </c>
      <c r="D44" s="15" t="n">
        <v>10</v>
      </c>
      <c r="E44" s="16" t="n">
        <v>50.6</v>
      </c>
      <c r="F44" s="17" t="n">
        <v>0</v>
      </c>
      <c r="G44" s="16" t="n">
        <v>28.3</v>
      </c>
      <c r="H44" s="17" t="n">
        <v>0</v>
      </c>
      <c r="I44" s="16" t="n">
        <v>0</v>
      </c>
      <c r="J44" s="17" t="n">
        <v>11.1</v>
      </c>
      <c r="M44" s="17" t="n">
        <v>44.78</v>
      </c>
      <c r="N44" s="17" t="n">
        <v>1.26</v>
      </c>
      <c r="O44" s="17" t="n">
        <v>0.31</v>
      </c>
      <c r="P44" s="17" t="n">
        <v>7.15</v>
      </c>
      <c r="Q44" s="17" t="n">
        <v>11.88</v>
      </c>
      <c r="R44" s="17" t="n">
        <v>22.28</v>
      </c>
      <c r="S44" s="17" t="n">
        <v>9.54</v>
      </c>
      <c r="T44" s="17" t="n">
        <v>0.2</v>
      </c>
      <c r="U44" s="17" t="n">
        <v>0.86</v>
      </c>
      <c r="V44" s="17" t="n">
        <v>0.6</v>
      </c>
      <c r="X44" s="17" t="n">
        <v>40.4</v>
      </c>
      <c r="Y44" s="17" t="n">
        <v>0.12</v>
      </c>
      <c r="Z44" s="17" t="n">
        <v>0.22</v>
      </c>
      <c r="AA44" s="17" t="n">
        <v>9.23</v>
      </c>
      <c r="AB44" s="17" t="n">
        <v>49.52</v>
      </c>
      <c r="AC44" s="17" t="n">
        <v>0.3</v>
      </c>
      <c r="AD44" s="17" t="n">
        <v>0.14</v>
      </c>
      <c r="AF44" s="17"/>
      <c r="AG44" s="17"/>
      <c r="AH44" s="17"/>
      <c r="AI44" s="17"/>
      <c r="AJ44" s="17"/>
      <c r="AK44" s="17"/>
      <c r="AL44" s="17"/>
      <c r="AM44" s="17"/>
      <c r="AN44" s="17"/>
      <c r="AP44" s="17" t="n">
        <v>55.1</v>
      </c>
      <c r="AQ44" s="17" t="n">
        <v>0.07</v>
      </c>
      <c r="AR44" s="17" t="n">
        <v>0.41</v>
      </c>
      <c r="AS44" s="17" t="n">
        <v>3.66</v>
      </c>
      <c r="AT44" s="17" t="n">
        <v>5.36</v>
      </c>
      <c r="AU44" s="17" t="n">
        <v>27.36</v>
      </c>
      <c r="AV44" s="17" t="n">
        <v>7.14</v>
      </c>
      <c r="AW44" s="17" t="n">
        <v>0.12</v>
      </c>
      <c r="AX44" s="17" t="n">
        <v>0.55</v>
      </c>
      <c r="AZ44" s="17" t="n">
        <v>42.53</v>
      </c>
      <c r="BA44" s="17" t="n">
        <v>0.27</v>
      </c>
      <c r="BB44" s="17" t="n">
        <v>1.4</v>
      </c>
      <c r="BC44" s="17" t="n">
        <v>21.91</v>
      </c>
      <c r="BD44" s="17" t="n">
        <v>5.76</v>
      </c>
      <c r="BE44" s="17" t="n">
        <v>23.54</v>
      </c>
      <c r="BF44" s="17" t="n">
        <v>4.11</v>
      </c>
      <c r="BG44" s="17" t="n">
        <v>0.17</v>
      </c>
      <c r="BH44" s="17" t="n">
        <v>0.02</v>
      </c>
    </row>
    <row r="45" customFormat="false" ht="15" hidden="false" customHeight="false" outlineLevel="0" collapsed="false">
      <c r="A45" s="2" t="s">
        <v>28</v>
      </c>
      <c r="B45" s="13" t="n">
        <v>6</v>
      </c>
      <c r="C45" s="14" t="n">
        <v>1670</v>
      </c>
      <c r="D45" s="17" t="n">
        <v>0</v>
      </c>
      <c r="E45" s="16" t="n">
        <v>54.8</v>
      </c>
      <c r="F45" s="17" t="n">
        <v>0</v>
      </c>
      <c r="G45" s="16" t="n">
        <v>30</v>
      </c>
      <c r="H45" s="17" t="n">
        <v>0</v>
      </c>
      <c r="I45" s="16" t="n">
        <v>0</v>
      </c>
      <c r="J45" s="17" t="n">
        <v>15.2</v>
      </c>
      <c r="M45" s="17"/>
      <c r="N45" s="17"/>
      <c r="O45" s="17"/>
      <c r="P45" s="17"/>
      <c r="Q45" s="17"/>
      <c r="R45" s="17"/>
      <c r="S45" s="17"/>
      <c r="T45" s="17"/>
      <c r="U45" s="17"/>
      <c r="V45" s="17"/>
      <c r="X45" s="17" t="n">
        <v>40.79</v>
      </c>
      <c r="Y45" s="17" t="n">
        <v>0.09</v>
      </c>
      <c r="Z45" s="17" t="n">
        <v>0.14</v>
      </c>
      <c r="AA45" s="17" t="n">
        <v>10.28</v>
      </c>
      <c r="AB45" s="17" t="n">
        <v>48.97</v>
      </c>
      <c r="AC45" s="17" t="n">
        <v>0.2</v>
      </c>
      <c r="AD45" s="17" t="n">
        <v>0.13</v>
      </c>
      <c r="AF45" s="17"/>
      <c r="AG45" s="17"/>
      <c r="AH45" s="17"/>
      <c r="AI45" s="17"/>
      <c r="AJ45" s="17"/>
      <c r="AK45" s="17"/>
      <c r="AL45" s="17"/>
      <c r="AM45" s="17"/>
      <c r="AN45" s="17"/>
      <c r="AP45" s="17" t="n">
        <v>55.65</v>
      </c>
      <c r="AQ45" s="17" t="n">
        <v>0.15</v>
      </c>
      <c r="AR45" s="17" t="n">
        <v>0.37</v>
      </c>
      <c r="AS45" s="17" t="n">
        <v>3.07</v>
      </c>
      <c r="AT45" s="17" t="n">
        <v>5.37</v>
      </c>
      <c r="AU45" s="17" t="n">
        <v>25.38</v>
      </c>
      <c r="AV45" s="17" t="n">
        <v>9.27</v>
      </c>
      <c r="AW45" s="17" t="n">
        <v>0.13</v>
      </c>
      <c r="AX45" s="17" t="n">
        <v>0.82</v>
      </c>
      <c r="AZ45" s="17" t="n">
        <v>42.15</v>
      </c>
      <c r="BA45" s="17" t="n">
        <v>0.55</v>
      </c>
      <c r="BB45" s="17" t="n">
        <v>1.71</v>
      </c>
      <c r="BC45" s="17" t="n">
        <v>21.68</v>
      </c>
      <c r="BD45" s="17" t="n">
        <v>6.52</v>
      </c>
      <c r="BE45" s="17" t="n">
        <v>22.4</v>
      </c>
      <c r="BF45" s="17" t="n">
        <v>4.44</v>
      </c>
      <c r="BG45" s="17" t="n">
        <v>0.19</v>
      </c>
      <c r="BH45" s="17" t="n">
        <v>0.04</v>
      </c>
    </row>
    <row r="46" customFormat="false" ht="15" hidden="false" customHeight="false" outlineLevel="0" collapsed="false">
      <c r="A46" s="2" t="s">
        <v>28</v>
      </c>
      <c r="B46" s="13" t="n">
        <v>6</v>
      </c>
      <c r="C46" s="14" t="n">
        <v>1700</v>
      </c>
      <c r="D46" s="15" t="n">
        <v>2.5</v>
      </c>
      <c r="E46" s="16" t="n">
        <v>52.065</v>
      </c>
      <c r="F46" s="17" t="n">
        <v>0</v>
      </c>
      <c r="G46" s="16" t="n">
        <v>31.1025</v>
      </c>
      <c r="H46" s="17" t="n">
        <v>0</v>
      </c>
      <c r="I46" s="16" t="n">
        <v>0</v>
      </c>
      <c r="J46" s="17" t="n">
        <v>14.3325</v>
      </c>
      <c r="M46" s="17"/>
      <c r="N46" s="17"/>
      <c r="O46" s="17"/>
      <c r="P46" s="17"/>
      <c r="Q46" s="17"/>
      <c r="R46" s="17"/>
      <c r="S46" s="17"/>
      <c r="T46" s="17"/>
      <c r="U46" s="17"/>
      <c r="V46" s="17"/>
      <c r="X46" s="17" t="n">
        <v>40.18</v>
      </c>
      <c r="Y46" s="17" t="n">
        <v>0.14</v>
      </c>
      <c r="Z46" s="17" t="n">
        <v>0.18</v>
      </c>
      <c r="AA46" s="17" t="n">
        <v>9.8</v>
      </c>
      <c r="AB46" s="17" t="n">
        <v>49.1</v>
      </c>
      <c r="AC46" s="17" t="n">
        <v>0.25</v>
      </c>
      <c r="AD46" s="17" t="n">
        <v>0.13</v>
      </c>
      <c r="AF46" s="17"/>
      <c r="AG46" s="17"/>
      <c r="AH46" s="17"/>
      <c r="AI46" s="17"/>
      <c r="AJ46" s="17"/>
      <c r="AK46" s="17"/>
      <c r="AL46" s="17"/>
      <c r="AM46" s="17"/>
      <c r="AN46" s="17"/>
      <c r="AP46" s="17" t="n">
        <v>55.96</v>
      </c>
      <c r="AQ46" s="17" t="n">
        <v>0.09</v>
      </c>
      <c r="AR46" s="17" t="n">
        <v>0.34</v>
      </c>
      <c r="AS46" s="17" t="n">
        <v>3.22</v>
      </c>
      <c r="AT46" s="17" t="n">
        <v>5.17</v>
      </c>
      <c r="AU46" s="17" t="n">
        <v>26.24</v>
      </c>
      <c r="AV46" s="17" t="n">
        <v>8.77</v>
      </c>
      <c r="AW46" s="17" t="n">
        <v>0.14</v>
      </c>
      <c r="AX46" s="17" t="n">
        <v>0.7</v>
      </c>
      <c r="AZ46" s="17" t="n">
        <v>42.89</v>
      </c>
      <c r="BA46" s="17" t="n">
        <v>0.4</v>
      </c>
      <c r="BB46" s="17" t="n">
        <v>1.01</v>
      </c>
      <c r="BC46" s="17" t="n">
        <v>21.98</v>
      </c>
      <c r="BD46" s="17" t="n">
        <v>5.83</v>
      </c>
      <c r="BE46" s="17" t="n">
        <v>22.96</v>
      </c>
      <c r="BF46" s="17" t="n">
        <v>4.58</v>
      </c>
      <c r="BG46" s="17" t="n">
        <v>0.18</v>
      </c>
      <c r="BH46" s="17" t="n">
        <v>0.04</v>
      </c>
    </row>
    <row r="47" customFormat="false" ht="15" hidden="false" customHeight="false" outlineLevel="0" collapsed="false">
      <c r="A47" s="2" t="s">
        <v>28</v>
      </c>
      <c r="B47" s="13" t="n">
        <v>6</v>
      </c>
      <c r="C47" s="14" t="n">
        <v>1710</v>
      </c>
      <c r="D47" s="15" t="n">
        <v>11</v>
      </c>
      <c r="E47" s="16" t="n">
        <v>50.3</v>
      </c>
      <c r="F47" s="17" t="n">
        <v>0</v>
      </c>
      <c r="G47" s="16" t="n">
        <v>26.6</v>
      </c>
      <c r="H47" s="17" t="n">
        <v>0</v>
      </c>
      <c r="I47" s="16" t="n">
        <v>0</v>
      </c>
      <c r="J47" s="17" t="n">
        <v>12.1</v>
      </c>
      <c r="M47" s="17" t="n">
        <v>44.97</v>
      </c>
      <c r="N47" s="17" t="n">
        <v>1.01</v>
      </c>
      <c r="O47" s="17" t="n">
        <v>0.35</v>
      </c>
      <c r="P47" s="17" t="n">
        <v>6.37</v>
      </c>
      <c r="Q47" s="17" t="n">
        <v>12.64</v>
      </c>
      <c r="R47" s="17" t="n">
        <v>23.26</v>
      </c>
      <c r="S47" s="17" t="n">
        <v>9.05</v>
      </c>
      <c r="T47" s="17" t="n">
        <v>0.21</v>
      </c>
      <c r="U47" s="17" t="n">
        <v>0.8</v>
      </c>
      <c r="V47" s="17" t="n">
        <v>0.36</v>
      </c>
      <c r="X47" s="17" t="n">
        <v>40.61</v>
      </c>
      <c r="Y47" s="17" t="n">
        <v>0.13</v>
      </c>
      <c r="Z47" s="17" t="n">
        <v>0.22</v>
      </c>
      <c r="AA47" s="17" t="n">
        <v>9.19</v>
      </c>
      <c r="AB47" s="17" t="n">
        <v>50.12</v>
      </c>
      <c r="AC47" s="17" t="n">
        <v>0.24</v>
      </c>
      <c r="AD47" s="17" t="n">
        <v>0.13</v>
      </c>
      <c r="AF47" s="17"/>
      <c r="AG47" s="17"/>
      <c r="AH47" s="17"/>
      <c r="AI47" s="17"/>
      <c r="AJ47" s="17"/>
      <c r="AK47" s="17"/>
      <c r="AL47" s="17"/>
      <c r="AM47" s="17"/>
      <c r="AN47" s="17"/>
      <c r="AP47" s="17" t="n">
        <v>56.18</v>
      </c>
      <c r="AQ47" s="17" t="n">
        <v>0.07</v>
      </c>
      <c r="AR47" s="17" t="n">
        <v>0.36</v>
      </c>
      <c r="AS47" s="17" t="n">
        <v>3.26</v>
      </c>
      <c r="AT47" s="17" t="n">
        <v>5.05</v>
      </c>
      <c r="AU47" s="17" t="n">
        <v>27.65</v>
      </c>
      <c r="AV47" s="17" t="n">
        <v>7.78</v>
      </c>
      <c r="AW47" s="17" t="n">
        <v>0.14</v>
      </c>
      <c r="AX47" s="17" t="n">
        <v>0.62</v>
      </c>
      <c r="AZ47" s="17" t="n">
        <v>43.41</v>
      </c>
      <c r="BA47" s="17" t="n">
        <v>0.35</v>
      </c>
      <c r="BB47" s="17" t="n">
        <v>1.39</v>
      </c>
      <c r="BC47" s="17" t="n">
        <v>21.96</v>
      </c>
      <c r="BD47" s="17" t="n">
        <v>5.8</v>
      </c>
      <c r="BE47" s="17" t="n">
        <v>23.36</v>
      </c>
      <c r="BF47" s="17" t="n">
        <v>4.04</v>
      </c>
      <c r="BG47" s="17" t="n">
        <v>0.17</v>
      </c>
      <c r="BH47" s="17" t="n">
        <v>0.02</v>
      </c>
    </row>
    <row r="48" customFormat="false" ht="15" hidden="false" customHeight="false" outlineLevel="0" collapsed="false">
      <c r="A48" s="2" t="s">
        <v>28</v>
      </c>
      <c r="B48" s="13" t="n">
        <v>6</v>
      </c>
      <c r="C48" s="14" t="n">
        <v>1740</v>
      </c>
      <c r="D48" s="15" t="n">
        <v>19.4</v>
      </c>
      <c r="E48" s="16" t="n">
        <v>47.8</v>
      </c>
      <c r="F48" s="17" t="n">
        <v>0</v>
      </c>
      <c r="G48" s="16" t="n">
        <v>22.6</v>
      </c>
      <c r="H48" s="17" t="n">
        <v>0</v>
      </c>
      <c r="I48" s="16" t="n">
        <v>0</v>
      </c>
      <c r="J48" s="17" t="n">
        <v>10.2</v>
      </c>
      <c r="M48" s="17" t="n">
        <v>45.45</v>
      </c>
      <c r="N48" s="17" t="n">
        <v>0.91</v>
      </c>
      <c r="O48" s="17" t="n">
        <v>0.41</v>
      </c>
      <c r="P48" s="17" t="n">
        <v>6.5</v>
      </c>
      <c r="Q48" s="17" t="n">
        <v>11.77</v>
      </c>
      <c r="R48" s="17" t="n">
        <v>23.88</v>
      </c>
      <c r="S48" s="17" t="n">
        <v>8.66</v>
      </c>
      <c r="T48" s="17" t="n">
        <v>0.22</v>
      </c>
      <c r="U48" s="17" t="n">
        <v>0.86</v>
      </c>
      <c r="V48" s="17" t="n">
        <v>0.61</v>
      </c>
      <c r="X48" s="17" t="n">
        <v>40.53</v>
      </c>
      <c r="Y48" s="17" t="n">
        <v>0.17</v>
      </c>
      <c r="Z48" s="17" t="n">
        <v>0.2</v>
      </c>
      <c r="AA48" s="17" t="n">
        <v>8.53</v>
      </c>
      <c r="AB48" s="17" t="n">
        <v>50.56</v>
      </c>
      <c r="AC48" s="17" t="n">
        <v>0.29</v>
      </c>
      <c r="AD48" s="17" t="n">
        <v>0.11</v>
      </c>
      <c r="AF48" s="17"/>
      <c r="AG48" s="17"/>
      <c r="AH48" s="17"/>
      <c r="AI48" s="17"/>
      <c r="AJ48" s="17"/>
      <c r="AK48" s="17"/>
      <c r="AL48" s="17"/>
      <c r="AM48" s="17"/>
      <c r="AN48" s="17"/>
      <c r="AP48" s="17" t="n">
        <v>55.91</v>
      </c>
      <c r="AQ48" s="17" t="n">
        <v>0.04</v>
      </c>
      <c r="AR48" s="17" t="n">
        <v>0.37</v>
      </c>
      <c r="AS48" s="17" t="n">
        <v>3.18</v>
      </c>
      <c r="AT48" s="17" t="n">
        <v>4.84</v>
      </c>
      <c r="AU48" s="17" t="n">
        <v>28.55</v>
      </c>
      <c r="AV48" s="17" t="n">
        <v>6.8</v>
      </c>
      <c r="AW48" s="17" t="n">
        <v>0.12</v>
      </c>
      <c r="AX48" s="17" t="n">
        <v>0.57</v>
      </c>
      <c r="AZ48" s="17" t="n">
        <v>43.44</v>
      </c>
      <c r="BA48" s="17" t="n">
        <v>0.26</v>
      </c>
      <c r="BB48" s="17" t="n">
        <v>1.26</v>
      </c>
      <c r="BC48" s="17" t="n">
        <v>21.96</v>
      </c>
      <c r="BD48" s="17" t="n">
        <v>5.1</v>
      </c>
      <c r="BE48" s="17" t="n">
        <v>24.22</v>
      </c>
      <c r="BF48" s="17" t="n">
        <v>3.88</v>
      </c>
      <c r="BG48" s="17" t="n">
        <v>0.16</v>
      </c>
      <c r="BH48" s="17" t="n">
        <v>0.03</v>
      </c>
    </row>
    <row r="49" customFormat="false" ht="15" hidden="false" customHeight="false" outlineLevel="0" collapsed="false">
      <c r="A49" s="2" t="s">
        <v>28</v>
      </c>
      <c r="B49" s="13" t="n">
        <v>6</v>
      </c>
      <c r="C49" s="14" t="n">
        <v>1755</v>
      </c>
      <c r="D49" s="15" t="n">
        <v>40.4527559055118</v>
      </c>
      <c r="E49" s="16" t="n">
        <v>41.1417322834646</v>
      </c>
      <c r="F49" s="17" t="n">
        <v>15.1574803149606</v>
      </c>
      <c r="G49" s="17" t="n">
        <v>0</v>
      </c>
      <c r="H49" s="17" t="n">
        <v>0</v>
      </c>
      <c r="I49" s="16" t="n">
        <v>0</v>
      </c>
      <c r="J49" s="17" t="n">
        <v>3.24803149606299</v>
      </c>
      <c r="M49" s="17" t="n">
        <v>46.48</v>
      </c>
      <c r="N49" s="17" t="n">
        <v>0.49</v>
      </c>
      <c r="O49" s="17" t="n">
        <v>0.43</v>
      </c>
      <c r="P49" s="17" t="n">
        <v>7.27</v>
      </c>
      <c r="Q49" s="17" t="n">
        <v>10.24</v>
      </c>
      <c r="R49" s="17" t="n">
        <v>26.18</v>
      </c>
      <c r="S49" s="17" t="n">
        <v>7.33</v>
      </c>
      <c r="T49" s="17" t="n">
        <v>0.19</v>
      </c>
      <c r="U49" s="17" t="n">
        <v>0.45</v>
      </c>
      <c r="V49" s="17" t="n">
        <v>0.23</v>
      </c>
      <c r="X49" s="17" t="n">
        <v>40.47</v>
      </c>
      <c r="Y49" s="17" t="n">
        <v>0.18</v>
      </c>
      <c r="Z49" s="17" t="n">
        <v>0.24</v>
      </c>
      <c r="AA49" s="17" t="n">
        <v>7.28</v>
      </c>
      <c r="AB49" s="17" t="n">
        <v>51.13</v>
      </c>
      <c r="AC49" s="17" t="n">
        <v>0.2</v>
      </c>
      <c r="AD49" s="17" t="n">
        <v>0.1</v>
      </c>
      <c r="AF49" s="17" t="n">
        <v>56.34</v>
      </c>
      <c r="AG49" s="17" t="n">
        <v>0.03</v>
      </c>
      <c r="AH49" s="17" t="n">
        <v>0.34</v>
      </c>
      <c r="AI49" s="17" t="n">
        <v>3.31</v>
      </c>
      <c r="AJ49" s="17" t="n">
        <v>4.75</v>
      </c>
      <c r="AK49" s="17" t="n">
        <v>33.19</v>
      </c>
      <c r="AL49" s="17" t="n">
        <v>2.25</v>
      </c>
      <c r="AM49" s="17" t="n">
        <v>0.11</v>
      </c>
      <c r="AN49" s="17" t="n">
        <v>0.16</v>
      </c>
      <c r="AP49" s="17" t="n">
        <v>55.84</v>
      </c>
      <c r="AQ49" s="17" t="n">
        <v>0.04</v>
      </c>
      <c r="AR49" s="17" t="n">
        <v>0.36</v>
      </c>
      <c r="AS49" s="17" t="n">
        <v>3.37</v>
      </c>
      <c r="AT49" s="17" t="n">
        <v>4.73</v>
      </c>
      <c r="AU49" s="17" t="n">
        <v>28.46</v>
      </c>
      <c r="AV49" s="17" t="n">
        <v>7.19</v>
      </c>
      <c r="AW49" s="17" t="n">
        <v>0.12</v>
      </c>
      <c r="AX49" s="17" t="n">
        <v>0.43</v>
      </c>
      <c r="AZ49" s="17" t="n">
        <v>42.83</v>
      </c>
      <c r="BA49" s="17" t="n">
        <v>0.18</v>
      </c>
      <c r="BB49" s="17" t="n">
        <v>1.28</v>
      </c>
      <c r="BC49" s="17" t="n">
        <v>22.11</v>
      </c>
      <c r="BD49" s="17" t="n">
        <v>4.83</v>
      </c>
      <c r="BE49" s="17" t="n">
        <v>24.23</v>
      </c>
      <c r="BF49" s="17" t="n">
        <v>3.9</v>
      </c>
      <c r="BG49" s="17" t="n">
        <v>0.15</v>
      </c>
      <c r="BH49" s="17" t="n">
        <v>0.02</v>
      </c>
    </row>
    <row r="50" customFormat="false" ht="15" hidden="false" customHeight="false" outlineLevel="0" collapsed="false">
      <c r="A50" s="2" t="s">
        <v>28</v>
      </c>
      <c r="B50" s="13" t="n">
        <v>6</v>
      </c>
      <c r="C50" s="14" t="n">
        <v>1770</v>
      </c>
      <c r="D50" s="18" t="n">
        <v>49.7</v>
      </c>
      <c r="E50" s="16" t="n">
        <v>41.6</v>
      </c>
      <c r="F50" s="17" t="n">
        <v>8.7</v>
      </c>
      <c r="G50" s="17" t="n">
        <v>0</v>
      </c>
      <c r="H50" s="17" t="n">
        <v>0</v>
      </c>
      <c r="I50" s="16" t="n">
        <v>0</v>
      </c>
      <c r="J50" s="17" t="n">
        <v>0</v>
      </c>
      <c r="M50" s="17" t="n">
        <v>46.9</v>
      </c>
      <c r="N50" s="17" t="n">
        <v>0.36</v>
      </c>
      <c r="O50" s="17" t="n">
        <v>0.57</v>
      </c>
      <c r="P50" s="17" t="n">
        <v>8.79</v>
      </c>
      <c r="Q50" s="17" t="n">
        <v>9.87</v>
      </c>
      <c r="R50" s="17" t="n">
        <v>26.48</v>
      </c>
      <c r="S50" s="17" t="n">
        <v>6.8</v>
      </c>
      <c r="T50" s="17" t="n">
        <v>0.18</v>
      </c>
      <c r="U50" s="17" t="n">
        <v>0.43</v>
      </c>
      <c r="V50" s="17" t="n">
        <v>0.18</v>
      </c>
      <c r="X50" s="17" t="n">
        <v>41.16</v>
      </c>
      <c r="Y50" s="17" t="n">
        <v>0.21</v>
      </c>
      <c r="Z50" s="17" t="n">
        <v>0.27</v>
      </c>
      <c r="AA50" s="17" t="n">
        <v>6.82</v>
      </c>
      <c r="AB50" s="17" t="n">
        <v>51.79</v>
      </c>
      <c r="AC50" s="17" t="n">
        <v>0.16</v>
      </c>
      <c r="AD50" s="17" t="n">
        <v>0.09</v>
      </c>
      <c r="AF50" s="17" t="n">
        <v>56.14</v>
      </c>
      <c r="AG50" s="17" t="n">
        <v>0.02</v>
      </c>
      <c r="AH50" s="17" t="n">
        <v>0.46</v>
      </c>
      <c r="AI50" s="17" t="n">
        <v>3.9</v>
      </c>
      <c r="AJ50" s="17" t="n">
        <v>3.98</v>
      </c>
      <c r="AK50" s="17" t="n">
        <v>34.23</v>
      </c>
      <c r="AL50" s="17" t="n">
        <v>1.48</v>
      </c>
      <c r="AM50" s="17" t="n">
        <v>0.09</v>
      </c>
      <c r="AN50" s="17" t="n">
        <v>0.11</v>
      </c>
      <c r="AP50" s="17"/>
      <c r="AQ50" s="17"/>
      <c r="AR50" s="17"/>
      <c r="AS50" s="17"/>
      <c r="AT50" s="17"/>
      <c r="AU50" s="17"/>
      <c r="AV50" s="17"/>
      <c r="AW50" s="17"/>
      <c r="AX50" s="17"/>
      <c r="AZ50" s="17"/>
      <c r="BA50" s="17"/>
      <c r="BB50" s="17"/>
      <c r="BC50" s="17"/>
      <c r="BD50" s="17"/>
      <c r="BE50" s="17"/>
      <c r="BF50" s="17"/>
      <c r="BG50" s="17"/>
      <c r="BH50" s="17"/>
    </row>
    <row r="51" customFormat="false" ht="15" hidden="false" customHeight="false" outlineLevel="0" collapsed="false">
      <c r="A51" s="2" t="s">
        <v>28</v>
      </c>
      <c r="B51" s="13" t="n">
        <v>6</v>
      </c>
      <c r="C51" s="14" t="n">
        <v>1800</v>
      </c>
      <c r="D51" s="18" t="n">
        <v>65</v>
      </c>
      <c r="E51" s="16" t="n">
        <v>35</v>
      </c>
      <c r="F51" s="17" t="n">
        <v>0</v>
      </c>
      <c r="G51" s="17" t="n">
        <v>0</v>
      </c>
      <c r="H51" s="17" t="n">
        <v>0</v>
      </c>
      <c r="I51" s="16" t="n">
        <v>0</v>
      </c>
      <c r="J51" s="17" t="n">
        <v>0</v>
      </c>
      <c r="M51" s="17" t="n">
        <v>47.19</v>
      </c>
      <c r="N51" s="17" t="n">
        <v>0.3</v>
      </c>
      <c r="O51" s="17" t="n">
        <v>0.52</v>
      </c>
      <c r="P51" s="17" t="n">
        <v>7.26</v>
      </c>
      <c r="Q51" s="17" t="n">
        <v>8.6</v>
      </c>
      <c r="R51" s="17" t="n">
        <v>29.34</v>
      </c>
      <c r="S51" s="17" t="n">
        <v>5.48</v>
      </c>
      <c r="T51" s="17" t="n">
        <v>0.18</v>
      </c>
      <c r="U51" s="17" t="n">
        <v>0.39</v>
      </c>
      <c r="V51" s="17" t="n">
        <v>0.14</v>
      </c>
      <c r="X51" s="17" t="n">
        <v>40.99</v>
      </c>
      <c r="Y51" s="17" t="n">
        <v>0.18</v>
      </c>
      <c r="Z51" s="17" t="n">
        <v>0.19</v>
      </c>
      <c r="AA51" s="17" t="n">
        <v>5.52</v>
      </c>
      <c r="AB51" s="17" t="n">
        <v>52.91</v>
      </c>
      <c r="AC51" s="17" t="n">
        <v>0.16</v>
      </c>
      <c r="AD51" s="17" t="n">
        <v>0.09</v>
      </c>
      <c r="AF51" s="17"/>
      <c r="AG51" s="17"/>
      <c r="AH51" s="17"/>
      <c r="AI51" s="17"/>
      <c r="AJ51" s="17"/>
      <c r="AK51" s="17"/>
      <c r="AL51" s="17"/>
      <c r="AM51" s="17"/>
      <c r="AN51" s="17"/>
      <c r="AP51" s="17"/>
      <c r="AQ51" s="17"/>
      <c r="AR51" s="17"/>
      <c r="AS51" s="17"/>
      <c r="AT51" s="17"/>
      <c r="AU51" s="17"/>
      <c r="AV51" s="17"/>
      <c r="AW51" s="17"/>
      <c r="AX51" s="17"/>
      <c r="AZ51" s="17"/>
      <c r="BA51" s="17"/>
      <c r="BB51" s="17"/>
      <c r="BC51" s="17"/>
      <c r="BD51" s="17"/>
      <c r="BE51" s="17"/>
      <c r="BF51" s="17"/>
      <c r="BG51" s="17"/>
      <c r="BH51" s="17"/>
    </row>
    <row r="52" customFormat="false" ht="15" hidden="false" customHeight="false" outlineLevel="0" collapsed="false">
      <c r="A52" s="2" t="s">
        <v>28</v>
      </c>
      <c r="B52" s="13" t="n">
        <v>7</v>
      </c>
      <c r="C52" s="14" t="n">
        <v>1740</v>
      </c>
      <c r="D52" s="17" t="n">
        <v>0</v>
      </c>
      <c r="E52" s="16" t="n">
        <v>53.7462537462537</v>
      </c>
      <c r="F52" s="17" t="n">
        <v>0</v>
      </c>
      <c r="G52" s="16" t="n">
        <v>29.5704295704296</v>
      </c>
      <c r="H52" s="17" t="n">
        <v>0</v>
      </c>
      <c r="I52" s="16" t="n">
        <v>0</v>
      </c>
      <c r="J52" s="17" t="n">
        <v>16.6833166833167</v>
      </c>
      <c r="M52" s="17"/>
      <c r="N52" s="17"/>
      <c r="O52" s="17"/>
      <c r="P52" s="17"/>
      <c r="Q52" s="17"/>
      <c r="R52" s="17"/>
      <c r="S52" s="17"/>
      <c r="T52" s="17"/>
      <c r="U52" s="17"/>
      <c r="V52" s="17"/>
      <c r="X52" s="17" t="n">
        <v>40.23</v>
      </c>
      <c r="Y52" s="17" t="n">
        <v>0.09</v>
      </c>
      <c r="Z52" s="17" t="n">
        <v>0.14</v>
      </c>
      <c r="AA52" s="17" t="n">
        <v>10</v>
      </c>
      <c r="AB52" s="17" t="n">
        <v>48.94</v>
      </c>
      <c r="AC52" s="17" t="n">
        <v>0.21</v>
      </c>
      <c r="AD52" s="17" t="n">
        <v>0.12</v>
      </c>
      <c r="AF52" s="17"/>
      <c r="AG52" s="17"/>
      <c r="AH52" s="17"/>
      <c r="AI52" s="17"/>
      <c r="AJ52" s="17"/>
      <c r="AK52" s="17"/>
      <c r="AL52" s="17"/>
      <c r="AM52" s="17"/>
      <c r="AN52" s="17"/>
      <c r="AP52" s="17" t="n">
        <v>56.06</v>
      </c>
      <c r="AQ52" s="17" t="n">
        <v>0.11</v>
      </c>
      <c r="AR52" s="17" t="n">
        <v>0.32</v>
      </c>
      <c r="AS52" s="17" t="n">
        <v>2.63</v>
      </c>
      <c r="AT52" s="17" t="n">
        <v>5.16</v>
      </c>
      <c r="AU52" s="17" t="n">
        <v>25.66</v>
      </c>
      <c r="AV52" s="17" t="n">
        <v>9.7</v>
      </c>
      <c r="AW52" s="17" t="n">
        <v>0.14</v>
      </c>
      <c r="AX52" s="17" t="n">
        <v>0.81</v>
      </c>
      <c r="AZ52" s="17" t="n">
        <v>42.88</v>
      </c>
      <c r="BA52" s="17" t="n">
        <v>0.51</v>
      </c>
      <c r="BB52" s="17" t="n">
        <v>1.54</v>
      </c>
      <c r="BC52" s="17" t="n">
        <v>20.93</v>
      </c>
      <c r="BD52" s="17" t="n">
        <v>6.37</v>
      </c>
      <c r="BE52" s="17" t="n">
        <v>23.14</v>
      </c>
      <c r="BF52" s="17" t="n">
        <v>4.3</v>
      </c>
      <c r="BG52" s="17" t="n">
        <v>0.19</v>
      </c>
      <c r="BH52" s="17" t="n">
        <v>0.05</v>
      </c>
    </row>
    <row r="53" customFormat="false" ht="15" hidden="false" customHeight="false" outlineLevel="0" collapsed="false">
      <c r="A53" s="2" t="s">
        <v>28</v>
      </c>
      <c r="B53" s="13" t="n">
        <v>7</v>
      </c>
      <c r="C53" s="14" t="n">
        <v>1790</v>
      </c>
      <c r="D53" s="15" t="n">
        <v>15.7</v>
      </c>
      <c r="E53" s="16" t="n">
        <v>48.5</v>
      </c>
      <c r="F53" s="17" t="n">
        <v>0</v>
      </c>
      <c r="G53" s="16" t="n">
        <v>22.1</v>
      </c>
      <c r="H53" s="17" t="n">
        <v>0</v>
      </c>
      <c r="I53" s="16" t="n">
        <v>0</v>
      </c>
      <c r="J53" s="17" t="n">
        <v>13.7</v>
      </c>
      <c r="M53" s="17" t="n">
        <v>45.15</v>
      </c>
      <c r="N53" s="17" t="n">
        <v>1.23</v>
      </c>
      <c r="O53" s="17" t="n">
        <v>0.36</v>
      </c>
      <c r="P53" s="17" t="n">
        <v>5.09</v>
      </c>
      <c r="Q53" s="17" t="n">
        <v>12.53</v>
      </c>
      <c r="R53" s="17" t="n">
        <v>23.9</v>
      </c>
      <c r="S53" s="17" t="n">
        <v>8.62</v>
      </c>
      <c r="T53" s="17" t="n">
        <v>0.23</v>
      </c>
      <c r="U53" s="17" t="n">
        <v>1.04</v>
      </c>
      <c r="V53" s="17" t="n">
        <v>0.91</v>
      </c>
      <c r="X53" s="17" t="n">
        <v>40.44</v>
      </c>
      <c r="Y53" s="17" t="n">
        <v>0.13</v>
      </c>
      <c r="Z53" s="17" t="n">
        <v>0.17</v>
      </c>
      <c r="AA53" s="17" t="n">
        <v>8.63</v>
      </c>
      <c r="AB53" s="17" t="n">
        <v>50.41</v>
      </c>
      <c r="AC53" s="17" t="n">
        <v>0.26</v>
      </c>
      <c r="AD53" s="17" t="n">
        <v>0.12</v>
      </c>
      <c r="AF53" s="17"/>
      <c r="AG53" s="17"/>
      <c r="AH53" s="17"/>
      <c r="AI53" s="17"/>
      <c r="AJ53" s="17"/>
      <c r="AK53" s="17"/>
      <c r="AL53" s="17"/>
      <c r="AM53" s="17"/>
      <c r="AN53" s="17"/>
      <c r="AP53" s="17" t="n">
        <v>56.23</v>
      </c>
      <c r="AQ53" s="17" t="n">
        <v>0.05</v>
      </c>
      <c r="AR53" s="17" t="n">
        <v>0.33</v>
      </c>
      <c r="AS53" s="17" t="n">
        <v>2.43</v>
      </c>
      <c r="AT53" s="17" t="n">
        <v>4.92</v>
      </c>
      <c r="AU53" s="17" t="n">
        <v>27.57</v>
      </c>
      <c r="AV53" s="17" t="n">
        <v>7.58</v>
      </c>
      <c r="AW53" s="17" t="n">
        <v>0.13</v>
      </c>
      <c r="AX53" s="17" t="n">
        <v>0.72</v>
      </c>
      <c r="AZ53" s="17" t="n">
        <v>43.91</v>
      </c>
      <c r="BA53" s="17" t="n">
        <v>0.33</v>
      </c>
      <c r="BB53" s="17" t="n">
        <v>1.21</v>
      </c>
      <c r="BC53" s="17" t="n">
        <v>21.14</v>
      </c>
      <c r="BD53" s="17" t="n">
        <v>5.43</v>
      </c>
      <c r="BE53" s="17" t="n">
        <v>24.21</v>
      </c>
      <c r="BF53" s="17" t="n">
        <v>4</v>
      </c>
      <c r="BG53" s="17" t="n">
        <v>0.16</v>
      </c>
      <c r="BH53" s="17" t="n">
        <v>0.04</v>
      </c>
    </row>
    <row r="54" customFormat="false" ht="15" hidden="false" customHeight="false" outlineLevel="0" collapsed="false">
      <c r="A54" s="2" t="s">
        <v>28</v>
      </c>
      <c r="B54" s="13" t="n">
        <v>7</v>
      </c>
      <c r="C54" s="14" t="n">
        <v>1810</v>
      </c>
      <c r="D54" s="15" t="n">
        <v>21.7</v>
      </c>
      <c r="E54" s="16" t="n">
        <v>46.7</v>
      </c>
      <c r="F54" s="17" t="n">
        <v>0</v>
      </c>
      <c r="G54" s="16" t="n">
        <v>19.8</v>
      </c>
      <c r="H54" s="17" t="n">
        <v>0</v>
      </c>
      <c r="I54" s="16" t="n">
        <v>0</v>
      </c>
      <c r="J54" s="17" t="n">
        <v>11.8</v>
      </c>
      <c r="M54" s="17" t="n">
        <v>46.11</v>
      </c>
      <c r="N54" s="17" t="n">
        <v>0.66</v>
      </c>
      <c r="O54" s="17" t="n">
        <v>0.37</v>
      </c>
      <c r="P54" s="17" t="n">
        <v>5.43</v>
      </c>
      <c r="Q54" s="17" t="n">
        <v>11.61</v>
      </c>
      <c r="R54" s="17" t="n">
        <v>25.29</v>
      </c>
      <c r="S54" s="17" t="n">
        <v>8.49</v>
      </c>
      <c r="T54" s="17" t="n">
        <v>0.2</v>
      </c>
      <c r="U54" s="17" t="n">
        <v>0.63</v>
      </c>
      <c r="V54" s="17" t="n">
        <v>0.3</v>
      </c>
      <c r="X54" s="17" t="n">
        <v>40.52</v>
      </c>
      <c r="Y54" s="17" t="n">
        <v>0.14</v>
      </c>
      <c r="Z54" s="17" t="n">
        <v>0.23</v>
      </c>
      <c r="AA54" s="17" t="n">
        <v>8.45</v>
      </c>
      <c r="AB54" s="17" t="n">
        <v>50.26</v>
      </c>
      <c r="AC54" s="17" t="n">
        <v>0.23</v>
      </c>
      <c r="AD54" s="17" t="n">
        <v>0.12</v>
      </c>
      <c r="AF54" s="17"/>
      <c r="AG54" s="17"/>
      <c r="AH54" s="17"/>
      <c r="AI54" s="17"/>
      <c r="AJ54" s="17"/>
      <c r="AK54" s="17"/>
      <c r="AL54" s="17"/>
      <c r="AM54" s="17"/>
      <c r="AN54" s="17"/>
      <c r="AP54" s="17" t="n">
        <v>55.82</v>
      </c>
      <c r="AQ54" s="17" t="n">
        <v>0.03</v>
      </c>
      <c r="AR54" s="17" t="n">
        <v>0.35</v>
      </c>
      <c r="AS54" s="17" t="n">
        <v>2.61</v>
      </c>
      <c r="AT54" s="17" t="n">
        <v>4.71</v>
      </c>
      <c r="AU54" s="17" t="n">
        <v>28.99</v>
      </c>
      <c r="AV54" s="17" t="n">
        <v>6.69</v>
      </c>
      <c r="AW54" s="17" t="n">
        <v>0.12</v>
      </c>
      <c r="AX54" s="17" t="n">
        <v>0.47</v>
      </c>
      <c r="AZ54" s="17" t="n">
        <v>43.3</v>
      </c>
      <c r="BA54" s="17" t="n">
        <v>0.17</v>
      </c>
      <c r="BB54" s="17" t="n">
        <v>1.44</v>
      </c>
      <c r="BC54" s="17" t="n">
        <v>21.22</v>
      </c>
      <c r="BD54" s="17" t="n">
        <v>4.88</v>
      </c>
      <c r="BE54" s="17" t="n">
        <v>24.69</v>
      </c>
      <c r="BF54" s="17" t="n">
        <v>3.64</v>
      </c>
      <c r="BG54" s="17" t="n">
        <v>0.15</v>
      </c>
      <c r="BH54" s="17" t="n">
        <v>0.03</v>
      </c>
    </row>
    <row r="55" customFormat="false" ht="15" hidden="false" customHeight="false" outlineLevel="0" collapsed="false">
      <c r="A55" s="2" t="s">
        <v>28</v>
      </c>
      <c r="B55" s="13" t="n">
        <v>7</v>
      </c>
      <c r="C55" s="14" t="n">
        <v>1820</v>
      </c>
      <c r="D55" s="15" t="n">
        <v>35.1</v>
      </c>
      <c r="E55" s="16" t="n">
        <v>44.4</v>
      </c>
      <c r="F55" s="17" t="n">
        <v>0</v>
      </c>
      <c r="G55" s="16" t="n">
        <v>12.7</v>
      </c>
      <c r="H55" s="17" t="n">
        <v>0</v>
      </c>
      <c r="I55" s="16" t="n">
        <v>0</v>
      </c>
      <c r="J55" s="17" t="n">
        <v>7.8</v>
      </c>
      <c r="M55" s="17" t="n">
        <v>47.02</v>
      </c>
      <c r="N55" s="17" t="n">
        <v>0.58</v>
      </c>
      <c r="O55" s="17" t="n">
        <v>0.49</v>
      </c>
      <c r="P55" s="17" t="n">
        <v>6.26</v>
      </c>
      <c r="Q55" s="17" t="n">
        <v>10.58</v>
      </c>
      <c r="R55" s="17" t="n">
        <v>26.65</v>
      </c>
      <c r="S55" s="17" t="n">
        <v>7.42</v>
      </c>
      <c r="T55" s="17" t="n">
        <v>0.2</v>
      </c>
      <c r="U55" s="17" t="n">
        <v>0.56</v>
      </c>
      <c r="V55" s="17" t="n">
        <v>0.25</v>
      </c>
      <c r="X55" s="17" t="n">
        <v>40.52</v>
      </c>
      <c r="Y55" s="17" t="n">
        <v>0.17</v>
      </c>
      <c r="Z55" s="17" t="n">
        <v>0.23</v>
      </c>
      <c r="AA55" s="17" t="n">
        <v>7.4</v>
      </c>
      <c r="AB55" s="17" t="n">
        <v>50.99</v>
      </c>
      <c r="AC55" s="17" t="n">
        <v>0.21</v>
      </c>
      <c r="AD55" s="17" t="n">
        <v>0.11</v>
      </c>
      <c r="AF55" s="17"/>
      <c r="AG55" s="17"/>
      <c r="AH55" s="17"/>
      <c r="AI55" s="17"/>
      <c r="AJ55" s="17"/>
      <c r="AK55" s="17"/>
      <c r="AL55" s="17"/>
      <c r="AM55" s="17"/>
      <c r="AN55" s="17"/>
      <c r="AP55" s="17" t="n">
        <v>55.95</v>
      </c>
      <c r="AQ55" s="17" t="n">
        <v>0.04</v>
      </c>
      <c r="AR55" s="17" t="n">
        <v>0.33</v>
      </c>
      <c r="AS55" s="17" t="n">
        <v>2.6</v>
      </c>
      <c r="AT55" s="17" t="n">
        <v>4.47</v>
      </c>
      <c r="AU55" s="17" t="n">
        <v>29.37</v>
      </c>
      <c r="AV55" s="17" t="n">
        <v>6.59</v>
      </c>
      <c r="AW55" s="17" t="n">
        <v>0.13</v>
      </c>
      <c r="AX55" s="17" t="n">
        <v>0.4</v>
      </c>
      <c r="AZ55" s="17" t="n">
        <v>43.89</v>
      </c>
      <c r="BA55" s="17" t="n">
        <v>0.28</v>
      </c>
      <c r="BB55" s="17" t="n">
        <v>1.04</v>
      </c>
      <c r="BC55" s="17" t="n">
        <v>21.65</v>
      </c>
      <c r="BD55" s="17" t="n">
        <v>4.55</v>
      </c>
      <c r="BE55" s="17" t="n">
        <v>24.44</v>
      </c>
      <c r="BF55" s="17" t="n">
        <v>3.85</v>
      </c>
      <c r="BG55" s="17" t="n">
        <v>0.16</v>
      </c>
      <c r="BH55" s="17" t="n">
        <v>0.03</v>
      </c>
    </row>
    <row r="56" customFormat="false" ht="15" hidden="false" customHeight="false" outlineLevel="0" collapsed="false">
      <c r="A56" s="2" t="s">
        <v>28</v>
      </c>
      <c r="B56" s="13" t="n">
        <v>7</v>
      </c>
      <c r="C56" s="14" t="n">
        <v>1835</v>
      </c>
      <c r="D56" s="15" t="n">
        <v>47.4</v>
      </c>
      <c r="E56" s="16" t="n">
        <v>39.5</v>
      </c>
      <c r="F56" s="17" t="n">
        <v>8.4</v>
      </c>
      <c r="G56" s="17" t="n">
        <v>0</v>
      </c>
      <c r="H56" s="17" t="n">
        <v>0</v>
      </c>
      <c r="I56" s="16" t="n">
        <v>0</v>
      </c>
      <c r="J56" s="17" t="n">
        <v>4.7</v>
      </c>
      <c r="M56" s="17" t="n">
        <v>47.09</v>
      </c>
      <c r="N56" s="17" t="n">
        <v>0.43</v>
      </c>
      <c r="O56" s="17" t="n">
        <v>0.47</v>
      </c>
      <c r="P56" s="17" t="n">
        <v>6.27</v>
      </c>
      <c r="Q56" s="17" t="n">
        <v>9.64</v>
      </c>
      <c r="R56" s="17" t="n">
        <v>27.31</v>
      </c>
      <c r="S56" s="17" t="n">
        <v>7.26</v>
      </c>
      <c r="T56" s="17" t="n">
        <v>0.19</v>
      </c>
      <c r="U56" s="17" t="n">
        <v>0.64</v>
      </c>
      <c r="V56" s="17" t="n">
        <v>0.15</v>
      </c>
      <c r="X56" s="17" t="n">
        <v>40.32</v>
      </c>
      <c r="Y56" s="17" t="n">
        <v>0.18</v>
      </c>
      <c r="Z56" s="17" t="n">
        <v>0.17</v>
      </c>
      <c r="AA56" s="17" t="n">
        <v>6.51</v>
      </c>
      <c r="AB56" s="17" t="n">
        <v>51.98</v>
      </c>
      <c r="AC56" s="17" t="n">
        <v>0.22</v>
      </c>
      <c r="AD56" s="17" t="n">
        <v>0.09</v>
      </c>
      <c r="AF56" s="17" t="n">
        <v>55.91</v>
      </c>
      <c r="AG56" s="17" t="n">
        <v>0.02</v>
      </c>
      <c r="AH56" s="17" t="n">
        <v>0.28</v>
      </c>
      <c r="AI56" s="17" t="n">
        <v>2.5</v>
      </c>
      <c r="AJ56" s="17" t="n">
        <v>4.25</v>
      </c>
      <c r="AK56" s="17" t="n">
        <v>33.82</v>
      </c>
      <c r="AL56" s="17" t="n">
        <v>2.02</v>
      </c>
      <c r="AM56" s="17" t="n">
        <v>0.09</v>
      </c>
      <c r="AN56" s="17" t="n">
        <v>0.2</v>
      </c>
      <c r="AP56" s="17"/>
      <c r="AQ56" s="17"/>
      <c r="AR56" s="17"/>
      <c r="AS56" s="17"/>
      <c r="AT56" s="17"/>
      <c r="AU56" s="17"/>
      <c r="AV56" s="17"/>
      <c r="AW56" s="17"/>
      <c r="AX56" s="17"/>
      <c r="AZ56" s="17" t="n">
        <v>43.57</v>
      </c>
      <c r="BA56" s="17" t="n">
        <v>0.11</v>
      </c>
      <c r="BB56" s="17" t="n">
        <v>1.43</v>
      </c>
      <c r="BC56" s="17" t="n">
        <v>21.36</v>
      </c>
      <c r="BD56" s="17" t="n">
        <v>4.2</v>
      </c>
      <c r="BE56" s="17" t="n">
        <v>25.8</v>
      </c>
      <c r="BF56" s="17" t="n">
        <v>2.98</v>
      </c>
      <c r="BG56" s="17" t="n">
        <v>0.12</v>
      </c>
      <c r="BH56" s="17" t="n">
        <v>0.03</v>
      </c>
    </row>
    <row r="57" customFormat="false" ht="15" hidden="false" customHeight="false" outlineLevel="0" collapsed="false">
      <c r="A57" s="2" t="s">
        <v>28</v>
      </c>
      <c r="B57" s="13" t="n">
        <v>7</v>
      </c>
      <c r="C57" s="14" t="n">
        <v>1850</v>
      </c>
      <c r="D57" s="18" t="n">
        <v>67.4257425742574</v>
      </c>
      <c r="E57" s="16" t="n">
        <v>32.5742574257426</v>
      </c>
      <c r="F57" s="17" t="n">
        <v>0</v>
      </c>
      <c r="G57" s="17" t="n">
        <v>0</v>
      </c>
      <c r="H57" s="17" t="n">
        <v>0</v>
      </c>
      <c r="I57" s="16" t="n">
        <v>0</v>
      </c>
      <c r="J57" s="17" t="n">
        <v>0</v>
      </c>
      <c r="M57" s="17" t="n">
        <v>47.33</v>
      </c>
      <c r="N57" s="17" t="n">
        <v>0.28</v>
      </c>
      <c r="O57" s="17" t="n">
        <v>0.5</v>
      </c>
      <c r="P57" s="17" t="n">
        <v>6.45</v>
      </c>
      <c r="Q57" s="17" t="n">
        <v>8.61</v>
      </c>
      <c r="R57" s="17" t="n">
        <v>30.29</v>
      </c>
      <c r="S57" s="17" t="n">
        <v>5.61</v>
      </c>
      <c r="T57" s="17" t="n">
        <v>0.18</v>
      </c>
      <c r="U57" s="17" t="n">
        <v>0.41</v>
      </c>
      <c r="V57" s="17" t="n">
        <v>0.11</v>
      </c>
      <c r="X57" s="17" t="n">
        <v>40.87</v>
      </c>
      <c r="Y57" s="17" t="n">
        <v>0.19</v>
      </c>
      <c r="Z57" s="17" t="n">
        <v>0.25</v>
      </c>
      <c r="AA57" s="17" t="n">
        <v>5.28</v>
      </c>
      <c r="AB57" s="17" t="n">
        <v>52.55</v>
      </c>
      <c r="AC57" s="17" t="n">
        <v>0.18</v>
      </c>
      <c r="AD57" s="17" t="n">
        <v>0.08</v>
      </c>
      <c r="AF57" s="17"/>
      <c r="AG57" s="17"/>
      <c r="AH57" s="17"/>
      <c r="AI57" s="17"/>
      <c r="AJ57" s="17"/>
      <c r="AK57" s="17"/>
      <c r="AL57" s="17"/>
      <c r="AM57" s="17"/>
      <c r="AN57" s="17"/>
      <c r="AP57" s="17"/>
      <c r="AQ57" s="17"/>
      <c r="AR57" s="17"/>
      <c r="AS57" s="17"/>
      <c r="AT57" s="17"/>
      <c r="AU57" s="17"/>
      <c r="AV57" s="17"/>
      <c r="AW57" s="17"/>
      <c r="AX57" s="17"/>
      <c r="AZ57" s="17" t="n">
        <v>44.32</v>
      </c>
      <c r="BA57" s="17" t="n">
        <v>0.09</v>
      </c>
      <c r="BB57" s="17" t="n">
        <v>1.36</v>
      </c>
      <c r="BC57" s="17" t="n">
        <v>21.19</v>
      </c>
      <c r="BD57" s="17" t="n">
        <v>3.7</v>
      </c>
      <c r="BE57" s="17" t="n">
        <v>26.73</v>
      </c>
      <c r="BF57" s="17" t="n">
        <v>2.24</v>
      </c>
      <c r="BG57" s="17" t="n">
        <v>0.12</v>
      </c>
      <c r="BH57" s="17" t="n">
        <v>0.02</v>
      </c>
    </row>
    <row r="58" customFormat="false" ht="15" hidden="false" customHeight="false" outlineLevel="0" collapsed="false">
      <c r="A58" s="2" t="s">
        <v>28</v>
      </c>
      <c r="B58" s="13" t="n">
        <v>7</v>
      </c>
      <c r="C58" s="14" t="n">
        <v>1950</v>
      </c>
      <c r="D58" s="18" t="n">
        <v>86.2</v>
      </c>
      <c r="E58" s="17" t="n">
        <v>13.8</v>
      </c>
      <c r="F58" s="17" t="n">
        <v>0</v>
      </c>
      <c r="G58" s="17" t="n">
        <v>0</v>
      </c>
      <c r="H58" s="17" t="n">
        <v>0</v>
      </c>
      <c r="I58" s="17" t="n">
        <v>0</v>
      </c>
      <c r="J58" s="17" t="n">
        <v>0</v>
      </c>
      <c r="M58" s="17"/>
      <c r="N58" s="17"/>
      <c r="O58" s="17"/>
      <c r="P58" s="17"/>
      <c r="Q58" s="17"/>
      <c r="R58" s="17"/>
      <c r="S58" s="17"/>
      <c r="T58" s="17"/>
      <c r="U58" s="17"/>
      <c r="V58" s="17"/>
      <c r="X58" s="17"/>
      <c r="Y58" s="17"/>
      <c r="Z58" s="17"/>
      <c r="AA58" s="17"/>
      <c r="AB58" s="17"/>
      <c r="AC58" s="17"/>
      <c r="AD58" s="17"/>
      <c r="AF58" s="17"/>
      <c r="AG58" s="17"/>
      <c r="AH58" s="17"/>
      <c r="AI58" s="17"/>
      <c r="AJ58" s="17"/>
      <c r="AK58" s="17"/>
      <c r="AL58" s="17"/>
      <c r="AM58" s="17"/>
      <c r="AN58" s="17"/>
      <c r="AP58" s="17"/>
      <c r="AQ58" s="17"/>
      <c r="AR58" s="17"/>
      <c r="AS58" s="17"/>
      <c r="AT58" s="17"/>
      <c r="AU58" s="17"/>
      <c r="AV58" s="17"/>
      <c r="AW58" s="17"/>
      <c r="AX58" s="17"/>
      <c r="AZ58" s="17"/>
      <c r="BA58" s="17"/>
      <c r="BB58" s="17"/>
      <c r="BC58" s="17"/>
      <c r="BD58" s="17"/>
      <c r="BE58" s="17"/>
      <c r="BF58" s="17"/>
      <c r="BG58" s="17"/>
      <c r="BH58" s="17"/>
    </row>
    <row r="59" customFormat="false" ht="15" hidden="false" customHeight="false" outlineLevel="0" collapsed="false">
      <c r="A59" s="2" t="s">
        <v>29</v>
      </c>
      <c r="B59" s="19" t="n">
        <v>0</v>
      </c>
      <c r="C59" s="14" t="n">
        <v>1175</v>
      </c>
      <c r="D59" s="20" t="n">
        <v>2</v>
      </c>
    </row>
    <row r="60" customFormat="false" ht="15" hidden="false" customHeight="false" outlineLevel="0" collapsed="false">
      <c r="A60" s="2" t="s">
        <v>29</v>
      </c>
      <c r="B60" s="19" t="n">
        <v>0</v>
      </c>
      <c r="C60" s="14" t="n">
        <v>1204</v>
      </c>
      <c r="D60" s="20" t="n">
        <v>12</v>
      </c>
    </row>
    <row r="61" customFormat="false" ht="15" hidden="false" customHeight="false" outlineLevel="0" collapsed="false">
      <c r="A61" s="2" t="s">
        <v>29</v>
      </c>
      <c r="B61" s="19" t="n">
        <v>0</v>
      </c>
      <c r="C61" s="14" t="n">
        <v>1247</v>
      </c>
      <c r="D61" s="21" t="n">
        <v>28</v>
      </c>
    </row>
    <row r="62" customFormat="false" ht="15" hidden="false" customHeight="false" outlineLevel="0" collapsed="false">
      <c r="A62" s="2" t="s">
        <v>29</v>
      </c>
      <c r="B62" s="19" t="n">
        <v>0</v>
      </c>
      <c r="C62" s="14" t="n">
        <v>1300</v>
      </c>
      <c r="D62" s="21" t="n">
        <v>33</v>
      </c>
    </row>
    <row r="63" customFormat="false" ht="15" hidden="false" customHeight="false" outlineLevel="0" collapsed="false">
      <c r="A63" s="2" t="s">
        <v>29</v>
      </c>
      <c r="B63" s="19" t="n">
        <v>0</v>
      </c>
      <c r="C63" s="14" t="n">
        <v>1350</v>
      </c>
      <c r="D63" s="21" t="n">
        <v>37</v>
      </c>
    </row>
    <row r="64" customFormat="false" ht="15" hidden="false" customHeight="false" outlineLevel="0" collapsed="false">
      <c r="A64" s="2" t="s">
        <v>29</v>
      </c>
      <c r="B64" s="19" t="n">
        <v>0</v>
      </c>
      <c r="C64" s="14" t="n">
        <v>1400</v>
      </c>
      <c r="D64" s="21" t="n">
        <v>45</v>
      </c>
    </row>
    <row r="65" customFormat="false" ht="15" hidden="false" customHeight="false" outlineLevel="0" collapsed="false">
      <c r="A65" s="2" t="s">
        <v>29</v>
      </c>
      <c r="B65" s="19" t="n">
        <v>0</v>
      </c>
      <c r="C65" s="14" t="n">
        <v>1500</v>
      </c>
      <c r="D65" s="21" t="n">
        <v>49</v>
      </c>
    </row>
    <row r="66" customFormat="false" ht="15" hidden="false" customHeight="false" outlineLevel="0" collapsed="false">
      <c r="A66" s="2" t="s">
        <v>29</v>
      </c>
      <c r="B66" s="19" t="n">
        <v>0</v>
      </c>
      <c r="C66" s="14" t="n">
        <v>1600</v>
      </c>
      <c r="D66" s="21" t="n">
        <v>64</v>
      </c>
    </row>
    <row r="67" customFormat="false" ht="15" hidden="false" customHeight="false" outlineLevel="0" collapsed="false">
      <c r="A67" s="2" t="s">
        <v>29</v>
      </c>
      <c r="B67" s="19" t="n">
        <v>1.5</v>
      </c>
      <c r="C67" s="14" t="n">
        <v>1400</v>
      </c>
      <c r="D67" s="20" t="n">
        <v>17</v>
      </c>
    </row>
    <row r="68" customFormat="false" ht="15" hidden="false" customHeight="false" outlineLevel="0" collapsed="false">
      <c r="A68" s="2" t="s">
        <v>29</v>
      </c>
      <c r="B68" s="19" t="n">
        <v>1.5</v>
      </c>
      <c r="C68" s="14" t="n">
        <v>1450</v>
      </c>
      <c r="D68" s="21" t="n">
        <v>24</v>
      </c>
    </row>
    <row r="69" customFormat="false" ht="15" hidden="false" customHeight="false" outlineLevel="0" collapsed="false">
      <c r="A69" s="2" t="s">
        <v>29</v>
      </c>
      <c r="B69" s="19" t="n">
        <v>1.5</v>
      </c>
      <c r="C69" s="14" t="n">
        <v>1500</v>
      </c>
      <c r="D69" s="21" t="n">
        <v>45</v>
      </c>
    </row>
    <row r="70" customFormat="false" ht="15" hidden="false" customHeight="false" outlineLevel="0" collapsed="false">
      <c r="A70" s="2" t="s">
        <v>29</v>
      </c>
      <c r="B70" s="19" t="n">
        <v>1.5</v>
      </c>
      <c r="C70" s="14" t="n">
        <v>1600</v>
      </c>
      <c r="D70" s="21" t="n">
        <v>49</v>
      </c>
    </row>
    <row r="71" customFormat="false" ht="15" hidden="false" customHeight="false" outlineLevel="0" collapsed="false">
      <c r="A71" s="2" t="s">
        <v>29</v>
      </c>
      <c r="B71" s="19" t="n">
        <v>1.5</v>
      </c>
      <c r="C71" s="14" t="n">
        <v>1650</v>
      </c>
      <c r="D71" s="21" t="n">
        <v>56</v>
      </c>
    </row>
    <row r="72" customFormat="false" ht="15" hidden="false" customHeight="false" outlineLevel="0" collapsed="false">
      <c r="A72" s="2" t="s">
        <v>29</v>
      </c>
      <c r="B72" s="19" t="n">
        <v>1.5</v>
      </c>
      <c r="C72" s="14" t="n">
        <v>1700</v>
      </c>
      <c r="D72" s="21" t="n">
        <v>62</v>
      </c>
    </row>
    <row r="73" customFormat="false" ht="15" hidden="false" customHeight="false" outlineLevel="0" collapsed="false">
      <c r="A73" s="2" t="s">
        <v>29</v>
      </c>
      <c r="B73" s="19" t="n">
        <v>4.6</v>
      </c>
      <c r="C73" s="14" t="n">
        <v>1700</v>
      </c>
      <c r="D73" s="20" t="n">
        <v>5</v>
      </c>
    </row>
    <row r="74" customFormat="false" ht="15" hidden="false" customHeight="false" outlineLevel="0" collapsed="false">
      <c r="A74" s="2" t="s">
        <v>29</v>
      </c>
      <c r="B74" s="19" t="n">
        <v>4.6</v>
      </c>
      <c r="C74" s="14" t="n">
        <v>1750</v>
      </c>
      <c r="D74" s="20" t="n">
        <v>21</v>
      </c>
    </row>
    <row r="75" customFormat="false" ht="15" hidden="false" customHeight="false" outlineLevel="0" collapsed="false">
      <c r="A75" s="2" t="s">
        <v>29</v>
      </c>
      <c r="B75" s="19" t="n">
        <v>4.6</v>
      </c>
      <c r="C75" s="14" t="n">
        <v>1800</v>
      </c>
      <c r="D75" s="21" t="n">
        <v>55</v>
      </c>
    </row>
    <row r="76" customFormat="false" ht="15" hidden="false" customHeight="false" outlineLevel="0" collapsed="false">
      <c r="A76" s="2" t="s">
        <v>29</v>
      </c>
      <c r="B76" s="19" t="n">
        <v>4.6</v>
      </c>
      <c r="C76" s="14" t="n">
        <v>1850</v>
      </c>
      <c r="D76" s="21" t="n">
        <v>65</v>
      </c>
    </row>
    <row r="77" customFormat="false" ht="15" hidden="false" customHeight="false" outlineLevel="0" collapsed="false">
      <c r="A77" s="2" t="s">
        <v>29</v>
      </c>
      <c r="B77" s="19" t="n">
        <v>4.6</v>
      </c>
      <c r="C77" s="14" t="n">
        <v>1900</v>
      </c>
      <c r="D77" s="21" t="n">
        <v>79</v>
      </c>
    </row>
    <row r="78" customFormat="false" ht="15" hidden="false" customHeight="false" outlineLevel="0" collapsed="false">
      <c r="A78" s="2" t="s">
        <v>29</v>
      </c>
      <c r="B78" s="19" t="n">
        <v>6.5</v>
      </c>
      <c r="C78" s="14" t="n">
        <v>1850</v>
      </c>
      <c r="D78" s="13" t="n">
        <v>23</v>
      </c>
    </row>
    <row r="79" customFormat="false" ht="15" hidden="false" customHeight="false" outlineLevel="0" collapsed="false">
      <c r="A79" s="2" t="s">
        <v>29</v>
      </c>
      <c r="B79" s="19" t="n">
        <v>6.5</v>
      </c>
      <c r="C79" s="14" t="n">
        <v>1900</v>
      </c>
      <c r="D79" s="20" t="n">
        <v>44</v>
      </c>
    </row>
    <row r="80" customFormat="false" ht="15" hidden="false" customHeight="false" outlineLevel="0" collapsed="false">
      <c r="A80" s="2" t="s">
        <v>29</v>
      </c>
      <c r="B80" s="19" t="n">
        <v>6.5</v>
      </c>
      <c r="C80" s="14" t="n">
        <v>1950</v>
      </c>
      <c r="D80" s="21" t="n">
        <v>71</v>
      </c>
    </row>
    <row r="81" customFormat="false" ht="15" hidden="false" customHeight="false" outlineLevel="0" collapsed="false">
      <c r="A81" s="2" t="s">
        <v>29</v>
      </c>
      <c r="B81" s="19" t="n">
        <v>6.5</v>
      </c>
      <c r="C81" s="14" t="n">
        <v>2000</v>
      </c>
      <c r="D81" s="21" t="n">
        <v>85</v>
      </c>
    </row>
    <row r="82" customFormat="false" ht="15" hidden="false" customHeight="false" outlineLevel="0" collapsed="false">
      <c r="A82" s="2" t="s">
        <v>30</v>
      </c>
      <c r="B82" s="19" t="n">
        <v>0</v>
      </c>
      <c r="C82" s="14" t="n">
        <v>1103.5</v>
      </c>
      <c r="D82" s="20" t="n">
        <v>0</v>
      </c>
    </row>
    <row r="83" customFormat="false" ht="15" hidden="false" customHeight="false" outlineLevel="0" collapsed="false">
      <c r="A83" s="2" t="s">
        <v>30</v>
      </c>
      <c r="B83" s="19" t="n">
        <v>0.5</v>
      </c>
      <c r="C83" s="14" t="n">
        <v>1168</v>
      </c>
      <c r="D83" s="20" t="n">
        <v>0</v>
      </c>
    </row>
    <row r="84" customFormat="false" ht="15" hidden="false" customHeight="false" outlineLevel="0" collapsed="false">
      <c r="A84" s="2" t="s">
        <v>30</v>
      </c>
      <c r="B84" s="19" t="n">
        <v>1</v>
      </c>
      <c r="C84" s="14" t="n">
        <v>1233</v>
      </c>
      <c r="D84" s="20" t="n">
        <v>0</v>
      </c>
    </row>
    <row r="85" customFormat="false" ht="15" hidden="false" customHeight="false" outlineLevel="0" collapsed="false">
      <c r="A85" s="2" t="s">
        <v>30</v>
      </c>
      <c r="B85" s="19" t="n">
        <v>1.5</v>
      </c>
      <c r="C85" s="14" t="n">
        <v>1299</v>
      </c>
      <c r="D85" s="20" t="n">
        <v>0</v>
      </c>
    </row>
    <row r="86" customFormat="false" ht="15" hidden="false" customHeight="false" outlineLevel="0" collapsed="false">
      <c r="A86" s="2" t="s">
        <v>30</v>
      </c>
      <c r="B86" s="19" t="n">
        <v>2</v>
      </c>
      <c r="C86" s="14" t="n">
        <v>1366.5</v>
      </c>
      <c r="D86" s="20" t="n">
        <v>0</v>
      </c>
    </row>
    <row r="87" customFormat="false" ht="15" hidden="false" customHeight="false" outlineLevel="0" collapsed="false">
      <c r="A87" s="2" t="s">
        <v>30</v>
      </c>
      <c r="B87" s="19" t="n">
        <v>2.5</v>
      </c>
      <c r="C87" s="14" t="n">
        <v>1432.5</v>
      </c>
      <c r="D87" s="20" t="n">
        <v>0</v>
      </c>
    </row>
    <row r="88" customFormat="false" ht="15" hidden="false" customHeight="false" outlineLevel="0" collapsed="false">
      <c r="A88" s="2" t="s">
        <v>30</v>
      </c>
      <c r="B88" s="19" t="n">
        <v>3</v>
      </c>
      <c r="C88" s="14" t="n">
        <v>1497.5</v>
      </c>
      <c r="D88" s="13" t="n">
        <v>0</v>
      </c>
    </row>
    <row r="89" customFormat="false" ht="15" hidden="false" customHeight="false" outlineLevel="0" collapsed="false">
      <c r="A89" s="2" t="s">
        <v>30</v>
      </c>
      <c r="B89" s="19" t="n">
        <v>3.5</v>
      </c>
      <c r="C89" s="14" t="n">
        <v>1554.5</v>
      </c>
      <c r="D89" s="13" t="n">
        <v>0</v>
      </c>
    </row>
    <row r="90" customFormat="false" ht="15" hidden="false" customHeight="false" outlineLevel="0" collapsed="false">
      <c r="A90" s="2" t="s">
        <v>30</v>
      </c>
      <c r="B90" s="19" t="n">
        <v>4</v>
      </c>
      <c r="C90" s="14" t="n">
        <v>1604</v>
      </c>
      <c r="D90" s="13" t="n">
        <v>0</v>
      </c>
    </row>
    <row r="91" customFormat="false" ht="15" hidden="false" customHeight="false" outlineLevel="0" collapsed="false">
      <c r="A91" s="2" t="s">
        <v>30</v>
      </c>
      <c r="B91" s="19" t="n">
        <v>4.5</v>
      </c>
      <c r="C91" s="14" t="n">
        <v>1646</v>
      </c>
      <c r="D91" s="13" t="n">
        <v>0</v>
      </c>
    </row>
    <row r="92" customFormat="false" ht="15" hidden="false" customHeight="false" outlineLevel="0" collapsed="false">
      <c r="A92" s="2" t="s">
        <v>30</v>
      </c>
      <c r="B92" s="19" t="n">
        <v>5</v>
      </c>
      <c r="C92" s="14" t="n">
        <v>1685.5</v>
      </c>
      <c r="D92" s="13" t="n">
        <v>0</v>
      </c>
    </row>
    <row r="93" customFormat="false" ht="15" hidden="false" customHeight="false" outlineLevel="0" collapsed="false">
      <c r="A93" s="2" t="s">
        <v>30</v>
      </c>
      <c r="B93" s="19" t="n">
        <v>5.5</v>
      </c>
      <c r="C93" s="14" t="n">
        <v>1719.5</v>
      </c>
      <c r="D93" s="13" t="n">
        <v>0</v>
      </c>
    </row>
    <row r="94" customFormat="false" ht="15" hidden="false" customHeight="false" outlineLevel="0" collapsed="false">
      <c r="A94" s="2" t="s">
        <v>30</v>
      </c>
      <c r="B94" s="19" t="n">
        <v>6</v>
      </c>
      <c r="C94" s="14" t="n">
        <v>1750</v>
      </c>
      <c r="D94" s="13" t="n">
        <v>0</v>
      </c>
    </row>
    <row r="95" customFormat="false" ht="15" hidden="false" customHeight="false" outlineLevel="0" collapsed="false">
      <c r="A95" s="2" t="s">
        <v>30</v>
      </c>
      <c r="B95" s="19" t="n">
        <v>6.5</v>
      </c>
      <c r="C95" s="14" t="n">
        <v>1778</v>
      </c>
      <c r="D95" s="13" t="n">
        <v>0</v>
      </c>
    </row>
    <row r="96" customFormat="false" ht="15" hidden="false" customHeight="false" outlineLevel="0" collapsed="false">
      <c r="A96" s="2" t="s">
        <v>30</v>
      </c>
      <c r="B96" s="19" t="n">
        <v>7</v>
      </c>
      <c r="C96" s="14" t="n">
        <v>1804.5</v>
      </c>
      <c r="D96" s="13" t="n">
        <v>0</v>
      </c>
    </row>
    <row r="97" customFormat="false" ht="15" hidden="false" customHeight="false" outlineLevel="0" collapsed="false">
      <c r="A97" s="2" t="s">
        <v>31</v>
      </c>
      <c r="B97" s="19" t="n">
        <v>1</v>
      </c>
      <c r="C97" s="14" t="n">
        <v>1250</v>
      </c>
      <c r="D97" s="13" t="n">
        <v>6.5</v>
      </c>
    </row>
    <row r="98" customFormat="false" ht="15" hidden="false" customHeight="false" outlineLevel="0" collapsed="false">
      <c r="A98" s="2" t="s">
        <v>31</v>
      </c>
      <c r="B98" s="19" t="n">
        <v>1</v>
      </c>
      <c r="C98" s="14" t="n">
        <v>1300</v>
      </c>
      <c r="D98" s="13" t="n">
        <v>12.1</v>
      </c>
    </row>
    <row r="99" customFormat="false" ht="15" hidden="false" customHeight="false" outlineLevel="0" collapsed="false">
      <c r="A99" s="2" t="s">
        <v>31</v>
      </c>
      <c r="B99" s="19" t="n">
        <v>1</v>
      </c>
      <c r="C99" s="14" t="n">
        <v>1350</v>
      </c>
      <c r="D99" s="13" t="n">
        <v>20</v>
      </c>
    </row>
    <row r="100" customFormat="false" ht="15" hidden="false" customHeight="false" outlineLevel="0" collapsed="false">
      <c r="A100" s="2" t="s">
        <v>31</v>
      </c>
      <c r="B100" s="19" t="n">
        <v>1</v>
      </c>
      <c r="C100" s="14" t="n">
        <v>1400</v>
      </c>
      <c r="D100" s="13" t="n">
        <v>33.1</v>
      </c>
    </row>
    <row r="101" customFormat="false" ht="15" hidden="false" customHeight="false" outlineLevel="0" collapsed="false">
      <c r="A101" s="2" t="s">
        <v>31</v>
      </c>
      <c r="B101" s="19" t="n">
        <v>1.5</v>
      </c>
      <c r="C101" s="14" t="n">
        <v>1300</v>
      </c>
      <c r="D101" s="13" t="n">
        <v>5.5</v>
      </c>
    </row>
    <row r="102" customFormat="false" ht="15" hidden="false" customHeight="false" outlineLevel="0" collapsed="false">
      <c r="A102" s="2" t="s">
        <v>31</v>
      </c>
      <c r="B102" s="19" t="n">
        <v>1.5</v>
      </c>
      <c r="C102" s="14" t="n">
        <v>1350</v>
      </c>
      <c r="D102" s="13" t="n">
        <v>18.9</v>
      </c>
    </row>
    <row r="103" customFormat="false" ht="15" hidden="false" customHeight="false" outlineLevel="0" collapsed="false">
      <c r="A103" s="2" t="s">
        <v>31</v>
      </c>
      <c r="B103" s="19" t="n">
        <v>1.5</v>
      </c>
      <c r="C103" s="14" t="n">
        <v>1400</v>
      </c>
      <c r="D103" s="13" t="n">
        <v>28.9</v>
      </c>
    </row>
    <row r="104" customFormat="false" ht="15" hidden="false" customHeight="false" outlineLevel="0" collapsed="false">
      <c r="A104" s="2" t="s">
        <v>31</v>
      </c>
      <c r="B104" s="19" t="n">
        <v>2</v>
      </c>
      <c r="C104" s="14" t="n">
        <v>1375</v>
      </c>
      <c r="D104" s="13" t="n">
        <v>13.5</v>
      </c>
    </row>
    <row r="105" customFormat="false" ht="15" hidden="false" customHeight="false" outlineLevel="0" collapsed="false">
      <c r="A105" s="2" t="s">
        <v>31</v>
      </c>
      <c r="B105" s="19" t="n">
        <v>2</v>
      </c>
      <c r="C105" s="14" t="n">
        <v>1425</v>
      </c>
      <c r="D105" s="13" t="n">
        <v>21.9</v>
      </c>
    </row>
    <row r="106" customFormat="false" ht="15" hidden="false" customHeight="false" outlineLevel="0" collapsed="false">
      <c r="A106" s="2" t="s">
        <v>31</v>
      </c>
      <c r="B106" s="19" t="n">
        <v>2.5</v>
      </c>
      <c r="C106" s="14" t="n">
        <v>1425</v>
      </c>
      <c r="D106" s="13" t="n">
        <v>12.6</v>
      </c>
    </row>
    <row r="107" customFormat="false" ht="15" hidden="false" customHeight="false" outlineLevel="0" collapsed="false">
      <c r="A107" s="2" t="s">
        <v>31</v>
      </c>
      <c r="B107" s="19" t="n">
        <v>2.5</v>
      </c>
      <c r="C107" s="14" t="n">
        <v>1450</v>
      </c>
      <c r="D107" s="13" t="n">
        <v>20.6</v>
      </c>
    </row>
    <row r="108" customFormat="false" ht="15" hidden="false" customHeight="false" outlineLevel="0" collapsed="false">
      <c r="A108" s="2" t="s">
        <v>31</v>
      </c>
      <c r="B108" s="19" t="n">
        <v>3</v>
      </c>
      <c r="C108" s="14" t="n">
        <v>1500</v>
      </c>
      <c r="D108" s="13" t="n">
        <v>16.6</v>
      </c>
    </row>
    <row r="109" customFormat="false" ht="15" hidden="false" customHeight="false" outlineLevel="0" collapsed="false">
      <c r="A109" s="2" t="s">
        <v>31</v>
      </c>
      <c r="B109" s="19" t="n">
        <v>3</v>
      </c>
      <c r="C109" s="14" t="n">
        <v>1525</v>
      </c>
      <c r="D109" s="13" t="n">
        <v>34.7</v>
      </c>
    </row>
    <row r="110" customFormat="false" ht="15" hidden="false" customHeight="false" outlineLevel="0" collapsed="false">
      <c r="A110" s="2" t="s">
        <v>32</v>
      </c>
      <c r="B110" s="19" t="n">
        <v>0.5</v>
      </c>
      <c r="C110" s="14" t="n">
        <v>1175</v>
      </c>
      <c r="D110" s="13" t="n">
        <v>6.5</v>
      </c>
    </row>
    <row r="111" customFormat="false" ht="15" hidden="false" customHeight="false" outlineLevel="0" collapsed="false">
      <c r="A111" s="2" t="s">
        <v>32</v>
      </c>
      <c r="B111" s="19" t="n">
        <v>0.5</v>
      </c>
      <c r="C111" s="14" t="n">
        <v>1225</v>
      </c>
      <c r="D111" s="13" t="n">
        <v>18.5</v>
      </c>
    </row>
    <row r="112" customFormat="false" ht="15" hidden="false" customHeight="false" outlineLevel="0" collapsed="false">
      <c r="A112" s="2" t="s">
        <v>32</v>
      </c>
      <c r="B112" s="19" t="n">
        <v>0.5</v>
      </c>
      <c r="C112" s="14" t="n">
        <v>1240</v>
      </c>
      <c r="D112" s="13" t="n">
        <v>21.2</v>
      </c>
    </row>
    <row r="113" customFormat="false" ht="15" hidden="false" customHeight="false" outlineLevel="0" collapsed="false">
      <c r="A113" s="2" t="s">
        <v>32</v>
      </c>
      <c r="B113" s="19" t="n">
        <v>0.5</v>
      </c>
      <c r="C113" s="14" t="n">
        <v>1300</v>
      </c>
      <c r="D113" s="13" t="n">
        <v>25.5</v>
      </c>
    </row>
    <row r="114" customFormat="false" ht="15" hidden="false" customHeight="false" outlineLevel="0" collapsed="false">
      <c r="A114" s="2" t="s">
        <v>32</v>
      </c>
      <c r="B114" s="19" t="n">
        <v>1</v>
      </c>
      <c r="C114" s="14" t="n">
        <v>1200</v>
      </c>
      <c r="D114" s="13" t="n">
        <v>4.4</v>
      </c>
    </row>
    <row r="115" customFormat="false" ht="15" hidden="false" customHeight="false" outlineLevel="0" collapsed="false">
      <c r="A115" s="2" t="s">
        <v>32</v>
      </c>
      <c r="B115" s="19" t="n">
        <v>1</v>
      </c>
      <c r="C115" s="14" t="n">
        <v>1225</v>
      </c>
      <c r="D115" s="13" t="n">
        <v>12</v>
      </c>
    </row>
    <row r="116" customFormat="false" ht="15" hidden="false" customHeight="false" outlineLevel="0" collapsed="false">
      <c r="A116" s="2" t="s">
        <v>32</v>
      </c>
      <c r="B116" s="19" t="n">
        <v>1</v>
      </c>
      <c r="C116" s="14" t="n">
        <v>1250</v>
      </c>
      <c r="D116" s="13" t="n">
        <v>20</v>
      </c>
    </row>
    <row r="117" customFormat="false" ht="15" hidden="false" customHeight="false" outlineLevel="0" collapsed="false">
      <c r="A117" s="2" t="s">
        <v>32</v>
      </c>
      <c r="B117" s="19" t="n">
        <v>1</v>
      </c>
      <c r="C117" s="14" t="n">
        <v>1275</v>
      </c>
      <c r="D117" s="13" t="n">
        <v>21.5</v>
      </c>
    </row>
    <row r="118" customFormat="false" ht="15" hidden="false" customHeight="false" outlineLevel="0" collapsed="false">
      <c r="A118" s="2" t="s">
        <v>32</v>
      </c>
      <c r="B118" s="19" t="n">
        <v>1</v>
      </c>
      <c r="C118" s="14" t="n">
        <v>1300</v>
      </c>
      <c r="D118" s="13" t="n">
        <v>20.9</v>
      </c>
    </row>
    <row r="119" customFormat="false" ht="15" hidden="false" customHeight="false" outlineLevel="0" collapsed="false">
      <c r="A119" s="2" t="s">
        <v>32</v>
      </c>
      <c r="B119" s="19" t="n">
        <v>1</v>
      </c>
      <c r="C119" s="14" t="n">
        <v>1325</v>
      </c>
      <c r="D119" s="13" t="n">
        <v>23</v>
      </c>
    </row>
    <row r="120" customFormat="false" ht="15" hidden="false" customHeight="false" outlineLevel="0" collapsed="false">
      <c r="A120" s="2" t="s">
        <v>32</v>
      </c>
      <c r="B120" s="19" t="n">
        <v>1</v>
      </c>
      <c r="C120" s="14" t="n">
        <v>1350</v>
      </c>
      <c r="D120" s="13" t="n">
        <v>29.2</v>
      </c>
    </row>
    <row r="121" customFormat="false" ht="15" hidden="false" customHeight="false" outlineLevel="0" collapsed="false">
      <c r="A121" s="2" t="s">
        <v>32</v>
      </c>
      <c r="B121" s="19" t="n">
        <v>1.5</v>
      </c>
      <c r="C121" s="14" t="n">
        <v>1275</v>
      </c>
      <c r="D121" s="13" t="n">
        <v>9.8</v>
      </c>
    </row>
    <row r="122" customFormat="false" ht="15" hidden="false" customHeight="false" outlineLevel="0" collapsed="false">
      <c r="A122" s="2" t="s">
        <v>32</v>
      </c>
      <c r="B122" s="19" t="n">
        <v>1.5</v>
      </c>
      <c r="C122" s="14" t="n">
        <v>1300</v>
      </c>
      <c r="D122" s="13" t="n">
        <v>16.7</v>
      </c>
    </row>
    <row r="123" customFormat="false" ht="15" hidden="false" customHeight="false" outlineLevel="0" collapsed="false">
      <c r="A123" s="2" t="s">
        <v>32</v>
      </c>
      <c r="B123" s="19" t="n">
        <v>1.5</v>
      </c>
      <c r="C123" s="14" t="n">
        <v>1325</v>
      </c>
      <c r="D123" s="13" t="n">
        <v>18.4</v>
      </c>
    </row>
    <row r="124" customFormat="false" ht="15" hidden="false" customHeight="false" outlineLevel="0" collapsed="false">
      <c r="A124" s="2" t="s">
        <v>32</v>
      </c>
      <c r="B124" s="19" t="n">
        <v>1.5</v>
      </c>
      <c r="C124" s="14" t="n">
        <v>1350</v>
      </c>
      <c r="D124" s="13" t="n">
        <v>20.3</v>
      </c>
    </row>
    <row r="125" customFormat="false" ht="15" hidden="false" customHeight="false" outlineLevel="0" collapsed="false">
      <c r="A125" s="2" t="s">
        <v>32</v>
      </c>
      <c r="B125" s="19" t="n">
        <v>1.5</v>
      </c>
      <c r="C125" s="14" t="n">
        <v>1400</v>
      </c>
      <c r="D125" s="13" t="n">
        <v>26.9</v>
      </c>
    </row>
    <row r="126" customFormat="false" ht="15" hidden="false" customHeight="false" outlineLevel="0" collapsed="false">
      <c r="A126" s="2" t="s">
        <v>32</v>
      </c>
      <c r="B126" s="19" t="n">
        <v>1.5</v>
      </c>
      <c r="C126" s="14" t="n">
        <v>1425</v>
      </c>
      <c r="D126" s="13" t="n">
        <v>35.9</v>
      </c>
    </row>
    <row r="127" customFormat="false" ht="15" hidden="false" customHeight="false" outlineLevel="0" collapsed="false">
      <c r="A127" s="2" t="s">
        <v>32</v>
      </c>
      <c r="B127" s="19" t="n">
        <v>1.5</v>
      </c>
      <c r="C127" s="14" t="n">
        <v>1450</v>
      </c>
      <c r="D127" s="13" t="n">
        <v>37.8</v>
      </c>
    </row>
    <row r="128" customFormat="false" ht="15" hidden="false" customHeight="false" outlineLevel="0" collapsed="false">
      <c r="A128" s="2" t="s">
        <v>32</v>
      </c>
      <c r="B128" s="19" t="n">
        <v>2</v>
      </c>
      <c r="C128" s="14" t="n">
        <v>1350</v>
      </c>
      <c r="D128" s="13" t="n">
        <v>6.4</v>
      </c>
    </row>
    <row r="129" customFormat="false" ht="15" hidden="false" customHeight="false" outlineLevel="0" collapsed="false">
      <c r="A129" s="2" t="s">
        <v>32</v>
      </c>
      <c r="B129" s="19" t="n">
        <v>2</v>
      </c>
      <c r="C129" s="14" t="n">
        <v>1400</v>
      </c>
      <c r="D129" s="13" t="n">
        <v>16.3</v>
      </c>
    </row>
    <row r="130" customFormat="false" ht="15" hidden="false" customHeight="false" outlineLevel="0" collapsed="false">
      <c r="A130" s="2" t="s">
        <v>32</v>
      </c>
      <c r="B130" s="19" t="n">
        <v>2</v>
      </c>
      <c r="C130" s="14" t="n">
        <v>1450</v>
      </c>
      <c r="D130" s="13" t="n">
        <v>25</v>
      </c>
    </row>
    <row r="131" customFormat="false" ht="15" hidden="false" customHeight="false" outlineLevel="0" collapsed="false">
      <c r="A131" s="2" t="s">
        <v>32</v>
      </c>
      <c r="B131" s="19" t="n">
        <v>2.5</v>
      </c>
      <c r="C131" s="14" t="n">
        <v>1425</v>
      </c>
      <c r="D131" s="13" t="n">
        <v>6.8</v>
      </c>
    </row>
    <row r="132" customFormat="false" ht="15" hidden="false" customHeight="false" outlineLevel="0" collapsed="false">
      <c r="A132" s="2" t="s">
        <v>32</v>
      </c>
      <c r="B132" s="19" t="n">
        <v>2.5</v>
      </c>
      <c r="C132" s="14" t="n">
        <v>1450</v>
      </c>
      <c r="D132" s="13" t="n">
        <v>14.7</v>
      </c>
    </row>
    <row r="133" customFormat="false" ht="15" hidden="false" customHeight="false" outlineLevel="0" collapsed="false">
      <c r="A133" s="2" t="s">
        <v>32</v>
      </c>
      <c r="B133" s="19" t="n">
        <v>2.5</v>
      </c>
      <c r="C133" s="14" t="n">
        <v>1500</v>
      </c>
      <c r="D133" s="13" t="n">
        <v>24.1</v>
      </c>
    </row>
    <row r="134" customFormat="false" ht="15" hidden="false" customHeight="false" outlineLevel="0" collapsed="false">
      <c r="A134" s="2" t="s">
        <v>32</v>
      </c>
      <c r="B134" s="19" t="n">
        <v>3</v>
      </c>
      <c r="C134" s="14" t="n">
        <v>1460</v>
      </c>
      <c r="D134" s="13" t="n">
        <v>2.9</v>
      </c>
    </row>
    <row r="135" customFormat="false" ht="15" hidden="false" customHeight="false" outlineLevel="0" collapsed="false">
      <c r="A135" s="2" t="s">
        <v>32</v>
      </c>
      <c r="B135" s="19" t="n">
        <v>3</v>
      </c>
      <c r="C135" s="14" t="n">
        <v>1470</v>
      </c>
      <c r="D135" s="13" t="n">
        <v>7.5</v>
      </c>
    </row>
    <row r="136" customFormat="false" ht="15" hidden="false" customHeight="false" outlineLevel="0" collapsed="false">
      <c r="A136" s="2" t="s">
        <v>32</v>
      </c>
      <c r="B136" s="19" t="n">
        <v>3</v>
      </c>
      <c r="C136" s="14" t="n">
        <v>1480</v>
      </c>
      <c r="D136" s="13" t="n">
        <v>11.3</v>
      </c>
    </row>
    <row r="137" customFormat="false" ht="15" hidden="false" customHeight="false" outlineLevel="0" collapsed="false">
      <c r="A137" s="2" t="s">
        <v>32</v>
      </c>
      <c r="B137" s="19" t="n">
        <v>3</v>
      </c>
      <c r="C137" s="14" t="n">
        <v>1500</v>
      </c>
      <c r="D137" s="13" t="n">
        <v>18.1</v>
      </c>
    </row>
    <row r="138" customFormat="false" ht="15" hidden="false" customHeight="false" outlineLevel="0" collapsed="false">
      <c r="A138" s="2" t="s">
        <v>33</v>
      </c>
      <c r="B138" s="19" t="n">
        <v>0.8</v>
      </c>
      <c r="C138" s="14" t="n">
        <v>1350</v>
      </c>
      <c r="D138" s="13" t="n">
        <v>27</v>
      </c>
    </row>
    <row r="139" customFormat="false" ht="15" hidden="false" customHeight="false" outlineLevel="0" collapsed="false">
      <c r="A139" s="2" t="s">
        <v>33</v>
      </c>
      <c r="B139" s="19" t="n">
        <v>0.8</v>
      </c>
      <c r="C139" s="14" t="n">
        <v>1400</v>
      </c>
      <c r="D139" s="13" t="n">
        <v>30</v>
      </c>
    </row>
    <row r="140" customFormat="false" ht="15" hidden="false" customHeight="false" outlineLevel="0" collapsed="false">
      <c r="A140" s="2" t="s">
        <v>33</v>
      </c>
      <c r="B140" s="19" t="n">
        <v>1.2</v>
      </c>
      <c r="C140" s="14" t="n">
        <v>1450</v>
      </c>
      <c r="D140" s="13" t="n">
        <v>28</v>
      </c>
    </row>
    <row r="141" customFormat="false" ht="15" hidden="false" customHeight="false" outlineLevel="0" collapsed="false">
      <c r="A141" s="2" t="s">
        <v>33</v>
      </c>
      <c r="B141" s="19" t="n">
        <v>2</v>
      </c>
      <c r="C141" s="14" t="n">
        <v>1420</v>
      </c>
      <c r="D141" s="13" t="n">
        <v>12</v>
      </c>
    </row>
    <row r="142" customFormat="false" ht="15" hidden="false" customHeight="false" outlineLevel="0" collapsed="false">
      <c r="A142" s="2" t="s">
        <v>33</v>
      </c>
      <c r="B142" s="19" t="n">
        <v>2</v>
      </c>
      <c r="C142" s="14" t="n">
        <v>1430</v>
      </c>
      <c r="D142" s="13" t="n">
        <v>17</v>
      </c>
    </row>
    <row r="143" customFormat="false" ht="15" hidden="false" customHeight="false" outlineLevel="0" collapsed="false">
      <c r="A143" s="2" t="s">
        <v>33</v>
      </c>
      <c r="B143" s="19" t="n">
        <v>2</v>
      </c>
      <c r="C143" s="14" t="n">
        <v>1450</v>
      </c>
      <c r="D143" s="13" t="n">
        <v>24</v>
      </c>
    </row>
    <row r="144" customFormat="false" ht="15" hidden="false" customHeight="false" outlineLevel="0" collapsed="false">
      <c r="A144" s="2" t="s">
        <v>33</v>
      </c>
      <c r="B144" s="19" t="n">
        <v>2</v>
      </c>
      <c r="C144" s="14" t="n">
        <v>1475</v>
      </c>
      <c r="D144" s="13" t="n">
        <v>28</v>
      </c>
    </row>
    <row r="145" customFormat="false" ht="15" hidden="false" customHeight="false" outlineLevel="0" collapsed="false">
      <c r="A145" s="2" t="s">
        <v>33</v>
      </c>
      <c r="B145" s="19" t="n">
        <v>2</v>
      </c>
      <c r="C145" s="14" t="n">
        <v>1500</v>
      </c>
      <c r="D145" s="13" t="n">
        <v>36</v>
      </c>
    </row>
    <row r="146" customFormat="false" ht="15" hidden="false" customHeight="false" outlineLevel="0" collapsed="false">
      <c r="A146" s="2" t="s">
        <v>34</v>
      </c>
      <c r="B146" s="13" t="n">
        <v>5</v>
      </c>
      <c r="C146" s="14" t="n">
        <v>1600</v>
      </c>
      <c r="D146" s="20" t="n">
        <v>0</v>
      </c>
    </row>
    <row r="147" customFormat="false" ht="15" hidden="false" customHeight="false" outlineLevel="0" collapsed="false">
      <c r="A147" s="2" t="s">
        <v>34</v>
      </c>
      <c r="B147" s="13" t="n">
        <v>5</v>
      </c>
      <c r="C147" s="14" t="n">
        <v>1675</v>
      </c>
      <c r="D147" s="13" t="n">
        <v>35</v>
      </c>
    </row>
    <row r="148" customFormat="false" ht="15" hidden="false" customHeight="false" outlineLevel="0" collapsed="false">
      <c r="A148" s="2" t="s">
        <v>34</v>
      </c>
      <c r="B148" s="13" t="n">
        <v>5</v>
      </c>
      <c r="C148" s="14" t="n">
        <v>1750</v>
      </c>
      <c r="D148" s="13" t="n">
        <v>65</v>
      </c>
    </row>
    <row r="149" customFormat="false" ht="15" hidden="false" customHeight="false" outlineLevel="0" collapsed="false">
      <c r="A149" s="2" t="s">
        <v>35</v>
      </c>
      <c r="B149" s="13" t="n">
        <v>3.8</v>
      </c>
      <c r="C149" s="14" t="n">
        <v>1606</v>
      </c>
      <c r="D149" s="13" t="n">
        <v>28</v>
      </c>
    </row>
    <row r="150" customFormat="false" ht="15" hidden="false" customHeight="false" outlineLevel="0" collapsed="false">
      <c r="A150" s="2" t="s">
        <v>35</v>
      </c>
      <c r="B150" s="13" t="n">
        <v>4</v>
      </c>
      <c r="C150" s="14" t="n">
        <v>1641</v>
      </c>
      <c r="D150" s="13" t="n">
        <v>26</v>
      </c>
    </row>
    <row r="151" customFormat="false" ht="15" hidden="false" customHeight="false" outlineLevel="0" collapsed="false">
      <c r="A151" s="2" t="s">
        <v>35</v>
      </c>
      <c r="B151" s="13" t="n">
        <v>4.1</v>
      </c>
      <c r="C151" s="14" t="n">
        <v>1633</v>
      </c>
      <c r="D151" s="13" t="n">
        <v>31</v>
      </c>
    </row>
    <row r="152" customFormat="false" ht="15" hidden="false" customHeight="false" outlineLevel="0" collapsed="false">
      <c r="A152" s="2" t="s">
        <v>36</v>
      </c>
      <c r="B152" s="13" t="n">
        <v>1.5</v>
      </c>
      <c r="C152" s="14" t="n">
        <v>1267</v>
      </c>
      <c r="D152" s="13" t="n">
        <v>0.9</v>
      </c>
    </row>
    <row r="153" customFormat="false" ht="15" hidden="false" customHeight="false" outlineLevel="0" collapsed="false">
      <c r="A153" s="2" t="s">
        <v>36</v>
      </c>
      <c r="B153" s="13" t="n">
        <v>1.5</v>
      </c>
      <c r="C153" s="14" t="n">
        <v>1269</v>
      </c>
      <c r="D153" s="13" t="n">
        <v>0.8</v>
      </c>
    </row>
    <row r="154" customFormat="false" ht="15" hidden="false" customHeight="false" outlineLevel="0" collapsed="false">
      <c r="A154" s="2" t="s">
        <v>36</v>
      </c>
      <c r="B154" s="13" t="n">
        <v>1.5</v>
      </c>
      <c r="C154" s="14" t="n">
        <v>1280</v>
      </c>
      <c r="D154" s="13" t="n">
        <v>5.1</v>
      </c>
    </row>
    <row r="155" customFormat="false" ht="15" hidden="false" customHeight="false" outlineLevel="0" collapsed="false">
      <c r="A155" s="2" t="s">
        <v>36</v>
      </c>
      <c r="B155" s="13" t="n">
        <v>1.5</v>
      </c>
      <c r="C155" s="14" t="n">
        <v>1291</v>
      </c>
      <c r="D155" s="13" t="n">
        <v>8.4</v>
      </c>
    </row>
    <row r="156" customFormat="false" ht="15" hidden="false" customHeight="false" outlineLevel="0" collapsed="false">
      <c r="A156" s="2" t="s">
        <v>36</v>
      </c>
      <c r="B156" s="13" t="n">
        <v>1.5</v>
      </c>
      <c r="C156" s="14" t="n">
        <v>1289</v>
      </c>
      <c r="D156" s="13" t="n">
        <v>7.9</v>
      </c>
    </row>
    <row r="157" customFormat="false" ht="15" hidden="false" customHeight="false" outlineLevel="0" collapsed="false">
      <c r="A157" s="2" t="s">
        <v>36</v>
      </c>
      <c r="B157" s="13" t="n">
        <v>1.5</v>
      </c>
      <c r="C157" s="14" t="n">
        <v>1318</v>
      </c>
      <c r="D157" s="13" t="n">
        <v>14.5</v>
      </c>
    </row>
    <row r="158" customFormat="false" ht="15" hidden="false" customHeight="false" outlineLevel="0" collapsed="false">
      <c r="A158" s="2" t="s">
        <v>36</v>
      </c>
      <c r="B158" s="13" t="n">
        <v>1.5</v>
      </c>
      <c r="C158" s="14" t="n">
        <v>1319</v>
      </c>
      <c r="D158" s="13" t="n">
        <v>17.5</v>
      </c>
    </row>
    <row r="159" customFormat="false" ht="15" hidden="false" customHeight="false" outlineLevel="0" collapsed="false">
      <c r="A159" s="2" t="s">
        <v>36</v>
      </c>
      <c r="B159" s="13" t="n">
        <v>1.5</v>
      </c>
      <c r="C159" s="14" t="n">
        <v>1348</v>
      </c>
      <c r="D159" s="13" t="n">
        <v>18</v>
      </c>
    </row>
    <row r="160" customFormat="false" ht="15" hidden="false" customHeight="false" outlineLevel="0" collapsed="false">
      <c r="A160" s="2" t="s">
        <v>36</v>
      </c>
      <c r="B160" s="13" t="n">
        <v>1.5</v>
      </c>
      <c r="C160" s="14" t="n">
        <v>1336</v>
      </c>
      <c r="D160" s="13" t="n">
        <v>21.7</v>
      </c>
    </row>
    <row r="161" customFormat="false" ht="15" hidden="false" customHeight="false" outlineLevel="0" collapsed="false">
      <c r="A161" s="2" t="s">
        <v>37</v>
      </c>
      <c r="B161" s="13" t="n">
        <v>1.5</v>
      </c>
      <c r="C161" s="14" t="n">
        <v>1325</v>
      </c>
      <c r="D161" s="20" t="n">
        <v>2.5</v>
      </c>
    </row>
    <row r="162" customFormat="false" ht="15" hidden="false" customHeight="false" outlineLevel="0" collapsed="false">
      <c r="A162" s="2" t="s">
        <v>37</v>
      </c>
      <c r="B162" s="13" t="n">
        <v>1.5</v>
      </c>
      <c r="C162" s="14" t="n">
        <v>1336</v>
      </c>
      <c r="D162" s="20" t="n">
        <v>3.3</v>
      </c>
    </row>
    <row r="163" customFormat="false" ht="15" hidden="false" customHeight="false" outlineLevel="0" collapsed="false">
      <c r="A163" s="2" t="s">
        <v>37</v>
      </c>
      <c r="B163" s="13" t="n">
        <v>1.5</v>
      </c>
      <c r="C163" s="14" t="n">
        <v>1388</v>
      </c>
      <c r="D163" s="20" t="n">
        <v>14.7</v>
      </c>
    </row>
    <row r="164" customFormat="false" ht="15" hidden="false" customHeight="false" outlineLevel="0" collapsed="false">
      <c r="A164" s="2" t="s">
        <v>38</v>
      </c>
      <c r="B164" s="13" t="n">
        <v>0</v>
      </c>
      <c r="C164" s="14" t="n">
        <v>1690.57171514544</v>
      </c>
      <c r="D164" s="21" t="n">
        <v>100</v>
      </c>
    </row>
    <row r="165" customFormat="false" ht="15" hidden="false" customHeight="false" outlineLevel="0" collapsed="false">
      <c r="A165" s="2" t="s">
        <v>38</v>
      </c>
      <c r="B165" s="13" t="n">
        <v>0.5</v>
      </c>
      <c r="C165" s="14" t="n">
        <v>1717.85356068205</v>
      </c>
      <c r="D165" s="21" t="n">
        <v>100</v>
      </c>
    </row>
    <row r="166" customFormat="false" ht="15" hidden="false" customHeight="false" outlineLevel="0" collapsed="false">
      <c r="A166" s="2" t="s">
        <v>38</v>
      </c>
      <c r="B166" s="13" t="n">
        <v>1</v>
      </c>
      <c r="C166" s="14" t="n">
        <v>1742.72818455366</v>
      </c>
      <c r="D166" s="21" t="n">
        <v>100</v>
      </c>
    </row>
    <row r="167" customFormat="false" ht="15" hidden="false" customHeight="false" outlineLevel="0" collapsed="false">
      <c r="A167" s="2" t="s">
        <v>38</v>
      </c>
      <c r="B167" s="13" t="n">
        <v>1.5</v>
      </c>
      <c r="C167" s="14" t="n">
        <v>1767.60280842528</v>
      </c>
      <c r="D167" s="21" t="n">
        <v>100</v>
      </c>
    </row>
    <row r="168" customFormat="false" ht="15" hidden="false" customHeight="false" outlineLevel="0" collapsed="false">
      <c r="A168" s="2" t="s">
        <v>38</v>
      </c>
      <c r="B168" s="13" t="n">
        <v>2</v>
      </c>
      <c r="C168" s="14" t="n">
        <v>1791.67502507523</v>
      </c>
      <c r="D168" s="21" t="n">
        <v>100</v>
      </c>
    </row>
    <row r="169" customFormat="false" ht="15" hidden="false" customHeight="false" outlineLevel="0" collapsed="false">
      <c r="A169" s="2" t="s">
        <v>38</v>
      </c>
      <c r="B169" s="13" t="n">
        <v>2.5</v>
      </c>
      <c r="C169" s="14" t="n">
        <v>1814.14242728185</v>
      </c>
      <c r="D169" s="21" t="n">
        <v>100</v>
      </c>
    </row>
    <row r="170" customFormat="false" ht="15" hidden="false" customHeight="false" outlineLevel="0" collapsed="false">
      <c r="A170" s="2" t="s">
        <v>38</v>
      </c>
      <c r="B170" s="13" t="n">
        <v>3</v>
      </c>
      <c r="C170" s="14" t="n">
        <v>1835.8074222668</v>
      </c>
      <c r="D170" s="21" t="n">
        <v>100</v>
      </c>
    </row>
    <row r="171" customFormat="false" ht="15" hidden="false" customHeight="false" outlineLevel="0" collapsed="false">
      <c r="A171" s="2" t="s">
        <v>38</v>
      </c>
      <c r="B171" s="13" t="n">
        <v>3.5</v>
      </c>
      <c r="C171" s="14" t="n">
        <v>1855.86760280843</v>
      </c>
      <c r="D171" s="21" t="n">
        <v>100</v>
      </c>
    </row>
    <row r="172" customFormat="false" ht="15" hidden="false" customHeight="false" outlineLevel="0" collapsed="false">
      <c r="A172" s="2" t="s">
        <v>38</v>
      </c>
      <c r="B172" s="13" t="n">
        <v>4</v>
      </c>
      <c r="C172" s="14" t="n">
        <v>1875.12537612839</v>
      </c>
      <c r="D172" s="21" t="n">
        <v>100</v>
      </c>
    </row>
    <row r="173" customFormat="false" ht="15" hidden="false" customHeight="false" outlineLevel="0" collapsed="false">
      <c r="A173" s="2" t="s">
        <v>38</v>
      </c>
      <c r="B173" s="13" t="n">
        <v>4.5</v>
      </c>
      <c r="C173" s="14" t="n">
        <v>1894.38314944835</v>
      </c>
      <c r="D173" s="21" t="n">
        <v>100</v>
      </c>
    </row>
    <row r="174" customFormat="false" ht="15" hidden="false" customHeight="false" outlineLevel="0" collapsed="false">
      <c r="A174" s="2" t="s">
        <v>38</v>
      </c>
      <c r="B174" s="13" t="n">
        <v>5</v>
      </c>
      <c r="C174" s="14" t="n">
        <v>1912.03610832498</v>
      </c>
      <c r="D174" s="21" t="n">
        <v>100</v>
      </c>
    </row>
    <row r="175" customFormat="false" ht="15" hidden="false" customHeight="false" outlineLevel="0" collapsed="false">
      <c r="A175" s="2" t="s">
        <v>38</v>
      </c>
      <c r="B175" s="13" t="n">
        <v>5.5</v>
      </c>
      <c r="C175" s="14" t="n">
        <v>1929.68906720161</v>
      </c>
      <c r="D175" s="21" t="n">
        <v>100</v>
      </c>
    </row>
    <row r="176" customFormat="false" ht="15" hidden="false" customHeight="false" outlineLevel="0" collapsed="false">
      <c r="A176" s="2" t="s">
        <v>38</v>
      </c>
      <c r="B176" s="13" t="n">
        <v>6</v>
      </c>
      <c r="C176" s="14" t="n">
        <v>1944.13239719157</v>
      </c>
      <c r="D176" s="21" t="n">
        <v>100</v>
      </c>
    </row>
    <row r="177" customFormat="false" ht="15" hidden="false" customHeight="false" outlineLevel="0" collapsed="false">
      <c r="A177" s="2" t="s">
        <v>38</v>
      </c>
      <c r="B177" s="13" t="n">
        <v>6.5</v>
      </c>
      <c r="C177" s="14" t="n">
        <v>1958.57572718155</v>
      </c>
      <c r="D177" s="21" t="n">
        <v>100</v>
      </c>
    </row>
    <row r="178" customFormat="false" ht="15" hidden="false" customHeight="false" outlineLevel="0" collapsed="false">
      <c r="A178" s="2" t="s">
        <v>38</v>
      </c>
      <c r="B178" s="13" t="n">
        <v>7</v>
      </c>
      <c r="C178" s="14" t="n">
        <v>1971.41424272818</v>
      </c>
      <c r="D178" s="21" t="n">
        <v>100</v>
      </c>
    </row>
    <row r="179" customFormat="false" ht="15" hidden="false" customHeight="false" outlineLevel="0" collapsed="false">
      <c r="A179" s="2" t="s">
        <v>39</v>
      </c>
      <c r="B179" s="13" t="n">
        <v>0</v>
      </c>
      <c r="C179" s="14" t="n">
        <v>1757.89473684211</v>
      </c>
      <c r="D179" s="21" t="n">
        <v>100</v>
      </c>
    </row>
    <row r="180" customFormat="false" ht="15" hidden="false" customHeight="false" outlineLevel="0" collapsed="false">
      <c r="A180" s="2" t="s">
        <v>39</v>
      </c>
      <c r="B180" s="13" t="n">
        <v>0.5</v>
      </c>
      <c r="C180" s="14" t="n">
        <v>1784.21052631579</v>
      </c>
      <c r="D180" s="21" t="n">
        <v>100</v>
      </c>
    </row>
    <row r="181" customFormat="false" ht="15" hidden="false" customHeight="false" outlineLevel="0" collapsed="false">
      <c r="A181" s="2" t="s">
        <v>39</v>
      </c>
      <c r="B181" s="13" t="n">
        <v>1</v>
      </c>
      <c r="C181" s="14" t="n">
        <v>1805.26315789474</v>
      </c>
      <c r="D181" s="21" t="n">
        <v>100</v>
      </c>
    </row>
    <row r="182" customFormat="false" ht="15" hidden="false" customHeight="false" outlineLevel="0" collapsed="false">
      <c r="A182" s="2" t="s">
        <v>39</v>
      </c>
      <c r="B182" s="13" t="n">
        <v>1.5</v>
      </c>
      <c r="C182" s="14" t="n">
        <v>1823.68421052632</v>
      </c>
      <c r="D182" s="21" t="n">
        <v>100</v>
      </c>
    </row>
    <row r="183" customFormat="false" ht="15" hidden="false" customHeight="false" outlineLevel="0" collapsed="false">
      <c r="A183" s="2" t="s">
        <v>39</v>
      </c>
      <c r="B183" s="13" t="n">
        <v>2</v>
      </c>
      <c r="C183" s="14" t="n">
        <v>1839.47368421053</v>
      </c>
      <c r="D183" s="21" t="n">
        <v>100</v>
      </c>
    </row>
    <row r="184" customFormat="false" ht="15" hidden="false" customHeight="false" outlineLevel="0" collapsed="false">
      <c r="A184" s="2" t="s">
        <v>39</v>
      </c>
      <c r="B184" s="13" t="n">
        <v>2.5</v>
      </c>
      <c r="C184" s="14" t="n">
        <v>1852.63157894737</v>
      </c>
      <c r="D184" s="21" t="n">
        <v>100</v>
      </c>
    </row>
    <row r="185" customFormat="false" ht="15" hidden="false" customHeight="false" outlineLevel="0" collapsed="false">
      <c r="A185" s="2" t="s">
        <v>39</v>
      </c>
      <c r="B185" s="13" t="n">
        <v>3</v>
      </c>
      <c r="C185" s="14" t="n">
        <v>1864.47368421053</v>
      </c>
      <c r="D185" s="21" t="n">
        <v>100</v>
      </c>
    </row>
    <row r="186" customFormat="false" ht="15" hidden="false" customHeight="false" outlineLevel="0" collapsed="false">
      <c r="A186" s="2" t="s">
        <v>39</v>
      </c>
      <c r="B186" s="13" t="n">
        <v>3.5</v>
      </c>
      <c r="C186" s="14" t="n">
        <v>1873.68421052632</v>
      </c>
      <c r="D186" s="21" t="n">
        <v>100</v>
      </c>
    </row>
    <row r="187" customFormat="false" ht="15" hidden="false" customHeight="false" outlineLevel="0" collapsed="false">
      <c r="A187" s="2" t="s">
        <v>39</v>
      </c>
      <c r="B187" s="13" t="n">
        <v>4</v>
      </c>
      <c r="C187" s="14" t="n">
        <v>1881.57894736842</v>
      </c>
      <c r="D187" s="21" t="n">
        <v>100</v>
      </c>
    </row>
    <row r="188" customFormat="false" ht="15" hidden="false" customHeight="false" outlineLevel="0" collapsed="false">
      <c r="A188" s="2" t="s">
        <v>39</v>
      </c>
      <c r="B188" s="13" t="n">
        <v>4.5</v>
      </c>
      <c r="C188" s="14" t="n">
        <v>1889.47368421053</v>
      </c>
      <c r="D188" s="21" t="n">
        <v>100</v>
      </c>
    </row>
    <row r="189" customFormat="false" ht="15" hidden="false" customHeight="false" outlineLevel="0" collapsed="false">
      <c r="A189" s="2" t="s">
        <v>39</v>
      </c>
      <c r="B189" s="13" t="n">
        <v>5</v>
      </c>
      <c r="C189" s="14" t="n">
        <v>1894.73684210526</v>
      </c>
      <c r="D189" s="21" t="n">
        <v>100</v>
      </c>
    </row>
    <row r="190" customFormat="false" ht="15" hidden="false" customHeight="false" outlineLevel="0" collapsed="false">
      <c r="A190" s="2" t="s">
        <v>39</v>
      </c>
      <c r="B190" s="13" t="n">
        <v>5.5</v>
      </c>
      <c r="C190" s="14" t="n">
        <v>1900</v>
      </c>
      <c r="D190" s="21" t="n">
        <v>100</v>
      </c>
    </row>
    <row r="191" customFormat="false" ht="15" hidden="false" customHeight="false" outlineLevel="0" collapsed="false">
      <c r="A191" s="2" t="s">
        <v>39</v>
      </c>
      <c r="B191" s="13" t="n">
        <v>6</v>
      </c>
      <c r="C191" s="14" t="n">
        <v>1902.63157894737</v>
      </c>
      <c r="D191" s="21" t="n">
        <v>100</v>
      </c>
    </row>
    <row r="192" customFormat="false" ht="15" hidden="false" customHeight="false" outlineLevel="0" collapsed="false">
      <c r="A192" s="2" t="s">
        <v>40</v>
      </c>
      <c r="B192" s="13" t="n">
        <v>0.5</v>
      </c>
      <c r="C192" s="14" t="n">
        <v>1200</v>
      </c>
      <c r="D192" s="13" t="n">
        <v>20</v>
      </c>
    </row>
    <row r="193" customFormat="false" ht="15" hidden="false" customHeight="false" outlineLevel="0" collapsed="false">
      <c r="A193" s="2" t="s">
        <v>40</v>
      </c>
      <c r="B193" s="13" t="n">
        <v>0.5</v>
      </c>
      <c r="C193" s="14" t="n">
        <v>1250</v>
      </c>
      <c r="D193" s="13" t="n">
        <v>25</v>
      </c>
    </row>
    <row r="194" customFormat="false" ht="15" hidden="false" customHeight="false" outlineLevel="0" collapsed="false">
      <c r="A194" s="2" t="s">
        <v>40</v>
      </c>
      <c r="B194" s="13" t="n">
        <v>0.5</v>
      </c>
      <c r="C194" s="14" t="n">
        <v>1300</v>
      </c>
      <c r="D194" s="13" t="n">
        <v>31</v>
      </c>
    </row>
    <row r="195" customFormat="false" ht="15" hidden="false" customHeight="false" outlineLevel="0" collapsed="false">
      <c r="A195" s="2" t="s">
        <v>40</v>
      </c>
      <c r="B195" s="13" t="n">
        <v>0.5</v>
      </c>
      <c r="C195" s="14" t="n">
        <v>1350</v>
      </c>
      <c r="D195" s="13" t="n">
        <v>38</v>
      </c>
    </row>
    <row r="196" customFormat="false" ht="15" hidden="false" customHeight="false" outlineLevel="0" collapsed="false">
      <c r="A196" s="2" t="s">
        <v>40</v>
      </c>
      <c r="B196" s="13" t="n">
        <v>1</v>
      </c>
      <c r="C196" s="14" t="n">
        <v>1250</v>
      </c>
      <c r="D196" s="13" t="n">
        <v>16</v>
      </c>
    </row>
    <row r="197" customFormat="false" ht="15" hidden="false" customHeight="false" outlineLevel="0" collapsed="false">
      <c r="A197" s="2" t="s">
        <v>40</v>
      </c>
      <c r="B197" s="13" t="n">
        <v>1</v>
      </c>
      <c r="C197" s="14" t="n">
        <v>1300</v>
      </c>
      <c r="D197" s="13" t="n">
        <v>23</v>
      </c>
    </row>
    <row r="198" customFormat="false" ht="15" hidden="false" customHeight="false" outlineLevel="0" collapsed="false">
      <c r="A198" s="2" t="s">
        <v>40</v>
      </c>
      <c r="B198" s="13" t="n">
        <v>1</v>
      </c>
      <c r="C198" s="14" t="n">
        <v>1350</v>
      </c>
      <c r="D198" s="13" t="n">
        <v>28</v>
      </c>
    </row>
    <row r="199" customFormat="false" ht="15" hidden="false" customHeight="false" outlineLevel="0" collapsed="false">
      <c r="A199" s="2" t="s">
        <v>40</v>
      </c>
      <c r="B199" s="13" t="n">
        <v>1</v>
      </c>
      <c r="C199" s="14" t="n">
        <v>1400</v>
      </c>
      <c r="D199" s="13" t="n">
        <v>35</v>
      </c>
    </row>
    <row r="200" customFormat="false" ht="15" hidden="false" customHeight="false" outlineLevel="0" collapsed="false">
      <c r="A200" s="2" t="s">
        <v>40</v>
      </c>
      <c r="B200" s="13" t="n">
        <v>1</v>
      </c>
      <c r="C200" s="14" t="n">
        <v>1450</v>
      </c>
      <c r="D200" s="13" t="n">
        <v>44</v>
      </c>
    </row>
    <row r="201" customFormat="false" ht="15" hidden="false" customHeight="false" outlineLevel="0" collapsed="false">
      <c r="A201" s="2" t="s">
        <v>40</v>
      </c>
      <c r="B201" s="13" t="n">
        <v>1.5</v>
      </c>
      <c r="C201" s="14" t="n">
        <v>1350</v>
      </c>
      <c r="D201" s="13" t="n">
        <v>18</v>
      </c>
    </row>
    <row r="202" customFormat="false" ht="15" hidden="false" customHeight="false" outlineLevel="0" collapsed="false">
      <c r="A202" s="2" t="s">
        <v>40</v>
      </c>
      <c r="B202" s="13" t="n">
        <v>1.5</v>
      </c>
      <c r="C202" s="14" t="n">
        <v>1400</v>
      </c>
      <c r="D202" s="13" t="n">
        <v>25</v>
      </c>
    </row>
    <row r="203" customFormat="false" ht="15" hidden="false" customHeight="false" outlineLevel="0" collapsed="false">
      <c r="A203" s="2" t="s">
        <v>40</v>
      </c>
      <c r="B203" s="13" t="n">
        <v>1.5</v>
      </c>
      <c r="C203" s="14" t="n">
        <v>1450</v>
      </c>
      <c r="D203" s="13" t="n">
        <v>32</v>
      </c>
    </row>
    <row r="204" customFormat="false" ht="15" hidden="false" customHeight="false" outlineLevel="0" collapsed="false">
      <c r="A204" s="2" t="s">
        <v>40</v>
      </c>
      <c r="B204" s="13" t="n">
        <v>1.5</v>
      </c>
      <c r="C204" s="14" t="n">
        <v>1500</v>
      </c>
      <c r="D204" s="13" t="n">
        <v>41</v>
      </c>
    </row>
    <row r="205" customFormat="false" ht="15" hidden="false" customHeight="false" outlineLevel="0" collapsed="false">
      <c r="A205" s="2" t="s">
        <v>40</v>
      </c>
      <c r="B205" s="13" t="n">
        <v>1.5</v>
      </c>
      <c r="C205" s="14" t="n">
        <v>1550</v>
      </c>
      <c r="D205" s="13" t="n">
        <v>51</v>
      </c>
    </row>
    <row r="206" customFormat="false" ht="15" hidden="false" customHeight="false" outlineLevel="0" collapsed="false">
      <c r="A206" s="2" t="s">
        <v>41</v>
      </c>
      <c r="B206" s="13" t="n">
        <v>0.5</v>
      </c>
      <c r="C206" s="14" t="n">
        <v>1200</v>
      </c>
      <c r="D206" s="13" t="n">
        <v>14</v>
      </c>
    </row>
    <row r="207" customFormat="false" ht="15" hidden="false" customHeight="false" outlineLevel="0" collapsed="false">
      <c r="A207" s="2" t="s">
        <v>41</v>
      </c>
      <c r="B207" s="13" t="n">
        <v>0.5</v>
      </c>
      <c r="C207" s="14" t="n">
        <v>1250</v>
      </c>
      <c r="D207" s="13" t="n">
        <v>21</v>
      </c>
    </row>
    <row r="208" customFormat="false" ht="15" hidden="false" customHeight="false" outlineLevel="0" collapsed="false">
      <c r="A208" s="2" t="s">
        <v>41</v>
      </c>
      <c r="B208" s="13" t="n">
        <v>0.5</v>
      </c>
      <c r="C208" s="14" t="n">
        <v>1300</v>
      </c>
      <c r="D208" s="13" t="n">
        <v>29</v>
      </c>
    </row>
    <row r="209" customFormat="false" ht="15" hidden="false" customHeight="false" outlineLevel="0" collapsed="false">
      <c r="A209" s="2" t="s">
        <v>41</v>
      </c>
      <c r="B209" s="13" t="n">
        <v>0.5</v>
      </c>
      <c r="C209" s="14" t="n">
        <v>1350</v>
      </c>
      <c r="D209" s="13" t="n">
        <v>39</v>
      </c>
    </row>
    <row r="210" customFormat="false" ht="15" hidden="false" customHeight="false" outlineLevel="0" collapsed="false">
      <c r="A210" s="2" t="s">
        <v>41</v>
      </c>
      <c r="B210" s="13" t="n">
        <v>1</v>
      </c>
      <c r="C210" s="14" t="n">
        <v>1250</v>
      </c>
      <c r="D210" s="13" t="n">
        <v>11</v>
      </c>
    </row>
    <row r="211" customFormat="false" ht="15" hidden="false" customHeight="false" outlineLevel="0" collapsed="false">
      <c r="A211" s="2" t="s">
        <v>41</v>
      </c>
      <c r="B211" s="13" t="n">
        <v>1</v>
      </c>
      <c r="C211" s="14" t="n">
        <v>1300</v>
      </c>
      <c r="D211" s="13" t="n">
        <v>15</v>
      </c>
    </row>
    <row r="212" customFormat="false" ht="15" hidden="false" customHeight="false" outlineLevel="0" collapsed="false">
      <c r="A212" s="2" t="s">
        <v>41</v>
      </c>
      <c r="B212" s="13" t="n">
        <v>1</v>
      </c>
      <c r="C212" s="14" t="n">
        <v>1350</v>
      </c>
      <c r="D212" s="13" t="n">
        <v>21</v>
      </c>
    </row>
    <row r="213" customFormat="false" ht="15" hidden="false" customHeight="false" outlineLevel="0" collapsed="false">
      <c r="A213" s="2" t="s">
        <v>41</v>
      </c>
      <c r="B213" s="13" t="n">
        <v>1</v>
      </c>
      <c r="C213" s="14" t="n">
        <v>1400</v>
      </c>
      <c r="D213" s="13" t="n">
        <v>29</v>
      </c>
    </row>
    <row r="214" customFormat="false" ht="15" hidden="false" customHeight="false" outlineLevel="0" collapsed="false">
      <c r="A214" s="2" t="s">
        <v>41</v>
      </c>
      <c r="B214" s="13" t="n">
        <v>1</v>
      </c>
      <c r="C214" s="14" t="n">
        <v>1450</v>
      </c>
      <c r="D214" s="13" t="n">
        <v>40</v>
      </c>
    </row>
    <row r="215" customFormat="false" ht="15" hidden="false" customHeight="false" outlineLevel="0" collapsed="false">
      <c r="A215" s="2" t="s">
        <v>41</v>
      </c>
      <c r="B215" s="13" t="n">
        <v>1.5</v>
      </c>
      <c r="C215" s="14" t="n">
        <v>1350</v>
      </c>
      <c r="D215" s="13" t="n">
        <v>11</v>
      </c>
    </row>
    <row r="216" customFormat="false" ht="15" hidden="false" customHeight="false" outlineLevel="0" collapsed="false">
      <c r="A216" s="2" t="s">
        <v>41</v>
      </c>
      <c r="B216" s="13" t="n">
        <v>1.5</v>
      </c>
      <c r="C216" s="14" t="n">
        <v>1400</v>
      </c>
      <c r="D216" s="13" t="n">
        <v>18</v>
      </c>
    </row>
    <row r="217" customFormat="false" ht="15" hidden="false" customHeight="false" outlineLevel="0" collapsed="false">
      <c r="A217" s="2" t="s">
        <v>41</v>
      </c>
      <c r="B217" s="13" t="n">
        <v>1.5</v>
      </c>
      <c r="C217" s="14" t="n">
        <v>1450</v>
      </c>
      <c r="D217" s="13" t="n">
        <v>25</v>
      </c>
    </row>
    <row r="218" customFormat="false" ht="15" hidden="false" customHeight="false" outlineLevel="0" collapsed="false">
      <c r="A218" s="2" t="s">
        <v>41</v>
      </c>
      <c r="B218" s="13" t="n">
        <v>1.5</v>
      </c>
      <c r="C218" s="14" t="n">
        <v>1500</v>
      </c>
      <c r="D218" s="13" t="n">
        <v>34</v>
      </c>
    </row>
    <row r="219" customFormat="false" ht="15" hidden="false" customHeight="false" outlineLevel="0" collapsed="false">
      <c r="A219" s="2" t="s">
        <v>41</v>
      </c>
      <c r="B219" s="13" t="n">
        <v>1.5</v>
      </c>
      <c r="C219" s="14" t="n">
        <v>1550</v>
      </c>
      <c r="D219" s="13" t="n">
        <v>44</v>
      </c>
    </row>
    <row r="220" customFormat="false" ht="15" hidden="false" customHeight="false" outlineLevel="0" collapsed="false">
      <c r="A220" s="2" t="s">
        <v>42</v>
      </c>
      <c r="B220" s="13" t="n">
        <v>1</v>
      </c>
      <c r="C220" s="14" t="n">
        <v>1314</v>
      </c>
      <c r="D220" s="13" t="n">
        <v>14.3</v>
      </c>
    </row>
    <row r="221" customFormat="false" ht="15" hidden="false" customHeight="false" outlineLevel="0" collapsed="false">
      <c r="A221" s="2" t="s">
        <v>42</v>
      </c>
      <c r="B221" s="13" t="n">
        <v>1</v>
      </c>
      <c r="C221" s="14" t="n">
        <v>1349</v>
      </c>
      <c r="D221" s="13" t="n">
        <v>16.8</v>
      </c>
    </row>
    <row r="222" customFormat="false" ht="15" hidden="false" customHeight="false" outlineLevel="0" collapsed="false">
      <c r="A222" s="2" t="s">
        <v>42</v>
      </c>
      <c r="B222" s="13" t="n">
        <v>1</v>
      </c>
      <c r="C222" s="14" t="n">
        <v>1381</v>
      </c>
      <c r="D222" s="13" t="n">
        <v>21.2</v>
      </c>
    </row>
    <row r="223" customFormat="false" ht="15" hidden="false" customHeight="false" outlineLevel="0" collapsed="false">
      <c r="A223" s="2" t="s">
        <v>42</v>
      </c>
      <c r="B223" s="13" t="n">
        <v>1</v>
      </c>
      <c r="C223" s="14" t="n">
        <v>1409</v>
      </c>
      <c r="D223" s="13" t="n">
        <v>23.9</v>
      </c>
    </row>
    <row r="224" customFormat="false" ht="15" hidden="false" customHeight="false" outlineLevel="0" collapsed="false">
      <c r="A224" s="2" t="s">
        <v>42</v>
      </c>
      <c r="B224" s="13" t="n">
        <v>1</v>
      </c>
      <c r="C224" s="14" t="n">
        <v>1411</v>
      </c>
      <c r="D224" s="13" t="n">
        <v>24.8</v>
      </c>
    </row>
    <row r="225" customFormat="false" ht="15" hidden="false" customHeight="false" outlineLevel="0" collapsed="false">
      <c r="A225" s="2" t="s">
        <v>42</v>
      </c>
      <c r="B225" s="13" t="n">
        <v>1</v>
      </c>
      <c r="C225" s="14" t="n">
        <v>1495</v>
      </c>
      <c r="D225" s="13" t="n">
        <v>36.3</v>
      </c>
    </row>
    <row r="226" customFormat="false" ht="15" hidden="false" customHeight="false" outlineLevel="0" collapsed="false">
      <c r="A226" s="2" t="s">
        <v>43</v>
      </c>
      <c r="B226" s="13" t="n">
        <v>1</v>
      </c>
      <c r="C226" s="14" t="n">
        <v>1328</v>
      </c>
      <c r="D226" s="13" t="n">
        <v>23.1</v>
      </c>
    </row>
    <row r="227" customFormat="false" ht="15" hidden="false" customHeight="false" outlineLevel="0" collapsed="false">
      <c r="A227" s="2" t="s">
        <v>43</v>
      </c>
      <c r="B227" s="13" t="n">
        <v>1</v>
      </c>
      <c r="C227" s="14" t="n">
        <v>1371</v>
      </c>
      <c r="D227" s="13" t="n">
        <v>28.1</v>
      </c>
    </row>
    <row r="228" customFormat="false" ht="15" hidden="false" customHeight="false" outlineLevel="0" collapsed="false">
      <c r="A228" s="2" t="s">
        <v>43</v>
      </c>
      <c r="B228" s="13" t="n">
        <v>1</v>
      </c>
      <c r="C228" s="14" t="n">
        <v>1441</v>
      </c>
      <c r="D228" s="13" t="n">
        <v>37.3</v>
      </c>
    </row>
    <row r="229" customFormat="false" ht="15" hidden="false" customHeight="false" outlineLevel="0" collapsed="false">
      <c r="A229" s="2" t="s">
        <v>28</v>
      </c>
      <c r="B229" s="13" t="n">
        <v>3</v>
      </c>
      <c r="C229" s="14" t="n">
        <v>1484.16518254675</v>
      </c>
      <c r="D229" s="20" t="n">
        <v>0</v>
      </c>
    </row>
    <row r="230" customFormat="false" ht="15" hidden="false" customHeight="false" outlineLevel="0" collapsed="false">
      <c r="A230" s="2" t="s">
        <v>28</v>
      </c>
      <c r="B230" s="13" t="n">
        <v>3.5</v>
      </c>
      <c r="C230" s="14" t="n">
        <v>1523.39921765679</v>
      </c>
      <c r="D230" s="20" t="n">
        <v>0</v>
      </c>
    </row>
    <row r="231" customFormat="false" ht="15" hidden="false" customHeight="false" outlineLevel="0" collapsed="false">
      <c r="A231" s="2" t="s">
        <v>28</v>
      </c>
      <c r="B231" s="13" t="n">
        <v>4</v>
      </c>
      <c r="C231" s="14" t="n">
        <v>1562.17004833991</v>
      </c>
      <c r="D231" s="20" t="n">
        <v>0</v>
      </c>
    </row>
    <row r="232" customFormat="false" ht="15" hidden="false" customHeight="false" outlineLevel="0" collapsed="false">
      <c r="A232" s="2" t="s">
        <v>28</v>
      </c>
      <c r="B232" s="13" t="n">
        <v>4.5</v>
      </c>
      <c r="C232" s="14" t="n">
        <v>1600.01637832337</v>
      </c>
      <c r="D232" s="20" t="n">
        <v>0</v>
      </c>
    </row>
    <row r="233" customFormat="false" ht="15" hidden="false" customHeight="false" outlineLevel="0" collapsed="false">
      <c r="A233" s="2" t="s">
        <v>28</v>
      </c>
      <c r="B233" s="13" t="n">
        <v>5</v>
      </c>
      <c r="C233" s="14" t="n">
        <v>1635.55241063478</v>
      </c>
      <c r="D233" s="20" t="n">
        <v>0</v>
      </c>
    </row>
    <row r="234" customFormat="false" ht="15" hidden="false" customHeight="false" outlineLevel="0" collapsed="false">
      <c r="A234" s="2" t="s">
        <v>28</v>
      </c>
      <c r="B234" s="13" t="n">
        <v>5.5</v>
      </c>
      <c r="C234" s="14" t="n">
        <v>1670.16298816944</v>
      </c>
      <c r="D234" s="20" t="n">
        <v>0</v>
      </c>
    </row>
    <row r="235" customFormat="false" ht="15" hidden="false" customHeight="false" outlineLevel="0" collapsed="false">
      <c r="A235" s="2" t="s">
        <v>28</v>
      </c>
      <c r="B235" s="13" t="n">
        <v>6</v>
      </c>
      <c r="C235" s="14" t="n">
        <v>1704.31131535428</v>
      </c>
      <c r="D235" s="20" t="n">
        <v>0</v>
      </c>
    </row>
    <row r="236" customFormat="false" ht="15" hidden="false" customHeight="false" outlineLevel="0" collapsed="false">
      <c r="A236" s="2" t="s">
        <v>28</v>
      </c>
      <c r="B236" s="13" t="n">
        <v>6.5</v>
      </c>
      <c r="C236" s="14" t="n">
        <v>1737.07384556672</v>
      </c>
      <c r="D236" s="20" t="n">
        <v>0</v>
      </c>
    </row>
    <row r="237" customFormat="false" ht="15" hidden="false" customHeight="false" outlineLevel="0" collapsed="false">
      <c r="A237" s="2" t="s">
        <v>28</v>
      </c>
      <c r="B237" s="13" t="n">
        <v>7</v>
      </c>
      <c r="C237" s="14" t="n">
        <v>1769.83542170207</v>
      </c>
      <c r="D237" s="2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2020-05-21T00:20:03Z</dcterms:created>
  <dc:creator>Microsoft Office User</dc:creator>
  <dc:description/>
  <dc:language>en-AU</dc:language>
  <cp:lastModifiedBy/>
  <dcterms:modified xsi:type="dcterms:W3CDTF">2023-02-14T10:52:46Z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