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Javascript\exerciseRecovery\doc\"/>
    </mc:Choice>
  </mc:AlternateContent>
  <xr:revisionPtr revIDLastSave="0" documentId="13_ncr:1_{2465098F-CA9A-4262-B85A-C80ECAC31E95}" xr6:coauthVersionLast="47" xr6:coauthVersionMax="47" xr10:uidLastSave="{00000000-0000-0000-0000-000000000000}"/>
  <bookViews>
    <workbookView xWindow="405" yWindow="-15" windowWidth="28260" windowHeight="15990" xr2:uid="{F7ED6C0B-6940-4B9B-A3DA-F0A7127CF398}"/>
  </bookViews>
  <sheets>
    <sheet name="Sheet1" sheetId="1" r:id="rId1"/>
    <sheet name="Full Ran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D49" i="1" s="1"/>
  <c r="Q3" i="1"/>
  <c r="D109" i="1" s="1"/>
  <c r="AB3" i="1"/>
  <c r="E49" i="1" s="1"/>
  <c r="Y3" i="1"/>
  <c r="E121" i="1" s="1"/>
  <c r="E81" i="1"/>
  <c r="E79" i="1"/>
  <c r="E78" i="1"/>
  <c r="E75" i="1"/>
  <c r="E74" i="1"/>
  <c r="E72" i="1"/>
  <c r="E114" i="1" l="1"/>
  <c r="E115" i="1"/>
  <c r="E116" i="1"/>
  <c r="E82" i="1"/>
  <c r="E50" i="1"/>
  <c r="E83" i="1"/>
  <c r="E5" i="1"/>
  <c r="E52" i="1"/>
  <c r="E84" i="1"/>
  <c r="E6" i="1"/>
  <c r="E53" i="1"/>
  <c r="E86" i="1"/>
  <c r="E7" i="1"/>
  <c r="E54" i="1"/>
  <c r="E87" i="1"/>
  <c r="E8" i="1"/>
  <c r="E88" i="1"/>
  <c r="E9" i="1"/>
  <c r="E10" i="1"/>
  <c r="E58" i="1"/>
  <c r="E99" i="1"/>
  <c r="E11" i="1"/>
  <c r="E90" i="1"/>
  <c r="E59" i="1"/>
  <c r="E100" i="1"/>
  <c r="E18" i="1"/>
  <c r="E101" i="1"/>
  <c r="E19" i="1"/>
  <c r="E56" i="1"/>
  <c r="E57" i="1"/>
  <c r="E60" i="1"/>
  <c r="E62" i="1"/>
  <c r="E102" i="1"/>
  <c r="E20" i="1"/>
  <c r="E63" i="1"/>
  <c r="E103" i="1"/>
  <c r="E21" i="1"/>
  <c r="E22" i="1"/>
  <c r="E67" i="1"/>
  <c r="E106" i="1"/>
  <c r="E23" i="1"/>
  <c r="E68" i="1"/>
  <c r="E110" i="1"/>
  <c r="E26" i="1"/>
  <c r="E29" i="1"/>
  <c r="E105" i="1"/>
  <c r="E70" i="1"/>
  <c r="E112" i="1"/>
  <c r="E33" i="1"/>
  <c r="E65" i="1"/>
  <c r="E69" i="1"/>
  <c r="E111" i="1"/>
  <c r="E71" i="1"/>
  <c r="E113" i="1"/>
  <c r="E35" i="1"/>
  <c r="D84" i="1"/>
  <c r="D5" i="1"/>
  <c r="D55" i="1"/>
  <c r="D69" i="1"/>
  <c r="E34" i="1"/>
  <c r="E38" i="1"/>
  <c r="E41" i="1"/>
  <c r="E42" i="1"/>
  <c r="D54" i="1"/>
  <c r="D83" i="1"/>
  <c r="E43" i="1"/>
  <c r="D102" i="1"/>
  <c r="D19" i="1"/>
  <c r="D34" i="1"/>
  <c r="D56" i="1"/>
  <c r="D70" i="1"/>
  <c r="D20" i="1"/>
  <c r="D35" i="1"/>
  <c r="D85" i="1"/>
  <c r="D6" i="1"/>
  <c r="D57" i="1"/>
  <c r="D71" i="1"/>
  <c r="D86" i="1"/>
  <c r="D21" i="1"/>
  <c r="D36" i="1"/>
  <c r="D108" i="1"/>
  <c r="D7" i="1"/>
  <c r="D38" i="1"/>
  <c r="D58" i="1"/>
  <c r="D72" i="1"/>
  <c r="D87" i="1"/>
  <c r="D22" i="1"/>
  <c r="D111" i="1"/>
  <c r="D8" i="1"/>
  <c r="D40" i="1"/>
  <c r="D59" i="1"/>
  <c r="D73" i="1"/>
  <c r="D88" i="1"/>
  <c r="D23" i="1"/>
  <c r="D41" i="1"/>
  <c r="D74" i="1"/>
  <c r="D112" i="1"/>
  <c r="D9" i="1"/>
  <c r="D60" i="1"/>
  <c r="D24" i="1"/>
  <c r="D42" i="1"/>
  <c r="D75" i="1"/>
  <c r="D91" i="1"/>
  <c r="D113" i="1"/>
  <c r="D10" i="1"/>
  <c r="D26" i="1"/>
  <c r="D61" i="1"/>
  <c r="D93" i="1"/>
  <c r="D43" i="1"/>
  <c r="D76" i="1"/>
  <c r="D95" i="1"/>
  <c r="D114" i="1"/>
  <c r="D11" i="1"/>
  <c r="D28" i="1"/>
  <c r="D78" i="1"/>
  <c r="D96" i="1"/>
  <c r="D29" i="1"/>
  <c r="D44" i="1"/>
  <c r="D63" i="1"/>
  <c r="D97" i="1"/>
  <c r="D115" i="1"/>
  <c r="D12" i="1"/>
  <c r="E44" i="1"/>
  <c r="D62" i="1"/>
  <c r="D79" i="1"/>
  <c r="D98" i="1"/>
  <c r="D14" i="1"/>
  <c r="D30" i="1"/>
  <c r="D45" i="1"/>
  <c r="D50" i="1"/>
  <c r="D65" i="1"/>
  <c r="E98" i="1"/>
  <c r="D116" i="1"/>
  <c r="E14" i="1"/>
  <c r="E30" i="1"/>
  <c r="E45" i="1"/>
  <c r="D80" i="1"/>
  <c r="D99" i="1"/>
  <c r="D15" i="1"/>
  <c r="D31" i="1"/>
  <c r="D46" i="1"/>
  <c r="D51" i="1"/>
  <c r="D66" i="1"/>
  <c r="D81" i="1"/>
  <c r="E117" i="1"/>
  <c r="D16" i="1"/>
  <c r="E31" i="1"/>
  <c r="E46" i="1"/>
  <c r="D67" i="1"/>
  <c r="D100" i="1"/>
  <c r="D120" i="1"/>
  <c r="D17" i="1"/>
  <c r="D32" i="1"/>
  <c r="D47" i="1"/>
  <c r="D53" i="1"/>
  <c r="D82" i="1"/>
  <c r="E17" i="1"/>
  <c r="E32" i="1"/>
  <c r="E47" i="1"/>
  <c r="D68" i="1"/>
  <c r="D101" i="1"/>
  <c r="D18" i="1"/>
  <c r="D33" i="1"/>
  <c r="D48" i="1"/>
  <c r="D106" i="1"/>
  <c r="E66" i="1"/>
  <c r="E91" i="1"/>
  <c r="D27" i="1"/>
  <c r="D39" i="1"/>
  <c r="D121" i="1"/>
  <c r="D92" i="1"/>
  <c r="D107" i="1"/>
  <c r="E15" i="1"/>
  <c r="E27" i="1"/>
  <c r="E39" i="1"/>
  <c r="E55" i="1"/>
  <c r="E80" i="1"/>
  <c r="D94" i="1"/>
  <c r="D110" i="1"/>
  <c r="E16" i="1"/>
  <c r="E28" i="1"/>
  <c r="E40" i="1"/>
  <c r="E51" i="1"/>
  <c r="D64" i="1"/>
  <c r="E76" i="1"/>
  <c r="D89" i="1"/>
  <c r="D104" i="1"/>
  <c r="D118" i="1"/>
  <c r="E12" i="1"/>
  <c r="E24" i="1"/>
  <c r="E36" i="1"/>
  <c r="E48" i="1"/>
  <c r="D103" i="1"/>
  <c r="D117" i="1"/>
  <c r="D52" i="1"/>
  <c r="E64" i="1"/>
  <c r="D77" i="1"/>
  <c r="E89" i="1"/>
  <c r="E104" i="1"/>
  <c r="E118" i="1"/>
  <c r="D13" i="1"/>
  <c r="D25" i="1"/>
  <c r="D37" i="1"/>
  <c r="E77" i="1"/>
  <c r="D90" i="1"/>
  <c r="D105" i="1"/>
  <c r="D119" i="1"/>
  <c r="E13" i="1"/>
  <c r="E25" i="1"/>
  <c r="E37" i="1"/>
  <c r="E92" i="1"/>
  <c r="E93" i="1"/>
  <c r="E107" i="1"/>
  <c r="E85" i="1"/>
  <c r="E95" i="1"/>
  <c r="E108" i="1"/>
  <c r="E94" i="1"/>
  <c r="E96" i="1"/>
  <c r="E109" i="1"/>
  <c r="E61" i="1"/>
  <c r="E73" i="1"/>
  <c r="E97" i="1"/>
  <c r="E119" i="1"/>
  <c r="E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H3" authorId="0" shapeId="0" xr:uid="{E2FA1211-E162-4821-8A6E-CA078067B821}">
      <text>
        <r>
          <rPr>
            <b/>
            <sz val="9"/>
            <color indexed="81"/>
            <rFont val="Tahoma"/>
            <family val="2"/>
          </rPr>
          <t xml:space="preserve">Aerobic Threshold Heart Rate
</t>
        </r>
        <r>
          <rPr>
            <sz val="9"/>
            <color indexed="81"/>
            <rFont val="Tahoma"/>
            <family val="2"/>
          </rPr>
          <t>Above this heart rate, lactate is produced by the body during exercise proportional to how far from AerT the heart rate is.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Typically 80% of maximum heart rate</t>
        </r>
      </text>
    </comment>
    <comment ref="K3" authorId="0" shapeId="0" xr:uid="{6464755A-7065-4F4A-A522-28D4495378DE}">
      <text>
        <r>
          <rPr>
            <b/>
            <sz val="9"/>
            <color indexed="81"/>
            <rFont val="Tahoma"/>
            <family val="2"/>
          </rPr>
          <t xml:space="preserve">Lactate Threshold Heart Rate
</t>
        </r>
        <r>
          <rPr>
            <sz val="9"/>
            <color indexed="81"/>
            <rFont val="Tahoma"/>
            <family val="2"/>
          </rPr>
          <t>Below this heart rate, lactate is leared by the body during exercise.  Clearance rate is proportional to how far from LTHR the heart rate is.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Typically 15% higher than AerT.</t>
        </r>
      </text>
    </comment>
    <comment ref="P3" authorId="0" shapeId="0" xr:uid="{F6874320-0B88-4EC0-A1A5-986D1B646AB7}">
      <text>
        <r>
          <rPr>
            <b/>
            <sz val="9"/>
            <color indexed="81"/>
            <rFont val="Tahoma"/>
            <family val="2"/>
          </rPr>
          <t xml:space="preserve">Lactate Production Constant
</t>
        </r>
        <r>
          <rPr>
            <sz val="9"/>
            <color indexed="81"/>
            <rFont val="Tahoma"/>
            <family val="2"/>
          </rPr>
          <t>Typically 0.03 to 0.06 mmol/l per bpm above AerT</t>
        </r>
      </text>
    </comment>
    <comment ref="S3" authorId="0" shapeId="0" xr:uid="{29B5247A-B87E-4BA8-A0D6-1C1328686BE7}">
      <text>
        <r>
          <rPr>
            <b/>
            <sz val="9"/>
            <color indexed="81"/>
            <rFont val="Tahoma"/>
            <family val="2"/>
          </rPr>
          <t xml:space="preserve">Lactate Clearance Constant
</t>
        </r>
        <r>
          <rPr>
            <sz val="9"/>
            <color indexed="81"/>
            <rFont val="Tahoma"/>
            <family val="2"/>
          </rPr>
          <t>Typically 0.03 to 0.06 mmol/l per bpm below LTHR</t>
        </r>
      </text>
    </comment>
    <comment ref="X3" authorId="0" shapeId="0" xr:uid="{24A910DE-59FD-4626-AEF6-EC927F724D3E}">
      <text>
        <r>
          <rPr>
            <b/>
            <sz val="9"/>
            <color indexed="81"/>
            <rFont val="Tahoma"/>
            <family val="2"/>
          </rPr>
          <t xml:space="preserve">Lactate Production Constant
</t>
        </r>
        <r>
          <rPr>
            <sz val="9"/>
            <color indexed="81"/>
            <rFont val="Tahoma"/>
            <family val="2"/>
          </rPr>
          <t>Typically 0.015 to 0.063mmol/l per bpm above AerT</t>
        </r>
      </text>
    </comment>
    <comment ref="AA3" authorId="0" shapeId="0" xr:uid="{4923884D-8C77-469B-A83A-C48EAB7B0E38}">
      <text>
        <r>
          <rPr>
            <b/>
            <sz val="9"/>
            <color indexed="81"/>
            <rFont val="Tahoma"/>
            <family val="2"/>
          </rPr>
          <t xml:space="preserve">Lactate Clearance Constant
</t>
        </r>
        <r>
          <rPr>
            <sz val="9"/>
            <color indexed="81"/>
            <rFont val="Tahoma"/>
            <family val="2"/>
          </rPr>
          <t>Typically 0.04 to 0.08 mmol/l per bpm below LTHR</t>
        </r>
      </text>
    </comment>
  </commentList>
</comments>
</file>

<file path=xl/sharedStrings.xml><?xml version="1.0" encoding="utf-8"?>
<sst xmlns="http://schemas.openxmlformats.org/spreadsheetml/2006/main" count="13" uniqueCount="11">
  <si>
    <t>AerT</t>
  </si>
  <si>
    <t>LTHR</t>
  </si>
  <si>
    <t>Ejection Fraction of 0.6</t>
  </si>
  <si>
    <t>Ejection Fraction of 0.45</t>
  </si>
  <si>
    <t>c</t>
  </si>
  <si>
    <t>k</t>
  </si>
  <si>
    <t>Lactate Heart Rate Limits</t>
  </si>
  <si>
    <t>Zero Line</t>
  </si>
  <si>
    <t>EF 0.45</t>
  </si>
  <si>
    <t>EF 0.60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</si>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</sst>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top"/>
    </xf>
    <xf numFmtId="0" fontId="0" fillId="2" borderId="2" xfId="0" applyFill="1" applyBorder="1"/>
    <xf numFmtId="0" fontId="0" fillId="2" borderId="4" xfId="0" applyFill="1" applyBorder="1" applyAlignment="1">
      <alignment horizontal="center" vertical="top"/>
    </xf>
    <xf numFmtId="0" fontId="0" fillId="2" borderId="5" xfId="0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6" xfId="0" applyFill="1" applyBorder="1" applyAlignment="1">
      <alignment horizontal="left" indent="1"/>
    </xf>
    <xf numFmtId="0" fontId="0" fillId="2" borderId="7" xfId="0" applyFill="1" applyBorder="1"/>
    <xf numFmtId="0" fontId="0" fillId="2" borderId="8" xfId="0" applyFill="1" applyBorder="1" applyAlignment="1">
      <alignment horizontal="right"/>
    </xf>
    <xf numFmtId="0" fontId="0" fillId="2" borderId="8" xfId="0" applyFill="1" applyBorder="1" applyAlignment="1">
      <alignment horizontal="left" indent="1"/>
    </xf>
    <xf numFmtId="0" fontId="0" fillId="2" borderId="8" xfId="0" applyFill="1" applyBorder="1"/>
    <xf numFmtId="0" fontId="0" fillId="2" borderId="9" xfId="0" applyFill="1" applyBorder="1" applyAlignment="1">
      <alignment horizontal="left" indent="1"/>
    </xf>
    <xf numFmtId="0" fontId="0" fillId="2" borderId="2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/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left" inden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indent="1"/>
    </xf>
    <xf numFmtId="0" fontId="5" fillId="0" borderId="0" xfId="0" applyFont="1" applyAlignment="1">
      <alignment horizontal="center" vertical="top" wrapText="1"/>
    </xf>
    <xf numFmtId="0" fontId="5" fillId="0" borderId="0" xfId="0" applyFont="1"/>
    <xf numFmtId="2" fontId="5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Net Lactate Production Rate</a:t>
            </a:r>
            <a:br>
              <a:rPr lang="en-AU"/>
            </a:br>
            <a:r>
              <a:rPr lang="en-AU" sz="1100"/>
              <a:t>mmol/l/min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Sheet1!$B$84:$B$121</c:f>
              <c:numCache>
                <c:formatCode>General</c:formatCode>
                <c:ptCount val="38"/>
                <c:pt idx="0">
                  <c:v>134</c:v>
                </c:pt>
                <c:pt idx="1">
                  <c:v>135</c:v>
                </c:pt>
                <c:pt idx="2">
                  <c:v>136</c:v>
                </c:pt>
                <c:pt idx="3">
                  <c:v>137</c:v>
                </c:pt>
                <c:pt idx="4">
                  <c:v>138</c:v>
                </c:pt>
                <c:pt idx="5">
                  <c:v>139</c:v>
                </c:pt>
                <c:pt idx="6">
                  <c:v>140</c:v>
                </c:pt>
                <c:pt idx="7">
                  <c:v>141</c:v>
                </c:pt>
                <c:pt idx="8">
                  <c:v>142</c:v>
                </c:pt>
                <c:pt idx="9">
                  <c:v>143</c:v>
                </c:pt>
                <c:pt idx="10">
                  <c:v>144</c:v>
                </c:pt>
                <c:pt idx="11">
                  <c:v>145</c:v>
                </c:pt>
                <c:pt idx="12">
                  <c:v>146</c:v>
                </c:pt>
                <c:pt idx="13">
                  <c:v>147</c:v>
                </c:pt>
                <c:pt idx="14">
                  <c:v>148</c:v>
                </c:pt>
                <c:pt idx="15">
                  <c:v>149</c:v>
                </c:pt>
                <c:pt idx="16">
                  <c:v>150</c:v>
                </c:pt>
                <c:pt idx="17">
                  <c:v>151</c:v>
                </c:pt>
                <c:pt idx="18">
                  <c:v>152</c:v>
                </c:pt>
                <c:pt idx="19">
                  <c:v>153</c:v>
                </c:pt>
                <c:pt idx="20">
                  <c:v>154</c:v>
                </c:pt>
                <c:pt idx="21">
                  <c:v>155</c:v>
                </c:pt>
                <c:pt idx="22">
                  <c:v>156</c:v>
                </c:pt>
                <c:pt idx="23">
                  <c:v>157</c:v>
                </c:pt>
                <c:pt idx="24">
                  <c:v>158</c:v>
                </c:pt>
                <c:pt idx="25">
                  <c:v>159</c:v>
                </c:pt>
                <c:pt idx="26">
                  <c:v>160</c:v>
                </c:pt>
                <c:pt idx="27">
                  <c:v>161</c:v>
                </c:pt>
                <c:pt idx="28">
                  <c:v>162</c:v>
                </c:pt>
                <c:pt idx="29">
                  <c:v>163</c:v>
                </c:pt>
                <c:pt idx="30">
                  <c:v>164</c:v>
                </c:pt>
                <c:pt idx="31">
                  <c:v>165</c:v>
                </c:pt>
                <c:pt idx="32">
                  <c:v>166</c:v>
                </c:pt>
                <c:pt idx="33">
                  <c:v>167</c:v>
                </c:pt>
                <c:pt idx="34">
                  <c:v>168</c:v>
                </c:pt>
                <c:pt idx="35">
                  <c:v>169</c:v>
                </c:pt>
                <c:pt idx="36">
                  <c:v>170</c:v>
                </c:pt>
                <c:pt idx="37">
                  <c:v>171</c:v>
                </c:pt>
              </c:numCache>
            </c:numRef>
          </c:xVal>
          <c:yVal>
            <c:numRef>
              <c:f>Sheet1!$C$84:$C$121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7-4EC9-9825-F938E22F30B2}"/>
            </c:ext>
          </c:extLst>
        </c:ser>
        <c:ser>
          <c:idx val="1"/>
          <c:order val="1"/>
          <c:tx>
            <c:v>EF = 0.45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Sheet1!$B$84:$B$121</c:f>
              <c:numCache>
                <c:formatCode>General</c:formatCode>
                <c:ptCount val="38"/>
                <c:pt idx="0">
                  <c:v>134</c:v>
                </c:pt>
                <c:pt idx="1">
                  <c:v>135</c:v>
                </c:pt>
                <c:pt idx="2">
                  <c:v>136</c:v>
                </c:pt>
                <c:pt idx="3">
                  <c:v>137</c:v>
                </c:pt>
                <c:pt idx="4">
                  <c:v>138</c:v>
                </c:pt>
                <c:pt idx="5">
                  <c:v>139</c:v>
                </c:pt>
                <c:pt idx="6">
                  <c:v>140</c:v>
                </c:pt>
                <c:pt idx="7">
                  <c:v>141</c:v>
                </c:pt>
                <c:pt idx="8">
                  <c:v>142</c:v>
                </c:pt>
                <c:pt idx="9">
                  <c:v>143</c:v>
                </c:pt>
                <c:pt idx="10">
                  <c:v>144</c:v>
                </c:pt>
                <c:pt idx="11">
                  <c:v>145</c:v>
                </c:pt>
                <c:pt idx="12">
                  <c:v>146</c:v>
                </c:pt>
                <c:pt idx="13">
                  <c:v>147</c:v>
                </c:pt>
                <c:pt idx="14">
                  <c:v>148</c:v>
                </c:pt>
                <c:pt idx="15">
                  <c:v>149</c:v>
                </c:pt>
                <c:pt idx="16">
                  <c:v>150</c:v>
                </c:pt>
                <c:pt idx="17">
                  <c:v>151</c:v>
                </c:pt>
                <c:pt idx="18">
                  <c:v>152</c:v>
                </c:pt>
                <c:pt idx="19">
                  <c:v>153</c:v>
                </c:pt>
                <c:pt idx="20">
                  <c:v>154</c:v>
                </c:pt>
                <c:pt idx="21">
                  <c:v>155</c:v>
                </c:pt>
                <c:pt idx="22">
                  <c:v>156</c:v>
                </c:pt>
                <c:pt idx="23">
                  <c:v>157</c:v>
                </c:pt>
                <c:pt idx="24">
                  <c:v>158</c:v>
                </c:pt>
                <c:pt idx="25">
                  <c:v>159</c:v>
                </c:pt>
                <c:pt idx="26">
                  <c:v>160</c:v>
                </c:pt>
                <c:pt idx="27">
                  <c:v>161</c:v>
                </c:pt>
                <c:pt idx="28">
                  <c:v>162</c:v>
                </c:pt>
                <c:pt idx="29">
                  <c:v>163</c:v>
                </c:pt>
                <c:pt idx="30">
                  <c:v>164</c:v>
                </c:pt>
                <c:pt idx="31">
                  <c:v>165</c:v>
                </c:pt>
                <c:pt idx="32">
                  <c:v>166</c:v>
                </c:pt>
                <c:pt idx="33">
                  <c:v>167</c:v>
                </c:pt>
                <c:pt idx="34">
                  <c:v>168</c:v>
                </c:pt>
                <c:pt idx="35">
                  <c:v>169</c:v>
                </c:pt>
                <c:pt idx="36">
                  <c:v>170</c:v>
                </c:pt>
                <c:pt idx="37">
                  <c:v>171</c:v>
                </c:pt>
              </c:numCache>
            </c:numRef>
          </c:xVal>
          <c:yVal>
            <c:numRef>
              <c:f>Sheet1!$D$84:$D$121</c:f>
              <c:numCache>
                <c:formatCode>0.00</c:formatCode>
                <c:ptCount val="38"/>
                <c:pt idx="0">
                  <c:v>-0.89999999999999991</c:v>
                </c:pt>
                <c:pt idx="1">
                  <c:v>-0.80999999999999994</c:v>
                </c:pt>
                <c:pt idx="2">
                  <c:v>-0.72</c:v>
                </c:pt>
                <c:pt idx="3">
                  <c:v>-0.63</c:v>
                </c:pt>
                <c:pt idx="4">
                  <c:v>-0.54</c:v>
                </c:pt>
                <c:pt idx="5">
                  <c:v>-0.44999999999999996</c:v>
                </c:pt>
                <c:pt idx="6">
                  <c:v>-0.36</c:v>
                </c:pt>
                <c:pt idx="7">
                  <c:v>-0.26999999999999996</c:v>
                </c:pt>
                <c:pt idx="8">
                  <c:v>-0.18000000000000005</c:v>
                </c:pt>
                <c:pt idx="9">
                  <c:v>-9.0000000000000024E-2</c:v>
                </c:pt>
                <c:pt idx="10">
                  <c:v>0</c:v>
                </c:pt>
                <c:pt idx="11">
                  <c:v>9.0000000000000024E-2</c:v>
                </c:pt>
                <c:pt idx="12">
                  <c:v>0.18000000000000005</c:v>
                </c:pt>
                <c:pt idx="13">
                  <c:v>0.26999999999999996</c:v>
                </c:pt>
                <c:pt idx="14">
                  <c:v>0.36</c:v>
                </c:pt>
                <c:pt idx="15">
                  <c:v>0.44999999999999996</c:v>
                </c:pt>
                <c:pt idx="16">
                  <c:v>0.54</c:v>
                </c:pt>
                <c:pt idx="17">
                  <c:v>0.63</c:v>
                </c:pt>
                <c:pt idx="18">
                  <c:v>0.72</c:v>
                </c:pt>
                <c:pt idx="19">
                  <c:v>0.80999999999999994</c:v>
                </c:pt>
                <c:pt idx="20">
                  <c:v>0.89999999999999991</c:v>
                </c:pt>
                <c:pt idx="21">
                  <c:v>0.94499999999999995</c:v>
                </c:pt>
                <c:pt idx="22">
                  <c:v>0.99</c:v>
                </c:pt>
                <c:pt idx="23">
                  <c:v>1.0349999999999999</c:v>
                </c:pt>
                <c:pt idx="24">
                  <c:v>1.08</c:v>
                </c:pt>
                <c:pt idx="25">
                  <c:v>1.125</c:v>
                </c:pt>
                <c:pt idx="26">
                  <c:v>1.17</c:v>
                </c:pt>
                <c:pt idx="27">
                  <c:v>1.2149999999999999</c:v>
                </c:pt>
                <c:pt idx="28">
                  <c:v>1.26</c:v>
                </c:pt>
                <c:pt idx="29">
                  <c:v>1.3049999999999999</c:v>
                </c:pt>
                <c:pt idx="30">
                  <c:v>1.3499999999999999</c:v>
                </c:pt>
                <c:pt idx="31">
                  <c:v>1.395</c:v>
                </c:pt>
                <c:pt idx="32">
                  <c:v>1.44</c:v>
                </c:pt>
                <c:pt idx="33">
                  <c:v>1.4849999999999999</c:v>
                </c:pt>
                <c:pt idx="34">
                  <c:v>1.53</c:v>
                </c:pt>
                <c:pt idx="35">
                  <c:v>1.575</c:v>
                </c:pt>
                <c:pt idx="36">
                  <c:v>1.6199999999999999</c:v>
                </c:pt>
                <c:pt idx="37">
                  <c:v>1.665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57-4EC9-9825-F938E22F30B2}"/>
            </c:ext>
          </c:extLst>
        </c:ser>
        <c:ser>
          <c:idx val="2"/>
          <c:order val="2"/>
          <c:tx>
            <c:v>EF = 0.6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Sheet1!$B$84:$B$121</c:f>
              <c:numCache>
                <c:formatCode>General</c:formatCode>
                <c:ptCount val="38"/>
                <c:pt idx="0">
                  <c:v>134</c:v>
                </c:pt>
                <c:pt idx="1">
                  <c:v>135</c:v>
                </c:pt>
                <c:pt idx="2">
                  <c:v>136</c:v>
                </c:pt>
                <c:pt idx="3">
                  <c:v>137</c:v>
                </c:pt>
                <c:pt idx="4">
                  <c:v>138</c:v>
                </c:pt>
                <c:pt idx="5">
                  <c:v>139</c:v>
                </c:pt>
                <c:pt idx="6">
                  <c:v>140</c:v>
                </c:pt>
                <c:pt idx="7">
                  <c:v>141</c:v>
                </c:pt>
                <c:pt idx="8">
                  <c:v>142</c:v>
                </c:pt>
                <c:pt idx="9">
                  <c:v>143</c:v>
                </c:pt>
                <c:pt idx="10">
                  <c:v>144</c:v>
                </c:pt>
                <c:pt idx="11">
                  <c:v>145</c:v>
                </c:pt>
                <c:pt idx="12">
                  <c:v>146</c:v>
                </c:pt>
                <c:pt idx="13">
                  <c:v>147</c:v>
                </c:pt>
                <c:pt idx="14">
                  <c:v>148</c:v>
                </c:pt>
                <c:pt idx="15">
                  <c:v>149</c:v>
                </c:pt>
                <c:pt idx="16">
                  <c:v>150</c:v>
                </c:pt>
                <c:pt idx="17">
                  <c:v>151</c:v>
                </c:pt>
                <c:pt idx="18">
                  <c:v>152</c:v>
                </c:pt>
                <c:pt idx="19">
                  <c:v>153</c:v>
                </c:pt>
                <c:pt idx="20">
                  <c:v>154</c:v>
                </c:pt>
                <c:pt idx="21">
                  <c:v>155</c:v>
                </c:pt>
                <c:pt idx="22">
                  <c:v>156</c:v>
                </c:pt>
                <c:pt idx="23">
                  <c:v>157</c:v>
                </c:pt>
                <c:pt idx="24">
                  <c:v>158</c:v>
                </c:pt>
                <c:pt idx="25">
                  <c:v>159</c:v>
                </c:pt>
                <c:pt idx="26">
                  <c:v>160</c:v>
                </c:pt>
                <c:pt idx="27">
                  <c:v>161</c:v>
                </c:pt>
                <c:pt idx="28">
                  <c:v>162</c:v>
                </c:pt>
                <c:pt idx="29">
                  <c:v>163</c:v>
                </c:pt>
                <c:pt idx="30">
                  <c:v>164</c:v>
                </c:pt>
                <c:pt idx="31">
                  <c:v>165</c:v>
                </c:pt>
                <c:pt idx="32">
                  <c:v>166</c:v>
                </c:pt>
                <c:pt idx="33">
                  <c:v>167</c:v>
                </c:pt>
                <c:pt idx="34">
                  <c:v>168</c:v>
                </c:pt>
                <c:pt idx="35">
                  <c:v>169</c:v>
                </c:pt>
                <c:pt idx="36">
                  <c:v>170</c:v>
                </c:pt>
                <c:pt idx="37">
                  <c:v>171</c:v>
                </c:pt>
              </c:numCache>
            </c:numRef>
          </c:xVal>
          <c:yVal>
            <c:numRef>
              <c:f>Sheet1!$E$84:$E$121</c:f>
              <c:numCache>
                <c:formatCode>0.00</c:formatCode>
                <c:ptCount val="38"/>
                <c:pt idx="0">
                  <c:v>-1.2</c:v>
                </c:pt>
                <c:pt idx="1">
                  <c:v>-1.1174999999999999</c:v>
                </c:pt>
                <c:pt idx="2">
                  <c:v>-1.0350000000000001</c:v>
                </c:pt>
                <c:pt idx="3">
                  <c:v>-0.95250000000000001</c:v>
                </c:pt>
                <c:pt idx="4">
                  <c:v>-0.87</c:v>
                </c:pt>
                <c:pt idx="5">
                  <c:v>-0.78749999999999987</c:v>
                </c:pt>
                <c:pt idx="6">
                  <c:v>-0.70499999999999996</c:v>
                </c:pt>
                <c:pt idx="7">
                  <c:v>-0.62250000000000005</c:v>
                </c:pt>
                <c:pt idx="8">
                  <c:v>-0.54</c:v>
                </c:pt>
                <c:pt idx="9">
                  <c:v>-0.45749999999999991</c:v>
                </c:pt>
                <c:pt idx="10">
                  <c:v>-0.375</c:v>
                </c:pt>
                <c:pt idx="11">
                  <c:v>-0.29250000000000004</c:v>
                </c:pt>
                <c:pt idx="12">
                  <c:v>-0.20999999999999996</c:v>
                </c:pt>
                <c:pt idx="13">
                  <c:v>-0.1275</c:v>
                </c:pt>
                <c:pt idx="14">
                  <c:v>-4.4999999999999984E-2</c:v>
                </c:pt>
                <c:pt idx="15">
                  <c:v>3.7499999999999978E-2</c:v>
                </c:pt>
                <c:pt idx="16">
                  <c:v>0.12</c:v>
                </c:pt>
                <c:pt idx="17">
                  <c:v>0.20250000000000001</c:v>
                </c:pt>
                <c:pt idx="18">
                  <c:v>0.28499999999999998</c:v>
                </c:pt>
                <c:pt idx="19">
                  <c:v>0.36749999999999999</c:v>
                </c:pt>
                <c:pt idx="20">
                  <c:v>0.44999999999999996</c:v>
                </c:pt>
                <c:pt idx="21">
                  <c:v>0.47249999999999998</c:v>
                </c:pt>
                <c:pt idx="22">
                  <c:v>0.495</c:v>
                </c:pt>
                <c:pt idx="23">
                  <c:v>0.51749999999999996</c:v>
                </c:pt>
                <c:pt idx="24">
                  <c:v>0.54</c:v>
                </c:pt>
                <c:pt idx="25">
                  <c:v>0.5625</c:v>
                </c:pt>
                <c:pt idx="26">
                  <c:v>0.58499999999999996</c:v>
                </c:pt>
                <c:pt idx="27">
                  <c:v>0.60749999999999993</c:v>
                </c:pt>
                <c:pt idx="28">
                  <c:v>0.63</c:v>
                </c:pt>
                <c:pt idx="29">
                  <c:v>0.65249999999999997</c:v>
                </c:pt>
                <c:pt idx="30">
                  <c:v>0.67499999999999993</c:v>
                </c:pt>
                <c:pt idx="31">
                  <c:v>0.69750000000000001</c:v>
                </c:pt>
                <c:pt idx="32">
                  <c:v>0.72</c:v>
                </c:pt>
                <c:pt idx="33">
                  <c:v>0.74249999999999994</c:v>
                </c:pt>
                <c:pt idx="34">
                  <c:v>0.76500000000000001</c:v>
                </c:pt>
                <c:pt idx="35">
                  <c:v>0.78749999999999998</c:v>
                </c:pt>
                <c:pt idx="36">
                  <c:v>0.80999999999999994</c:v>
                </c:pt>
                <c:pt idx="37">
                  <c:v>0.83250000000000002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57-4EC9-9825-F938E22F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8447"/>
        <c:axId val="785659407"/>
      </c:scatterChart>
      <c:valAx>
        <c:axId val="785658447"/>
        <c:scaling>
          <c:orientation val="minMax"/>
          <c:max val="171"/>
          <c:min val="1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Heart</a:t>
                </a:r>
                <a:r>
                  <a:rPr lang="en-AU" sz="1200" baseline="0"/>
                  <a:t> Rate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59407"/>
        <c:crossesAt val="-6"/>
        <c:crossBetween val="midCat"/>
      </c:valAx>
      <c:valAx>
        <c:axId val="785659407"/>
        <c:scaling>
          <c:orientation val="minMax"/>
          <c:max val="2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Net</a:t>
                </a:r>
                <a:r>
                  <a:rPr lang="en-AU" sz="1200" baseline="0"/>
                  <a:t> Lactate Production Rate (mmol/l/min)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58447"/>
        <c:crossesAt val="134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Net Lactate Production Rate</a:t>
            </a:r>
            <a:br>
              <a:rPr lang="en-AU"/>
            </a:br>
            <a:r>
              <a:rPr lang="en-AU" sz="1100"/>
              <a:t>mmol/l/min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Sheet1!$B$5:$B$121</c:f>
              <c:numCache>
                <c:formatCode>General</c:formatCode>
                <c:ptCount val="11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</c:numCache>
            </c:numRef>
          </c:xVal>
          <c:yVal>
            <c:numRef>
              <c:f>Sheet1!$C$5:$C$121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1-4DED-B7A4-78220808A2C0}"/>
            </c:ext>
          </c:extLst>
        </c:ser>
        <c:ser>
          <c:idx val="1"/>
          <c:order val="1"/>
          <c:tx>
            <c:v>EF = 0.45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Sheet1!$B$5:$B$121</c:f>
              <c:numCache>
                <c:formatCode>General</c:formatCode>
                <c:ptCount val="11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</c:numCache>
            </c:numRef>
          </c:xVal>
          <c:yVal>
            <c:numRef>
              <c:f>Sheet1!$D$5:$D$121</c:f>
              <c:numCache>
                <c:formatCode>0.00</c:formatCode>
                <c:ptCount val="117"/>
                <c:pt idx="0">
                  <c:v>-4.4550000000000001</c:v>
                </c:pt>
                <c:pt idx="1">
                  <c:v>-4.41</c:v>
                </c:pt>
                <c:pt idx="2">
                  <c:v>-4.3650000000000002</c:v>
                </c:pt>
                <c:pt idx="3">
                  <c:v>-4.32</c:v>
                </c:pt>
                <c:pt idx="4">
                  <c:v>-4.2749999999999995</c:v>
                </c:pt>
                <c:pt idx="5">
                  <c:v>-4.2299999999999995</c:v>
                </c:pt>
                <c:pt idx="6">
                  <c:v>-4.1849999999999996</c:v>
                </c:pt>
                <c:pt idx="7">
                  <c:v>-4.1399999999999997</c:v>
                </c:pt>
                <c:pt idx="8">
                  <c:v>-4.0949999999999998</c:v>
                </c:pt>
                <c:pt idx="9">
                  <c:v>-4.05</c:v>
                </c:pt>
                <c:pt idx="10">
                  <c:v>-4.0049999999999999</c:v>
                </c:pt>
                <c:pt idx="11">
                  <c:v>-3.96</c:v>
                </c:pt>
                <c:pt idx="12">
                  <c:v>-3.915</c:v>
                </c:pt>
                <c:pt idx="13">
                  <c:v>-3.8699999999999997</c:v>
                </c:pt>
                <c:pt idx="14">
                  <c:v>-3.8249999999999997</c:v>
                </c:pt>
                <c:pt idx="15">
                  <c:v>-3.78</c:v>
                </c:pt>
                <c:pt idx="16">
                  <c:v>-3.7349999999999999</c:v>
                </c:pt>
                <c:pt idx="17">
                  <c:v>-3.69</c:v>
                </c:pt>
                <c:pt idx="18">
                  <c:v>-3.645</c:v>
                </c:pt>
                <c:pt idx="19">
                  <c:v>-3.5999999999999996</c:v>
                </c:pt>
                <c:pt idx="20">
                  <c:v>-3.5549999999999997</c:v>
                </c:pt>
                <c:pt idx="21">
                  <c:v>-3.51</c:v>
                </c:pt>
                <c:pt idx="22">
                  <c:v>-3.4649999999999999</c:v>
                </c:pt>
                <c:pt idx="23">
                  <c:v>-3.42</c:v>
                </c:pt>
                <c:pt idx="24">
                  <c:v>-3.375</c:v>
                </c:pt>
                <c:pt idx="25">
                  <c:v>-3.33</c:v>
                </c:pt>
                <c:pt idx="26">
                  <c:v>-3.2849999999999997</c:v>
                </c:pt>
                <c:pt idx="27">
                  <c:v>-3.2399999999999998</c:v>
                </c:pt>
                <c:pt idx="28">
                  <c:v>-3.1949999999999998</c:v>
                </c:pt>
                <c:pt idx="29">
                  <c:v>-3.15</c:v>
                </c:pt>
                <c:pt idx="30">
                  <c:v>-3.105</c:v>
                </c:pt>
                <c:pt idx="31">
                  <c:v>-3.06</c:v>
                </c:pt>
                <c:pt idx="32">
                  <c:v>-3.0149999999999997</c:v>
                </c:pt>
                <c:pt idx="33">
                  <c:v>-2.9699999999999998</c:v>
                </c:pt>
                <c:pt idx="34">
                  <c:v>-2.9249999999999998</c:v>
                </c:pt>
                <c:pt idx="35">
                  <c:v>-2.88</c:v>
                </c:pt>
                <c:pt idx="36">
                  <c:v>-2.835</c:v>
                </c:pt>
                <c:pt idx="37">
                  <c:v>-2.79</c:v>
                </c:pt>
                <c:pt idx="38">
                  <c:v>-2.7450000000000001</c:v>
                </c:pt>
                <c:pt idx="39">
                  <c:v>-2.6999999999999997</c:v>
                </c:pt>
                <c:pt idx="40">
                  <c:v>-2.6549999999999998</c:v>
                </c:pt>
                <c:pt idx="41">
                  <c:v>-2.61</c:v>
                </c:pt>
                <c:pt idx="42">
                  <c:v>-2.5649999999999999</c:v>
                </c:pt>
                <c:pt idx="43">
                  <c:v>-2.52</c:v>
                </c:pt>
                <c:pt idx="44">
                  <c:v>-2.4750000000000001</c:v>
                </c:pt>
                <c:pt idx="45">
                  <c:v>-2.4299999999999997</c:v>
                </c:pt>
                <c:pt idx="46">
                  <c:v>-2.3849999999999998</c:v>
                </c:pt>
                <c:pt idx="47">
                  <c:v>-2.34</c:v>
                </c:pt>
                <c:pt idx="48">
                  <c:v>-2.2949999999999999</c:v>
                </c:pt>
                <c:pt idx="49">
                  <c:v>-2.25</c:v>
                </c:pt>
                <c:pt idx="50">
                  <c:v>-2.2050000000000001</c:v>
                </c:pt>
                <c:pt idx="51">
                  <c:v>-2.16</c:v>
                </c:pt>
                <c:pt idx="52">
                  <c:v>-2.1149999999999998</c:v>
                </c:pt>
                <c:pt idx="53">
                  <c:v>-2.0699999999999998</c:v>
                </c:pt>
                <c:pt idx="54">
                  <c:v>-2.0249999999999999</c:v>
                </c:pt>
                <c:pt idx="55">
                  <c:v>-1.98</c:v>
                </c:pt>
                <c:pt idx="56">
                  <c:v>-1.9349999999999998</c:v>
                </c:pt>
                <c:pt idx="57">
                  <c:v>-1.89</c:v>
                </c:pt>
                <c:pt idx="58">
                  <c:v>-1.845</c:v>
                </c:pt>
                <c:pt idx="59">
                  <c:v>-1.7999999999999998</c:v>
                </c:pt>
                <c:pt idx="60">
                  <c:v>-1.7549999999999999</c:v>
                </c:pt>
                <c:pt idx="61">
                  <c:v>-1.71</c:v>
                </c:pt>
                <c:pt idx="62">
                  <c:v>-1.665</c:v>
                </c:pt>
                <c:pt idx="63">
                  <c:v>-1.6199999999999999</c:v>
                </c:pt>
                <c:pt idx="64">
                  <c:v>-1.575</c:v>
                </c:pt>
                <c:pt idx="65">
                  <c:v>-1.53</c:v>
                </c:pt>
                <c:pt idx="66">
                  <c:v>-1.4849999999999999</c:v>
                </c:pt>
                <c:pt idx="67">
                  <c:v>-1.44</c:v>
                </c:pt>
                <c:pt idx="68">
                  <c:v>-1.395</c:v>
                </c:pt>
                <c:pt idx="69">
                  <c:v>-1.3499999999999999</c:v>
                </c:pt>
                <c:pt idx="70">
                  <c:v>-1.3049999999999999</c:v>
                </c:pt>
                <c:pt idx="71">
                  <c:v>-1.26</c:v>
                </c:pt>
                <c:pt idx="72">
                  <c:v>-1.2149999999999999</c:v>
                </c:pt>
                <c:pt idx="73">
                  <c:v>-1.17</c:v>
                </c:pt>
                <c:pt idx="74">
                  <c:v>-1.125</c:v>
                </c:pt>
                <c:pt idx="75">
                  <c:v>-1.08</c:v>
                </c:pt>
                <c:pt idx="76">
                  <c:v>-1.0349999999999999</c:v>
                </c:pt>
                <c:pt idx="77">
                  <c:v>-0.99</c:v>
                </c:pt>
                <c:pt idx="78">
                  <c:v>-0.94499999999999995</c:v>
                </c:pt>
                <c:pt idx="79">
                  <c:v>-0.89999999999999991</c:v>
                </c:pt>
                <c:pt idx="80">
                  <c:v>-0.80999999999999994</c:v>
                </c:pt>
                <c:pt idx="81">
                  <c:v>-0.72</c:v>
                </c:pt>
                <c:pt idx="82">
                  <c:v>-0.63</c:v>
                </c:pt>
                <c:pt idx="83">
                  <c:v>-0.54</c:v>
                </c:pt>
                <c:pt idx="84">
                  <c:v>-0.44999999999999996</c:v>
                </c:pt>
                <c:pt idx="85">
                  <c:v>-0.36</c:v>
                </c:pt>
                <c:pt idx="86">
                  <c:v>-0.26999999999999996</c:v>
                </c:pt>
                <c:pt idx="87">
                  <c:v>-0.18000000000000005</c:v>
                </c:pt>
                <c:pt idx="88">
                  <c:v>-9.0000000000000024E-2</c:v>
                </c:pt>
                <c:pt idx="89">
                  <c:v>0</c:v>
                </c:pt>
                <c:pt idx="90">
                  <c:v>9.0000000000000024E-2</c:v>
                </c:pt>
                <c:pt idx="91">
                  <c:v>0.18000000000000005</c:v>
                </c:pt>
                <c:pt idx="92">
                  <c:v>0.26999999999999996</c:v>
                </c:pt>
                <c:pt idx="93">
                  <c:v>0.36</c:v>
                </c:pt>
                <c:pt idx="94">
                  <c:v>0.44999999999999996</c:v>
                </c:pt>
                <c:pt idx="95">
                  <c:v>0.54</c:v>
                </c:pt>
                <c:pt idx="96">
                  <c:v>0.63</c:v>
                </c:pt>
                <c:pt idx="97">
                  <c:v>0.72</c:v>
                </c:pt>
                <c:pt idx="98">
                  <c:v>0.80999999999999994</c:v>
                </c:pt>
                <c:pt idx="99">
                  <c:v>0.89999999999999991</c:v>
                </c:pt>
                <c:pt idx="100">
                  <c:v>0.94499999999999995</c:v>
                </c:pt>
                <c:pt idx="101">
                  <c:v>0.99</c:v>
                </c:pt>
                <c:pt idx="102">
                  <c:v>1.0349999999999999</c:v>
                </c:pt>
                <c:pt idx="103">
                  <c:v>1.08</c:v>
                </c:pt>
                <c:pt idx="104">
                  <c:v>1.125</c:v>
                </c:pt>
                <c:pt idx="105">
                  <c:v>1.17</c:v>
                </c:pt>
                <c:pt idx="106">
                  <c:v>1.2149999999999999</c:v>
                </c:pt>
                <c:pt idx="107">
                  <c:v>1.26</c:v>
                </c:pt>
                <c:pt idx="108">
                  <c:v>1.3049999999999999</c:v>
                </c:pt>
                <c:pt idx="109">
                  <c:v>1.3499999999999999</c:v>
                </c:pt>
                <c:pt idx="110">
                  <c:v>1.395</c:v>
                </c:pt>
                <c:pt idx="111">
                  <c:v>1.44</c:v>
                </c:pt>
                <c:pt idx="112">
                  <c:v>1.4849999999999999</c:v>
                </c:pt>
                <c:pt idx="113">
                  <c:v>1.53</c:v>
                </c:pt>
                <c:pt idx="114">
                  <c:v>1.575</c:v>
                </c:pt>
                <c:pt idx="115">
                  <c:v>1.6199999999999999</c:v>
                </c:pt>
                <c:pt idx="116">
                  <c:v>1.665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1-4DED-B7A4-78220808A2C0}"/>
            </c:ext>
          </c:extLst>
        </c:ser>
        <c:ser>
          <c:idx val="2"/>
          <c:order val="2"/>
          <c:tx>
            <c:v>EF = 0.6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Sheet1!$B$5:$B$121</c:f>
              <c:numCache>
                <c:formatCode>General</c:formatCode>
                <c:ptCount val="11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</c:numCache>
            </c:numRef>
          </c:xVal>
          <c:yVal>
            <c:numRef>
              <c:f>Sheet1!$E$5:$E$121</c:f>
              <c:numCache>
                <c:formatCode>0.00</c:formatCode>
                <c:ptCount val="117"/>
                <c:pt idx="0">
                  <c:v>-5.9399999999999995</c:v>
                </c:pt>
                <c:pt idx="1">
                  <c:v>-5.88</c:v>
                </c:pt>
                <c:pt idx="2">
                  <c:v>-5.8199999999999994</c:v>
                </c:pt>
                <c:pt idx="3">
                  <c:v>-5.76</c:v>
                </c:pt>
                <c:pt idx="4">
                  <c:v>-5.7</c:v>
                </c:pt>
                <c:pt idx="5">
                  <c:v>-5.64</c:v>
                </c:pt>
                <c:pt idx="6">
                  <c:v>-5.58</c:v>
                </c:pt>
                <c:pt idx="7">
                  <c:v>-5.52</c:v>
                </c:pt>
                <c:pt idx="8">
                  <c:v>-5.46</c:v>
                </c:pt>
                <c:pt idx="9">
                  <c:v>-5.3999999999999995</c:v>
                </c:pt>
                <c:pt idx="10">
                  <c:v>-5.34</c:v>
                </c:pt>
                <c:pt idx="11">
                  <c:v>-5.2799999999999994</c:v>
                </c:pt>
                <c:pt idx="12">
                  <c:v>-5.22</c:v>
                </c:pt>
                <c:pt idx="13">
                  <c:v>-5.16</c:v>
                </c:pt>
                <c:pt idx="14">
                  <c:v>-5.0999999999999996</c:v>
                </c:pt>
                <c:pt idx="15">
                  <c:v>-5.04</c:v>
                </c:pt>
                <c:pt idx="16">
                  <c:v>-4.9799999999999995</c:v>
                </c:pt>
                <c:pt idx="17">
                  <c:v>-4.92</c:v>
                </c:pt>
                <c:pt idx="18">
                  <c:v>-4.8599999999999994</c:v>
                </c:pt>
                <c:pt idx="19">
                  <c:v>-4.8</c:v>
                </c:pt>
                <c:pt idx="20">
                  <c:v>-4.74</c:v>
                </c:pt>
                <c:pt idx="21">
                  <c:v>-4.68</c:v>
                </c:pt>
                <c:pt idx="22">
                  <c:v>-4.62</c:v>
                </c:pt>
                <c:pt idx="23">
                  <c:v>-4.5599999999999996</c:v>
                </c:pt>
                <c:pt idx="24">
                  <c:v>-4.5</c:v>
                </c:pt>
                <c:pt idx="25">
                  <c:v>-4.4399999999999995</c:v>
                </c:pt>
                <c:pt idx="26">
                  <c:v>-4.38</c:v>
                </c:pt>
                <c:pt idx="27">
                  <c:v>-4.32</c:v>
                </c:pt>
                <c:pt idx="28">
                  <c:v>-4.26</c:v>
                </c:pt>
                <c:pt idx="29">
                  <c:v>-4.2</c:v>
                </c:pt>
                <c:pt idx="30">
                  <c:v>-4.1399999999999997</c:v>
                </c:pt>
                <c:pt idx="31">
                  <c:v>-4.08</c:v>
                </c:pt>
                <c:pt idx="32">
                  <c:v>-4.0199999999999996</c:v>
                </c:pt>
                <c:pt idx="33">
                  <c:v>-3.96</c:v>
                </c:pt>
                <c:pt idx="34">
                  <c:v>-3.9</c:v>
                </c:pt>
                <c:pt idx="35">
                  <c:v>-3.84</c:v>
                </c:pt>
                <c:pt idx="36">
                  <c:v>-3.78</c:v>
                </c:pt>
                <c:pt idx="37">
                  <c:v>-3.7199999999999998</c:v>
                </c:pt>
                <c:pt idx="38">
                  <c:v>-3.6599999999999997</c:v>
                </c:pt>
                <c:pt idx="39">
                  <c:v>-3.5999999999999996</c:v>
                </c:pt>
                <c:pt idx="40">
                  <c:v>-3.54</c:v>
                </c:pt>
                <c:pt idx="41">
                  <c:v>-3.48</c:v>
                </c:pt>
                <c:pt idx="42">
                  <c:v>-3.42</c:v>
                </c:pt>
                <c:pt idx="43">
                  <c:v>-3.36</c:v>
                </c:pt>
                <c:pt idx="44">
                  <c:v>-3.3</c:v>
                </c:pt>
                <c:pt idx="45">
                  <c:v>-3.2399999999999998</c:v>
                </c:pt>
                <c:pt idx="46">
                  <c:v>-3.1799999999999997</c:v>
                </c:pt>
                <c:pt idx="47">
                  <c:v>-3.12</c:v>
                </c:pt>
                <c:pt idx="48">
                  <c:v>-3.06</c:v>
                </c:pt>
                <c:pt idx="49">
                  <c:v>-3</c:v>
                </c:pt>
                <c:pt idx="50">
                  <c:v>-2.94</c:v>
                </c:pt>
                <c:pt idx="51">
                  <c:v>-2.88</c:v>
                </c:pt>
                <c:pt idx="52">
                  <c:v>-2.82</c:v>
                </c:pt>
                <c:pt idx="53">
                  <c:v>-2.76</c:v>
                </c:pt>
                <c:pt idx="54">
                  <c:v>-2.6999999999999997</c:v>
                </c:pt>
                <c:pt idx="55">
                  <c:v>-2.6399999999999997</c:v>
                </c:pt>
                <c:pt idx="56">
                  <c:v>-2.58</c:v>
                </c:pt>
                <c:pt idx="57">
                  <c:v>-2.52</c:v>
                </c:pt>
                <c:pt idx="58">
                  <c:v>-2.46</c:v>
                </c:pt>
                <c:pt idx="59">
                  <c:v>-2.4</c:v>
                </c:pt>
                <c:pt idx="60">
                  <c:v>-2.34</c:v>
                </c:pt>
                <c:pt idx="61">
                  <c:v>-2.2799999999999998</c:v>
                </c:pt>
                <c:pt idx="62">
                  <c:v>-2.2199999999999998</c:v>
                </c:pt>
                <c:pt idx="63">
                  <c:v>-2.16</c:v>
                </c:pt>
                <c:pt idx="64">
                  <c:v>-2.1</c:v>
                </c:pt>
                <c:pt idx="65">
                  <c:v>-2.04</c:v>
                </c:pt>
                <c:pt idx="66">
                  <c:v>-1.98</c:v>
                </c:pt>
                <c:pt idx="67">
                  <c:v>-1.92</c:v>
                </c:pt>
                <c:pt idx="68">
                  <c:v>-1.8599999999999999</c:v>
                </c:pt>
                <c:pt idx="69">
                  <c:v>-1.7999999999999998</c:v>
                </c:pt>
                <c:pt idx="70">
                  <c:v>-1.74</c:v>
                </c:pt>
                <c:pt idx="71">
                  <c:v>-1.68</c:v>
                </c:pt>
                <c:pt idx="72">
                  <c:v>-1.6199999999999999</c:v>
                </c:pt>
                <c:pt idx="73">
                  <c:v>-1.56</c:v>
                </c:pt>
                <c:pt idx="74">
                  <c:v>-1.5</c:v>
                </c:pt>
                <c:pt idx="75">
                  <c:v>-1.44</c:v>
                </c:pt>
                <c:pt idx="76">
                  <c:v>-1.38</c:v>
                </c:pt>
                <c:pt idx="77">
                  <c:v>-1.3199999999999998</c:v>
                </c:pt>
                <c:pt idx="78">
                  <c:v>-1.26</c:v>
                </c:pt>
                <c:pt idx="79">
                  <c:v>-1.2</c:v>
                </c:pt>
                <c:pt idx="80">
                  <c:v>-1.1174999999999999</c:v>
                </c:pt>
                <c:pt idx="81">
                  <c:v>-1.0350000000000001</c:v>
                </c:pt>
                <c:pt idx="82">
                  <c:v>-0.95250000000000001</c:v>
                </c:pt>
                <c:pt idx="83">
                  <c:v>-0.87</c:v>
                </c:pt>
                <c:pt idx="84">
                  <c:v>-0.78749999999999987</c:v>
                </c:pt>
                <c:pt idx="85">
                  <c:v>-0.70499999999999996</c:v>
                </c:pt>
                <c:pt idx="86">
                  <c:v>-0.62250000000000005</c:v>
                </c:pt>
                <c:pt idx="87">
                  <c:v>-0.54</c:v>
                </c:pt>
                <c:pt idx="88">
                  <c:v>-0.45749999999999991</c:v>
                </c:pt>
                <c:pt idx="89">
                  <c:v>-0.375</c:v>
                </c:pt>
                <c:pt idx="90">
                  <c:v>-0.29250000000000004</c:v>
                </c:pt>
                <c:pt idx="91">
                  <c:v>-0.20999999999999996</c:v>
                </c:pt>
                <c:pt idx="92">
                  <c:v>-0.1275</c:v>
                </c:pt>
                <c:pt idx="93">
                  <c:v>-4.4999999999999984E-2</c:v>
                </c:pt>
                <c:pt idx="94">
                  <c:v>3.7499999999999978E-2</c:v>
                </c:pt>
                <c:pt idx="95">
                  <c:v>0.12</c:v>
                </c:pt>
                <c:pt idx="96">
                  <c:v>0.20250000000000001</c:v>
                </c:pt>
                <c:pt idx="97">
                  <c:v>0.28499999999999998</c:v>
                </c:pt>
                <c:pt idx="98">
                  <c:v>0.36749999999999999</c:v>
                </c:pt>
                <c:pt idx="99">
                  <c:v>0.44999999999999996</c:v>
                </c:pt>
                <c:pt idx="100">
                  <c:v>0.47249999999999998</c:v>
                </c:pt>
                <c:pt idx="101">
                  <c:v>0.495</c:v>
                </c:pt>
                <c:pt idx="102">
                  <c:v>0.51749999999999996</c:v>
                </c:pt>
                <c:pt idx="103">
                  <c:v>0.54</c:v>
                </c:pt>
                <c:pt idx="104">
                  <c:v>0.5625</c:v>
                </c:pt>
                <c:pt idx="105">
                  <c:v>0.58499999999999996</c:v>
                </c:pt>
                <c:pt idx="106">
                  <c:v>0.60749999999999993</c:v>
                </c:pt>
                <c:pt idx="107">
                  <c:v>0.63</c:v>
                </c:pt>
                <c:pt idx="108">
                  <c:v>0.65249999999999997</c:v>
                </c:pt>
                <c:pt idx="109">
                  <c:v>0.67499999999999993</c:v>
                </c:pt>
                <c:pt idx="110">
                  <c:v>0.69750000000000001</c:v>
                </c:pt>
                <c:pt idx="111">
                  <c:v>0.72</c:v>
                </c:pt>
                <c:pt idx="112">
                  <c:v>0.74249999999999994</c:v>
                </c:pt>
                <c:pt idx="113">
                  <c:v>0.76500000000000001</c:v>
                </c:pt>
                <c:pt idx="114">
                  <c:v>0.78749999999999998</c:v>
                </c:pt>
                <c:pt idx="115">
                  <c:v>0.80999999999999994</c:v>
                </c:pt>
                <c:pt idx="116">
                  <c:v>0.83250000000000002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1-4DED-B7A4-78220808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8447"/>
        <c:axId val="785659407"/>
      </c:scatterChart>
      <c:valAx>
        <c:axId val="785658447"/>
        <c:scaling>
          <c:orientation val="minMax"/>
          <c:max val="171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Heart</a:t>
                </a:r>
                <a:r>
                  <a:rPr lang="en-AU" baseline="0"/>
                  <a:t> Rate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59407"/>
        <c:crossesAt val="-6"/>
        <c:crossBetween val="midCat"/>
        <c:majorUnit val="5"/>
      </c:valAx>
      <c:valAx>
        <c:axId val="785659407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Net Lactate Production Rate (mmol/l/min)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58447"/>
        <c:crossesAt val="55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CD6C24-6B98-42C0-A7A3-AB423BF0A912}">
  <sheetPr/>
  <sheetViews>
    <sheetView zoomScale="14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14425" y="685800"/>
    <xdr:ext cx="16440150" cy="660082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5CB45-FE30-4E0E-9A0B-708189E192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15689</xdr:colOff>
      <xdr:row>9</xdr:row>
      <xdr:rowOff>153520</xdr:rowOff>
    </xdr:from>
    <xdr:to>
      <xdr:col>45</xdr:col>
      <xdr:colOff>415739</xdr:colOff>
      <xdr:row>9</xdr:row>
      <xdr:rowOff>182095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CD76C2E-E317-63C1-6C52-9E47D91A0A46}"/>
            </a:ext>
          </a:extLst>
        </xdr:cNvPr>
        <xdr:cNvCxnSpPr/>
      </xdr:nvCxnSpPr>
      <xdr:spPr>
        <a:xfrm flipV="1">
          <a:off x="1786218" y="1733549"/>
          <a:ext cx="14833227" cy="28575"/>
        </a:xfrm>
        <a:prstGeom prst="straightConnector1">
          <a:avLst/>
        </a:prstGeom>
        <a:ln w="28575">
          <a:solidFill>
            <a:schemeClr val="tx1"/>
          </a:solidFill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482414</xdr:colOff>
      <xdr:row>8</xdr:row>
      <xdr:rowOff>55470</xdr:rowOff>
    </xdr:from>
    <xdr:to>
      <xdr:col>30</xdr:col>
      <xdr:colOff>123265</xdr:colOff>
      <xdr:row>9</xdr:row>
      <xdr:rowOff>160245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6CF120-11D8-3EF7-B4AF-445C625C9E01}"/>
            </a:ext>
          </a:extLst>
        </xdr:cNvPr>
        <xdr:cNvSpPr txBox="1"/>
      </xdr:nvSpPr>
      <xdr:spPr>
        <a:xfrm>
          <a:off x="4740649" y="1444999"/>
          <a:ext cx="2509557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200" b="1"/>
            <a:t>LACTATE PRODUCTION</a:t>
          </a:r>
        </a:p>
      </xdr:txBody>
    </xdr:sp>
    <xdr:clientData/>
  </xdr:twoCellAnchor>
  <xdr:twoCellAnchor>
    <xdr:from>
      <xdr:col>8</xdr:col>
      <xdr:colOff>11206</xdr:colOff>
      <xdr:row>12</xdr:row>
      <xdr:rowOff>44826</xdr:rowOff>
    </xdr:from>
    <xdr:to>
      <xdr:col>35</xdr:col>
      <xdr:colOff>0</xdr:colOff>
      <xdr:row>12</xdr:row>
      <xdr:rowOff>56031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DD9C979-799C-4722-BCA2-E2E3315744BA}"/>
            </a:ext>
          </a:extLst>
        </xdr:cNvPr>
        <xdr:cNvCxnSpPr/>
      </xdr:nvCxnSpPr>
      <xdr:spPr>
        <a:xfrm flipH="1">
          <a:off x="1781735" y="2196355"/>
          <a:ext cx="8370794" cy="11205"/>
        </a:xfrm>
        <a:prstGeom prst="straightConnector1">
          <a:avLst/>
        </a:prstGeom>
        <a:ln w="28575">
          <a:solidFill>
            <a:schemeClr val="tx1"/>
          </a:solidFill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477932</xdr:colOff>
      <xdr:row>10</xdr:row>
      <xdr:rowOff>118224</xdr:rowOff>
    </xdr:from>
    <xdr:to>
      <xdr:col>30</xdr:col>
      <xdr:colOff>118783</xdr:colOff>
      <xdr:row>12</xdr:row>
      <xdr:rowOff>32499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421FB8A-1B09-4E27-9313-69AB21D898AF}"/>
            </a:ext>
          </a:extLst>
        </xdr:cNvPr>
        <xdr:cNvSpPr txBox="1"/>
      </xdr:nvSpPr>
      <xdr:spPr>
        <a:xfrm>
          <a:off x="4736167" y="1888753"/>
          <a:ext cx="2509557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200" b="1"/>
            <a:t>LACTATE CLEARANCE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80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465BC-F635-B69F-1AD7-3F5331364E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0.06674</cdr:x>
      <cdr:y>0.1799</cdr:y>
    </cdr:from>
    <cdr:to>
      <cdr:x>0.83877</cdr:x>
      <cdr:y>0.18199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DD9C979-799C-4722-BCA2-E2E3315744BA}"/>
            </a:ext>
          </a:extLst>
        </cdr:cNvPr>
        <cdr:cNvCxnSpPr/>
      </cdr:nvCxnSpPr>
      <cdr:spPr>
        <a:xfrm xmlns:a="http://schemas.openxmlformats.org/drawingml/2006/main" flipH="1">
          <a:off x="578069" y="1129862"/>
          <a:ext cx="6687207" cy="1313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type="none" w="lg" len="lg"/>
          <a:tailEnd type="triangle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0.33066</cdr:x>
      <cdr:y>0.15898</cdr:y>
    </cdr:from>
    <cdr:to>
      <cdr:x>0.5087</cdr:x>
      <cdr:y>0.17852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3421FB8A-1B09-4E27-9313-69AB21D898AF}"/>
            </a:ext>
          </a:extLst>
        </cdr:cNvPr>
        <cdr:cNvSpPr txBox="1"/>
      </cdr:nvSpPr>
      <cdr:spPr>
        <a:xfrm xmlns:a="http://schemas.openxmlformats.org/drawingml/2006/main">
          <a:off x="2864069" y="998483"/>
          <a:ext cx="1542168" cy="12273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000" b="1"/>
            <a:t>LACTATE CLEARANCE</a:t>
          </a:r>
        </a:p>
      </cdr:txBody>
    </cdr:sp>
  </cdr:relSizeAnchor>
  <cdr:relSizeAnchor xmlns:cdr="http://schemas.openxmlformats.org/drawingml/2006/chartDrawing">
    <cdr:from>
      <cdr:x>0.68406</cdr:x>
      <cdr:y>0.12028</cdr:y>
    </cdr:from>
    <cdr:to>
      <cdr:x>0.9768</cdr:x>
      <cdr:y>0.12028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8A0BE4B4-9135-454A-AC50-A75D4AFDC6AB}"/>
            </a:ext>
          </a:extLst>
        </cdr:cNvPr>
        <cdr:cNvCxnSpPr/>
      </cdr:nvCxnSpPr>
      <cdr:spPr>
        <a:xfrm xmlns:a="http://schemas.openxmlformats.org/drawingml/2006/main">
          <a:off x="5925207" y="755431"/>
          <a:ext cx="2535621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type="none" w="lg" len="lg"/>
          <a:tailEnd type="triangle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0.73998</cdr:x>
      <cdr:y>0.12209</cdr:y>
    </cdr:from>
    <cdr:to>
      <cdr:x>0.91802</cdr:x>
      <cdr:y>0.14164</cdr:y>
    </cdr:to>
    <cdr:sp macro="" textlink="">
      <cdr:nvSpPr>
        <cdr:cNvPr id="13" name="TextBox 10">
          <a:extLst xmlns:a="http://schemas.openxmlformats.org/drawingml/2006/main">
            <a:ext uri="{FF2B5EF4-FFF2-40B4-BE49-F238E27FC236}">
              <a16:creationId xmlns:a16="http://schemas.microsoft.com/office/drawing/2014/main" id="{35C26467-2B8E-88CE-9A11-040CCA7C5A7B}"/>
            </a:ext>
          </a:extLst>
        </cdr:cNvPr>
        <cdr:cNvSpPr txBox="1"/>
      </cdr:nvSpPr>
      <cdr:spPr>
        <a:xfrm xmlns:a="http://schemas.openxmlformats.org/drawingml/2006/main">
          <a:off x="6409559" y="766817"/>
          <a:ext cx="1542168" cy="12273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000" b="1"/>
            <a:t>LACTATE PRODUCTION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6CD4-53AF-41B5-937E-6A44A29D3BD7}">
  <dimension ref="B2:AC121"/>
  <sheetViews>
    <sheetView showGridLines="0" tabSelected="1" topLeftCell="E5" zoomScaleNormal="100" workbookViewId="0">
      <selection activeCell="AH42" sqref="AH42"/>
    </sheetView>
  </sheetViews>
  <sheetFormatPr defaultRowHeight="15" x14ac:dyDescent="0.25"/>
  <cols>
    <col min="1" max="1" width="2.7109375" customWidth="1"/>
    <col min="2" max="2" width="3.7109375" style="29" customWidth="1"/>
    <col min="3" max="3" width="5.85546875" hidden="1" customWidth="1"/>
    <col min="4" max="5" width="4.7109375" style="29" customWidth="1"/>
    <col min="6" max="7" width="0.85546875" customWidth="1"/>
    <col min="9" max="9" width="5" customWidth="1"/>
    <col min="10" max="10" width="0.85546875" customWidth="1"/>
    <col min="12" max="12" width="5" customWidth="1"/>
    <col min="13" max="15" width="0.85546875" customWidth="1"/>
    <col min="16" max="16" width="3" customWidth="1"/>
    <col min="17" max="17" width="7.85546875" bestFit="1" customWidth="1"/>
    <col min="18" max="18" width="0.85546875" customWidth="1"/>
    <col min="19" max="19" width="3" customWidth="1"/>
    <col min="20" max="20" width="7.85546875" customWidth="1"/>
    <col min="21" max="23" width="0.85546875" customWidth="1"/>
    <col min="24" max="24" width="3" customWidth="1"/>
    <col min="25" max="25" width="7.85546875" customWidth="1"/>
    <col min="26" max="26" width="0.85546875" customWidth="1"/>
    <col min="27" max="27" width="3" customWidth="1"/>
    <col min="28" max="28" width="7.85546875" customWidth="1"/>
    <col min="29" max="29" width="0.85546875" customWidth="1"/>
  </cols>
  <sheetData>
    <row r="2" spans="2:29" ht="15" customHeight="1" x14ac:dyDescent="0.25">
      <c r="B2" s="31" t="s">
        <v>10</v>
      </c>
      <c r="C2" s="32" t="s">
        <v>7</v>
      </c>
      <c r="D2" s="34"/>
      <c r="E2" s="34"/>
      <c r="G2" s="5"/>
      <c r="H2" s="33" t="s">
        <v>6</v>
      </c>
      <c r="I2" s="33"/>
      <c r="J2" s="33"/>
      <c r="K2" s="33"/>
      <c r="L2" s="33"/>
      <c r="M2" s="6"/>
      <c r="N2" s="4"/>
      <c r="O2" s="16"/>
      <c r="P2" s="33" t="s">
        <v>3</v>
      </c>
      <c r="Q2" s="33"/>
      <c r="R2" s="33"/>
      <c r="S2" s="33"/>
      <c r="T2" s="33"/>
      <c r="U2" s="17"/>
      <c r="V2" s="2"/>
      <c r="W2" s="16"/>
      <c r="X2" s="33" t="s">
        <v>2</v>
      </c>
      <c r="Y2" s="33"/>
      <c r="Z2" s="33"/>
      <c r="AA2" s="33"/>
      <c r="AB2" s="33"/>
      <c r="AC2" s="25"/>
    </row>
    <row r="3" spans="2:29" ht="15" customHeight="1" x14ac:dyDescent="0.25">
      <c r="B3" s="31"/>
      <c r="C3" s="32"/>
      <c r="D3" s="31" t="s">
        <v>8</v>
      </c>
      <c r="E3" s="31" t="s">
        <v>9</v>
      </c>
      <c r="G3" s="7"/>
      <c r="H3" s="8" t="s">
        <v>0</v>
      </c>
      <c r="I3" s="26">
        <v>134</v>
      </c>
      <c r="J3" s="9"/>
      <c r="K3" s="8" t="s">
        <v>1</v>
      </c>
      <c r="L3" s="26">
        <v>154</v>
      </c>
      <c r="M3" s="10"/>
      <c r="N3" s="3"/>
      <c r="O3" s="7"/>
      <c r="P3" s="18" t="s">
        <v>5</v>
      </c>
      <c r="Q3" s="27">
        <f>(0.03+0.06)/2</f>
        <v>4.4999999999999998E-2</v>
      </c>
      <c r="R3" s="9"/>
      <c r="S3" s="19" t="s">
        <v>4</v>
      </c>
      <c r="T3" s="27">
        <f>(0.03+0.06)/2</f>
        <v>4.4999999999999998E-2</v>
      </c>
      <c r="U3" s="20"/>
      <c r="W3" s="7"/>
      <c r="X3" s="19" t="s">
        <v>5</v>
      </c>
      <c r="Y3" s="27">
        <f>(0.015+0.03)/2</f>
        <v>2.2499999999999999E-2</v>
      </c>
      <c r="Z3" s="9"/>
      <c r="AA3" s="19" t="s">
        <v>4</v>
      </c>
      <c r="AB3" s="27">
        <f>(0.04+0.08)/2</f>
        <v>0.06</v>
      </c>
      <c r="AC3" s="20"/>
    </row>
    <row r="4" spans="2:29" ht="5.0999999999999996" customHeight="1" x14ac:dyDescent="0.25">
      <c r="B4" s="28"/>
      <c r="C4" s="1"/>
      <c r="D4" s="31"/>
      <c r="E4" s="31"/>
      <c r="G4" s="11"/>
      <c r="H4" s="12"/>
      <c r="I4" s="13"/>
      <c r="J4" s="14"/>
      <c r="K4" s="12"/>
      <c r="L4" s="13"/>
      <c r="M4" s="15"/>
      <c r="N4" s="3"/>
      <c r="O4" s="11"/>
      <c r="P4" s="21"/>
      <c r="Q4" s="22"/>
      <c r="R4" s="14"/>
      <c r="S4" s="23"/>
      <c r="T4" s="22"/>
      <c r="U4" s="24"/>
      <c r="W4" s="11"/>
      <c r="X4" s="23"/>
      <c r="Y4" s="22"/>
      <c r="Z4" s="14"/>
      <c r="AA4" s="23"/>
      <c r="AB4" s="22"/>
      <c r="AC4" s="24"/>
    </row>
    <row r="5" spans="2:29" x14ac:dyDescent="0.25">
      <c r="B5" s="29">
        <v>55</v>
      </c>
      <c r="C5">
        <v>0</v>
      </c>
      <c r="D5" s="30">
        <f t="shared" ref="D5:D49" si="0">IF($B5&gt;$I$3,($B5-$I$3)*$Q$3,0)-IF($B5&lt;$L$3,($L$3-$B5)*$T$3,0)</f>
        <v>-4.4550000000000001</v>
      </c>
      <c r="E5" s="30">
        <f t="shared" ref="E5:E49" si="1">IF($B5&gt;$I$3,($B5-$I$3)*$Y$3,0)-IF($B5&lt;$L$3,($L$3-$B5)*$AB$3,0)</f>
        <v>-5.9399999999999995</v>
      </c>
    </row>
    <row r="6" spans="2:29" x14ac:dyDescent="0.25">
      <c r="B6" s="29">
        <v>56</v>
      </c>
      <c r="C6">
        <v>0</v>
      </c>
      <c r="D6" s="30">
        <f t="shared" si="0"/>
        <v>-4.41</v>
      </c>
      <c r="E6" s="30">
        <f t="shared" si="1"/>
        <v>-5.88</v>
      </c>
    </row>
    <row r="7" spans="2:29" x14ac:dyDescent="0.25">
      <c r="B7" s="29">
        <v>57</v>
      </c>
      <c r="C7">
        <v>0</v>
      </c>
      <c r="D7" s="30">
        <f t="shared" si="0"/>
        <v>-4.3650000000000002</v>
      </c>
      <c r="E7" s="30">
        <f t="shared" si="1"/>
        <v>-5.8199999999999994</v>
      </c>
    </row>
    <row r="8" spans="2:29" x14ac:dyDescent="0.25">
      <c r="B8" s="29">
        <v>58</v>
      </c>
      <c r="C8">
        <v>0</v>
      </c>
      <c r="D8" s="30">
        <f t="shared" si="0"/>
        <v>-4.32</v>
      </c>
      <c r="E8" s="30">
        <f t="shared" si="1"/>
        <v>-5.76</v>
      </c>
    </row>
    <row r="9" spans="2:29" x14ac:dyDescent="0.25">
      <c r="B9" s="29">
        <v>59</v>
      </c>
      <c r="C9">
        <v>0</v>
      </c>
      <c r="D9" s="30">
        <f t="shared" si="0"/>
        <v>-4.2749999999999995</v>
      </c>
      <c r="E9" s="30">
        <f t="shared" si="1"/>
        <v>-5.7</v>
      </c>
    </row>
    <row r="10" spans="2:29" x14ac:dyDescent="0.25">
      <c r="B10" s="29">
        <v>60</v>
      </c>
      <c r="C10">
        <v>0</v>
      </c>
      <c r="D10" s="30">
        <f t="shared" si="0"/>
        <v>-4.2299999999999995</v>
      </c>
      <c r="E10" s="30">
        <f t="shared" si="1"/>
        <v>-5.64</v>
      </c>
    </row>
    <row r="11" spans="2:29" x14ac:dyDescent="0.25">
      <c r="B11" s="29">
        <v>61</v>
      </c>
      <c r="C11">
        <v>0</v>
      </c>
      <c r="D11" s="30">
        <f t="shared" si="0"/>
        <v>-4.1849999999999996</v>
      </c>
      <c r="E11" s="30">
        <f t="shared" si="1"/>
        <v>-5.58</v>
      </c>
    </row>
    <row r="12" spans="2:29" x14ac:dyDescent="0.25">
      <c r="B12" s="29">
        <v>62</v>
      </c>
      <c r="C12">
        <v>0</v>
      </c>
      <c r="D12" s="30">
        <f t="shared" si="0"/>
        <v>-4.1399999999999997</v>
      </c>
      <c r="E12" s="30">
        <f t="shared" si="1"/>
        <v>-5.52</v>
      </c>
    </row>
    <row r="13" spans="2:29" x14ac:dyDescent="0.25">
      <c r="B13" s="29">
        <v>63</v>
      </c>
      <c r="C13">
        <v>0</v>
      </c>
      <c r="D13" s="30">
        <f t="shared" si="0"/>
        <v>-4.0949999999999998</v>
      </c>
      <c r="E13" s="30">
        <f t="shared" si="1"/>
        <v>-5.46</v>
      </c>
    </row>
    <row r="14" spans="2:29" x14ac:dyDescent="0.25">
      <c r="B14" s="29">
        <v>64</v>
      </c>
      <c r="C14">
        <v>0</v>
      </c>
      <c r="D14" s="30">
        <f t="shared" si="0"/>
        <v>-4.05</v>
      </c>
      <c r="E14" s="30">
        <f t="shared" si="1"/>
        <v>-5.3999999999999995</v>
      </c>
    </row>
    <row r="15" spans="2:29" x14ac:dyDescent="0.25">
      <c r="B15" s="29">
        <v>65</v>
      </c>
      <c r="C15">
        <v>0</v>
      </c>
      <c r="D15" s="30">
        <f t="shared" si="0"/>
        <v>-4.0049999999999999</v>
      </c>
      <c r="E15" s="30">
        <f t="shared" si="1"/>
        <v>-5.34</v>
      </c>
    </row>
    <row r="16" spans="2:29" x14ac:dyDescent="0.25">
      <c r="B16" s="29">
        <v>66</v>
      </c>
      <c r="C16">
        <v>0</v>
      </c>
      <c r="D16" s="30">
        <f t="shared" si="0"/>
        <v>-3.96</v>
      </c>
      <c r="E16" s="30">
        <f t="shared" si="1"/>
        <v>-5.2799999999999994</v>
      </c>
    </row>
    <row r="17" spans="2:5" x14ac:dyDescent="0.25">
      <c r="B17" s="29">
        <v>67</v>
      </c>
      <c r="C17">
        <v>0</v>
      </c>
      <c r="D17" s="30">
        <f t="shared" si="0"/>
        <v>-3.915</v>
      </c>
      <c r="E17" s="30">
        <f t="shared" si="1"/>
        <v>-5.22</v>
      </c>
    </row>
    <row r="18" spans="2:5" x14ac:dyDescent="0.25">
      <c r="B18" s="29">
        <v>68</v>
      </c>
      <c r="C18">
        <v>0</v>
      </c>
      <c r="D18" s="30">
        <f t="shared" si="0"/>
        <v>-3.8699999999999997</v>
      </c>
      <c r="E18" s="30">
        <f t="shared" si="1"/>
        <v>-5.16</v>
      </c>
    </row>
    <row r="19" spans="2:5" x14ac:dyDescent="0.25">
      <c r="B19" s="29">
        <v>69</v>
      </c>
      <c r="C19">
        <v>0</v>
      </c>
      <c r="D19" s="30">
        <f t="shared" si="0"/>
        <v>-3.8249999999999997</v>
      </c>
      <c r="E19" s="30">
        <f t="shared" si="1"/>
        <v>-5.0999999999999996</v>
      </c>
    </row>
    <row r="20" spans="2:5" x14ac:dyDescent="0.25">
      <c r="B20" s="29">
        <v>70</v>
      </c>
      <c r="C20">
        <v>0</v>
      </c>
      <c r="D20" s="30">
        <f t="shared" si="0"/>
        <v>-3.78</v>
      </c>
      <c r="E20" s="30">
        <f t="shared" si="1"/>
        <v>-5.04</v>
      </c>
    </row>
    <row r="21" spans="2:5" x14ac:dyDescent="0.25">
      <c r="B21" s="29">
        <v>71</v>
      </c>
      <c r="C21">
        <v>0</v>
      </c>
      <c r="D21" s="30">
        <f t="shared" si="0"/>
        <v>-3.7349999999999999</v>
      </c>
      <c r="E21" s="30">
        <f t="shared" si="1"/>
        <v>-4.9799999999999995</v>
      </c>
    </row>
    <row r="22" spans="2:5" x14ac:dyDescent="0.25">
      <c r="B22" s="29">
        <v>72</v>
      </c>
      <c r="C22">
        <v>0</v>
      </c>
      <c r="D22" s="30">
        <f t="shared" si="0"/>
        <v>-3.69</v>
      </c>
      <c r="E22" s="30">
        <f t="shared" si="1"/>
        <v>-4.92</v>
      </c>
    </row>
    <row r="23" spans="2:5" x14ac:dyDescent="0.25">
      <c r="B23" s="29">
        <v>73</v>
      </c>
      <c r="C23">
        <v>0</v>
      </c>
      <c r="D23" s="30">
        <f t="shared" si="0"/>
        <v>-3.645</v>
      </c>
      <c r="E23" s="30">
        <f t="shared" si="1"/>
        <v>-4.8599999999999994</v>
      </c>
    </row>
    <row r="24" spans="2:5" x14ac:dyDescent="0.25">
      <c r="B24" s="29">
        <v>74</v>
      </c>
      <c r="C24">
        <v>0</v>
      </c>
      <c r="D24" s="30">
        <f t="shared" si="0"/>
        <v>-3.5999999999999996</v>
      </c>
      <c r="E24" s="30">
        <f t="shared" si="1"/>
        <v>-4.8</v>
      </c>
    </row>
    <row r="25" spans="2:5" x14ac:dyDescent="0.25">
      <c r="B25" s="29">
        <v>75</v>
      </c>
      <c r="C25">
        <v>0</v>
      </c>
      <c r="D25" s="30">
        <f t="shared" si="0"/>
        <v>-3.5549999999999997</v>
      </c>
      <c r="E25" s="30">
        <f t="shared" si="1"/>
        <v>-4.74</v>
      </c>
    </row>
    <row r="26" spans="2:5" x14ac:dyDescent="0.25">
      <c r="B26" s="29">
        <v>76</v>
      </c>
      <c r="C26">
        <v>0</v>
      </c>
      <c r="D26" s="30">
        <f t="shared" si="0"/>
        <v>-3.51</v>
      </c>
      <c r="E26" s="30">
        <f t="shared" si="1"/>
        <v>-4.68</v>
      </c>
    </row>
    <row r="27" spans="2:5" x14ac:dyDescent="0.25">
      <c r="B27" s="29">
        <v>77</v>
      </c>
      <c r="C27">
        <v>0</v>
      </c>
      <c r="D27" s="30">
        <f t="shared" si="0"/>
        <v>-3.4649999999999999</v>
      </c>
      <c r="E27" s="30">
        <f t="shared" si="1"/>
        <v>-4.62</v>
      </c>
    </row>
    <row r="28" spans="2:5" x14ac:dyDescent="0.25">
      <c r="B28" s="29">
        <v>78</v>
      </c>
      <c r="C28">
        <v>0</v>
      </c>
      <c r="D28" s="30">
        <f t="shared" si="0"/>
        <v>-3.42</v>
      </c>
      <c r="E28" s="30">
        <f t="shared" si="1"/>
        <v>-4.5599999999999996</v>
      </c>
    </row>
    <row r="29" spans="2:5" x14ac:dyDescent="0.25">
      <c r="B29" s="29">
        <v>79</v>
      </c>
      <c r="C29">
        <v>0</v>
      </c>
      <c r="D29" s="30">
        <f t="shared" si="0"/>
        <v>-3.375</v>
      </c>
      <c r="E29" s="30">
        <f t="shared" si="1"/>
        <v>-4.5</v>
      </c>
    </row>
    <row r="30" spans="2:5" x14ac:dyDescent="0.25">
      <c r="B30" s="29">
        <v>80</v>
      </c>
      <c r="C30">
        <v>0</v>
      </c>
      <c r="D30" s="30">
        <f t="shared" si="0"/>
        <v>-3.33</v>
      </c>
      <c r="E30" s="30">
        <f t="shared" si="1"/>
        <v>-4.4399999999999995</v>
      </c>
    </row>
    <row r="31" spans="2:5" x14ac:dyDescent="0.25">
      <c r="B31" s="29">
        <v>81</v>
      </c>
      <c r="C31">
        <v>0</v>
      </c>
      <c r="D31" s="30">
        <f t="shared" si="0"/>
        <v>-3.2849999999999997</v>
      </c>
      <c r="E31" s="30">
        <f t="shared" si="1"/>
        <v>-4.38</v>
      </c>
    </row>
    <row r="32" spans="2:5" x14ac:dyDescent="0.25">
      <c r="B32" s="29">
        <v>82</v>
      </c>
      <c r="C32">
        <v>0</v>
      </c>
      <c r="D32" s="30">
        <f t="shared" si="0"/>
        <v>-3.2399999999999998</v>
      </c>
      <c r="E32" s="30">
        <f t="shared" si="1"/>
        <v>-4.32</v>
      </c>
    </row>
    <row r="33" spans="2:5" x14ac:dyDescent="0.25">
      <c r="B33" s="29">
        <v>83</v>
      </c>
      <c r="C33">
        <v>0</v>
      </c>
      <c r="D33" s="30">
        <f t="shared" si="0"/>
        <v>-3.1949999999999998</v>
      </c>
      <c r="E33" s="30">
        <f t="shared" si="1"/>
        <v>-4.26</v>
      </c>
    </row>
    <row r="34" spans="2:5" x14ac:dyDescent="0.25">
      <c r="B34" s="29">
        <v>84</v>
      </c>
      <c r="C34">
        <v>0</v>
      </c>
      <c r="D34" s="30">
        <f t="shared" si="0"/>
        <v>-3.15</v>
      </c>
      <c r="E34" s="30">
        <f t="shared" si="1"/>
        <v>-4.2</v>
      </c>
    </row>
    <row r="35" spans="2:5" x14ac:dyDescent="0.25">
      <c r="B35" s="29">
        <v>85</v>
      </c>
      <c r="C35">
        <v>0</v>
      </c>
      <c r="D35" s="30">
        <f t="shared" si="0"/>
        <v>-3.105</v>
      </c>
      <c r="E35" s="30">
        <f t="shared" si="1"/>
        <v>-4.1399999999999997</v>
      </c>
    </row>
    <row r="36" spans="2:5" x14ac:dyDescent="0.25">
      <c r="B36" s="29">
        <v>86</v>
      </c>
      <c r="C36">
        <v>0</v>
      </c>
      <c r="D36" s="30">
        <f t="shared" si="0"/>
        <v>-3.06</v>
      </c>
      <c r="E36" s="30">
        <f t="shared" si="1"/>
        <v>-4.08</v>
      </c>
    </row>
    <row r="37" spans="2:5" x14ac:dyDescent="0.25">
      <c r="B37" s="29">
        <v>87</v>
      </c>
      <c r="C37">
        <v>0</v>
      </c>
      <c r="D37" s="30">
        <f t="shared" si="0"/>
        <v>-3.0149999999999997</v>
      </c>
      <c r="E37" s="30">
        <f t="shared" si="1"/>
        <v>-4.0199999999999996</v>
      </c>
    </row>
    <row r="38" spans="2:5" x14ac:dyDescent="0.25">
      <c r="B38" s="29">
        <v>88</v>
      </c>
      <c r="C38">
        <v>0</v>
      </c>
      <c r="D38" s="30">
        <f t="shared" si="0"/>
        <v>-2.9699999999999998</v>
      </c>
      <c r="E38" s="30">
        <f t="shared" si="1"/>
        <v>-3.96</v>
      </c>
    </row>
    <row r="39" spans="2:5" x14ac:dyDescent="0.25">
      <c r="B39" s="29">
        <v>89</v>
      </c>
      <c r="C39">
        <v>0</v>
      </c>
      <c r="D39" s="30">
        <f t="shared" si="0"/>
        <v>-2.9249999999999998</v>
      </c>
      <c r="E39" s="30">
        <f t="shared" si="1"/>
        <v>-3.9</v>
      </c>
    </row>
    <row r="40" spans="2:5" x14ac:dyDescent="0.25">
      <c r="B40" s="29">
        <v>90</v>
      </c>
      <c r="C40">
        <v>0</v>
      </c>
      <c r="D40" s="30">
        <f t="shared" si="0"/>
        <v>-2.88</v>
      </c>
      <c r="E40" s="30">
        <f t="shared" si="1"/>
        <v>-3.84</v>
      </c>
    </row>
    <row r="41" spans="2:5" x14ac:dyDescent="0.25">
      <c r="B41" s="29">
        <v>91</v>
      </c>
      <c r="C41">
        <v>0</v>
      </c>
      <c r="D41" s="30">
        <f t="shared" si="0"/>
        <v>-2.835</v>
      </c>
      <c r="E41" s="30">
        <f t="shared" si="1"/>
        <v>-3.78</v>
      </c>
    </row>
    <row r="42" spans="2:5" x14ac:dyDescent="0.25">
      <c r="B42" s="29">
        <v>92</v>
      </c>
      <c r="C42">
        <v>0</v>
      </c>
      <c r="D42" s="30">
        <f t="shared" si="0"/>
        <v>-2.79</v>
      </c>
      <c r="E42" s="30">
        <f t="shared" si="1"/>
        <v>-3.7199999999999998</v>
      </c>
    </row>
    <row r="43" spans="2:5" x14ac:dyDescent="0.25">
      <c r="B43" s="29">
        <v>93</v>
      </c>
      <c r="C43">
        <v>0</v>
      </c>
      <c r="D43" s="30">
        <f t="shared" si="0"/>
        <v>-2.7450000000000001</v>
      </c>
      <c r="E43" s="30">
        <f t="shared" si="1"/>
        <v>-3.6599999999999997</v>
      </c>
    </row>
    <row r="44" spans="2:5" x14ac:dyDescent="0.25">
      <c r="B44" s="29">
        <v>94</v>
      </c>
      <c r="C44">
        <v>0</v>
      </c>
      <c r="D44" s="30">
        <f t="shared" si="0"/>
        <v>-2.6999999999999997</v>
      </c>
      <c r="E44" s="30">
        <f t="shared" si="1"/>
        <v>-3.5999999999999996</v>
      </c>
    </row>
    <row r="45" spans="2:5" x14ac:dyDescent="0.25">
      <c r="B45" s="29">
        <v>95</v>
      </c>
      <c r="C45">
        <v>0</v>
      </c>
      <c r="D45" s="30">
        <f t="shared" si="0"/>
        <v>-2.6549999999999998</v>
      </c>
      <c r="E45" s="30">
        <f t="shared" si="1"/>
        <v>-3.54</v>
      </c>
    </row>
    <row r="46" spans="2:5" x14ac:dyDescent="0.25">
      <c r="B46" s="29">
        <v>96</v>
      </c>
      <c r="C46">
        <v>0</v>
      </c>
      <c r="D46" s="30">
        <f t="shared" si="0"/>
        <v>-2.61</v>
      </c>
      <c r="E46" s="30">
        <f t="shared" si="1"/>
        <v>-3.48</v>
      </c>
    </row>
    <row r="47" spans="2:5" x14ac:dyDescent="0.25">
      <c r="B47" s="29">
        <v>97</v>
      </c>
      <c r="C47">
        <v>0</v>
      </c>
      <c r="D47" s="30">
        <f t="shared" si="0"/>
        <v>-2.5649999999999999</v>
      </c>
      <c r="E47" s="30">
        <f t="shared" si="1"/>
        <v>-3.42</v>
      </c>
    </row>
    <row r="48" spans="2:5" x14ac:dyDescent="0.25">
      <c r="B48" s="29">
        <v>98</v>
      </c>
      <c r="C48">
        <v>0</v>
      </c>
      <c r="D48" s="30">
        <f t="shared" si="0"/>
        <v>-2.52</v>
      </c>
      <c r="E48" s="30">
        <f t="shared" si="1"/>
        <v>-3.36</v>
      </c>
    </row>
    <row r="49" spans="2:5" x14ac:dyDescent="0.25">
      <c r="B49" s="29">
        <v>99</v>
      </c>
      <c r="C49">
        <v>0</v>
      </c>
      <c r="D49" s="30">
        <f t="shared" si="0"/>
        <v>-2.4750000000000001</v>
      </c>
      <c r="E49" s="30">
        <f t="shared" si="1"/>
        <v>-3.3</v>
      </c>
    </row>
    <row r="50" spans="2:5" x14ac:dyDescent="0.25">
      <c r="B50" s="29">
        <v>100</v>
      </c>
      <c r="C50">
        <v>0</v>
      </c>
      <c r="D50" s="30">
        <f>IF($B50&gt;$I$3,($B50-$I$3)*$Q$3,0)-IF($B50&lt;$L$3,($L$3-$B50)*$T$3,0)</f>
        <v>-2.4299999999999997</v>
      </c>
      <c r="E50" s="30">
        <f>IF($B50&gt;$I$3,($B50-$I$3)*$Y$3,0)-IF($B50&lt;$L$3,($L$3-$B50)*$AB$3,0)</f>
        <v>-3.2399999999999998</v>
      </c>
    </row>
    <row r="51" spans="2:5" x14ac:dyDescent="0.25">
      <c r="B51" s="29">
        <v>101</v>
      </c>
      <c r="C51">
        <v>0</v>
      </c>
      <c r="D51" s="30">
        <f t="shared" ref="D51:D114" si="2">IF($B51&gt;$I$3,($B51-$I$3)*$Q$3,0)-IF($B51&lt;$L$3,($L$3-$B51)*$T$3,0)</f>
        <v>-2.3849999999999998</v>
      </c>
      <c r="E51" s="30">
        <f t="shared" ref="E51:E114" si="3">IF($B51&gt;$I$3,($B51-$I$3)*$Y$3,0)-IF($B51&lt;$L$3,($L$3-$B51)*$AB$3,0)</f>
        <v>-3.1799999999999997</v>
      </c>
    </row>
    <row r="52" spans="2:5" x14ac:dyDescent="0.25">
      <c r="B52" s="29">
        <v>102</v>
      </c>
      <c r="C52">
        <v>0</v>
      </c>
      <c r="D52" s="30">
        <f t="shared" si="2"/>
        <v>-2.34</v>
      </c>
      <c r="E52" s="30">
        <f t="shared" si="3"/>
        <v>-3.12</v>
      </c>
    </row>
    <row r="53" spans="2:5" x14ac:dyDescent="0.25">
      <c r="B53" s="29">
        <v>103</v>
      </c>
      <c r="C53">
        <v>0</v>
      </c>
      <c r="D53" s="30">
        <f t="shared" si="2"/>
        <v>-2.2949999999999999</v>
      </c>
      <c r="E53" s="30">
        <f t="shared" si="3"/>
        <v>-3.06</v>
      </c>
    </row>
    <row r="54" spans="2:5" x14ac:dyDescent="0.25">
      <c r="B54" s="29">
        <v>104</v>
      </c>
      <c r="C54">
        <v>0</v>
      </c>
      <c r="D54" s="30">
        <f t="shared" si="2"/>
        <v>-2.25</v>
      </c>
      <c r="E54" s="30">
        <f t="shared" si="3"/>
        <v>-3</v>
      </c>
    </row>
    <row r="55" spans="2:5" x14ac:dyDescent="0.25">
      <c r="B55" s="29">
        <v>105</v>
      </c>
      <c r="C55">
        <v>0</v>
      </c>
      <c r="D55" s="30">
        <f t="shared" si="2"/>
        <v>-2.2050000000000001</v>
      </c>
      <c r="E55" s="30">
        <f t="shared" si="3"/>
        <v>-2.94</v>
      </c>
    </row>
    <row r="56" spans="2:5" x14ac:dyDescent="0.25">
      <c r="B56" s="29">
        <v>106</v>
      </c>
      <c r="C56">
        <v>0</v>
      </c>
      <c r="D56" s="30">
        <f t="shared" si="2"/>
        <v>-2.16</v>
      </c>
      <c r="E56" s="30">
        <f t="shared" si="3"/>
        <v>-2.88</v>
      </c>
    </row>
    <row r="57" spans="2:5" x14ac:dyDescent="0.25">
      <c r="B57" s="29">
        <v>107</v>
      </c>
      <c r="C57">
        <v>0</v>
      </c>
      <c r="D57" s="30">
        <f t="shared" si="2"/>
        <v>-2.1149999999999998</v>
      </c>
      <c r="E57" s="30">
        <f t="shared" si="3"/>
        <v>-2.82</v>
      </c>
    </row>
    <row r="58" spans="2:5" x14ac:dyDescent="0.25">
      <c r="B58" s="29">
        <v>108</v>
      </c>
      <c r="C58">
        <v>0</v>
      </c>
      <c r="D58" s="30">
        <f t="shared" si="2"/>
        <v>-2.0699999999999998</v>
      </c>
      <c r="E58" s="30">
        <f t="shared" si="3"/>
        <v>-2.76</v>
      </c>
    </row>
    <row r="59" spans="2:5" x14ac:dyDescent="0.25">
      <c r="B59" s="29">
        <v>109</v>
      </c>
      <c r="C59">
        <v>0</v>
      </c>
      <c r="D59" s="30">
        <f t="shared" si="2"/>
        <v>-2.0249999999999999</v>
      </c>
      <c r="E59" s="30">
        <f t="shared" si="3"/>
        <v>-2.6999999999999997</v>
      </c>
    </row>
    <row r="60" spans="2:5" x14ac:dyDescent="0.25">
      <c r="B60" s="29">
        <v>110</v>
      </c>
      <c r="C60">
        <v>0</v>
      </c>
      <c r="D60" s="30">
        <f t="shared" si="2"/>
        <v>-1.98</v>
      </c>
      <c r="E60" s="30">
        <f t="shared" si="3"/>
        <v>-2.6399999999999997</v>
      </c>
    </row>
    <row r="61" spans="2:5" x14ac:dyDescent="0.25">
      <c r="B61" s="29">
        <v>111</v>
      </c>
      <c r="C61">
        <v>0</v>
      </c>
      <c r="D61" s="30">
        <f t="shared" si="2"/>
        <v>-1.9349999999999998</v>
      </c>
      <c r="E61" s="30">
        <f t="shared" si="3"/>
        <v>-2.58</v>
      </c>
    </row>
    <row r="62" spans="2:5" x14ac:dyDescent="0.25">
      <c r="B62" s="29">
        <v>112</v>
      </c>
      <c r="C62">
        <v>0</v>
      </c>
      <c r="D62" s="30">
        <f t="shared" si="2"/>
        <v>-1.89</v>
      </c>
      <c r="E62" s="30">
        <f t="shared" si="3"/>
        <v>-2.52</v>
      </c>
    </row>
    <row r="63" spans="2:5" x14ac:dyDescent="0.25">
      <c r="B63" s="29">
        <v>113</v>
      </c>
      <c r="C63">
        <v>0</v>
      </c>
      <c r="D63" s="30">
        <f t="shared" si="2"/>
        <v>-1.845</v>
      </c>
      <c r="E63" s="30">
        <f t="shared" si="3"/>
        <v>-2.46</v>
      </c>
    </row>
    <row r="64" spans="2:5" x14ac:dyDescent="0.25">
      <c r="B64" s="29">
        <v>114</v>
      </c>
      <c r="C64">
        <v>0</v>
      </c>
      <c r="D64" s="30">
        <f t="shared" si="2"/>
        <v>-1.7999999999999998</v>
      </c>
      <c r="E64" s="30">
        <f t="shared" si="3"/>
        <v>-2.4</v>
      </c>
    </row>
    <row r="65" spans="2:5" x14ac:dyDescent="0.25">
      <c r="B65" s="29">
        <v>115</v>
      </c>
      <c r="C65">
        <v>0</v>
      </c>
      <c r="D65" s="30">
        <f t="shared" si="2"/>
        <v>-1.7549999999999999</v>
      </c>
      <c r="E65" s="30">
        <f t="shared" si="3"/>
        <v>-2.34</v>
      </c>
    </row>
    <row r="66" spans="2:5" x14ac:dyDescent="0.25">
      <c r="B66" s="29">
        <v>116</v>
      </c>
      <c r="C66">
        <v>0</v>
      </c>
      <c r="D66" s="30">
        <f t="shared" si="2"/>
        <v>-1.71</v>
      </c>
      <c r="E66" s="30">
        <f t="shared" si="3"/>
        <v>-2.2799999999999998</v>
      </c>
    </row>
    <row r="67" spans="2:5" x14ac:dyDescent="0.25">
      <c r="B67" s="29">
        <v>117</v>
      </c>
      <c r="C67">
        <v>0</v>
      </c>
      <c r="D67" s="30">
        <f t="shared" si="2"/>
        <v>-1.665</v>
      </c>
      <c r="E67" s="30">
        <f t="shared" si="3"/>
        <v>-2.2199999999999998</v>
      </c>
    </row>
    <row r="68" spans="2:5" x14ac:dyDescent="0.25">
      <c r="B68" s="29">
        <v>118</v>
      </c>
      <c r="C68">
        <v>0</v>
      </c>
      <c r="D68" s="30">
        <f t="shared" si="2"/>
        <v>-1.6199999999999999</v>
      </c>
      <c r="E68" s="30">
        <f t="shared" si="3"/>
        <v>-2.16</v>
      </c>
    </row>
    <row r="69" spans="2:5" x14ac:dyDescent="0.25">
      <c r="B69" s="29">
        <v>119</v>
      </c>
      <c r="C69">
        <v>0</v>
      </c>
      <c r="D69" s="30">
        <f t="shared" si="2"/>
        <v>-1.575</v>
      </c>
      <c r="E69" s="30">
        <f t="shared" si="3"/>
        <v>-2.1</v>
      </c>
    </row>
    <row r="70" spans="2:5" x14ac:dyDescent="0.25">
      <c r="B70" s="29">
        <v>120</v>
      </c>
      <c r="C70">
        <v>0</v>
      </c>
      <c r="D70" s="30">
        <f t="shared" si="2"/>
        <v>-1.53</v>
      </c>
      <c r="E70" s="30">
        <f t="shared" si="3"/>
        <v>-2.04</v>
      </c>
    </row>
    <row r="71" spans="2:5" x14ac:dyDescent="0.25">
      <c r="B71" s="29">
        <v>121</v>
      </c>
      <c r="C71">
        <v>0</v>
      </c>
      <c r="D71" s="30">
        <f t="shared" si="2"/>
        <v>-1.4849999999999999</v>
      </c>
      <c r="E71" s="30">
        <f t="shared" si="3"/>
        <v>-1.98</v>
      </c>
    </row>
    <row r="72" spans="2:5" x14ac:dyDescent="0.25">
      <c r="B72" s="29">
        <v>122</v>
      </c>
      <c r="C72">
        <v>0</v>
      </c>
      <c r="D72" s="30">
        <f t="shared" si="2"/>
        <v>-1.44</v>
      </c>
      <c r="E72" s="30">
        <f t="shared" si="3"/>
        <v>-1.92</v>
      </c>
    </row>
    <row r="73" spans="2:5" x14ac:dyDescent="0.25">
      <c r="B73" s="29">
        <v>123</v>
      </c>
      <c r="C73">
        <v>0</v>
      </c>
      <c r="D73" s="30">
        <f t="shared" si="2"/>
        <v>-1.395</v>
      </c>
      <c r="E73" s="30">
        <f t="shared" si="3"/>
        <v>-1.8599999999999999</v>
      </c>
    </row>
    <row r="74" spans="2:5" x14ac:dyDescent="0.25">
      <c r="B74" s="29">
        <v>124</v>
      </c>
      <c r="C74">
        <v>0</v>
      </c>
      <c r="D74" s="30">
        <f t="shared" si="2"/>
        <v>-1.3499999999999999</v>
      </c>
      <c r="E74" s="30">
        <f t="shared" si="3"/>
        <v>-1.7999999999999998</v>
      </c>
    </row>
    <row r="75" spans="2:5" x14ac:dyDescent="0.25">
      <c r="B75" s="29">
        <v>125</v>
      </c>
      <c r="C75">
        <v>0</v>
      </c>
      <c r="D75" s="30">
        <f t="shared" si="2"/>
        <v>-1.3049999999999999</v>
      </c>
      <c r="E75" s="30">
        <f t="shared" si="3"/>
        <v>-1.74</v>
      </c>
    </row>
    <row r="76" spans="2:5" x14ac:dyDescent="0.25">
      <c r="B76" s="29">
        <v>126</v>
      </c>
      <c r="C76">
        <v>0</v>
      </c>
      <c r="D76" s="30">
        <f t="shared" si="2"/>
        <v>-1.26</v>
      </c>
      <c r="E76" s="30">
        <f t="shared" si="3"/>
        <v>-1.68</v>
      </c>
    </row>
    <row r="77" spans="2:5" x14ac:dyDescent="0.25">
      <c r="B77" s="29">
        <v>127</v>
      </c>
      <c r="C77">
        <v>0</v>
      </c>
      <c r="D77" s="30">
        <f t="shared" si="2"/>
        <v>-1.2149999999999999</v>
      </c>
      <c r="E77" s="30">
        <f t="shared" si="3"/>
        <v>-1.6199999999999999</v>
      </c>
    </row>
    <row r="78" spans="2:5" x14ac:dyDescent="0.25">
      <c r="B78" s="29">
        <v>128</v>
      </c>
      <c r="C78">
        <v>0</v>
      </c>
      <c r="D78" s="30">
        <f t="shared" si="2"/>
        <v>-1.17</v>
      </c>
      <c r="E78" s="30">
        <f t="shared" si="3"/>
        <v>-1.56</v>
      </c>
    </row>
    <row r="79" spans="2:5" x14ac:dyDescent="0.25">
      <c r="B79" s="29">
        <v>129</v>
      </c>
      <c r="C79">
        <v>0</v>
      </c>
      <c r="D79" s="30">
        <f t="shared" si="2"/>
        <v>-1.125</v>
      </c>
      <c r="E79" s="30">
        <f t="shared" si="3"/>
        <v>-1.5</v>
      </c>
    </row>
    <row r="80" spans="2:5" x14ac:dyDescent="0.25">
      <c r="B80" s="29">
        <v>130</v>
      </c>
      <c r="C80">
        <v>0</v>
      </c>
      <c r="D80" s="30">
        <f t="shared" si="2"/>
        <v>-1.08</v>
      </c>
      <c r="E80" s="30">
        <f t="shared" si="3"/>
        <v>-1.44</v>
      </c>
    </row>
    <row r="81" spans="2:5" x14ac:dyDescent="0.25">
      <c r="B81" s="29">
        <v>131</v>
      </c>
      <c r="C81">
        <v>0</v>
      </c>
      <c r="D81" s="30">
        <f t="shared" si="2"/>
        <v>-1.0349999999999999</v>
      </c>
      <c r="E81" s="30">
        <f t="shared" si="3"/>
        <v>-1.38</v>
      </c>
    </row>
    <row r="82" spans="2:5" x14ac:dyDescent="0.25">
      <c r="B82" s="29">
        <v>132</v>
      </c>
      <c r="C82">
        <v>0</v>
      </c>
      <c r="D82" s="30">
        <f t="shared" si="2"/>
        <v>-0.99</v>
      </c>
      <c r="E82" s="30">
        <f t="shared" si="3"/>
        <v>-1.3199999999999998</v>
      </c>
    </row>
    <row r="83" spans="2:5" x14ac:dyDescent="0.25">
      <c r="B83" s="29">
        <v>133</v>
      </c>
      <c r="C83">
        <v>0</v>
      </c>
      <c r="D83" s="30">
        <f t="shared" si="2"/>
        <v>-0.94499999999999995</v>
      </c>
      <c r="E83" s="30">
        <f t="shared" si="3"/>
        <v>-1.26</v>
      </c>
    </row>
    <row r="84" spans="2:5" x14ac:dyDescent="0.25">
      <c r="B84" s="29">
        <v>134</v>
      </c>
      <c r="C84">
        <v>0</v>
      </c>
      <c r="D84" s="30">
        <f t="shared" si="2"/>
        <v>-0.89999999999999991</v>
      </c>
      <c r="E84" s="30">
        <f t="shared" si="3"/>
        <v>-1.2</v>
      </c>
    </row>
    <row r="85" spans="2:5" x14ac:dyDescent="0.25">
      <c r="B85" s="29">
        <v>135</v>
      </c>
      <c r="C85">
        <v>0</v>
      </c>
      <c r="D85" s="30">
        <f t="shared" si="2"/>
        <v>-0.80999999999999994</v>
      </c>
      <c r="E85" s="30">
        <f t="shared" si="3"/>
        <v>-1.1174999999999999</v>
      </c>
    </row>
    <row r="86" spans="2:5" x14ac:dyDescent="0.25">
      <c r="B86" s="29">
        <v>136</v>
      </c>
      <c r="C86">
        <v>0</v>
      </c>
      <c r="D86" s="30">
        <f t="shared" si="2"/>
        <v>-0.72</v>
      </c>
      <c r="E86" s="30">
        <f t="shared" si="3"/>
        <v>-1.0350000000000001</v>
      </c>
    </row>
    <row r="87" spans="2:5" x14ac:dyDescent="0.25">
      <c r="B87" s="29">
        <v>137</v>
      </c>
      <c r="C87">
        <v>0</v>
      </c>
      <c r="D87" s="30">
        <f t="shared" si="2"/>
        <v>-0.63</v>
      </c>
      <c r="E87" s="30">
        <f t="shared" si="3"/>
        <v>-0.95250000000000001</v>
      </c>
    </row>
    <row r="88" spans="2:5" x14ac:dyDescent="0.25">
      <c r="B88" s="29">
        <v>138</v>
      </c>
      <c r="C88">
        <v>0</v>
      </c>
      <c r="D88" s="30">
        <f t="shared" si="2"/>
        <v>-0.54</v>
      </c>
      <c r="E88" s="30">
        <f t="shared" si="3"/>
        <v>-0.87</v>
      </c>
    </row>
    <row r="89" spans="2:5" x14ac:dyDescent="0.25">
      <c r="B89" s="29">
        <v>139</v>
      </c>
      <c r="C89">
        <v>0</v>
      </c>
      <c r="D89" s="30">
        <f t="shared" si="2"/>
        <v>-0.44999999999999996</v>
      </c>
      <c r="E89" s="30">
        <f t="shared" si="3"/>
        <v>-0.78749999999999987</v>
      </c>
    </row>
    <row r="90" spans="2:5" x14ac:dyDescent="0.25">
      <c r="B90" s="29">
        <v>140</v>
      </c>
      <c r="C90">
        <v>0</v>
      </c>
      <c r="D90" s="30">
        <f t="shared" si="2"/>
        <v>-0.36</v>
      </c>
      <c r="E90" s="30">
        <f t="shared" si="3"/>
        <v>-0.70499999999999996</v>
      </c>
    </row>
    <row r="91" spans="2:5" x14ac:dyDescent="0.25">
      <c r="B91" s="29">
        <v>141</v>
      </c>
      <c r="C91">
        <v>0</v>
      </c>
      <c r="D91" s="30">
        <f t="shared" si="2"/>
        <v>-0.26999999999999996</v>
      </c>
      <c r="E91" s="30">
        <f t="shared" si="3"/>
        <v>-0.62250000000000005</v>
      </c>
    </row>
    <row r="92" spans="2:5" x14ac:dyDescent="0.25">
      <c r="B92" s="29">
        <v>142</v>
      </c>
      <c r="C92">
        <v>0</v>
      </c>
      <c r="D92" s="30">
        <f t="shared" si="2"/>
        <v>-0.18000000000000005</v>
      </c>
      <c r="E92" s="30">
        <f t="shared" si="3"/>
        <v>-0.54</v>
      </c>
    </row>
    <row r="93" spans="2:5" x14ac:dyDescent="0.25">
      <c r="B93" s="29">
        <v>143</v>
      </c>
      <c r="C93">
        <v>0</v>
      </c>
      <c r="D93" s="30">
        <f t="shared" si="2"/>
        <v>-9.0000000000000024E-2</v>
      </c>
      <c r="E93" s="30">
        <f t="shared" si="3"/>
        <v>-0.45749999999999991</v>
      </c>
    </row>
    <row r="94" spans="2:5" x14ac:dyDescent="0.25">
      <c r="B94" s="29">
        <v>144</v>
      </c>
      <c r="C94">
        <v>0</v>
      </c>
      <c r="D94" s="30">
        <f t="shared" si="2"/>
        <v>0</v>
      </c>
      <c r="E94" s="30">
        <f t="shared" si="3"/>
        <v>-0.375</v>
      </c>
    </row>
    <row r="95" spans="2:5" x14ac:dyDescent="0.25">
      <c r="B95" s="29">
        <v>145</v>
      </c>
      <c r="C95">
        <v>0</v>
      </c>
      <c r="D95" s="30">
        <f t="shared" si="2"/>
        <v>9.0000000000000024E-2</v>
      </c>
      <c r="E95" s="30">
        <f t="shared" si="3"/>
        <v>-0.29250000000000004</v>
      </c>
    </row>
    <row r="96" spans="2:5" x14ac:dyDescent="0.25">
      <c r="B96" s="29">
        <v>146</v>
      </c>
      <c r="C96">
        <v>0</v>
      </c>
      <c r="D96" s="30">
        <f t="shared" si="2"/>
        <v>0.18000000000000005</v>
      </c>
      <c r="E96" s="30">
        <f t="shared" si="3"/>
        <v>-0.20999999999999996</v>
      </c>
    </row>
    <row r="97" spans="2:5" x14ac:dyDescent="0.25">
      <c r="B97" s="29">
        <v>147</v>
      </c>
      <c r="C97">
        <v>0</v>
      </c>
      <c r="D97" s="30">
        <f t="shared" si="2"/>
        <v>0.26999999999999996</v>
      </c>
      <c r="E97" s="30">
        <f t="shared" si="3"/>
        <v>-0.1275</v>
      </c>
    </row>
    <row r="98" spans="2:5" x14ac:dyDescent="0.25">
      <c r="B98" s="29">
        <v>148</v>
      </c>
      <c r="C98">
        <v>0</v>
      </c>
      <c r="D98" s="30">
        <f t="shared" si="2"/>
        <v>0.36</v>
      </c>
      <c r="E98" s="30">
        <f t="shared" si="3"/>
        <v>-4.4999999999999984E-2</v>
      </c>
    </row>
    <row r="99" spans="2:5" x14ac:dyDescent="0.25">
      <c r="B99" s="29">
        <v>149</v>
      </c>
      <c r="C99">
        <v>0</v>
      </c>
      <c r="D99" s="30">
        <f t="shared" si="2"/>
        <v>0.44999999999999996</v>
      </c>
      <c r="E99" s="30">
        <f t="shared" si="3"/>
        <v>3.7499999999999978E-2</v>
      </c>
    </row>
    <row r="100" spans="2:5" x14ac:dyDescent="0.25">
      <c r="B100" s="29">
        <v>150</v>
      </c>
      <c r="C100">
        <v>0</v>
      </c>
      <c r="D100" s="30">
        <f t="shared" si="2"/>
        <v>0.54</v>
      </c>
      <c r="E100" s="30">
        <f t="shared" si="3"/>
        <v>0.12</v>
      </c>
    </row>
    <row r="101" spans="2:5" x14ac:dyDescent="0.25">
      <c r="B101" s="29">
        <v>151</v>
      </c>
      <c r="C101">
        <v>0</v>
      </c>
      <c r="D101" s="30">
        <f t="shared" si="2"/>
        <v>0.63</v>
      </c>
      <c r="E101" s="30">
        <f t="shared" si="3"/>
        <v>0.20250000000000001</v>
      </c>
    </row>
    <row r="102" spans="2:5" x14ac:dyDescent="0.25">
      <c r="B102" s="29">
        <v>152</v>
      </c>
      <c r="C102">
        <v>0</v>
      </c>
      <c r="D102" s="30">
        <f t="shared" si="2"/>
        <v>0.72</v>
      </c>
      <c r="E102" s="30">
        <f t="shared" si="3"/>
        <v>0.28499999999999998</v>
      </c>
    </row>
    <row r="103" spans="2:5" x14ac:dyDescent="0.25">
      <c r="B103" s="29">
        <v>153</v>
      </c>
      <c r="C103">
        <v>0</v>
      </c>
      <c r="D103" s="30">
        <f t="shared" si="2"/>
        <v>0.80999999999999994</v>
      </c>
      <c r="E103" s="30">
        <f t="shared" si="3"/>
        <v>0.36749999999999999</v>
      </c>
    </row>
    <row r="104" spans="2:5" x14ac:dyDescent="0.25">
      <c r="B104" s="29">
        <v>154</v>
      </c>
      <c r="C104">
        <v>0</v>
      </c>
      <c r="D104" s="30">
        <f t="shared" si="2"/>
        <v>0.89999999999999991</v>
      </c>
      <c r="E104" s="30">
        <f t="shared" si="3"/>
        <v>0.44999999999999996</v>
      </c>
    </row>
    <row r="105" spans="2:5" x14ac:dyDescent="0.25">
      <c r="B105" s="29">
        <v>155</v>
      </c>
      <c r="C105">
        <v>0</v>
      </c>
      <c r="D105" s="30">
        <f t="shared" si="2"/>
        <v>0.94499999999999995</v>
      </c>
      <c r="E105" s="30">
        <f t="shared" si="3"/>
        <v>0.47249999999999998</v>
      </c>
    </row>
    <row r="106" spans="2:5" x14ac:dyDescent="0.25">
      <c r="B106" s="29">
        <v>156</v>
      </c>
      <c r="C106">
        <v>0</v>
      </c>
      <c r="D106" s="30">
        <f t="shared" si="2"/>
        <v>0.99</v>
      </c>
      <c r="E106" s="30">
        <f t="shared" si="3"/>
        <v>0.495</v>
      </c>
    </row>
    <row r="107" spans="2:5" x14ac:dyDescent="0.25">
      <c r="B107" s="29">
        <v>157</v>
      </c>
      <c r="C107">
        <v>0</v>
      </c>
      <c r="D107" s="30">
        <f t="shared" si="2"/>
        <v>1.0349999999999999</v>
      </c>
      <c r="E107" s="30">
        <f t="shared" si="3"/>
        <v>0.51749999999999996</v>
      </c>
    </row>
    <row r="108" spans="2:5" x14ac:dyDescent="0.25">
      <c r="B108" s="29">
        <v>158</v>
      </c>
      <c r="C108">
        <v>0</v>
      </c>
      <c r="D108" s="30">
        <f t="shared" si="2"/>
        <v>1.08</v>
      </c>
      <c r="E108" s="30">
        <f t="shared" si="3"/>
        <v>0.54</v>
      </c>
    </row>
    <row r="109" spans="2:5" x14ac:dyDescent="0.25">
      <c r="B109" s="29">
        <v>159</v>
      </c>
      <c r="C109">
        <v>0</v>
      </c>
      <c r="D109" s="30">
        <f t="shared" si="2"/>
        <v>1.125</v>
      </c>
      <c r="E109" s="30">
        <f t="shared" si="3"/>
        <v>0.5625</v>
      </c>
    </row>
    <row r="110" spans="2:5" x14ac:dyDescent="0.25">
      <c r="B110" s="29">
        <v>160</v>
      </c>
      <c r="C110">
        <v>0</v>
      </c>
      <c r="D110" s="30">
        <f t="shared" si="2"/>
        <v>1.17</v>
      </c>
      <c r="E110" s="30">
        <f t="shared" si="3"/>
        <v>0.58499999999999996</v>
      </c>
    </row>
    <row r="111" spans="2:5" x14ac:dyDescent="0.25">
      <c r="B111" s="29">
        <v>161</v>
      </c>
      <c r="C111">
        <v>0</v>
      </c>
      <c r="D111" s="30">
        <f t="shared" si="2"/>
        <v>1.2149999999999999</v>
      </c>
      <c r="E111" s="30">
        <f t="shared" si="3"/>
        <v>0.60749999999999993</v>
      </c>
    </row>
    <row r="112" spans="2:5" x14ac:dyDescent="0.25">
      <c r="B112" s="29">
        <v>162</v>
      </c>
      <c r="C112">
        <v>0</v>
      </c>
      <c r="D112" s="30">
        <f t="shared" si="2"/>
        <v>1.26</v>
      </c>
      <c r="E112" s="30">
        <f t="shared" si="3"/>
        <v>0.63</v>
      </c>
    </row>
    <row r="113" spans="2:5" x14ac:dyDescent="0.25">
      <c r="B113" s="29">
        <v>163</v>
      </c>
      <c r="C113">
        <v>0</v>
      </c>
      <c r="D113" s="30">
        <f t="shared" si="2"/>
        <v>1.3049999999999999</v>
      </c>
      <c r="E113" s="30">
        <f t="shared" si="3"/>
        <v>0.65249999999999997</v>
      </c>
    </row>
    <row r="114" spans="2:5" x14ac:dyDescent="0.25">
      <c r="B114" s="29">
        <v>164</v>
      </c>
      <c r="C114">
        <v>0</v>
      </c>
      <c r="D114" s="30">
        <f t="shared" si="2"/>
        <v>1.3499999999999999</v>
      </c>
      <c r="E114" s="30">
        <f t="shared" si="3"/>
        <v>0.67499999999999993</v>
      </c>
    </row>
    <row r="115" spans="2:5" x14ac:dyDescent="0.25">
      <c r="B115" s="29">
        <v>165</v>
      </c>
      <c r="C115">
        <v>0</v>
      </c>
      <c r="D115" s="30">
        <f t="shared" ref="D115:D121" si="4">IF($B115&gt;$I$3,($B115-$I$3)*$Q$3,0)-IF($B115&lt;$L$3,($L$3-$B115)*$T$3,0)</f>
        <v>1.395</v>
      </c>
      <c r="E115" s="30">
        <f t="shared" ref="E115:E121" si="5">IF($B115&gt;$I$3,($B115-$I$3)*$Y$3,0)-IF($B115&lt;$L$3,($L$3-$B115)*$AB$3,0)</f>
        <v>0.69750000000000001</v>
      </c>
    </row>
    <row r="116" spans="2:5" x14ac:dyDescent="0.25">
      <c r="B116" s="29">
        <v>166</v>
      </c>
      <c r="C116">
        <v>0</v>
      </c>
      <c r="D116" s="30">
        <f t="shared" si="4"/>
        <v>1.44</v>
      </c>
      <c r="E116" s="30">
        <f t="shared" si="5"/>
        <v>0.72</v>
      </c>
    </row>
    <row r="117" spans="2:5" x14ac:dyDescent="0.25">
      <c r="B117" s="29">
        <v>167</v>
      </c>
      <c r="C117">
        <v>0</v>
      </c>
      <c r="D117" s="30">
        <f t="shared" si="4"/>
        <v>1.4849999999999999</v>
      </c>
      <c r="E117" s="30">
        <f t="shared" si="5"/>
        <v>0.74249999999999994</v>
      </c>
    </row>
    <row r="118" spans="2:5" x14ac:dyDescent="0.25">
      <c r="B118" s="29">
        <v>168</v>
      </c>
      <c r="C118">
        <v>0</v>
      </c>
      <c r="D118" s="30">
        <f t="shared" si="4"/>
        <v>1.53</v>
      </c>
      <c r="E118" s="30">
        <f t="shared" si="5"/>
        <v>0.76500000000000001</v>
      </c>
    </row>
    <row r="119" spans="2:5" x14ac:dyDescent="0.25">
      <c r="B119" s="29">
        <v>169</v>
      </c>
      <c r="C119">
        <v>0</v>
      </c>
      <c r="D119" s="30">
        <f t="shared" si="4"/>
        <v>1.575</v>
      </c>
      <c r="E119" s="30">
        <f t="shared" si="5"/>
        <v>0.78749999999999998</v>
      </c>
    </row>
    <row r="120" spans="2:5" x14ac:dyDescent="0.25">
      <c r="B120" s="29">
        <v>170</v>
      </c>
      <c r="C120">
        <v>0</v>
      </c>
      <c r="D120" s="30">
        <f t="shared" si="4"/>
        <v>1.6199999999999999</v>
      </c>
      <c r="E120" s="30">
        <f t="shared" si="5"/>
        <v>0.80999999999999994</v>
      </c>
    </row>
    <row r="121" spans="2:5" x14ac:dyDescent="0.25">
      <c r="B121" s="29">
        <v>171</v>
      </c>
      <c r="C121">
        <v>0</v>
      </c>
      <c r="D121" s="30">
        <f t="shared" si="4"/>
        <v>1.665</v>
      </c>
      <c r="E121" s="30">
        <f t="shared" si="5"/>
        <v>0.83250000000000002</v>
      </c>
    </row>
  </sheetData>
  <mergeCells count="8">
    <mergeCell ref="B2:B3"/>
    <mergeCell ref="D3:D4"/>
    <mergeCell ref="E3:E4"/>
    <mergeCell ref="C2:C3"/>
    <mergeCell ref="X2:AB2"/>
    <mergeCell ref="P2:T2"/>
    <mergeCell ref="D2:E2"/>
    <mergeCell ref="H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Full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2024-08-18T23:31:09Z</dcterms:created>
  <dcterms:modified xsi:type="dcterms:W3CDTF">2024-08-19T19:47:55Z</dcterms:modified>
</cp:coreProperties>
</file>