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rent" sheetId="1" state="visible" r:id="rId2"/>
    <sheet name="Observations avril-mai 2020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<sst xmlns="http://schemas.openxmlformats.org/spreadsheetml/2006/main" count="597" uniqueCount="287">
  <si>
    <t xml:space="preserve">Name</t>
  </si>
  <si>
    <t xml:space="preserve">RA</t>
  </si>
  <si>
    <t xml:space="preserve">Dec</t>
  </si>
  <si>
    <t xml:space="preserve">G </t>
  </si>
  <si>
    <t xml:space="preserve">Obs CHEOPS</t>
  </si>
  <si>
    <t xml:space="preserve">GAIA DR2</t>
  </si>
  <si>
    <t xml:space="preserve">Observed by TESS ?</t>
  </si>
  <si>
    <t xml:space="preserve">Type</t>
  </si>
  <si>
    <t xml:space="preserve">Active</t>
  </si>
  <si>
    <t xml:space="preserve">PB8783</t>
  </si>
  <si>
    <t xml:space="preserve">1x2, 25 Sep, 28 Oct, 7 Nov</t>
  </si>
  <si>
    <t xml:space="preserve">DR2 2482171590176492928</t>
  </si>
  <si>
    <t xml:space="preserve">S3</t>
  </si>
  <si>
    <t xml:space="preserve">sdO+F5</t>
  </si>
  <si>
    <t xml:space="preserve">Feige14</t>
  </si>
  <si>
    <t xml:space="preserve">1x1 30 Sep, 19 Oct, 19 Oct, 8 Nov, 14 Nov</t>
  </si>
  <si>
    <t xml:space="preserve">DR2 2467789050372181760</t>
  </si>
  <si>
    <t xml:space="preserve">sdB</t>
  </si>
  <si>
    <t xml:space="preserve">TonS403</t>
  </si>
  <si>
    <t xml:space="preserve">1x1, 11 Nov, 18 Nov, 24 Nov, 26 Nov, 28 Nov, 29 Nov, 3 Dec, 6 Dec, 9 Dec, 11 Dec, 13 Dec</t>
  </si>
  <si>
    <t xml:space="preserve"> DR2 4888923825218566272</t>
  </si>
  <si>
    <t xml:space="preserve">S4, S5</t>
  </si>
  <si>
    <t xml:space="preserve">sdO</t>
  </si>
  <si>
    <t xml:space="preserve">PG 1207-033</t>
  </si>
  <si>
    <t xml:space="preserve">1x1 18 Apr, 1x1 29 Apr</t>
  </si>
  <si>
    <t xml:space="preserve">DR2 3598151393876907904</t>
  </si>
  <si>
    <t xml:space="preserve">no</t>
  </si>
  <si>
    <t xml:space="preserve">PG 1230+067</t>
  </si>
  <si>
    <t xml:space="preserve">1x2 24 Apr</t>
  </si>
  <si>
    <t xml:space="preserve">DR2 3708604861669017728</t>
  </si>
  <si>
    <t xml:space="preserve">S23</t>
  </si>
  <si>
    <t xml:space="preserve">He-sdOB</t>
  </si>
  <si>
    <t xml:space="preserve">PG1245-042</t>
  </si>
  <si>
    <r>
      <rPr>
        <sz val="12"/>
        <color rgb="FF000000"/>
        <rFont val="Times new roman"/>
        <family val="1"/>
      </rPr>
      <t xml:space="preserve">1x1 18 Apr, 3x1 week after,1x1 20 May, 1x1 28 May, 1x1 31 May</t>
    </r>
    <r>
      <rPr>
        <sz val="12"/>
        <color rgb="FFFF0000"/>
        <rFont val="Calibri"/>
        <family val="2"/>
      </rPr>
      <t xml:space="preserve"> </t>
    </r>
  </si>
  <si>
    <t xml:space="preserve">DR2 3678715462701462144</t>
  </si>
  <si>
    <t xml:space="preserve">no_data</t>
  </si>
  <si>
    <t xml:space="preserve">sd</t>
  </si>
  <si>
    <t xml:space="preserve">EC 12578-2107</t>
  </si>
  <si>
    <t xml:space="preserve">2x1 18-22 Apr, 3x1 week after, 1x1 4 May, 1x1 4 Jun</t>
  </si>
  <si>
    <t xml:space="preserve">DR2 3505433564035282816</t>
  </si>
  <si>
    <t xml:space="preserve">no in primary mission (S26)</t>
  </si>
  <si>
    <t xml:space="preserve">PG1303-114</t>
  </si>
  <si>
    <t xml:space="preserve">1x1 18 Apr, 3x1 week after, 1x1 7 May</t>
  </si>
  <si>
    <t xml:space="preserve">DR2 3622606864644055296</t>
  </si>
  <si>
    <t xml:space="preserve">EC13047-3049</t>
  </si>
  <si>
    <t xml:space="preserve">1x2 6 Jun</t>
  </si>
  <si>
    <t xml:space="preserve">DR2 6181058207869535872</t>
  </si>
  <si>
    <t xml:space="preserve">S10, very quiet</t>
  </si>
  <si>
    <t xml:space="preserve">EC13080-1508</t>
  </si>
  <si>
    <t xml:space="preserve">3x1 27,30 Apr, 4May</t>
  </si>
  <si>
    <t xml:space="preserve">DR2 3512505141788909696</t>
  </si>
  <si>
    <t xml:space="preserve">PG1343-102</t>
  </si>
  <si>
    <t xml:space="preserve">4x1 27,30Apr, 2, 4May</t>
  </si>
  <si>
    <t xml:space="preserve">DR2 3616978125319912576</t>
  </si>
  <si>
    <t xml:space="preserve">PG1352-023</t>
  </si>
  <si>
    <t xml:space="preserve">1x2 24 Apr, 1 Jun, 7 Jun</t>
  </si>
  <si>
    <t xml:space="preserve">DR2 3657799934042253952</t>
  </si>
  <si>
    <t xml:space="preserve">sdOB</t>
  </si>
  <si>
    <t xml:space="preserve">CW83 1419-09</t>
  </si>
  <si>
    <t xml:space="preserve">1x3 22 Apr, 21 May, 4 Jun, 8 Jun</t>
  </si>
  <si>
    <t xml:space="preserve">DR2 6328952378754074368</t>
  </si>
  <si>
    <t xml:space="preserve">EC14248-2647</t>
  </si>
  <si>
    <t xml:space="preserve">DR2 6223234473182542464</t>
  </si>
  <si>
    <t xml:space="preserve">S11, variability at ~31000s</t>
  </si>
  <si>
    <t xml:space="preserve">HD127493</t>
  </si>
  <si>
    <t xml:space="preserve">1x1 6 Jun, 13 Jun, 8h 26 Jun,</t>
  </si>
  <si>
    <t xml:space="preserve">DR2 6279201990154490496</t>
  </si>
  <si>
    <t xml:space="preserve">S11, very quiet</t>
  </si>
  <si>
    <t xml:space="preserve">PG1432+004</t>
  </si>
  <si>
    <t xml:space="preserve">12.7468 </t>
  </si>
  <si>
    <t xml:space="preserve">1x2 9 Jun, 19 Jun</t>
  </si>
  <si>
    <t xml:space="preserve">DR2 3653238674478903040</t>
  </si>
  <si>
    <t xml:space="preserve">PG1505+074</t>
  </si>
  <si>
    <t xml:space="preserve">1x1 6 Jun, 9 Jun</t>
  </si>
  <si>
    <t xml:space="preserve">DR2 1160486522563096192</t>
  </si>
  <si>
    <t xml:space="preserve">EC15103-1557</t>
  </si>
  <si>
    <t xml:space="preserve">1x2 23 Apr, 7 Jun, 19 Jun</t>
  </si>
  <si>
    <t xml:space="preserve">DR2 6307356875169802752</t>
  </si>
  <si>
    <t xml:space="preserve">LSIV-12 1</t>
  </si>
  <si>
    <t xml:space="preserve">1x1 25 May, 7 Jun, 15 Jun, 20 Jun</t>
  </si>
  <si>
    <t xml:space="preserve">DR2 4331468543718957056</t>
  </si>
  <si>
    <t xml:space="preserve">HD 149382</t>
  </si>
  <si>
    <t xml:space="preserve">8.8900 </t>
  </si>
  <si>
    <t xml:space="preserve">1x2 4 May, 5 Jun, 9 Jun, 15 Jun, 19 Jun, 25 Jun, 14 Jul</t>
  </si>
  <si>
    <t xml:space="preserve">DR2 4354377620100892416</t>
  </si>
  <si>
    <t xml:space="preserve">TYC 981-1097-1</t>
  </si>
  <si>
    <t xml:space="preserve">1x3 26 Jun, 27 Jun, 29 Jun, 7 Jul, 15 Jul, 16 Jul</t>
  </si>
  <si>
    <t xml:space="preserve">DR2 4443581135902112384</t>
  </si>
  <si>
    <t xml:space="preserve">TYC 982-614-1</t>
  </si>
  <si>
    <t xml:space="preserve">12.2138 </t>
  </si>
  <si>
    <t xml:space="preserve">1x3 29 May, 4 Jun, 12 Jun, 27 Jun, 28 Jun, 12 Jul</t>
  </si>
  <si>
    <t xml:space="preserve">DR2 4491575131988708736</t>
  </si>
  <si>
    <t xml:space="preserve">TYC 999-2458-1</t>
  </si>
  <si>
    <t xml:space="preserve">1x3 10 Jun</t>
  </si>
  <si>
    <t xml:space="preserve">DR2 4492298675061523712</t>
  </si>
  <si>
    <t xml:space="preserve">LSIV+06_2</t>
  </si>
  <si>
    <t xml:space="preserve">1x1 25, 26 Jun, 22 Jul, 3 Aug, 18 Aug</t>
  </si>
  <si>
    <t xml:space="preserve">DR2 4474925704147910912</t>
  </si>
  <si>
    <t xml:space="preserve">He-sdO</t>
  </si>
  <si>
    <t xml:space="preserve">TYC 499-2297-1</t>
  </si>
  <si>
    <t xml:space="preserve">1x1 6 Jul, 8 Jul, 23 Jul, 2 Aug, 17 Aug, 5 Sep</t>
  </si>
  <si>
    <t xml:space="preserve">DR2 4244048534563315200</t>
  </si>
  <si>
    <t xml:space="preserve">LSIV+00_21</t>
  </si>
  <si>
    <t xml:space="preserve">12.4132 </t>
  </si>
  <si>
    <t xml:space="preserve">1x2 3 Sep, 5 Sep</t>
  </si>
  <si>
    <t xml:space="preserve">DR2 4230753789714485376</t>
  </si>
  <si>
    <t xml:space="preserve">EC20305-1417</t>
  </si>
  <si>
    <t xml:space="preserve">1x3 26 Aug, 6 Sep</t>
  </si>
  <si>
    <t xml:space="preserve">DR2 6875765418489837184</t>
  </si>
  <si>
    <t xml:space="preserve">LSIV+109</t>
  </si>
  <si>
    <t xml:space="preserve">1x2 2 Aug, 2 Aug, 18 Aug, 28 Aug, 3 Sep</t>
  </si>
  <si>
    <t xml:space="preserve">DR2 1751329750248988544</t>
  </si>
  <si>
    <t xml:space="preserve">LS IV -14 116</t>
  </si>
  <si>
    <t xml:space="preserve">1x1 14 Jun, 28 Aug</t>
  </si>
  <si>
    <t xml:space="preserve">DR2 6886766582082317440</t>
  </si>
  <si>
    <t xml:space="preserve">PG2151+100</t>
  </si>
  <si>
    <t xml:space="preserve">1x3 28 Aug, 9 Sep, 29 Sep</t>
  </si>
  <si>
    <t xml:space="preserve">DR2 2726462767263155840</t>
  </si>
  <si>
    <t xml:space="preserve">sdB (+ K?)</t>
  </si>
  <si>
    <t xml:space="preserve">EC21595-1747</t>
  </si>
  <si>
    <t xml:space="preserve">1x2 4 Sep, 8 Sep</t>
  </si>
  <si>
    <t xml:space="preserve">DR2 6826389993418664832</t>
  </si>
  <si>
    <t xml:space="preserve">EC 22081-1916</t>
  </si>
  <si>
    <t xml:space="preserve">1x2 3 Sep, 8 Sep</t>
  </si>
  <si>
    <t xml:space="preserve">DR2 6822231953975577600</t>
  </si>
  <si>
    <t xml:space="preserve">PG 2219+094</t>
  </si>
  <si>
    <t xml:space="preserve">1x1 25 Aug, 13 Sep, 4 Oct, 7 Oct</t>
  </si>
  <si>
    <t xml:space="preserve">DR2 2723329360986655616</t>
  </si>
  <si>
    <t xml:space="preserve">PG2313-021</t>
  </si>
  <si>
    <t xml:space="preserve">1x2 26 Sep, 4 Oct, 10 Oct</t>
  </si>
  <si>
    <t xml:space="preserve">DR2 2638589797971367936</t>
  </si>
  <si>
    <t xml:space="preserve">Feige 110</t>
  </si>
  <si>
    <t xml:space="preserve">11.7924 </t>
  </si>
  <si>
    <t xml:space="preserve">1x2 17 Aug, 27 Sep, 5 Oct,</t>
  </si>
  <si>
    <t xml:space="preserve">DR2 2633603478379307904</t>
  </si>
  <si>
    <t xml:space="preserve">MCT2341-3443</t>
  </si>
  <si>
    <t xml:space="preserve">1x1 7 Oct, 11 Oct</t>
  </si>
  <si>
    <t xml:space="preserve">DR2 2312392250224668288</t>
  </si>
  <si>
    <t xml:space="preserve">S2</t>
  </si>
  <si>
    <t xml:space="preserve">PG2349+002</t>
  </si>
  <si>
    <t xml:space="preserve">done on 1 Aug</t>
  </si>
  <si>
    <t xml:space="preserve">DR2 2642341469085008000</t>
  </si>
  <si>
    <t xml:space="preserve">MCT2350-3026</t>
  </si>
  <si>
    <t xml:space="preserve">1x2 21 Sep, 30 Sep, 3 Oct, 14 Oct</t>
  </si>
  <si>
    <t xml:space="preserve">DR2 2326994490492043264</t>
  </si>
  <si>
    <t xml:space="preserve">Suspended</t>
  </si>
  <si>
    <t xml:space="preserve">LSIV+06_5</t>
  </si>
  <si>
    <t xml:space="preserve">12.3695 </t>
  </si>
  <si>
    <t xml:space="preserve">1x2 26 Jun, 13 Jul, 25 Jul, 20 Aug</t>
  </si>
  <si>
    <t xml:space="preserve">DR2 4306588038696593408</t>
  </si>
  <si>
    <t xml:space="preserve">EC14338-1445</t>
  </si>
  <si>
    <t xml:space="preserve">13.5487 </t>
  </si>
  <si>
    <t xml:space="preserve">1x1 29 Apr, 1x1 7 May</t>
  </si>
  <si>
    <t xml:space="preserve">DR2 6286983543181717120</t>
  </si>
  <si>
    <t xml:space="preserve">EC 14599-2047</t>
  </si>
  <si>
    <t xml:space="preserve">2x1, 27 Apr, 4 May, 21 May</t>
  </si>
  <si>
    <t xml:space="preserve">DR2 6232586545427688320</t>
  </si>
  <si>
    <t xml:space="preserve">EC01541-1409</t>
  </si>
  <si>
    <t xml:space="preserve">1x3 26 Oct, 7 Nov, 12 Nov, 15 Nov</t>
  </si>
  <si>
    <t xml:space="preserve">DR2 5149241067178231552</t>
  </si>
  <si>
    <t xml:space="preserve">TYC 497-63-1</t>
  </si>
  <si>
    <t xml:space="preserve">1x1 23 Aug, 28 Aug, 4 Sep, 8 Sep, 13 Sep</t>
  </si>
  <si>
    <t xml:space="preserve">DR2 4230984141696772864</t>
  </si>
  <si>
    <t xml:space="preserve">TYC 1077-218-1</t>
  </si>
  <si>
    <t xml:space="preserve">1x1 27 Aug, 5 Sep, 5 Sep</t>
  </si>
  <si>
    <t xml:space="preserve">DR2 4299431347569705216</t>
  </si>
  <si>
    <t xml:space="preserve">LS IV +09 2</t>
  </si>
  <si>
    <t xml:space="preserve">1x2 orb 19 Apr, 1x2 5 May</t>
  </si>
  <si>
    <t xml:space="preserve">DR2 4487798721865489152</t>
  </si>
  <si>
    <t xml:space="preserve">NO</t>
  </si>
  <si>
    <t xml:space="preserve">TYC 467-3836-1</t>
  </si>
  <si>
    <t xml:space="preserve">1x1 14 Jun, 26 Jun, 16 Jul, 22 Jul, 19 Aug, 21 Aug</t>
  </si>
  <si>
    <t xml:space="preserve">DR2 4268037679255623808</t>
  </si>
  <si>
    <t xml:space="preserve">OR_ID</t>
  </si>
  <si>
    <t xml:space="preserve">inc. G</t>
  </si>
  <si>
    <t xml:space="preserve">Comments</t>
  </si>
  <si>
    <t xml:space="preserve">FIELD</t>
  </si>
  <si>
    <t xml:space="preserve">T_Exp (s) April 2020</t>
  </si>
  <si>
    <t xml:space="preserve">Observed by K2 ?</t>
  </si>
  <si>
    <t xml:space="preserve">V</t>
  </si>
  <si>
    <t xml:space="preserve">inc. V</t>
  </si>
  <si>
    <t xml:space="preserve">Teff</t>
  </si>
  <si>
    <t xml:space="preserve">Δteff</t>
  </si>
  <si>
    <t xml:space="preserve">logg</t>
  </si>
  <si>
    <t xml:space="preserve">Δlogg</t>
  </si>
  <si>
    <t xml:space="preserve">Mass</t>
  </si>
  <si>
    <t xml:space="preserve">Δmass</t>
  </si>
  <si>
    <t xml:space="preserve">1x2 orb 4 May</t>
  </si>
  <si>
    <t xml:space="preserve">CHEOPS vis: 95</t>
  </si>
  <si>
    <t xml:space="preserve">OK 2'</t>
  </si>
  <si>
    <t xml:space="preserve">27d, sector 25 or 26 </t>
  </si>
  <si>
    <t xml:space="preserve">HPM star</t>
  </si>
  <si>
    <r>
      <rPr>
        <sz val="11"/>
        <color rgb="FF141412"/>
        <rFont val="Tahoma"/>
        <family val="2"/>
      </rPr>
      <t xml:space="preserve">OK 2', </t>
    </r>
    <r>
      <rPr>
        <sz val="11"/>
        <color rgb="FFFF0000"/>
        <rFont val="Tahoma"/>
        <family val="2"/>
      </rPr>
      <t xml:space="preserve">post-AGB d'après Marilyn</t>
    </r>
  </si>
  <si>
    <t xml:space="preserve">27d</t>
  </si>
  <si>
    <t xml:space="preserve">[CW83] 0711+22, UVO0711+22</t>
  </si>
  <si>
    <t xml:space="preserve">CHEOPS vis: 58.7</t>
  </si>
  <si>
    <t xml:space="preserve">TYC1358-719-1 (V mag similar) at 81"</t>
  </si>
  <si>
    <t xml:space="preserve">DR2 3367249485278272000</t>
  </si>
  <si>
    <t xml:space="preserve">LSE21/CD-23 15853</t>
  </si>
  <si>
    <t xml:space="preserve">CHEOPS vis: 71.7</t>
  </si>
  <si>
    <r>
      <rPr>
        <sz val="11"/>
        <color rgb="FF141412"/>
        <rFont val="Tahoma"/>
        <family val="2"/>
      </rPr>
      <t xml:space="preserve">OK 2', </t>
    </r>
    <r>
      <rPr>
        <sz val="11"/>
        <color rgb="FFFF0000"/>
        <rFont val="Tahoma"/>
        <family val="2"/>
      </rPr>
      <t xml:space="preserve">very hot</t>
    </r>
  </si>
  <si>
    <t xml:space="preserve">DR2 6863734326040601856</t>
  </si>
  <si>
    <t xml:space="preserve">GALEX J093126.8+163351</t>
  </si>
  <si>
    <t xml:space="preserve">11.7861 </t>
  </si>
  <si>
    <t xml:space="preserve">CHEOPS vis: 60.7</t>
  </si>
  <si>
    <t xml:space="preserve">TYC1403-201-1 (slightly brighter in V) at 116"</t>
  </si>
  <si>
    <t xml:space="preserve">DR2 631217844411416960</t>
  </si>
  <si>
    <t xml:space="preserve">OK 2', 0.40"</t>
  </si>
  <si>
    <t xml:space="preserve">not given</t>
  </si>
  <si>
    <t xml:space="preserve">faint EB at 116"</t>
  </si>
  <si>
    <t xml:space="preserve">1x3 22 Apr, 21 May</t>
  </si>
  <si>
    <t xml:space="preserve">Galactic nebula at 103"</t>
  </si>
  <si>
    <t xml:space="preserve">1x2 orb 24 Apr</t>
  </si>
  <si>
    <t xml:space="preserve">quasar at 75" + HB star at 90"</t>
  </si>
  <si>
    <t xml:space="preserve">NO (epic#)</t>
  </si>
  <si>
    <t xml:space="preserve">???</t>
  </si>
  <si>
    <t xml:space="preserve">Brighter star TYC 5767-290-1 V=10.7 at 88"</t>
  </si>
  <si>
    <t xml:space="preserve">OK 2', 0.49"</t>
  </si>
  <si>
    <r>
      <rPr>
        <sz val="12"/>
        <color rgb="FF000000"/>
        <rFont val="Calibri"/>
        <family val="2"/>
      </rPr>
      <t xml:space="preserve">1x2 orb 19 Apr, 1x2 5 May, </t>
    </r>
    <r>
      <rPr>
        <sz val="12"/>
        <color rgb="FFFF0000"/>
        <rFont val="Calibri"/>
        <family val="2"/>
      </rPr>
      <t xml:space="preserve">STOPPED 12-05-2020</t>
    </r>
  </si>
  <si>
    <t xml:space="preserve">IR source (star) at 43" + star at 69"</t>
  </si>
  <si>
    <t xml:space="preserve">1x2 orb 23 Apr</t>
  </si>
  <si>
    <t xml:space="preserve">Gaia DR2 6822231953975149056 at 2"</t>
  </si>
  <si>
    <r>
      <rPr>
        <sz val="12"/>
        <color rgb="FF000000"/>
        <rFont val="Calibri"/>
        <family val="2"/>
      </rPr>
      <t xml:space="preserve">Also for period shift,</t>
    </r>
    <r>
      <rPr>
        <b val="true"/>
        <sz val="12"/>
        <color rgb="FF000000"/>
        <rFont val="Calibri"/>
        <family val="2"/>
      </rPr>
      <t xml:space="preserve"> ID_40</t>
    </r>
  </si>
  <si>
    <t xml:space="preserve">Fainter stars at 47" and 56"</t>
  </si>
  <si>
    <t xml:space="preserve">Radio source at 60"</t>
  </si>
  <si>
    <t xml:space="preserve">PG1114+072/Feige 38</t>
  </si>
  <si>
    <t xml:space="preserve">13.0048 </t>
  </si>
  <si>
    <t xml:space="preserve">CHEOPS vis: 77.8</t>
  </si>
  <si>
    <t xml:space="preserve">Galaxy at 93"</t>
  </si>
  <si>
    <t xml:space="preserve">DR2 3817717887347994112</t>
  </si>
  <si>
    <t xml:space="preserve">PB5450</t>
  </si>
  <si>
    <t xml:space="preserve">STOPPED 12-05-2020</t>
  </si>
  <si>
    <t xml:space="preserve">DR2 2641111493529802496</t>
  </si>
  <si>
    <t xml:space="preserve">EC 14345-1729</t>
  </si>
  <si>
    <t xml:space="preserve">OK 2', 0.51"</t>
  </si>
  <si>
    <t xml:space="preserve">DR2 6285227348234148736</t>
  </si>
  <si>
    <t xml:space="preserve">PG 2158+082</t>
  </si>
  <si>
    <t xml:space="preserve">DR2 2724882872133120512</t>
  </si>
  <si>
    <t xml:space="preserve">[L92b] Mark A</t>
  </si>
  <si>
    <t xml:space="preserve">Fainter star at 32"</t>
  </si>
  <si>
    <t xml:space="preserve">DR2 6902139575705449344</t>
  </si>
  <si>
    <t xml:space="preserve">Planet in RV, try to detect phase curve 10 consecutive orbits, B priority</t>
  </si>
  <si>
    <t xml:space="preserve">radio source at 76"</t>
  </si>
  <si>
    <r>
      <rPr>
        <sz val="12"/>
        <color rgb="FF000000"/>
        <rFont val="Calibri"/>
        <family val="2"/>
      </rPr>
      <t xml:space="preserve">1x1 18 Apr, 1x1 29 Apr, </t>
    </r>
    <r>
      <rPr>
        <sz val="12"/>
        <color rgb="FFFF0000"/>
        <rFont val="Calibri"/>
        <family val="2"/>
      </rPr>
      <t xml:space="preserve">STOPPED 12-05-2020</t>
    </r>
  </si>
  <si>
    <t xml:space="preserve">OK 2', 0.71"</t>
  </si>
  <si>
    <t xml:space="preserve">EC15061-1442</t>
  </si>
  <si>
    <t xml:space="preserve">DR2 6308561905553812864</t>
  </si>
  <si>
    <t xml:space="preserve">Feige 48</t>
  </si>
  <si>
    <t xml:space="preserve">CHEOPS vis: 55%</t>
  </si>
  <si>
    <t xml:space="preserve">Quasar at 106"</t>
  </si>
  <si>
    <t xml:space="preserve">DR2 859683853719128192</t>
  </si>
  <si>
    <t xml:space="preserve">PG 2337+070</t>
  </si>
  <si>
    <t xml:space="preserve">Galaxy source at 101"</t>
  </si>
  <si>
    <t xml:space="preserve">DR2 2757157489778320000</t>
  </si>
  <si>
    <t xml:space="preserve">PHL 627</t>
  </si>
  <si>
    <t xml:space="preserve">DR2 2443124255783107968</t>
  </si>
  <si>
    <t xml:space="preserve">PHL 197</t>
  </si>
  <si>
    <t xml:space="preserve">radio source at 100"</t>
  </si>
  <si>
    <t xml:space="preserve">DR2 2668680716803946496</t>
  </si>
  <si>
    <r>
      <rPr>
        <sz val="12"/>
        <color rgb="FF000000"/>
        <rFont val="Calibri"/>
        <family val="2"/>
      </rPr>
      <t xml:space="preserve">2x1 orb 18-22 Apr, 3x1 week after, 1x1 4 May, </t>
    </r>
    <r>
      <rPr>
        <sz val="12"/>
        <color rgb="FFFF0000"/>
        <rFont val="Calibri"/>
        <family val="2"/>
      </rPr>
      <t xml:space="preserve">STOPPED 12-05-2020</t>
    </r>
  </si>
  <si>
    <t xml:space="preserve">UV source at 46"</t>
  </si>
  <si>
    <r>
      <rPr>
        <sz val="12"/>
        <color rgb="FF000000"/>
        <rFont val="Calibri"/>
        <family val="2"/>
      </rPr>
      <t xml:space="preserve">1x1 29 Apr, 1x1 7 May, </t>
    </r>
    <r>
      <rPr>
        <sz val="12"/>
        <color rgb="FFFF0000"/>
        <rFont val="Calibri"/>
        <family val="2"/>
      </rPr>
      <t xml:space="preserve">STOPPED 12-05-2020</t>
    </r>
  </si>
  <si>
    <t xml:space="preserve"> brighter star TYC 5576-843-1 at 111"</t>
  </si>
  <si>
    <r>
      <rPr>
        <sz val="12"/>
        <color rgb="FF000000"/>
        <rFont val="Calibri"/>
        <family val="2"/>
      </rPr>
      <t xml:space="preserve">2x1, 27 Apr, 4 May, 21 May, </t>
    </r>
    <r>
      <rPr>
        <sz val="12"/>
        <color rgb="FFFF0000"/>
        <rFont val="Calibri"/>
        <family val="2"/>
      </rPr>
      <t xml:space="preserve">STOPPED 12-05-2020</t>
    </r>
  </si>
  <si>
    <r>
      <rPr>
        <sz val="12"/>
        <color rgb="FF000000"/>
        <rFont val="Calibri"/>
        <family val="2"/>
      </rPr>
      <t xml:space="preserve">1x1 18 Apr, 3x1 week after,1x1 20 May, 1x1 28 May, 1x1 31 May</t>
    </r>
    <r>
      <rPr>
        <sz val="12"/>
        <color rgb="FFFF0000"/>
        <rFont val="Calibri"/>
        <family val="2"/>
      </rPr>
      <t xml:space="preserve"> STOPPED 25-05-2020 (forgot on 12 May)</t>
    </r>
  </si>
  <si>
    <t xml:space="preserve">Galaxy at 27"</t>
  </si>
  <si>
    <t xml:space="preserve">~13.7</t>
  </si>
  <si>
    <r>
      <rPr>
        <sz val="12"/>
        <color rgb="FF000000"/>
        <rFont val="Calibri"/>
        <family val="2"/>
      </rPr>
      <t xml:space="preserve">1x1 18 Apr, 3x1 week after, 1x1 7 May, </t>
    </r>
    <r>
      <rPr>
        <sz val="12"/>
        <color rgb="FFFF0000"/>
        <rFont val="Calibri"/>
        <family val="2"/>
      </rPr>
      <t xml:space="preserve">STOPPED 12-05-2020</t>
    </r>
  </si>
  <si>
    <t xml:space="preserve">OK 2', 0.56"</t>
  </si>
  <si>
    <t xml:space="preserve">BPS CS 22950-10</t>
  </si>
  <si>
    <t xml:space="preserve">DR2 6874384367465624448</t>
  </si>
  <si>
    <r>
      <rPr>
        <sz val="12"/>
        <color rgb="FF000000"/>
        <rFont val="Calibri"/>
        <family val="2"/>
      </rPr>
      <t xml:space="preserve">3x1 27,30 Apr, 4May, </t>
    </r>
    <r>
      <rPr>
        <sz val="12"/>
        <color rgb="FFFF0000"/>
        <rFont val="Calibri"/>
        <family val="2"/>
      </rPr>
      <t xml:space="preserve">STOPPED 12-05-2020</t>
    </r>
  </si>
  <si>
    <t xml:space="preserve">OK 2', 0.57"</t>
  </si>
  <si>
    <t xml:space="preserve">27d, zone 5</t>
  </si>
  <si>
    <r>
      <rPr>
        <sz val="12"/>
        <color rgb="FF000000"/>
        <rFont val="Calibri"/>
        <family val="2"/>
      </rPr>
      <t xml:space="preserve">4x1 27,30Apr, 2, 4May, </t>
    </r>
    <r>
      <rPr>
        <sz val="12"/>
        <color rgb="FFFF0000"/>
        <rFont val="Calibri"/>
        <family val="2"/>
      </rPr>
      <t xml:space="preserve">STOPPED 12-05-2020</t>
    </r>
  </si>
  <si>
    <t xml:space="preserve">source X at 95"</t>
  </si>
  <si>
    <t xml:space="preserve">PG1127+019</t>
  </si>
  <si>
    <t xml:space="preserve">DR2 3799987433421443712</t>
  </si>
  <si>
    <t xml:space="preserve">3 orbites consécutives (7 targets)</t>
  </si>
  <si>
    <t xml:space="preserve">4 sd</t>
  </si>
  <si>
    <t xml:space="preserve">2 orbites consécutives (15 targets)</t>
  </si>
  <si>
    <t xml:space="preserve">24 sdB</t>
  </si>
  <si>
    <t xml:space="preserve">4 sdOB</t>
  </si>
  <si>
    <t xml:space="preserve">Convert RA/DEC to decimals</t>
  </si>
  <si>
    <t xml:space="preserve">2 He-sdOB</t>
  </si>
  <si>
    <t xml:space="preserve">4 sdO</t>
  </si>
  <si>
    <t xml:space="preserve">4 He-sdO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</si>
</sst>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0000"/>
    <numFmt numFmtId="167" formatCode="0.00000000"/>
    <numFmt numFmtId="168" formatCode="0.0000000000"/>
  </numFmts>
  <fonts count="3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</font>
    <font>
      <b val="true"/>
      <sz val="12"/>
      <color rgb="FF000000"/>
      <name val="Times new roman"/>
      <family val="1"/>
    </font>
    <font>
      <b val="true"/>
      <sz val="11"/>
      <color rgb="FF000000"/>
      <name val="Times new roman"/>
      <family val="1"/>
    </font>
    <font>
      <sz val="12"/>
      <color rgb="FF141412"/>
      <name val="Times new roman"/>
      <family val="1"/>
    </font>
    <font>
      <sz val="12"/>
      <color rgb="FF010101"/>
      <name val="Times new roman"/>
      <family val="1"/>
    </font>
    <font>
      <sz val="11"/>
      <name val="Times new roman"/>
      <family val="1"/>
    </font>
    <font>
      <sz val="11"/>
      <color rgb="FF141412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Calibri"/>
      <family val="2"/>
    </font>
    <font>
      <sz val="12"/>
      <name val="Times new roman"/>
      <family val="1"/>
    </font>
    <font>
      <sz val="11"/>
      <color rgb="FF008000"/>
      <name val="Times new roman"/>
      <family val="1"/>
    </font>
    <font>
      <u val="single"/>
      <sz val="12"/>
      <color rgb="FF0000FF"/>
      <name val="Calibri"/>
      <family val="2"/>
    </font>
    <font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2"/>
      <color rgb="FF010101"/>
      <name val="Tahoma"/>
      <family val="2"/>
    </font>
    <font>
      <sz val="11"/>
      <color rgb="FF141412"/>
      <name val="Tahoma"/>
      <family val="2"/>
    </font>
    <font>
      <b val="true"/>
      <sz val="10"/>
      <color rgb="FF010101"/>
      <name val="Courier New"/>
      <family val="3"/>
    </font>
    <font>
      <sz val="11"/>
      <color rgb="FFFF0000"/>
      <name val="Calibri"/>
      <family val="2"/>
    </font>
    <font>
      <sz val="11"/>
      <color rgb="FFFF0000"/>
      <name val="Tahoma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141412"/>
      <name val="Calibri"/>
      <family val="2"/>
    </font>
    <font>
      <sz val="11"/>
      <name val="Tahoma"/>
      <family val="2"/>
    </font>
    <font>
      <sz val="11"/>
      <color rgb="FF010101"/>
      <name val="Tahoma"/>
      <family val="2"/>
    </font>
    <font>
      <b val="true"/>
      <sz val="11"/>
      <name val="Calibri"/>
      <family val="2"/>
    </font>
    <font>
      <sz val="10"/>
      <color rgb="FF010101"/>
      <name val="Calibri (Corps)"/>
      <family val="0"/>
    </font>
    <font>
      <sz val="14"/>
      <color rgb="FF010101"/>
      <name val="Tahoma"/>
      <family val="2"/>
    </font>
    <font>
      <sz val="10"/>
      <color rgb="FF010101"/>
      <name val="Courier New"/>
      <family val="3"/>
    </font>
    <font>
      <sz val="11"/>
      <color rgb="FF008000"/>
      <name val="Calibri"/>
      <family val="2"/>
    </font>
    <font>
      <sz val="14"/>
      <color rgb="FF1414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00800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10101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1" min="1" style="1" width="25.2279069767442"/>
    <col collapsed="false" hidden="false" max="2" min="2" style="2" width="13.7813953488372"/>
    <col collapsed="false" hidden="false" max="3" min="3" style="3" width="15.753488372093"/>
    <col collapsed="false" hidden="false" max="4" min="4" style="4" width="13.1674418604651"/>
    <col collapsed="false" hidden="false" max="5" min="5" style="1" width="75.6186046511628"/>
    <col collapsed="false" hidden="false" max="6" min="6" style="1" width="26.7023255813953"/>
    <col collapsed="false" hidden="false" max="7" min="7" style="1" width="29.9023255813953"/>
    <col collapsed="false" hidden="false" max="1025" min="8" style="1" width="10.8279069767442"/>
  </cols>
  <sheetData>
    <row r="1" s="9" customFormat="true" ht="15" hidden="false" customHeight="false" outlineLevel="0" collapsed="false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5" t="s">
        <v>6</v>
      </c>
      <c r="H1" s="5" t="s">
        <v>7</v>
      </c>
    </row>
    <row r="2" customFormat="false" ht="15" hidden="false" customHeight="false" outlineLevel="0" collapsed="false">
      <c r="A2" s="10" t="s">
        <v>8</v>
      </c>
      <c r="B2" s="11"/>
      <c r="C2" s="12"/>
      <c r="E2" s="12"/>
      <c r="G2" s="10"/>
      <c r="H2" s="10"/>
    </row>
    <row r="3" customFormat="false" ht="15" hidden="false" customHeight="false" outlineLevel="0" collapsed="false">
      <c r="A3" s="13" t="s">
        <v>9</v>
      </c>
      <c r="B3" s="14" t="n">
        <v>20.930197035055</v>
      </c>
      <c r="C3" s="3" t="n">
        <v>-5.09606417545638</v>
      </c>
      <c r="D3" s="15" t="n">
        <v>12.2343</v>
      </c>
      <c r="E3" s="1" t="s">
        <v>10</v>
      </c>
      <c r="F3" s="16" t="s">
        <v>11</v>
      </c>
      <c r="G3" s="1" t="s">
        <v>12</v>
      </c>
      <c r="H3" s="1" t="s">
        <v>13</v>
      </c>
    </row>
    <row r="4" customFormat="false" ht="15" hidden="false" customHeight="false" outlineLevel="0" collapsed="false">
      <c r="A4" s="13" t="s">
        <v>14</v>
      </c>
      <c r="B4" s="14" t="n">
        <v>27.0153603116375</v>
      </c>
      <c r="C4" s="3" t="n">
        <v>-5.92927474575361</v>
      </c>
      <c r="D4" s="15" t="n">
        <v>12.7726</v>
      </c>
      <c r="E4" s="1" t="s">
        <v>15</v>
      </c>
      <c r="F4" s="16" t="s">
        <v>16</v>
      </c>
      <c r="G4" s="1" t="s">
        <v>12</v>
      </c>
      <c r="H4" s="1" t="s">
        <v>17</v>
      </c>
    </row>
    <row r="5" customFormat="false" ht="15" hidden="false" customHeight="false" outlineLevel="0" collapsed="false">
      <c r="A5" s="13" t="s">
        <v>18</v>
      </c>
      <c r="B5" s="14" t="n">
        <v>62.4570873134075</v>
      </c>
      <c r="C5" s="3" t="n">
        <v>-28.3342147188508</v>
      </c>
      <c r="D5" s="15" t="n">
        <v>12.9156</v>
      </c>
      <c r="E5" s="1" t="s">
        <v>19</v>
      </c>
      <c r="F5" s="16" t="s">
        <v>20</v>
      </c>
      <c r="G5" s="1" t="s">
        <v>21</v>
      </c>
      <c r="H5" s="1" t="s">
        <v>22</v>
      </c>
    </row>
    <row r="6" customFormat="false" ht="15" hidden="false" customHeight="false" outlineLevel="0" collapsed="false">
      <c r="A6" s="17" t="s">
        <v>23</v>
      </c>
      <c r="B6" s="18" t="n">
        <v>182.400167</v>
      </c>
      <c r="C6" s="18" t="n">
        <v>-3.55222</v>
      </c>
      <c r="D6" s="15" t="n">
        <v>13.3422</v>
      </c>
      <c r="E6" s="1" t="s">
        <v>24</v>
      </c>
      <c r="F6" s="1" t="s">
        <v>25</v>
      </c>
      <c r="G6" s="1" t="s">
        <v>26</v>
      </c>
      <c r="H6" s="1" t="s">
        <v>17</v>
      </c>
    </row>
    <row r="7" customFormat="false" ht="15" hidden="false" customHeight="false" outlineLevel="0" collapsed="false">
      <c r="A7" s="19" t="s">
        <v>27</v>
      </c>
      <c r="B7" s="18" t="n">
        <v>188.34667</v>
      </c>
      <c r="C7" s="18" t="n">
        <v>6.42167</v>
      </c>
      <c r="D7" s="15" t="n">
        <v>13.1255</v>
      </c>
      <c r="E7" s="1" t="s">
        <v>28</v>
      </c>
      <c r="F7" s="1" t="s">
        <v>29</v>
      </c>
      <c r="G7" s="1" t="s">
        <v>30</v>
      </c>
      <c r="H7" s="1" t="s">
        <v>31</v>
      </c>
    </row>
    <row r="8" customFormat="false" ht="15" hidden="false" customHeight="false" outlineLevel="0" collapsed="false">
      <c r="A8" s="19" t="s">
        <v>32</v>
      </c>
      <c r="B8" s="20" t="n">
        <v>192.057873393968</v>
      </c>
      <c r="C8" s="21" t="n">
        <v>-4.51313118486972</v>
      </c>
      <c r="D8" s="15" t="n">
        <v>13.6019</v>
      </c>
      <c r="E8" s="1" t="s">
        <v>33</v>
      </c>
      <c r="F8" s="1" t="s">
        <v>34</v>
      </c>
      <c r="G8" s="1" t="s">
        <v>35</v>
      </c>
      <c r="H8" s="1" t="s">
        <v>36</v>
      </c>
    </row>
    <row r="9" customFormat="false" ht="15" hidden="false" customHeight="false" outlineLevel="0" collapsed="false">
      <c r="A9" s="19" t="s">
        <v>37</v>
      </c>
      <c r="B9" s="3" t="n">
        <v>195.1363238</v>
      </c>
      <c r="C9" s="18" t="n">
        <v>-21.3991951263741</v>
      </c>
      <c r="D9" s="15" t="n">
        <v>13.5223</v>
      </c>
      <c r="E9" s="1" t="s">
        <v>38</v>
      </c>
      <c r="F9" s="1" t="s">
        <v>39</v>
      </c>
      <c r="G9" s="1" t="s">
        <v>40</v>
      </c>
      <c r="H9" s="1" t="s">
        <v>17</v>
      </c>
    </row>
    <row r="10" customFormat="false" ht="15" hidden="false" customHeight="false" outlineLevel="0" collapsed="false">
      <c r="A10" s="19" t="s">
        <v>41</v>
      </c>
      <c r="B10" s="18" t="n">
        <v>196.596167</v>
      </c>
      <c r="C10" s="18" t="n">
        <v>-11.69257</v>
      </c>
      <c r="D10" s="15" t="n">
        <v>13.6334</v>
      </c>
      <c r="E10" s="1" t="s">
        <v>42</v>
      </c>
      <c r="F10" s="1" t="s">
        <v>43</v>
      </c>
      <c r="G10" s="1" t="s">
        <v>26</v>
      </c>
      <c r="H10" s="1" t="s">
        <v>17</v>
      </c>
    </row>
    <row r="11" customFormat="false" ht="15" hidden="false" customHeight="false" outlineLevel="0" collapsed="false">
      <c r="A11" s="13" t="s">
        <v>44</v>
      </c>
      <c r="B11" s="14" t="n">
        <v>196.879257856076</v>
      </c>
      <c r="C11" s="3" t="n">
        <v>-31.0838670790936</v>
      </c>
      <c r="D11" s="15" t="n">
        <v>12.7857</v>
      </c>
      <c r="E11" s="1" t="s">
        <v>45</v>
      </c>
      <c r="F11" s="16" t="s">
        <v>46</v>
      </c>
      <c r="G11" s="1" t="s">
        <v>47</v>
      </c>
      <c r="H11" s="1" t="s">
        <v>17</v>
      </c>
    </row>
    <row r="12" s="23" customFormat="true" ht="15" hidden="false" customHeight="false" outlineLevel="0" collapsed="false">
      <c r="A12" s="19" t="s">
        <v>48</v>
      </c>
      <c r="B12" s="18" t="n">
        <v>197.669625</v>
      </c>
      <c r="C12" s="18" t="n">
        <v>-15.40602</v>
      </c>
      <c r="D12" s="15" t="n">
        <v>13.653</v>
      </c>
      <c r="E12" s="1" t="s">
        <v>49</v>
      </c>
      <c r="F12" s="22" t="s">
        <v>50</v>
      </c>
      <c r="G12" s="17" t="s">
        <v>26</v>
      </c>
      <c r="H12" s="17" t="s">
        <v>17</v>
      </c>
      <c r="I12" s="1"/>
      <c r="J12" s="1"/>
      <c r="K12" s="1"/>
      <c r="L12" s="1"/>
      <c r="M12" s="1"/>
      <c r="N12" s="1"/>
    </row>
    <row r="13" customFormat="false" ht="15" hidden="false" customHeight="false" outlineLevel="0" collapsed="false">
      <c r="A13" s="19" t="s">
        <v>51</v>
      </c>
      <c r="B13" s="18" t="n">
        <v>206.533228852875</v>
      </c>
      <c r="C13" s="21" t="n">
        <v>-10.4468026391813</v>
      </c>
      <c r="D13" s="15" t="n">
        <v>13.6936</v>
      </c>
      <c r="E13" s="1" t="s">
        <v>52</v>
      </c>
      <c r="F13" s="1" t="s">
        <v>53</v>
      </c>
      <c r="G13" s="1" t="s">
        <v>35</v>
      </c>
      <c r="H13" s="1" t="s">
        <v>17</v>
      </c>
    </row>
    <row r="14" customFormat="false" ht="15" hidden="false" customHeight="false" outlineLevel="0" collapsed="false">
      <c r="A14" s="19" t="s">
        <v>54</v>
      </c>
      <c r="B14" s="24" t="n">
        <v>208.76962</v>
      </c>
      <c r="C14" s="18" t="n">
        <v>-2.50602</v>
      </c>
      <c r="D14" s="15" t="n">
        <v>12.0638</v>
      </c>
      <c r="E14" s="1" t="s">
        <v>55</v>
      </c>
      <c r="F14" s="1" t="s">
        <v>56</v>
      </c>
      <c r="G14" s="1" t="s">
        <v>40</v>
      </c>
      <c r="H14" s="1" t="s">
        <v>57</v>
      </c>
    </row>
    <row r="15" customFormat="false" ht="15" hidden="false" customHeight="false" outlineLevel="0" collapsed="false">
      <c r="A15" s="19" t="s">
        <v>58</v>
      </c>
      <c r="B15" s="24" t="n">
        <v>215.668003679689</v>
      </c>
      <c r="C15" s="18" t="n">
        <v>-9.28938475804611</v>
      </c>
      <c r="D15" s="15" t="n">
        <v>12.038</v>
      </c>
      <c r="E15" s="1" t="s">
        <v>59</v>
      </c>
      <c r="F15" s="1" t="s">
        <v>60</v>
      </c>
      <c r="G15" s="1" t="s">
        <v>40</v>
      </c>
      <c r="H15" s="1" t="s">
        <v>57</v>
      </c>
    </row>
    <row r="16" customFormat="false" ht="15" hidden="false" customHeight="false" outlineLevel="0" collapsed="false">
      <c r="A16" s="13" t="s">
        <v>61</v>
      </c>
      <c r="B16" s="2" t="n">
        <v>216.947407630536</v>
      </c>
      <c r="C16" s="3" t="n">
        <v>-27.019096877</v>
      </c>
      <c r="D16" s="4" t="n">
        <v>11.9781</v>
      </c>
      <c r="E16" s="1" t="s">
        <v>45</v>
      </c>
      <c r="F16" s="16" t="s">
        <v>62</v>
      </c>
      <c r="G16" s="1" t="s">
        <v>63</v>
      </c>
      <c r="H16" s="1" t="s">
        <v>57</v>
      </c>
    </row>
    <row r="17" customFormat="false" ht="15" hidden="false" customHeight="false" outlineLevel="0" collapsed="false">
      <c r="A17" s="13" t="s">
        <v>64</v>
      </c>
      <c r="B17" s="25" t="n">
        <v>218.089553425702</v>
      </c>
      <c r="C17" s="3" t="n">
        <v>-22.6571238708488</v>
      </c>
      <c r="D17" s="4" t="n">
        <v>9.9636</v>
      </c>
      <c r="E17" s="1" t="s">
        <v>65</v>
      </c>
      <c r="F17" s="16" t="s">
        <v>66</v>
      </c>
      <c r="G17" s="1" t="s">
        <v>67</v>
      </c>
      <c r="H17" s="1" t="s">
        <v>22</v>
      </c>
    </row>
    <row r="18" customFormat="false" ht="15" hidden="false" customHeight="false" outlineLevel="0" collapsed="false">
      <c r="A18" s="13" t="s">
        <v>68</v>
      </c>
      <c r="B18" s="2" t="n">
        <v>218.832669444691</v>
      </c>
      <c r="C18" s="3" t="n">
        <v>0.230865310177222</v>
      </c>
      <c r="D18" s="15" t="s">
        <v>69</v>
      </c>
      <c r="E18" s="1" t="s">
        <v>70</v>
      </c>
      <c r="F18" s="16" t="s">
        <v>71</v>
      </c>
      <c r="G18" s="1" t="s">
        <v>40</v>
      </c>
      <c r="H18" s="1" t="s">
        <v>17</v>
      </c>
    </row>
    <row r="19" customFormat="false" ht="15" hidden="false" customHeight="false" outlineLevel="0" collapsed="false">
      <c r="A19" s="13" t="s">
        <v>72</v>
      </c>
      <c r="B19" s="2" t="n">
        <v>227.087689493824</v>
      </c>
      <c r="C19" s="26" t="n">
        <v>7.220791</v>
      </c>
      <c r="D19" s="15" t="n">
        <v>12.3706</v>
      </c>
      <c r="E19" s="1" t="s">
        <v>73</v>
      </c>
      <c r="F19" s="16" t="s">
        <v>74</v>
      </c>
      <c r="G19" s="1" t="s">
        <v>40</v>
      </c>
      <c r="H19" s="1" t="s">
        <v>17</v>
      </c>
    </row>
    <row r="20" customFormat="false" ht="15" hidden="false" customHeight="false" outlineLevel="0" collapsed="false">
      <c r="A20" s="19" t="s">
        <v>75</v>
      </c>
      <c r="B20" s="2" t="n">
        <v>228.293024382977</v>
      </c>
      <c r="C20" s="18" t="n">
        <v>-16.1390814173088</v>
      </c>
      <c r="D20" s="15" t="n">
        <v>12.8259</v>
      </c>
      <c r="E20" s="1" t="s">
        <v>76</v>
      </c>
      <c r="F20" s="1" t="s">
        <v>77</v>
      </c>
      <c r="G20" s="1" t="s">
        <v>40</v>
      </c>
      <c r="H20" s="1" t="s">
        <v>17</v>
      </c>
    </row>
    <row r="21" customFormat="false" ht="15" hidden="false" customHeight="false" outlineLevel="0" collapsed="false">
      <c r="A21" s="17" t="s">
        <v>78</v>
      </c>
      <c r="B21" s="24" t="n">
        <v>245.933292</v>
      </c>
      <c r="C21" s="18" t="n">
        <v>-12.20934</v>
      </c>
      <c r="D21" s="15" t="n">
        <v>11.1085</v>
      </c>
      <c r="E21" s="1" t="s">
        <v>79</v>
      </c>
      <c r="F21" s="1" t="s">
        <v>80</v>
      </c>
      <c r="G21" s="1" t="s">
        <v>40</v>
      </c>
      <c r="H21" s="1" t="s">
        <v>22</v>
      </c>
    </row>
    <row r="22" customFormat="false" ht="15" hidden="false" customHeight="false" outlineLevel="0" collapsed="false">
      <c r="A22" s="27" t="s">
        <v>81</v>
      </c>
      <c r="B22" s="24" t="n">
        <v>248.597222</v>
      </c>
      <c r="C22" s="18" t="n">
        <v>-4.01445</v>
      </c>
      <c r="D22" s="15" t="s">
        <v>82</v>
      </c>
      <c r="E22" s="1" t="s">
        <v>83</v>
      </c>
      <c r="F22" s="1" t="s">
        <v>84</v>
      </c>
      <c r="G22" s="1" t="s">
        <v>40</v>
      </c>
      <c r="H22" s="1" t="s">
        <v>17</v>
      </c>
    </row>
    <row r="23" customFormat="false" ht="15" hidden="false" customHeight="false" outlineLevel="0" collapsed="false">
      <c r="A23" s="19" t="s">
        <v>85</v>
      </c>
      <c r="B23" s="24" t="n">
        <v>257.59881</v>
      </c>
      <c r="C23" s="18" t="n">
        <v>9.4505</v>
      </c>
      <c r="D23" s="15" t="n">
        <v>12.0135</v>
      </c>
      <c r="E23" s="1" t="s">
        <v>86</v>
      </c>
      <c r="F23" s="1" t="s">
        <v>87</v>
      </c>
      <c r="G23" s="1" t="s">
        <v>40</v>
      </c>
      <c r="H23" s="1" t="s">
        <v>36</v>
      </c>
    </row>
    <row r="24" customFormat="false" ht="15" hidden="false" customHeight="false" outlineLevel="0" collapsed="false">
      <c r="A24" s="19" t="s">
        <v>88</v>
      </c>
      <c r="B24" s="24" t="n">
        <v>259.08975</v>
      </c>
      <c r="C24" s="18" t="n">
        <v>9.55652</v>
      </c>
      <c r="D24" s="15" t="s">
        <v>89</v>
      </c>
      <c r="E24" s="1" t="s">
        <v>90</v>
      </c>
      <c r="F24" s="1" t="s">
        <v>91</v>
      </c>
      <c r="G24" s="1" t="s">
        <v>40</v>
      </c>
      <c r="H24" s="1" t="s">
        <v>36</v>
      </c>
    </row>
    <row r="25" customFormat="false" ht="15" hidden="false" customHeight="false" outlineLevel="0" collapsed="false">
      <c r="A25" s="19" t="s">
        <v>92</v>
      </c>
      <c r="B25" s="24" t="n">
        <v>261.189242908825</v>
      </c>
      <c r="C25" s="18" t="n">
        <v>11.5403116952597</v>
      </c>
      <c r="D25" s="15" t="n">
        <v>12.591</v>
      </c>
      <c r="E25" s="1" t="s">
        <v>93</v>
      </c>
      <c r="F25" s="1" t="s">
        <v>94</v>
      </c>
      <c r="G25" s="1" t="s">
        <v>40</v>
      </c>
      <c r="H25" s="1" t="s">
        <v>17</v>
      </c>
    </row>
    <row r="26" customFormat="false" ht="15" hidden="false" customHeight="false" outlineLevel="0" collapsed="false">
      <c r="A26" s="17" t="s">
        <v>95</v>
      </c>
      <c r="B26" s="24" t="n">
        <v>271.73104</v>
      </c>
      <c r="C26" s="18" t="n">
        <v>6.36589</v>
      </c>
      <c r="D26" s="15" t="n">
        <v>12.1396</v>
      </c>
      <c r="E26" s="1" t="s">
        <v>96</v>
      </c>
      <c r="F26" s="1" t="s">
        <v>97</v>
      </c>
      <c r="G26" s="1" t="s">
        <v>40</v>
      </c>
      <c r="H26" s="1" t="s">
        <v>98</v>
      </c>
    </row>
    <row r="27" customFormat="false" ht="15" hidden="false" customHeight="false" outlineLevel="0" collapsed="false">
      <c r="A27" s="28" t="s">
        <v>99</v>
      </c>
      <c r="B27" s="14" t="n">
        <v>302.465312996168</v>
      </c>
      <c r="C27" s="3" t="n">
        <v>3.1754789703597</v>
      </c>
      <c r="D27" s="15" t="n">
        <v>12.6357</v>
      </c>
      <c r="E27" s="16" t="s">
        <v>100</v>
      </c>
      <c r="F27" s="16" t="s">
        <v>101</v>
      </c>
      <c r="G27" s="1" t="s">
        <v>40</v>
      </c>
      <c r="H27" s="1" t="s">
        <v>17</v>
      </c>
    </row>
    <row r="28" customFormat="false" ht="15" hidden="false" customHeight="false" outlineLevel="0" collapsed="false">
      <c r="A28" s="13" t="s">
        <v>102</v>
      </c>
      <c r="B28" s="14" t="n">
        <v>307.826184146052</v>
      </c>
      <c r="C28" s="3" t="n">
        <v>1.09051711196777</v>
      </c>
      <c r="D28" s="15" t="s">
        <v>103</v>
      </c>
      <c r="E28" s="1" t="s">
        <v>104</v>
      </c>
      <c r="F28" s="16" t="s">
        <v>105</v>
      </c>
      <c r="G28" s="1" t="s">
        <v>40</v>
      </c>
      <c r="H28" s="1" t="s">
        <v>57</v>
      </c>
    </row>
    <row r="29" customFormat="false" ht="15" hidden="false" customHeight="false" outlineLevel="0" collapsed="false">
      <c r="A29" s="19" t="s">
        <v>106</v>
      </c>
      <c r="B29" s="24" t="n">
        <v>308.342308372458</v>
      </c>
      <c r="C29" s="18" t="n">
        <v>-14.1176479970658</v>
      </c>
      <c r="D29" s="15" t="n">
        <v>12.3437</v>
      </c>
      <c r="E29" s="1" t="s">
        <v>107</v>
      </c>
      <c r="F29" s="1" t="s">
        <v>108</v>
      </c>
      <c r="G29" s="1" t="s">
        <v>40</v>
      </c>
      <c r="H29" s="1" t="s">
        <v>17</v>
      </c>
    </row>
    <row r="30" customFormat="false" ht="15" hidden="false" customHeight="false" outlineLevel="0" collapsed="false">
      <c r="A30" s="19" t="s">
        <v>109</v>
      </c>
      <c r="B30" s="24" t="n">
        <v>310.76021</v>
      </c>
      <c r="C30" s="18" t="n">
        <v>10.57254</v>
      </c>
      <c r="D30" s="15" t="n">
        <v>11.9747</v>
      </c>
      <c r="E30" s="1" t="s">
        <v>110</v>
      </c>
      <c r="F30" s="1" t="s">
        <v>111</v>
      </c>
      <c r="G30" s="1" t="s">
        <v>40</v>
      </c>
      <c r="H30" s="1" t="s">
        <v>98</v>
      </c>
    </row>
    <row r="31" customFormat="false" ht="15" hidden="false" customHeight="false" outlineLevel="0" collapsed="false">
      <c r="A31" s="17" t="s">
        <v>112</v>
      </c>
      <c r="B31" s="24" t="n">
        <v>314.411977244677</v>
      </c>
      <c r="C31" s="18" t="n">
        <v>-14.4288875765938</v>
      </c>
      <c r="D31" s="15" t="n">
        <v>12.9763</v>
      </c>
      <c r="E31" s="22" t="s">
        <v>113</v>
      </c>
      <c r="F31" s="1" t="s">
        <v>114</v>
      </c>
      <c r="G31" s="1" t="s">
        <v>35</v>
      </c>
      <c r="H31" s="1" t="s">
        <v>31</v>
      </c>
    </row>
    <row r="32" customFormat="false" ht="15" hidden="false" customHeight="false" outlineLevel="0" collapsed="false">
      <c r="A32" s="13" t="s">
        <v>115</v>
      </c>
      <c r="B32" s="14" t="n">
        <v>328.488772895951</v>
      </c>
      <c r="C32" s="3" t="n">
        <v>10.293074828165</v>
      </c>
      <c r="D32" s="15" t="n">
        <v>12.6849</v>
      </c>
      <c r="E32" s="1" t="s">
        <v>116</v>
      </c>
      <c r="F32" s="16" t="s">
        <v>117</v>
      </c>
      <c r="G32" s="1" t="s">
        <v>40</v>
      </c>
      <c r="H32" s="1" t="s">
        <v>118</v>
      </c>
    </row>
    <row r="33" customFormat="false" ht="15" hidden="false" customHeight="false" outlineLevel="0" collapsed="false">
      <c r="A33" s="19" t="s">
        <v>119</v>
      </c>
      <c r="B33" s="24" t="n">
        <v>330.567292</v>
      </c>
      <c r="C33" s="18" t="n">
        <v>-17.55414</v>
      </c>
      <c r="D33" s="15" t="n">
        <v>12.6291</v>
      </c>
      <c r="E33" s="1" t="s">
        <v>120</v>
      </c>
      <c r="F33" s="1" t="s">
        <v>121</v>
      </c>
      <c r="G33" s="1" t="s">
        <v>40</v>
      </c>
      <c r="H33" s="1" t="s">
        <v>57</v>
      </c>
    </row>
    <row r="34" customFormat="false" ht="15" hidden="false" customHeight="false" outlineLevel="0" collapsed="false">
      <c r="A34" s="19" t="s">
        <v>122</v>
      </c>
      <c r="B34" s="2" t="n">
        <v>332.720278386927</v>
      </c>
      <c r="C34" s="18" t="n">
        <v>-19.0304577160975</v>
      </c>
      <c r="D34" s="15" t="n">
        <v>12.9441</v>
      </c>
      <c r="E34" s="1" t="s">
        <v>123</v>
      </c>
      <c r="F34" s="1" t="s">
        <v>124</v>
      </c>
      <c r="G34" s="1" t="s">
        <v>40</v>
      </c>
      <c r="H34" s="1" t="s">
        <v>17</v>
      </c>
    </row>
    <row r="35" customFormat="false" ht="15" hidden="false" customHeight="false" outlineLevel="0" collapsed="false">
      <c r="A35" s="13" t="s">
        <v>125</v>
      </c>
      <c r="B35" s="14" t="n">
        <v>335.496526779693</v>
      </c>
      <c r="C35" s="3" t="n">
        <v>9.62381497989583</v>
      </c>
      <c r="D35" s="15" t="n">
        <v>11.9028</v>
      </c>
      <c r="E35" s="1" t="s">
        <v>126</v>
      </c>
      <c r="F35" s="16" t="s">
        <v>127</v>
      </c>
      <c r="G35" s="1" t="s">
        <v>40</v>
      </c>
      <c r="H35" s="1" t="s">
        <v>17</v>
      </c>
    </row>
    <row r="36" customFormat="false" ht="15" hidden="false" customHeight="false" outlineLevel="0" collapsed="false">
      <c r="A36" s="19" t="s">
        <v>128</v>
      </c>
      <c r="B36" s="2" t="n">
        <v>349.051698671165</v>
      </c>
      <c r="C36" s="3" t="n">
        <v>-1.8430838666</v>
      </c>
      <c r="D36" s="15" t="n">
        <v>12.998</v>
      </c>
      <c r="E36" s="1" t="s">
        <v>129</v>
      </c>
      <c r="F36" s="1" t="s">
        <v>130</v>
      </c>
      <c r="G36" s="1" t="s">
        <v>40</v>
      </c>
      <c r="H36" s="1" t="s">
        <v>17</v>
      </c>
    </row>
    <row r="37" customFormat="false" ht="15" hidden="false" customHeight="false" outlineLevel="0" collapsed="false">
      <c r="A37" s="19" t="s">
        <v>131</v>
      </c>
      <c r="B37" s="24" t="n">
        <v>349.993375</v>
      </c>
      <c r="C37" s="18" t="n">
        <v>-5.1655</v>
      </c>
      <c r="D37" s="15" t="s">
        <v>132</v>
      </c>
      <c r="E37" s="1" t="s">
        <v>133</v>
      </c>
      <c r="F37" s="1" t="s">
        <v>134</v>
      </c>
      <c r="G37" s="1" t="s">
        <v>40</v>
      </c>
      <c r="H37" s="1" t="s">
        <v>57</v>
      </c>
    </row>
    <row r="38" customFormat="false" ht="15" hidden="false" customHeight="false" outlineLevel="0" collapsed="false">
      <c r="A38" s="13" t="s">
        <v>135</v>
      </c>
      <c r="B38" s="14" t="n">
        <v>356.091701376386</v>
      </c>
      <c r="C38" s="3" t="n">
        <v>-34.4501078588113</v>
      </c>
      <c r="D38" s="15" t="n">
        <v>10.9201</v>
      </c>
      <c r="E38" s="1" t="s">
        <v>136</v>
      </c>
      <c r="F38" s="16" t="s">
        <v>137</v>
      </c>
      <c r="G38" s="1" t="s">
        <v>138</v>
      </c>
      <c r="H38" s="1" t="s">
        <v>17</v>
      </c>
    </row>
    <row r="39" customFormat="false" ht="15" hidden="false" customHeight="false" outlineLevel="0" collapsed="false">
      <c r="A39" s="29" t="s">
        <v>139</v>
      </c>
      <c r="B39" s="2" t="n">
        <v>357.971795552052</v>
      </c>
      <c r="C39" s="3" t="n">
        <v>0.471570069985</v>
      </c>
      <c r="D39" s="15" t="n">
        <v>13.2734</v>
      </c>
      <c r="E39" s="22" t="s">
        <v>140</v>
      </c>
      <c r="F39" s="16" t="s">
        <v>141</v>
      </c>
      <c r="G39" s="1" t="s">
        <v>35</v>
      </c>
      <c r="H39" s="1" t="s">
        <v>17</v>
      </c>
    </row>
    <row r="40" customFormat="false" ht="15" hidden="false" customHeight="false" outlineLevel="0" collapsed="false">
      <c r="A40" s="13" t="s">
        <v>142</v>
      </c>
      <c r="B40" s="14" t="n">
        <v>358.150388665765</v>
      </c>
      <c r="C40" s="3" t="n">
        <v>-30.1691988297408</v>
      </c>
      <c r="D40" s="15" t="n">
        <v>12.0726</v>
      </c>
      <c r="E40" s="1" t="s">
        <v>143</v>
      </c>
      <c r="F40" s="16" t="s">
        <v>144</v>
      </c>
      <c r="G40" s="1" t="s">
        <v>138</v>
      </c>
      <c r="H40" s="1" t="s">
        <v>22</v>
      </c>
    </row>
    <row r="41" s="1" customFormat="true" ht="15" hidden="false" customHeight="false" outlineLevel="0" collapsed="false">
      <c r="A41" s="13"/>
      <c r="B41" s="14"/>
      <c r="D41" s="15"/>
      <c r="F41" s="16"/>
    </row>
    <row r="42" s="1" customFormat="true" ht="15" hidden="false" customHeight="false" outlineLevel="0" collapsed="false">
      <c r="A42" s="10" t="s">
        <v>145</v>
      </c>
      <c r="D42" s="30"/>
    </row>
    <row r="43" customFormat="false" ht="15" hidden="false" customHeight="false" outlineLevel="0" collapsed="false">
      <c r="A43" s="13" t="s">
        <v>146</v>
      </c>
      <c r="B43" s="14" t="n">
        <v>285.329025518257</v>
      </c>
      <c r="C43" s="3" t="n">
        <v>6.24936710364777</v>
      </c>
      <c r="D43" s="15" t="s">
        <v>147</v>
      </c>
      <c r="E43" s="1" t="s">
        <v>148</v>
      </c>
      <c r="F43" s="16" t="s">
        <v>149</v>
      </c>
      <c r="G43" s="1" t="s">
        <v>40</v>
      </c>
      <c r="H43" s="1" t="s">
        <v>17</v>
      </c>
    </row>
    <row r="44" customFormat="false" ht="15" hidden="false" customHeight="false" outlineLevel="0" collapsed="false">
      <c r="A44" s="19" t="s">
        <v>150</v>
      </c>
      <c r="B44" s="18" t="n">
        <v>219.140487</v>
      </c>
      <c r="C44" s="18" t="n">
        <v>-14.96691</v>
      </c>
      <c r="D44" s="15" t="s">
        <v>151</v>
      </c>
      <c r="E44" s="1" t="s">
        <v>152</v>
      </c>
      <c r="F44" s="1" t="s">
        <v>153</v>
      </c>
      <c r="G44" s="1" t="s">
        <v>26</v>
      </c>
      <c r="H44" s="1" t="s">
        <v>17</v>
      </c>
    </row>
    <row r="45" customFormat="false" ht="15" hidden="false" customHeight="false" outlineLevel="0" collapsed="false">
      <c r="A45" s="19" t="s">
        <v>154</v>
      </c>
      <c r="B45" s="3" t="n">
        <v>225.692787989578</v>
      </c>
      <c r="C45" s="18" t="n">
        <v>-20.9945621246425</v>
      </c>
      <c r="D45" s="15" t="n">
        <v>13.5674</v>
      </c>
      <c r="E45" s="1" t="s">
        <v>155</v>
      </c>
      <c r="F45" s="16" t="s">
        <v>156</v>
      </c>
      <c r="G45" s="1" t="s">
        <v>26</v>
      </c>
      <c r="H45" s="1" t="s">
        <v>17</v>
      </c>
    </row>
    <row r="46" customFormat="false" ht="15" hidden="false" customHeight="false" outlineLevel="0" collapsed="false">
      <c r="A46" s="13" t="s">
        <v>157</v>
      </c>
      <c r="B46" s="14" t="n">
        <v>29.1329190257471</v>
      </c>
      <c r="C46" s="3" t="n">
        <v>-13.9073472513794</v>
      </c>
      <c r="D46" s="15" t="n">
        <v>12.2677</v>
      </c>
      <c r="E46" s="1" t="s">
        <v>158</v>
      </c>
      <c r="F46" s="16" t="s">
        <v>159</v>
      </c>
      <c r="G46" s="1" t="s">
        <v>12</v>
      </c>
      <c r="H46" s="1" t="s">
        <v>17</v>
      </c>
    </row>
    <row r="47" customFormat="false" ht="15" hidden="false" customHeight="false" outlineLevel="0" collapsed="false">
      <c r="A47" s="1" t="s">
        <v>160</v>
      </c>
      <c r="B47" s="14" t="n">
        <v>305.885857819204</v>
      </c>
      <c r="C47" s="3" t="n">
        <v>1.60585504483722</v>
      </c>
      <c r="D47" s="15" t="n">
        <v>12.8931</v>
      </c>
      <c r="E47" s="28" t="s">
        <v>161</v>
      </c>
      <c r="F47" s="16" t="s">
        <v>162</v>
      </c>
      <c r="G47" s="1" t="s">
        <v>40</v>
      </c>
      <c r="H47" s="1" t="s">
        <v>17</v>
      </c>
    </row>
    <row r="48" customFormat="false" ht="15" hidden="false" customHeight="false" outlineLevel="0" collapsed="false">
      <c r="A48" s="13" t="s">
        <v>163</v>
      </c>
      <c r="B48" s="14" t="n">
        <v>303.406715899194</v>
      </c>
      <c r="C48" s="3" t="n">
        <v>9.46705907552805</v>
      </c>
      <c r="D48" s="15" t="n">
        <v>12.4079</v>
      </c>
      <c r="E48" s="1" t="s">
        <v>164</v>
      </c>
      <c r="F48" s="16" t="s">
        <v>165</v>
      </c>
      <c r="G48" s="1" t="s">
        <v>40</v>
      </c>
      <c r="H48" s="1" t="s">
        <v>57</v>
      </c>
    </row>
    <row r="49" customFormat="false" ht="15" hidden="false" customHeight="false" outlineLevel="0" collapsed="false">
      <c r="A49" s="19" t="s">
        <v>166</v>
      </c>
      <c r="B49" s="3" t="n">
        <v>263.931474478156</v>
      </c>
      <c r="C49" s="3" t="n">
        <v>9.14359511206583</v>
      </c>
      <c r="D49" s="15" t="n">
        <v>12.692</v>
      </c>
      <c r="E49" s="1" t="s">
        <v>167</v>
      </c>
      <c r="F49" s="1" t="s">
        <v>168</v>
      </c>
      <c r="G49" s="1" t="s">
        <v>169</v>
      </c>
      <c r="H49" s="1" t="s">
        <v>17</v>
      </c>
    </row>
    <row r="50" customFormat="false" ht="15" hidden="false" customHeight="false" outlineLevel="0" collapsed="false">
      <c r="A50" s="1" t="s">
        <v>170</v>
      </c>
      <c r="B50" s="2" t="n">
        <v>287.522533355543</v>
      </c>
      <c r="C50" s="3" t="n">
        <v>2.28435825127277</v>
      </c>
      <c r="D50" s="15" t="n">
        <v>11.7021</v>
      </c>
      <c r="E50" s="1" t="s">
        <v>171</v>
      </c>
      <c r="F50" s="16" t="s">
        <v>172</v>
      </c>
      <c r="G50" s="1" t="s">
        <v>40</v>
      </c>
      <c r="H50" s="1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2" min="1" style="0" width="10.8279069767442"/>
    <col collapsed="false" hidden="false" max="3" min="3" style="0" width="25.2279069767442"/>
    <col collapsed="false" hidden="false" max="4" min="4" style="31" width="11.693023255814"/>
    <col collapsed="false" hidden="false" max="5" min="5" style="31" width="9.6"/>
    <col collapsed="false" hidden="false" max="6" min="6" style="32" width="13.1674418604651"/>
    <col collapsed="false" hidden="false" max="7" min="7" style="31" width="8.61395348837209"/>
    <col collapsed="false" hidden="false" max="8" min="8" style="0" width="18.8279069767442"/>
    <col collapsed="false" hidden="false" max="9" min="9" style="0" width="26.3348837209302"/>
    <col collapsed="false" hidden="false" max="10" min="10" style="33" width="36.5488372093023"/>
    <col collapsed="false" hidden="false" max="11" min="11" style="0" width="8.36744186046512"/>
    <col collapsed="false" hidden="false" max="12" min="12" style="0" width="26.7023255813953"/>
    <col collapsed="false" hidden="false" max="14" min="13" style="0" width="10.8279069767442"/>
    <col collapsed="false" hidden="false" max="15" min="15" style="0" width="7.01395348837209"/>
    <col collapsed="false" hidden="false" max="1025" min="16" style="0" width="10.8279069767442"/>
  </cols>
  <sheetData>
    <row r="1" customFormat="false" ht="15" hidden="false" customHeight="false" outlineLevel="0" collapsed="false">
      <c r="B1" s="34" t="s">
        <v>173</v>
      </c>
      <c r="C1" s="34" t="s">
        <v>0</v>
      </c>
      <c r="D1" s="35" t="s">
        <v>1</v>
      </c>
      <c r="E1" s="35" t="s">
        <v>2</v>
      </c>
      <c r="F1" s="36" t="s">
        <v>3</v>
      </c>
      <c r="G1" s="35" t="s">
        <v>174</v>
      </c>
      <c r="H1" s="35" t="s">
        <v>4</v>
      </c>
      <c r="I1" s="34" t="s">
        <v>175</v>
      </c>
      <c r="J1" s="35" t="s">
        <v>176</v>
      </c>
      <c r="K1" s="34" t="s">
        <v>177</v>
      </c>
      <c r="L1" s="34" t="s">
        <v>5</v>
      </c>
      <c r="M1" s="34" t="s">
        <v>178</v>
      </c>
      <c r="N1" s="34" t="s">
        <v>6</v>
      </c>
      <c r="P1" s="34" t="s">
        <v>179</v>
      </c>
      <c r="Q1" s="34" t="s">
        <v>180</v>
      </c>
      <c r="R1" s="34" t="s">
        <v>7</v>
      </c>
      <c r="S1" s="34" t="s">
        <v>181</v>
      </c>
      <c r="T1" s="34" t="s">
        <v>182</v>
      </c>
      <c r="U1" s="34" t="s">
        <v>183</v>
      </c>
      <c r="V1" s="34" t="s">
        <v>184</v>
      </c>
      <c r="W1" s="34" t="s">
        <v>185</v>
      </c>
      <c r="X1" s="34" t="s">
        <v>186</v>
      </c>
    </row>
    <row r="2" customFormat="false" ht="16" hidden="false" customHeight="false" outlineLevel="0" collapsed="false">
      <c r="A2" s="0" t="n">
        <v>41</v>
      </c>
      <c r="B2" s="0" t="n">
        <v>62</v>
      </c>
      <c r="C2" s="37" t="s">
        <v>81</v>
      </c>
      <c r="D2" s="38" t="n">
        <v>248.597222</v>
      </c>
      <c r="E2" s="38" t="n">
        <v>-4.01445</v>
      </c>
      <c r="F2" s="39" t="s">
        <v>82</v>
      </c>
      <c r="G2" s="40" t="n">
        <v>0.0003</v>
      </c>
      <c r="H2" s="0" t="s">
        <v>187</v>
      </c>
      <c r="I2" s="0" t="s">
        <v>188</v>
      </c>
      <c r="J2" s="41" t="s">
        <v>189</v>
      </c>
      <c r="K2" s="34" t="n">
        <v>41</v>
      </c>
      <c r="L2" s="0" t="s">
        <v>84</v>
      </c>
      <c r="M2" s="0" t="s">
        <v>169</v>
      </c>
      <c r="N2" s="0" t="s">
        <v>190</v>
      </c>
      <c r="P2" s="42" t="n">
        <v>8.943</v>
      </c>
      <c r="Q2" s="0" t="n">
        <v>0.0008</v>
      </c>
      <c r="R2" s="0" t="s">
        <v>17</v>
      </c>
      <c r="S2" s="0" t="n">
        <v>34200</v>
      </c>
      <c r="T2" s="0" t="n">
        <v>1000</v>
      </c>
      <c r="U2" s="0" t="n">
        <v>5.8</v>
      </c>
      <c r="V2" s="0" t="n">
        <v>0.15</v>
      </c>
      <c r="W2" s="0" t="n">
        <v>0.47</v>
      </c>
      <c r="X2" s="0" t="n">
        <v>0.03</v>
      </c>
    </row>
    <row r="3" customFormat="false" ht="15" hidden="false" customHeight="false" outlineLevel="0" collapsed="false">
      <c r="A3" s="0" t="n">
        <v>17</v>
      </c>
      <c r="B3" s="0" t="n">
        <v>17</v>
      </c>
      <c r="C3" s="43" t="s">
        <v>78</v>
      </c>
      <c r="D3" s="38" t="n">
        <v>245.933292</v>
      </c>
      <c r="E3" s="38" t="n">
        <v>-12.20934</v>
      </c>
      <c r="F3" s="39" t="n">
        <v>11.1085</v>
      </c>
      <c r="G3" s="40" t="n">
        <v>0.0011</v>
      </c>
      <c r="I3" s="0" t="s">
        <v>191</v>
      </c>
      <c r="J3" s="38" t="s">
        <v>192</v>
      </c>
      <c r="K3" s="0" t="n">
        <v>60</v>
      </c>
      <c r="L3" s="0" t="s">
        <v>80</v>
      </c>
      <c r="M3" s="0" t="s">
        <v>169</v>
      </c>
      <c r="N3" s="0" t="s">
        <v>26</v>
      </c>
      <c r="O3" s="0" t="s">
        <v>193</v>
      </c>
      <c r="P3" s="42" t="n">
        <v>11.17</v>
      </c>
      <c r="Q3" s="0" t="n">
        <v>0.11</v>
      </c>
      <c r="R3" s="0" t="s">
        <v>22</v>
      </c>
      <c r="S3" s="0" t="n">
        <v>65000</v>
      </c>
      <c r="T3" s="0" t="n">
        <v>5000</v>
      </c>
      <c r="U3" s="0" t="n">
        <v>4.5</v>
      </c>
      <c r="V3" s="0" t="n">
        <v>0.5</v>
      </c>
      <c r="W3" s="0" t="n">
        <v>0.5</v>
      </c>
      <c r="X3" s="0" t="n">
        <v>0.3</v>
      </c>
    </row>
    <row r="4" customFormat="false" ht="16" hidden="false" customHeight="false" outlineLevel="0" collapsed="false">
      <c r="A4" s="0" t="n">
        <v>40</v>
      </c>
      <c r="B4" s="0" t="n">
        <v>59</v>
      </c>
      <c r="C4" s="44" t="s">
        <v>194</v>
      </c>
      <c r="D4" s="38" t="n">
        <v>108.624465734228</v>
      </c>
      <c r="E4" s="33" t="n">
        <v>22.2831694969288</v>
      </c>
      <c r="F4" s="39" t="n">
        <v>11.6069</v>
      </c>
      <c r="G4" s="40" t="n">
        <v>0.0008</v>
      </c>
      <c r="I4" s="0" t="s">
        <v>195</v>
      </c>
      <c r="J4" s="45" t="s">
        <v>196</v>
      </c>
      <c r="K4" s="0" t="n">
        <v>60</v>
      </c>
      <c r="L4" s="0" t="s">
        <v>197</v>
      </c>
      <c r="M4" s="0" t="s">
        <v>169</v>
      </c>
      <c r="N4" s="0" t="s">
        <v>35</v>
      </c>
      <c r="P4" s="42" t="n">
        <v>11.73</v>
      </c>
      <c r="Q4" s="0" t="n">
        <v>0.13</v>
      </c>
      <c r="R4" s="0" t="s">
        <v>22</v>
      </c>
      <c r="S4" s="0" t="n">
        <v>50000</v>
      </c>
      <c r="T4" s="0" t="n">
        <v>15000</v>
      </c>
      <c r="U4" s="0" t="n">
        <v>5.8</v>
      </c>
      <c r="V4" s="0" t="n">
        <v>0.6</v>
      </c>
      <c r="W4" s="0" t="n">
        <v>0.5</v>
      </c>
      <c r="X4" s="0" t="n">
        <v>0.3</v>
      </c>
    </row>
    <row r="5" customFormat="false" ht="15" hidden="false" customHeight="false" outlineLevel="0" collapsed="false">
      <c r="A5" s="0" t="n">
        <v>38</v>
      </c>
      <c r="B5" s="0" t="n">
        <v>60</v>
      </c>
      <c r="C5" s="46" t="s">
        <v>198</v>
      </c>
      <c r="D5" s="38" t="n">
        <v>298.909275</v>
      </c>
      <c r="E5" s="38" t="n">
        <v>-23.2284</v>
      </c>
      <c r="F5" s="39" t="n">
        <v>11.6916</v>
      </c>
      <c r="G5" s="40" t="n">
        <v>0.0009</v>
      </c>
      <c r="I5" s="0" t="s">
        <v>199</v>
      </c>
      <c r="J5" s="41" t="s">
        <v>200</v>
      </c>
      <c r="K5" s="47" t="n">
        <v>60</v>
      </c>
      <c r="L5" s="0" t="s">
        <v>201</v>
      </c>
      <c r="M5" s="0" t="s">
        <v>169</v>
      </c>
      <c r="N5" s="0" t="s">
        <v>35</v>
      </c>
      <c r="P5" s="42" t="n">
        <v>11.64</v>
      </c>
      <c r="Q5" s="0" t="n">
        <v>0.14</v>
      </c>
      <c r="R5" s="0" t="s">
        <v>22</v>
      </c>
      <c r="S5" s="0" t="n">
        <v>100000</v>
      </c>
      <c r="T5" s="0" t="n">
        <v>15000</v>
      </c>
      <c r="U5" s="0" t="n">
        <v>5.8</v>
      </c>
      <c r="V5" s="0" t="n">
        <v>0.6</v>
      </c>
      <c r="W5" s="0" t="n">
        <v>0.5</v>
      </c>
      <c r="X5" s="0" t="n">
        <v>0.3</v>
      </c>
    </row>
    <row r="6" customFormat="false" ht="16" hidden="false" customHeight="false" outlineLevel="0" collapsed="false">
      <c r="A6" s="0" t="n">
        <v>39</v>
      </c>
      <c r="B6" s="0" t="n">
        <v>61</v>
      </c>
      <c r="C6" s="48" t="s">
        <v>202</v>
      </c>
      <c r="D6" s="38" t="n">
        <v>142.86204</v>
      </c>
      <c r="E6" s="38" t="n">
        <v>16.56463</v>
      </c>
      <c r="F6" s="39" t="s">
        <v>203</v>
      </c>
      <c r="G6" s="40" t="n">
        <v>0.0007</v>
      </c>
      <c r="I6" s="0" t="s">
        <v>204</v>
      </c>
      <c r="J6" s="45" t="s">
        <v>205</v>
      </c>
      <c r="K6" s="0" t="n">
        <v>60</v>
      </c>
      <c r="L6" s="49" t="s">
        <v>206</v>
      </c>
      <c r="M6" s="0" t="s">
        <v>169</v>
      </c>
      <c r="N6" s="0" t="s">
        <v>35</v>
      </c>
      <c r="P6" s="0" t="n">
        <v>12.15</v>
      </c>
      <c r="Q6" s="0" t="n">
        <v>0.2</v>
      </c>
      <c r="R6" s="0" t="s">
        <v>36</v>
      </c>
      <c r="S6" s="0" t="n">
        <v>31000</v>
      </c>
      <c r="T6" s="0" t="n">
        <v>7000</v>
      </c>
      <c r="U6" s="0" t="n">
        <v>5.6</v>
      </c>
      <c r="V6" s="0" t="n">
        <v>0.5</v>
      </c>
      <c r="W6" s="0" t="n">
        <v>0.47</v>
      </c>
      <c r="X6" s="0" t="n">
        <v>0.03</v>
      </c>
    </row>
    <row r="7" customFormat="false" ht="15" hidden="false" customHeight="false" outlineLevel="0" collapsed="false">
      <c r="A7" s="0" t="n">
        <v>1</v>
      </c>
      <c r="B7" s="0" t="n">
        <v>2</v>
      </c>
      <c r="C7" s="50" t="s">
        <v>131</v>
      </c>
      <c r="D7" s="38" t="n">
        <v>349.993375</v>
      </c>
      <c r="E7" s="38" t="n">
        <v>-5.1655</v>
      </c>
      <c r="F7" s="39" t="s">
        <v>132</v>
      </c>
      <c r="G7" s="40" t="n">
        <v>0.001</v>
      </c>
      <c r="J7" s="41" t="s">
        <v>207</v>
      </c>
      <c r="K7" s="0" t="n">
        <v>60</v>
      </c>
      <c r="L7" s="0" t="s">
        <v>134</v>
      </c>
      <c r="M7" s="0" t="s">
        <v>169</v>
      </c>
      <c r="N7" s="0" t="s">
        <v>26</v>
      </c>
      <c r="P7" s="42" t="n">
        <v>11.5</v>
      </c>
      <c r="Q7" s="0" t="n">
        <v>0.14</v>
      </c>
      <c r="R7" s="0" t="s">
        <v>57</v>
      </c>
      <c r="S7" s="0" t="n">
        <v>47250</v>
      </c>
      <c r="T7" s="0" t="n">
        <v>2000</v>
      </c>
      <c r="U7" s="0" t="n">
        <v>6</v>
      </c>
      <c r="V7" s="0" t="n">
        <v>0.2</v>
      </c>
      <c r="W7" s="0" t="n">
        <v>0.47</v>
      </c>
      <c r="X7" s="0" t="n">
        <v>0.03</v>
      </c>
    </row>
    <row r="8" customFormat="false" ht="15" hidden="false" customHeight="false" outlineLevel="0" collapsed="false">
      <c r="A8" s="0" t="n">
        <v>19</v>
      </c>
      <c r="B8" s="0" t="n">
        <v>22</v>
      </c>
      <c r="C8" s="50" t="s">
        <v>109</v>
      </c>
      <c r="D8" s="38" t="n">
        <v>310.76021</v>
      </c>
      <c r="E8" s="38" t="n">
        <v>10.57254</v>
      </c>
      <c r="F8" s="39" t="n">
        <v>11.9747</v>
      </c>
      <c r="G8" s="40" t="n">
        <v>0.0008</v>
      </c>
      <c r="J8" s="38" t="s">
        <v>189</v>
      </c>
      <c r="K8" s="0" t="n">
        <v>60</v>
      </c>
      <c r="L8" s="0" t="s">
        <v>111</v>
      </c>
      <c r="M8" s="0" t="s">
        <v>169</v>
      </c>
      <c r="N8" s="0" t="s">
        <v>26</v>
      </c>
      <c r="O8" s="0" t="s">
        <v>193</v>
      </c>
      <c r="P8" s="0" t="n">
        <v>12.06</v>
      </c>
      <c r="Q8" s="0" t="s">
        <v>208</v>
      </c>
      <c r="R8" s="0" t="s">
        <v>98</v>
      </c>
      <c r="S8" s="0" t="n">
        <v>45700</v>
      </c>
      <c r="T8" s="0" t="n">
        <v>1070</v>
      </c>
      <c r="U8" s="0" t="n">
        <v>6</v>
      </c>
      <c r="V8" s="0" t="n">
        <v>0.24</v>
      </c>
      <c r="W8" s="0" t="n">
        <v>0.5</v>
      </c>
      <c r="X8" s="0" t="n">
        <v>0.3</v>
      </c>
    </row>
    <row r="9" customFormat="false" ht="15" hidden="false" customHeight="false" outlineLevel="0" collapsed="false">
      <c r="A9" s="0" t="n">
        <v>18</v>
      </c>
      <c r="B9" s="0" t="n">
        <v>19</v>
      </c>
      <c r="C9" s="51" t="s">
        <v>85</v>
      </c>
      <c r="D9" s="38" t="n">
        <v>257.59881</v>
      </c>
      <c r="E9" s="38" t="n">
        <v>9.4505</v>
      </c>
      <c r="F9" s="39" t="n">
        <v>12.0135</v>
      </c>
      <c r="G9" s="40" t="n">
        <v>0.0004</v>
      </c>
      <c r="J9" s="38" t="s">
        <v>209</v>
      </c>
      <c r="K9" s="0" t="n">
        <v>60</v>
      </c>
      <c r="L9" s="0" t="s">
        <v>87</v>
      </c>
      <c r="M9" s="0" t="s">
        <v>169</v>
      </c>
      <c r="N9" s="0" t="s">
        <v>26</v>
      </c>
      <c r="O9" s="0" t="s">
        <v>193</v>
      </c>
      <c r="P9" s="0" t="n">
        <v>12.05</v>
      </c>
      <c r="Q9" s="0" t="n">
        <v>0.18</v>
      </c>
      <c r="R9" s="0" t="s">
        <v>36</v>
      </c>
      <c r="S9" s="0" t="n">
        <v>31000</v>
      </c>
      <c r="T9" s="0" t="n">
        <v>7000</v>
      </c>
      <c r="U9" s="0" t="n">
        <v>5.6</v>
      </c>
      <c r="V9" s="0" t="n">
        <v>0.5</v>
      </c>
      <c r="W9" s="0" t="n">
        <v>0.47</v>
      </c>
      <c r="X9" s="0" t="n">
        <v>0.03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51" t="s">
        <v>58</v>
      </c>
      <c r="D10" s="38" t="n">
        <v>215.668003679689</v>
      </c>
      <c r="E10" s="38" t="n">
        <v>-9.28938475804611</v>
      </c>
      <c r="F10" s="39" t="n">
        <v>12.038</v>
      </c>
      <c r="G10" s="40" t="n">
        <v>0.0011</v>
      </c>
      <c r="H10" s="0" t="s">
        <v>210</v>
      </c>
      <c r="I10" s="52"/>
      <c r="J10" s="38" t="s">
        <v>211</v>
      </c>
      <c r="K10" s="0" t="n">
        <v>60</v>
      </c>
      <c r="L10" s="0" t="s">
        <v>60</v>
      </c>
      <c r="M10" s="0" t="s">
        <v>169</v>
      </c>
      <c r="N10" s="0" t="s">
        <v>26</v>
      </c>
      <c r="P10" s="0" t="n">
        <v>12.09</v>
      </c>
      <c r="Q10" s="0" t="s">
        <v>208</v>
      </c>
      <c r="R10" s="0" t="s">
        <v>57</v>
      </c>
      <c r="S10" s="0" t="n">
        <v>34000</v>
      </c>
      <c r="T10" s="0" t="n">
        <v>4000</v>
      </c>
      <c r="U10" s="0" t="n">
        <v>5.8</v>
      </c>
      <c r="V10" s="0" t="n">
        <v>0.3</v>
      </c>
      <c r="W10" s="0" t="n">
        <v>0.47</v>
      </c>
      <c r="X10" s="0" t="n">
        <v>0.03</v>
      </c>
    </row>
    <row r="11" customFormat="false" ht="15" hidden="false" customHeight="false" outlineLevel="0" collapsed="false">
      <c r="A11" s="0" t="n">
        <v>22</v>
      </c>
      <c r="B11" s="0" t="n">
        <v>25</v>
      </c>
      <c r="C11" s="50" t="s">
        <v>54</v>
      </c>
      <c r="D11" s="38" t="n">
        <v>208.76962</v>
      </c>
      <c r="E11" s="38" t="n">
        <v>-2.50602</v>
      </c>
      <c r="F11" s="39" t="n">
        <v>12.0638</v>
      </c>
      <c r="G11" s="40" t="n">
        <v>0.0008</v>
      </c>
      <c r="H11" s="47" t="s">
        <v>212</v>
      </c>
      <c r="J11" s="38" t="s">
        <v>213</v>
      </c>
      <c r="K11" s="0" t="n">
        <v>60</v>
      </c>
      <c r="L11" s="0" t="s">
        <v>56</v>
      </c>
      <c r="M11" s="0" t="s">
        <v>214</v>
      </c>
      <c r="N11" s="0" t="s">
        <v>26</v>
      </c>
      <c r="O11" s="0" t="s">
        <v>193</v>
      </c>
      <c r="P11" s="0" t="n">
        <v>12.43</v>
      </c>
      <c r="Q11" s="0" t="n">
        <v>0.26</v>
      </c>
      <c r="R11" s="0" t="s">
        <v>57</v>
      </c>
      <c r="S11" s="0" t="n">
        <v>34000</v>
      </c>
      <c r="T11" s="0" t="n">
        <v>4000</v>
      </c>
      <c r="U11" s="0" t="n">
        <v>5.8</v>
      </c>
      <c r="V11" s="0" t="n">
        <v>0.3</v>
      </c>
      <c r="W11" s="0" t="n">
        <v>0.47</v>
      </c>
      <c r="X11" s="0" t="n">
        <v>0.03</v>
      </c>
    </row>
    <row r="12" customFormat="false" ht="15" hidden="false" customHeight="false" outlineLevel="0" collapsed="false">
      <c r="A12" s="0" t="n">
        <v>20</v>
      </c>
      <c r="B12" s="0" t="n">
        <v>20</v>
      </c>
      <c r="C12" s="53" t="s">
        <v>95</v>
      </c>
      <c r="D12" s="38" t="n">
        <v>271.73104</v>
      </c>
      <c r="E12" s="38" t="n">
        <v>6.36589</v>
      </c>
      <c r="F12" s="39" t="n">
        <v>12.1396</v>
      </c>
      <c r="G12" s="40" t="n">
        <v>0.0004</v>
      </c>
      <c r="J12" s="41" t="s">
        <v>189</v>
      </c>
      <c r="K12" s="0" t="n">
        <v>60</v>
      </c>
      <c r="L12" s="0" t="s">
        <v>97</v>
      </c>
      <c r="M12" s="0" t="s">
        <v>169</v>
      </c>
      <c r="N12" s="0" t="s">
        <v>26</v>
      </c>
      <c r="O12" s="0" t="s">
        <v>215</v>
      </c>
      <c r="P12" s="0" t="n">
        <v>12.14</v>
      </c>
      <c r="Q12" s="0" t="n">
        <v>0</v>
      </c>
      <c r="R12" s="0" t="s">
        <v>98</v>
      </c>
      <c r="S12" s="0" t="n">
        <v>50000</v>
      </c>
    </row>
    <row r="13" customFormat="false" ht="15" hidden="false" customHeight="false" outlineLevel="0" collapsed="false">
      <c r="A13" s="0" t="n">
        <v>23</v>
      </c>
      <c r="B13" s="0" t="n">
        <v>26</v>
      </c>
      <c r="C13" s="51" t="s">
        <v>88</v>
      </c>
      <c r="D13" s="38" t="n">
        <v>259.08975</v>
      </c>
      <c r="E13" s="38" t="n">
        <v>9.55652</v>
      </c>
      <c r="F13" s="39" t="s">
        <v>89</v>
      </c>
      <c r="G13" s="40" t="n">
        <v>0.0004</v>
      </c>
      <c r="J13" s="41" t="s">
        <v>189</v>
      </c>
      <c r="K13" s="0" t="n">
        <v>60</v>
      </c>
      <c r="L13" s="0" t="s">
        <v>91</v>
      </c>
      <c r="M13" s="0" t="s">
        <v>169</v>
      </c>
      <c r="N13" s="0" t="s">
        <v>26</v>
      </c>
      <c r="O13" s="0" t="s">
        <v>193</v>
      </c>
      <c r="P13" s="0" t="n">
        <v>12.58</v>
      </c>
      <c r="Q13" s="0" t="n">
        <v>0.24</v>
      </c>
      <c r="R13" s="0" t="s">
        <v>36</v>
      </c>
      <c r="S13" s="0" t="n">
        <v>31000</v>
      </c>
      <c r="T13" s="0" t="n">
        <v>7000</v>
      </c>
      <c r="U13" s="0" t="n">
        <v>5.6</v>
      </c>
      <c r="V13" s="0" t="n">
        <v>0.5</v>
      </c>
      <c r="W13" s="0" t="n">
        <v>0.47</v>
      </c>
      <c r="X13" s="0" t="n">
        <v>0.03</v>
      </c>
    </row>
    <row r="14" customFormat="false" ht="15" hidden="false" customHeight="false" outlineLevel="0" collapsed="false">
      <c r="A14" s="0" t="n">
        <v>3</v>
      </c>
      <c r="B14" s="0" t="n">
        <v>8</v>
      </c>
      <c r="C14" s="51" t="s">
        <v>106</v>
      </c>
      <c r="D14" s="38" t="n">
        <v>308.342308372458</v>
      </c>
      <c r="E14" s="38" t="n">
        <v>-14.1176479970658</v>
      </c>
      <c r="F14" s="39" t="n">
        <v>12.3437</v>
      </c>
      <c r="G14" s="40" t="n">
        <v>0.0004</v>
      </c>
      <c r="I14" s="54"/>
      <c r="J14" s="55" t="s">
        <v>216</v>
      </c>
      <c r="K14" s="0" t="n">
        <v>60</v>
      </c>
      <c r="L14" s="0" t="s">
        <v>108</v>
      </c>
      <c r="M14" s="0" t="s">
        <v>169</v>
      </c>
      <c r="N14" s="0" t="s">
        <v>26</v>
      </c>
      <c r="P14" s="0" t="n">
        <v>12.34</v>
      </c>
      <c r="Q14" s="0" t="n">
        <v>0.02</v>
      </c>
      <c r="R14" s="0" t="s">
        <v>17</v>
      </c>
      <c r="S14" s="0" t="n">
        <v>31000</v>
      </c>
      <c r="T14" s="0" t="n">
        <v>7000</v>
      </c>
      <c r="U14" s="0" t="n">
        <v>5.6</v>
      </c>
      <c r="V14" s="0" t="n">
        <v>0.5</v>
      </c>
      <c r="W14" s="0" t="n">
        <v>0.47</v>
      </c>
      <c r="X14" s="0" t="n">
        <v>0.03</v>
      </c>
    </row>
    <row r="15" customFormat="false" ht="15" hidden="false" customHeight="false" outlineLevel="0" collapsed="false">
      <c r="A15" s="0" t="n">
        <v>21</v>
      </c>
      <c r="B15" s="0" t="n">
        <v>29</v>
      </c>
      <c r="C15" s="51" t="s">
        <v>92</v>
      </c>
      <c r="D15" s="38" t="n">
        <v>261.189242908825</v>
      </c>
      <c r="E15" s="38" t="n">
        <v>11.5403116952597</v>
      </c>
      <c r="F15" s="39" t="n">
        <v>12.591</v>
      </c>
      <c r="G15" s="40" t="n">
        <v>0.0003</v>
      </c>
      <c r="I15" s="52"/>
      <c r="J15" s="38" t="s">
        <v>189</v>
      </c>
      <c r="K15" s="0" t="n">
        <v>60</v>
      </c>
      <c r="L15" s="0" t="s">
        <v>94</v>
      </c>
      <c r="M15" s="0" t="s">
        <v>169</v>
      </c>
      <c r="N15" s="0" t="s">
        <v>26</v>
      </c>
      <c r="O15" s="0" t="s">
        <v>193</v>
      </c>
      <c r="P15" s="0" t="n">
        <v>12.42</v>
      </c>
      <c r="Q15" s="0" t="n">
        <v>0.25</v>
      </c>
      <c r="R15" s="0" t="s">
        <v>17</v>
      </c>
      <c r="S15" s="0" t="n">
        <v>31000</v>
      </c>
      <c r="T15" s="0" t="n">
        <v>7000</v>
      </c>
      <c r="U15" s="0" t="n">
        <v>5.6</v>
      </c>
      <c r="V15" s="0" t="n">
        <v>0.5</v>
      </c>
      <c r="W15" s="0" t="n">
        <v>0.47</v>
      </c>
      <c r="X15" s="0" t="n">
        <v>0.03</v>
      </c>
    </row>
    <row r="16" customFormat="false" ht="15" hidden="false" customHeight="false" outlineLevel="0" collapsed="false">
      <c r="A16" s="0" t="n">
        <v>6</v>
      </c>
      <c r="B16" s="0" t="n">
        <v>15</v>
      </c>
      <c r="C16" s="50" t="s">
        <v>119</v>
      </c>
      <c r="D16" s="38" t="n">
        <v>330.567292</v>
      </c>
      <c r="E16" s="38" t="n">
        <v>-17.55414</v>
      </c>
      <c r="F16" s="39" t="n">
        <v>12.6291</v>
      </c>
      <c r="G16" s="40" t="n">
        <v>0.0011</v>
      </c>
      <c r="I16" s="52"/>
      <c r="J16" s="41" t="s">
        <v>217</v>
      </c>
      <c r="K16" s="0" t="n">
        <v>60</v>
      </c>
      <c r="L16" s="0" t="s">
        <v>121</v>
      </c>
      <c r="M16" s="0" t="s">
        <v>214</v>
      </c>
      <c r="N16" s="0" t="s">
        <v>26</v>
      </c>
      <c r="P16" s="0" t="n">
        <v>12.68</v>
      </c>
      <c r="Q16" s="0" t="s">
        <v>208</v>
      </c>
      <c r="R16" s="0" t="s">
        <v>57</v>
      </c>
      <c r="S16" s="0" t="n">
        <v>34000</v>
      </c>
      <c r="T16" s="0" t="n">
        <v>4000</v>
      </c>
      <c r="U16" s="0" t="n">
        <v>5.8</v>
      </c>
      <c r="V16" s="0" t="n">
        <v>0.3</v>
      </c>
      <c r="W16" s="0" t="n">
        <v>0.47</v>
      </c>
      <c r="X16" s="0" t="n">
        <v>0.03</v>
      </c>
    </row>
    <row r="17" customFormat="false" ht="15" hidden="false" customHeight="false" outlineLevel="0" collapsed="false">
      <c r="A17" s="0" t="n">
        <v>24</v>
      </c>
      <c r="B17" s="0" t="n">
        <v>31</v>
      </c>
      <c r="C17" s="50" t="s">
        <v>166</v>
      </c>
      <c r="D17" s="31" t="n">
        <v>263.931474478156</v>
      </c>
      <c r="E17" s="31" t="n">
        <v>9.14359511206583</v>
      </c>
      <c r="F17" s="39" t="n">
        <v>12.692</v>
      </c>
      <c r="G17" s="40" t="n">
        <v>0.0023</v>
      </c>
      <c r="H17" s="0" t="s">
        <v>218</v>
      </c>
      <c r="J17" s="41" t="s">
        <v>219</v>
      </c>
      <c r="K17" s="0" t="n">
        <v>60</v>
      </c>
      <c r="L17" s="0" t="s">
        <v>168</v>
      </c>
      <c r="M17" s="0" t="s">
        <v>169</v>
      </c>
      <c r="N17" s="0" t="s">
        <v>26</v>
      </c>
      <c r="O17" s="0" t="s">
        <v>193</v>
      </c>
      <c r="P17" s="0" t="n">
        <v>12.72</v>
      </c>
      <c r="Q17" s="0" t="n">
        <v>0.03</v>
      </c>
      <c r="R17" s="0" t="s">
        <v>17</v>
      </c>
      <c r="S17" s="0" t="n">
        <v>31000</v>
      </c>
      <c r="T17" s="0" t="n">
        <v>7000</v>
      </c>
      <c r="U17" s="0" t="n">
        <v>5.6</v>
      </c>
      <c r="V17" s="0" t="n">
        <v>0.5</v>
      </c>
      <c r="W17" s="0" t="n">
        <v>0.47</v>
      </c>
      <c r="X17" s="0" t="n">
        <v>0.03</v>
      </c>
    </row>
    <row r="18" customFormat="false" ht="15" hidden="false" customHeight="false" outlineLevel="0" collapsed="false">
      <c r="A18" s="0" t="n">
        <v>4</v>
      </c>
      <c r="B18" s="0" t="n">
        <v>5</v>
      </c>
      <c r="C18" s="50" t="s">
        <v>75</v>
      </c>
      <c r="D18" s="31" t="n">
        <v>228.293024382977</v>
      </c>
      <c r="E18" s="38" t="n">
        <v>-16.1390814173088</v>
      </c>
      <c r="F18" s="39" t="n">
        <v>12.8259</v>
      </c>
      <c r="G18" s="40" t="n">
        <v>0.0009</v>
      </c>
      <c r="H18" s="0" t="s">
        <v>220</v>
      </c>
      <c r="J18" s="41" t="s">
        <v>189</v>
      </c>
      <c r="K18" s="0" t="n">
        <v>60</v>
      </c>
      <c r="L18" s="0" t="s">
        <v>77</v>
      </c>
      <c r="M18" s="0" t="s">
        <v>169</v>
      </c>
      <c r="N18" s="0" t="s">
        <v>26</v>
      </c>
      <c r="P18" s="0" t="n">
        <v>12.46</v>
      </c>
      <c r="Q18" s="0" t="n">
        <v>0.24</v>
      </c>
      <c r="R18" s="0" t="s">
        <v>17</v>
      </c>
      <c r="S18" s="0" t="n">
        <v>31000</v>
      </c>
      <c r="T18" s="0" t="n">
        <v>7000</v>
      </c>
      <c r="U18" s="0" t="n">
        <v>5.6</v>
      </c>
      <c r="V18" s="0" t="n">
        <v>0.5</v>
      </c>
      <c r="W18" s="0" t="n">
        <v>0.47</v>
      </c>
      <c r="X18" s="0" t="n">
        <v>0.03</v>
      </c>
    </row>
    <row r="19" customFormat="false" ht="15" hidden="false" customHeight="false" outlineLevel="0" collapsed="false">
      <c r="A19" s="0" t="n">
        <v>25</v>
      </c>
      <c r="B19" s="0" t="n">
        <v>38</v>
      </c>
      <c r="C19" s="50" t="s">
        <v>122</v>
      </c>
      <c r="D19" s="31" t="n">
        <v>332.720278386927</v>
      </c>
      <c r="E19" s="38" t="n">
        <v>-19.0304577160975</v>
      </c>
      <c r="F19" s="39" t="n">
        <v>12.9441</v>
      </c>
      <c r="G19" s="40" t="n">
        <v>0.0012</v>
      </c>
      <c r="J19" s="56" t="s">
        <v>221</v>
      </c>
      <c r="K19" s="0" t="n">
        <v>60</v>
      </c>
      <c r="L19" s="0" t="s">
        <v>124</v>
      </c>
      <c r="M19" s="0" t="s">
        <v>214</v>
      </c>
      <c r="N19" s="0" t="s">
        <v>26</v>
      </c>
      <c r="O19" s="0" t="s">
        <v>193</v>
      </c>
      <c r="P19" s="0" t="n">
        <v>12.9</v>
      </c>
      <c r="Q19" s="0" t="s">
        <v>208</v>
      </c>
      <c r="R19" s="0" t="s">
        <v>17</v>
      </c>
      <c r="S19" s="0" t="n">
        <v>31100</v>
      </c>
      <c r="T19" s="0" t="n">
        <v>1100</v>
      </c>
      <c r="U19" s="0" t="n">
        <v>4.7</v>
      </c>
      <c r="V19" s="0" t="n">
        <v>0.12</v>
      </c>
      <c r="W19" s="0" t="n">
        <v>0.47</v>
      </c>
      <c r="X19" s="0" t="n">
        <v>0.03</v>
      </c>
    </row>
    <row r="20" customFormat="false" ht="15" hidden="false" customHeight="false" outlineLevel="0" collapsed="false">
      <c r="A20" s="0" t="n">
        <v>8</v>
      </c>
      <c r="B20" s="0" t="n">
        <v>11</v>
      </c>
      <c r="C20" s="57" t="s">
        <v>112</v>
      </c>
      <c r="D20" s="38" t="n">
        <v>314.411977244677</v>
      </c>
      <c r="E20" s="38" t="n">
        <v>-14.4288875765938</v>
      </c>
      <c r="F20" s="39" t="n">
        <v>12.9763</v>
      </c>
      <c r="G20" s="40" t="n">
        <v>0.001</v>
      </c>
      <c r="I20" s="0" t="s">
        <v>222</v>
      </c>
      <c r="J20" s="58" t="s">
        <v>223</v>
      </c>
      <c r="K20" s="0" t="n">
        <v>60</v>
      </c>
      <c r="L20" s="0" t="s">
        <v>114</v>
      </c>
      <c r="M20" s="0" t="s">
        <v>214</v>
      </c>
      <c r="N20" s="0" t="s">
        <v>26</v>
      </c>
      <c r="P20" s="0" t="n">
        <v>13.02</v>
      </c>
      <c r="Q20" s="0" t="s">
        <v>208</v>
      </c>
      <c r="R20" s="0" t="s">
        <v>31</v>
      </c>
      <c r="S20" s="0" t="n">
        <v>36100</v>
      </c>
      <c r="T20" s="0" t="n">
        <v>500</v>
      </c>
      <c r="U20" s="0" t="n">
        <v>5.8</v>
      </c>
      <c r="V20" s="0" t="n">
        <v>0.6</v>
      </c>
      <c r="W20" s="0" t="n">
        <v>0.5</v>
      </c>
      <c r="X20" s="0" t="n">
        <v>0.3</v>
      </c>
    </row>
    <row r="21" customFormat="false" ht="15" hidden="false" customHeight="false" outlineLevel="0" collapsed="false">
      <c r="A21" s="0" t="n">
        <v>7</v>
      </c>
      <c r="B21" s="0" t="n">
        <v>7</v>
      </c>
      <c r="C21" s="50" t="s">
        <v>128</v>
      </c>
      <c r="D21" s="31" t="n">
        <v>349.051698671165</v>
      </c>
      <c r="E21" s="31" t="n">
        <v>-1.8430838666</v>
      </c>
      <c r="F21" s="39" t="n">
        <v>12.998</v>
      </c>
      <c r="G21" s="40" t="n">
        <v>0.0022</v>
      </c>
      <c r="J21" s="55" t="s">
        <v>224</v>
      </c>
      <c r="K21" s="0" t="n">
        <v>60</v>
      </c>
      <c r="L21" s="0" t="s">
        <v>130</v>
      </c>
      <c r="M21" s="0" t="s">
        <v>214</v>
      </c>
      <c r="N21" s="0" t="s">
        <v>26</v>
      </c>
      <c r="P21" s="0" t="n">
        <v>12.973</v>
      </c>
      <c r="Q21" s="0" t="n">
        <v>0.0007</v>
      </c>
      <c r="R21" s="0" t="s">
        <v>17</v>
      </c>
      <c r="S21" s="0" t="n">
        <v>34500</v>
      </c>
      <c r="T21" s="0" t="n">
        <v>1000</v>
      </c>
      <c r="U21" s="0" t="n">
        <v>6</v>
      </c>
      <c r="V21" s="0" t="n">
        <v>0.15</v>
      </c>
      <c r="W21" s="0" t="n">
        <v>0.47</v>
      </c>
      <c r="X21" s="0" t="n">
        <v>0.03</v>
      </c>
    </row>
    <row r="22" customFormat="false" ht="15" hidden="false" customHeight="false" outlineLevel="0" collapsed="false">
      <c r="A22" s="0" t="n">
        <v>37</v>
      </c>
      <c r="B22" s="0" t="n">
        <v>58</v>
      </c>
      <c r="C22" s="59" t="s">
        <v>225</v>
      </c>
      <c r="D22" s="33" t="n">
        <v>169.205679</v>
      </c>
      <c r="E22" s="33" t="n">
        <v>6.99255834</v>
      </c>
      <c r="F22" s="39" t="s">
        <v>226</v>
      </c>
      <c r="G22" s="40" t="n">
        <v>0.0009</v>
      </c>
      <c r="I22" s="0" t="s">
        <v>227</v>
      </c>
      <c r="J22" s="60" t="s">
        <v>228</v>
      </c>
      <c r="K22" s="0" t="n">
        <v>60</v>
      </c>
      <c r="L22" s="0" t="s">
        <v>229</v>
      </c>
      <c r="M22" s="0" t="s">
        <v>214</v>
      </c>
      <c r="N22" s="0" t="s">
        <v>35</v>
      </c>
      <c r="P22" s="0" t="n">
        <v>13.03</v>
      </c>
      <c r="Q22" s="0" t="s">
        <v>208</v>
      </c>
      <c r="R22" s="0" t="s">
        <v>17</v>
      </c>
      <c r="S22" s="0" t="n">
        <v>30600</v>
      </c>
      <c r="T22" s="0" t="n">
        <v>500</v>
      </c>
      <c r="U22" s="0" t="n">
        <v>5.8</v>
      </c>
      <c r="V22" s="0" t="n">
        <v>0.05</v>
      </c>
      <c r="W22" s="0" t="n">
        <v>0.5</v>
      </c>
      <c r="X22" s="0" t="n">
        <v>0.3</v>
      </c>
    </row>
    <row r="23" customFormat="false" ht="15" hidden="false" customHeight="false" outlineLevel="0" collapsed="false">
      <c r="A23" s="0" t="n">
        <v>9</v>
      </c>
      <c r="B23" s="0" t="n">
        <v>10</v>
      </c>
      <c r="C23" s="50" t="s">
        <v>230</v>
      </c>
      <c r="D23" s="38" t="n">
        <v>353.644542</v>
      </c>
      <c r="E23" s="38" t="n">
        <v>-1.32634</v>
      </c>
      <c r="F23" s="39" t="n">
        <v>13.042</v>
      </c>
      <c r="G23" s="40" t="n">
        <v>0.0014</v>
      </c>
      <c r="H23" s="61" t="s">
        <v>231</v>
      </c>
      <c r="J23" s="41" t="s">
        <v>189</v>
      </c>
      <c r="K23" s="0" t="n">
        <v>60</v>
      </c>
      <c r="L23" s="0" t="s">
        <v>232</v>
      </c>
      <c r="M23" s="0" t="s">
        <v>169</v>
      </c>
      <c r="N23" s="0" t="s">
        <v>26</v>
      </c>
      <c r="P23" s="0" t="n">
        <v>13.06</v>
      </c>
      <c r="Q23" s="0" t="s">
        <v>208</v>
      </c>
      <c r="R23" s="0" t="s">
        <v>17</v>
      </c>
      <c r="S23" s="0" t="n">
        <v>31000</v>
      </c>
      <c r="T23" s="0" t="n">
        <v>7000</v>
      </c>
      <c r="U23" s="0" t="n">
        <v>5.6</v>
      </c>
      <c r="V23" s="0" t="n">
        <v>0.5</v>
      </c>
      <c r="W23" s="0" t="n">
        <v>0.47</v>
      </c>
      <c r="X23" s="0" t="n">
        <v>0.03</v>
      </c>
    </row>
    <row r="24" customFormat="false" ht="15" hidden="false" customHeight="false" outlineLevel="0" collapsed="false">
      <c r="A24" s="0" t="n">
        <v>10</v>
      </c>
      <c r="B24" s="0" t="n">
        <v>13</v>
      </c>
      <c r="C24" s="50" t="s">
        <v>233</v>
      </c>
      <c r="D24" s="38" t="n">
        <v>219.335417</v>
      </c>
      <c r="E24" s="38" t="n">
        <v>-17.70694</v>
      </c>
      <c r="F24" s="39" t="n">
        <v>13.0759</v>
      </c>
      <c r="G24" s="40" t="n">
        <v>0.0012</v>
      </c>
      <c r="H24" s="61" t="s">
        <v>231</v>
      </c>
      <c r="J24" s="41" t="s">
        <v>234</v>
      </c>
      <c r="K24" s="0" t="n">
        <v>60</v>
      </c>
      <c r="L24" s="0" t="s">
        <v>235</v>
      </c>
      <c r="M24" s="0" t="s">
        <v>169</v>
      </c>
      <c r="N24" s="0" t="s">
        <v>26</v>
      </c>
      <c r="P24" s="0" t="n">
        <v>13.08</v>
      </c>
      <c r="Q24" s="0" t="s">
        <v>208</v>
      </c>
      <c r="R24" s="0" t="s">
        <v>17</v>
      </c>
      <c r="S24" s="0" t="n">
        <v>31000</v>
      </c>
      <c r="T24" s="0" t="n">
        <v>7000</v>
      </c>
      <c r="U24" s="0" t="n">
        <v>5.6</v>
      </c>
      <c r="V24" s="0" t="n">
        <v>0.5</v>
      </c>
      <c r="W24" s="0" t="n">
        <v>0.47</v>
      </c>
      <c r="X24" s="0" t="n">
        <v>0.03</v>
      </c>
    </row>
    <row r="26" customFormat="false" ht="15" hidden="false" customHeight="false" outlineLevel="0" collapsed="false">
      <c r="A26" s="0" t="n">
        <v>28</v>
      </c>
      <c r="B26" s="0" t="n">
        <v>44</v>
      </c>
      <c r="C26" s="50" t="s">
        <v>236</v>
      </c>
      <c r="D26" s="38" t="n">
        <v>330.259512064414</v>
      </c>
      <c r="E26" s="38" t="n">
        <v>8.51330928276388</v>
      </c>
      <c r="F26" s="39" t="n">
        <v>13.1264</v>
      </c>
      <c r="G26" s="40" t="n">
        <v>0.001</v>
      </c>
      <c r="H26" s="61" t="s">
        <v>231</v>
      </c>
      <c r="J26" s="41" t="s">
        <v>189</v>
      </c>
      <c r="K26" s="0" t="n">
        <v>60</v>
      </c>
      <c r="L26" s="0" t="s">
        <v>237</v>
      </c>
      <c r="M26" s="0" t="s">
        <v>169</v>
      </c>
      <c r="N26" s="0" t="s">
        <v>26</v>
      </c>
      <c r="O26" s="0" t="s">
        <v>193</v>
      </c>
      <c r="P26" s="0" t="n">
        <v>13.38</v>
      </c>
      <c r="Q26" s="0" t="s">
        <v>208</v>
      </c>
      <c r="R26" s="0" t="s">
        <v>98</v>
      </c>
      <c r="S26" s="0" t="n">
        <v>75000</v>
      </c>
      <c r="T26" s="0" t="n">
        <v>7590</v>
      </c>
      <c r="U26" s="0" t="n">
        <v>5.9</v>
      </c>
      <c r="V26" s="0" t="n">
        <v>0.24</v>
      </c>
      <c r="W26" s="0" t="n">
        <v>0.5</v>
      </c>
      <c r="X26" s="0" t="n">
        <v>0.3</v>
      </c>
    </row>
    <row r="27" customFormat="false" ht="15" hidden="false" customHeight="false" outlineLevel="0" collapsed="false">
      <c r="A27" s="0" t="n">
        <v>27</v>
      </c>
      <c r="B27" s="0" t="n">
        <v>43</v>
      </c>
      <c r="C27" s="62" t="s">
        <v>238</v>
      </c>
      <c r="D27" s="38" t="n">
        <v>310.996773077561</v>
      </c>
      <c r="E27" s="38" t="n">
        <v>-10.7949148971786</v>
      </c>
      <c r="F27" s="39" t="n">
        <v>13.2361</v>
      </c>
      <c r="G27" s="40" t="n">
        <v>0.0006</v>
      </c>
      <c r="H27" s="61" t="s">
        <v>231</v>
      </c>
      <c r="J27" s="58" t="s">
        <v>239</v>
      </c>
      <c r="K27" s="0" t="n">
        <v>60</v>
      </c>
      <c r="L27" s="0" t="s">
        <v>240</v>
      </c>
      <c r="M27" s="0" t="s">
        <v>169</v>
      </c>
      <c r="N27" s="0" t="s">
        <v>26</v>
      </c>
      <c r="O27" s="0" t="s">
        <v>193</v>
      </c>
      <c r="P27" s="0" t="n">
        <v>13.256</v>
      </c>
      <c r="Q27" s="0" t="n">
        <v>0.0008</v>
      </c>
      <c r="R27" s="0" t="s">
        <v>22</v>
      </c>
      <c r="S27" s="0" t="n">
        <v>50000</v>
      </c>
      <c r="T27" s="0" t="n">
        <v>15000</v>
      </c>
      <c r="U27" s="0" t="n">
        <v>5.8</v>
      </c>
      <c r="V27" s="0" t="n">
        <v>0.6</v>
      </c>
      <c r="W27" s="0" t="n">
        <v>0.5</v>
      </c>
      <c r="X27" s="0" t="n">
        <v>0.3</v>
      </c>
    </row>
    <row r="28" customFormat="false" ht="15" hidden="false" customHeight="false" outlineLevel="0" collapsed="false">
      <c r="A28" s="0" t="n">
        <v>11</v>
      </c>
      <c r="B28" s="0" t="n">
        <v>51</v>
      </c>
      <c r="C28" s="63" t="s">
        <v>139</v>
      </c>
      <c r="D28" s="31" t="n">
        <v>357.971795552052</v>
      </c>
      <c r="E28" s="31" t="n">
        <v>0.471570069985</v>
      </c>
      <c r="F28" s="39" t="n">
        <v>13.2734</v>
      </c>
      <c r="G28" s="40" t="n">
        <v>0.0003</v>
      </c>
      <c r="H28" s="61"/>
      <c r="I28" s="0" t="s">
        <v>241</v>
      </c>
      <c r="J28" s="64" t="s">
        <v>242</v>
      </c>
      <c r="K28" s="0" t="n">
        <v>60</v>
      </c>
      <c r="L28" s="65" t="s">
        <v>141</v>
      </c>
      <c r="M28" s="0" t="s">
        <v>214</v>
      </c>
      <c r="N28" s="0" t="s">
        <v>26</v>
      </c>
      <c r="P28" s="42" t="n">
        <v>13.28</v>
      </c>
      <c r="Q28" s="42" t="n">
        <v>0.006</v>
      </c>
      <c r="R28" s="0" t="s">
        <v>17</v>
      </c>
      <c r="S28" s="0" t="n">
        <v>28000</v>
      </c>
      <c r="T28" s="0" t="n">
        <v>500</v>
      </c>
      <c r="U28" s="0" t="n">
        <v>5.7</v>
      </c>
      <c r="V28" s="0" t="n">
        <v>0.05</v>
      </c>
      <c r="W28" s="0" t="n">
        <v>0.47</v>
      </c>
      <c r="X28" s="0" t="n">
        <v>0.03</v>
      </c>
    </row>
    <row r="29" customFormat="false" ht="15" hidden="false" customHeight="false" outlineLevel="0" collapsed="false">
      <c r="A29" s="0" t="n">
        <v>5</v>
      </c>
      <c r="B29" s="0" t="n">
        <v>9</v>
      </c>
      <c r="C29" s="53" t="s">
        <v>23</v>
      </c>
      <c r="D29" s="38" t="n">
        <v>182.400167</v>
      </c>
      <c r="E29" s="38" t="n">
        <v>-3.55222</v>
      </c>
      <c r="F29" s="39" t="n">
        <v>13.3422</v>
      </c>
      <c r="G29" s="40" t="n">
        <v>0.0004</v>
      </c>
      <c r="H29" s="0" t="s">
        <v>243</v>
      </c>
      <c r="J29" s="41" t="s">
        <v>244</v>
      </c>
      <c r="K29" s="0" t="n">
        <v>60</v>
      </c>
      <c r="L29" s="0" t="s">
        <v>25</v>
      </c>
      <c r="M29" s="0" t="s">
        <v>214</v>
      </c>
      <c r="N29" s="0" t="s">
        <v>26</v>
      </c>
      <c r="P29" s="0" t="n">
        <v>12.64</v>
      </c>
      <c r="Q29" s="0" t="n">
        <v>0.29</v>
      </c>
      <c r="R29" s="0" t="s">
        <v>17</v>
      </c>
      <c r="S29" s="0" t="n">
        <v>35693</v>
      </c>
      <c r="T29" s="0" t="n">
        <v>500</v>
      </c>
      <c r="U29" s="0" t="n">
        <v>5.8</v>
      </c>
      <c r="V29" s="0" t="n">
        <v>0.05</v>
      </c>
      <c r="W29" s="0" t="n">
        <v>0.47</v>
      </c>
      <c r="X29" s="0" t="n">
        <v>0.03</v>
      </c>
    </row>
    <row r="30" customFormat="false" ht="15" hidden="false" customHeight="false" outlineLevel="0" collapsed="false">
      <c r="A30" s="0" t="n">
        <v>12</v>
      </c>
      <c r="B30" s="0" t="n">
        <v>4</v>
      </c>
      <c r="C30" s="50" t="s">
        <v>245</v>
      </c>
      <c r="D30" s="38" t="n">
        <v>227.219417</v>
      </c>
      <c r="E30" s="38" t="n">
        <v>-14.90503</v>
      </c>
      <c r="F30" s="39" t="n">
        <v>13.3504</v>
      </c>
      <c r="G30" s="40" t="n">
        <v>0.0023</v>
      </c>
      <c r="H30" s="61" t="s">
        <v>231</v>
      </c>
      <c r="J30" s="41" t="s">
        <v>189</v>
      </c>
      <c r="K30" s="0" t="n">
        <v>60</v>
      </c>
      <c r="L30" s="0" t="s">
        <v>246</v>
      </c>
      <c r="M30" s="0" t="s">
        <v>214</v>
      </c>
      <c r="N30" s="0" t="s">
        <v>26</v>
      </c>
      <c r="P30" s="0" t="n">
        <v>13.37</v>
      </c>
      <c r="Q30" s="0" t="s">
        <v>208</v>
      </c>
      <c r="R30" s="0" t="s">
        <v>17</v>
      </c>
      <c r="S30" s="0" t="n">
        <v>31000</v>
      </c>
      <c r="T30" s="0" t="n">
        <v>7000</v>
      </c>
      <c r="U30" s="0" t="n">
        <v>5.6</v>
      </c>
      <c r="V30" s="0" t="n">
        <v>0.5</v>
      </c>
      <c r="W30" s="0" t="n">
        <v>0.47</v>
      </c>
      <c r="X30" s="0" t="n">
        <v>0.03</v>
      </c>
    </row>
    <row r="31" customFormat="false" ht="18" hidden="false" customHeight="false" outlineLevel="0" collapsed="false">
      <c r="A31" s="0" t="n">
        <v>42</v>
      </c>
      <c r="B31" s="0" t="n">
        <v>80</v>
      </c>
      <c r="C31" s="66" t="s">
        <v>247</v>
      </c>
      <c r="D31" s="38" t="n">
        <v>176.810407</v>
      </c>
      <c r="E31" s="33" t="n">
        <v>61.2588307</v>
      </c>
      <c r="F31" s="39" t="n">
        <v>13.4276</v>
      </c>
      <c r="G31" s="40" t="n">
        <v>0.001</v>
      </c>
      <c r="H31" s="61" t="s">
        <v>231</v>
      </c>
      <c r="I31" s="67" t="s">
        <v>248</v>
      </c>
      <c r="J31" s="68" t="s">
        <v>249</v>
      </c>
      <c r="K31" s="0" t="n">
        <v>60</v>
      </c>
      <c r="L31" s="0" t="s">
        <v>250</v>
      </c>
      <c r="M31" s="0" t="s">
        <v>169</v>
      </c>
      <c r="P31" s="42" t="n">
        <v>13.28</v>
      </c>
      <c r="Q31" s="0" t="s">
        <v>208</v>
      </c>
      <c r="R31" s="0" t="s">
        <v>17</v>
      </c>
      <c r="S31" s="0" t="n">
        <v>29500</v>
      </c>
      <c r="T31" s="0" t="n">
        <v>300</v>
      </c>
      <c r="U31" s="0" t="n">
        <v>5.45</v>
      </c>
      <c r="V31" s="0" t="n">
        <v>0.1</v>
      </c>
      <c r="W31" s="0" t="n">
        <v>0.47</v>
      </c>
      <c r="X31" s="0" t="n">
        <v>0.03</v>
      </c>
    </row>
    <row r="32" customFormat="false" ht="15" hidden="false" customHeight="false" outlineLevel="0" collapsed="false">
      <c r="A32" s="0" t="n">
        <v>29</v>
      </c>
      <c r="B32" s="0" t="n">
        <v>46</v>
      </c>
      <c r="C32" s="50" t="s">
        <v>251</v>
      </c>
      <c r="D32" s="38" t="n">
        <v>355.019778511543</v>
      </c>
      <c r="E32" s="38" t="n">
        <v>7.28599473650833</v>
      </c>
      <c r="F32" s="39" t="n">
        <v>13.4684</v>
      </c>
      <c r="G32" s="40" t="n">
        <v>0.0005</v>
      </c>
      <c r="H32" s="61" t="s">
        <v>231</v>
      </c>
      <c r="J32" s="38" t="s">
        <v>252</v>
      </c>
      <c r="K32" s="0" t="n">
        <v>60</v>
      </c>
      <c r="L32" s="0" t="s">
        <v>253</v>
      </c>
      <c r="M32" s="0" t="s">
        <v>169</v>
      </c>
      <c r="N32" s="0" t="s">
        <v>26</v>
      </c>
      <c r="O32" s="0" t="s">
        <v>193</v>
      </c>
      <c r="P32" s="0" t="n">
        <v>13.47</v>
      </c>
      <c r="Q32" s="0" t="s">
        <v>208</v>
      </c>
      <c r="R32" s="0" t="s">
        <v>17</v>
      </c>
      <c r="S32" s="0" t="n">
        <v>31000</v>
      </c>
      <c r="T32" s="0" t="n">
        <v>7000</v>
      </c>
      <c r="U32" s="0" t="n">
        <v>5.6</v>
      </c>
      <c r="V32" s="0" t="n">
        <v>0.5</v>
      </c>
      <c r="W32" s="0" t="n">
        <v>0.47</v>
      </c>
      <c r="X32" s="0" t="n">
        <v>0.03</v>
      </c>
    </row>
    <row r="33" customFormat="false" ht="15" hidden="false" customHeight="false" outlineLevel="0" collapsed="false">
      <c r="A33" s="0" t="n">
        <v>13</v>
      </c>
      <c r="B33" s="0" t="n">
        <v>50</v>
      </c>
      <c r="C33" s="62" t="s">
        <v>254</v>
      </c>
      <c r="D33" s="31" t="n">
        <v>0.3843675380825</v>
      </c>
      <c r="E33" s="38" t="n">
        <v>-5.3216029565525</v>
      </c>
      <c r="F33" s="39" t="n">
        <v>13.5137</v>
      </c>
      <c r="G33" s="40" t="n">
        <v>0.0006</v>
      </c>
      <c r="H33" s="61" t="s">
        <v>231</v>
      </c>
      <c r="J33" s="41" t="s">
        <v>189</v>
      </c>
      <c r="K33" s="0" t="n">
        <v>60</v>
      </c>
      <c r="L33" s="0" t="s">
        <v>255</v>
      </c>
      <c r="M33" s="0" t="s">
        <v>169</v>
      </c>
      <c r="N33" s="0" t="s">
        <v>26</v>
      </c>
      <c r="P33" s="0" t="n">
        <v>13.56</v>
      </c>
      <c r="Q33" s="0" t="n">
        <v>0.06</v>
      </c>
      <c r="R33" s="0" t="s">
        <v>17</v>
      </c>
      <c r="S33" s="0" t="n">
        <v>31000</v>
      </c>
      <c r="T33" s="0" t="n">
        <v>7000</v>
      </c>
      <c r="U33" s="0" t="n">
        <v>5.6</v>
      </c>
      <c r="V33" s="0" t="n">
        <v>0.5</v>
      </c>
      <c r="W33" s="0" t="n">
        <v>0.47</v>
      </c>
      <c r="X33" s="0" t="n">
        <v>0.03</v>
      </c>
    </row>
    <row r="34" customFormat="false" ht="15" hidden="false" customHeight="false" outlineLevel="0" collapsed="false">
      <c r="A34" s="0" t="n">
        <v>31</v>
      </c>
      <c r="B34" s="0" t="n">
        <v>49</v>
      </c>
      <c r="C34" s="62" t="s">
        <v>256</v>
      </c>
      <c r="D34" s="38" t="n">
        <v>328.58054</v>
      </c>
      <c r="E34" s="38" t="n">
        <v>-6.18184</v>
      </c>
      <c r="F34" s="39" t="n">
        <v>13.5181</v>
      </c>
      <c r="G34" s="40" t="n">
        <v>0.0008</v>
      </c>
      <c r="H34" s="61" t="s">
        <v>231</v>
      </c>
      <c r="J34" s="45" t="s">
        <v>257</v>
      </c>
      <c r="K34" s="0" t="n">
        <v>60</v>
      </c>
      <c r="L34" s="0" t="s">
        <v>258</v>
      </c>
      <c r="M34" s="0" t="s">
        <v>169</v>
      </c>
      <c r="N34" s="0" t="s">
        <v>26</v>
      </c>
      <c r="O34" s="0" t="s">
        <v>193</v>
      </c>
      <c r="P34" s="0" t="n">
        <v>13.56</v>
      </c>
      <c r="Q34" s="0" t="s">
        <v>208</v>
      </c>
      <c r="R34" s="0" t="s">
        <v>17</v>
      </c>
      <c r="S34" s="0" t="n">
        <v>31000</v>
      </c>
      <c r="T34" s="0" t="n">
        <v>7000</v>
      </c>
      <c r="U34" s="0" t="n">
        <v>5.6</v>
      </c>
      <c r="V34" s="0" t="n">
        <v>0.5</v>
      </c>
      <c r="W34" s="0" t="n">
        <v>0.47</v>
      </c>
      <c r="X34" s="0" t="n">
        <v>0.03</v>
      </c>
    </row>
    <row r="35" customFormat="false" ht="15" hidden="false" customHeight="false" outlineLevel="0" collapsed="false">
      <c r="A35" s="0" t="n">
        <v>30</v>
      </c>
      <c r="B35" s="0" t="n">
        <v>48</v>
      </c>
      <c r="C35" s="62" t="s">
        <v>37</v>
      </c>
      <c r="D35" s="69" t="n">
        <v>195.1363238</v>
      </c>
      <c r="E35" s="38" t="n">
        <v>-21.3991951263741</v>
      </c>
      <c r="F35" s="39" t="n">
        <v>13.5223</v>
      </c>
      <c r="G35" s="40" t="n">
        <v>0.0006</v>
      </c>
      <c r="H35" s="0" t="s">
        <v>259</v>
      </c>
      <c r="J35" s="41" t="s">
        <v>260</v>
      </c>
      <c r="K35" s="0" t="n">
        <v>60</v>
      </c>
      <c r="L35" s="0" t="s">
        <v>39</v>
      </c>
      <c r="M35" s="0" t="s">
        <v>169</v>
      </c>
      <c r="N35" s="0" t="s">
        <v>26</v>
      </c>
      <c r="O35" s="0" t="s">
        <v>193</v>
      </c>
      <c r="P35" s="0" t="n">
        <v>13.54</v>
      </c>
      <c r="Q35" s="0" t="s">
        <v>208</v>
      </c>
      <c r="R35" s="0" t="s">
        <v>17</v>
      </c>
      <c r="S35" s="0" t="n">
        <v>31000</v>
      </c>
      <c r="T35" s="0" t="n">
        <v>7000</v>
      </c>
      <c r="U35" s="0" t="n">
        <v>5.6</v>
      </c>
      <c r="V35" s="0" t="n">
        <v>0.5</v>
      </c>
      <c r="W35" s="0" t="n">
        <v>0.47</v>
      </c>
      <c r="X35" s="0" t="n">
        <v>0.03</v>
      </c>
    </row>
    <row r="36" customFormat="false" ht="15" hidden="false" customHeight="false" outlineLevel="0" collapsed="false">
      <c r="A36" s="0" t="n">
        <v>14</v>
      </c>
      <c r="B36" s="0" t="n">
        <v>6</v>
      </c>
      <c r="C36" s="62" t="s">
        <v>150</v>
      </c>
      <c r="D36" s="38" t="n">
        <v>219.140487</v>
      </c>
      <c r="E36" s="38" t="n">
        <v>-14.96691</v>
      </c>
      <c r="F36" s="39" t="s">
        <v>151</v>
      </c>
      <c r="G36" s="40" t="n">
        <v>0.0008</v>
      </c>
      <c r="H36" s="0" t="s">
        <v>261</v>
      </c>
      <c r="I36" s="54"/>
      <c r="J36" s="55" t="s">
        <v>262</v>
      </c>
      <c r="K36" s="0" t="n">
        <v>60</v>
      </c>
      <c r="L36" s="0" t="s">
        <v>153</v>
      </c>
      <c r="M36" s="0" t="s">
        <v>169</v>
      </c>
      <c r="N36" s="0" t="s">
        <v>26</v>
      </c>
      <c r="P36" s="0" t="n">
        <v>13.57</v>
      </c>
      <c r="Q36" s="0" t="n">
        <v>0.01</v>
      </c>
      <c r="R36" s="0" t="s">
        <v>17</v>
      </c>
      <c r="S36" s="0" t="n">
        <v>27700</v>
      </c>
      <c r="T36" s="0" t="n">
        <v>1100</v>
      </c>
      <c r="U36" s="0" t="n">
        <v>5.5</v>
      </c>
      <c r="V36" s="0" t="n">
        <v>0.12</v>
      </c>
      <c r="W36" s="0" t="n">
        <v>0.47</v>
      </c>
      <c r="X36" s="0" t="n">
        <v>0.03</v>
      </c>
    </row>
    <row r="37" customFormat="false" ht="15" hidden="false" customHeight="false" outlineLevel="0" collapsed="false">
      <c r="A37" s="0" t="n">
        <v>15</v>
      </c>
      <c r="B37" s="0" t="n">
        <v>14</v>
      </c>
      <c r="C37" s="62" t="s">
        <v>154</v>
      </c>
      <c r="D37" s="31" t="n">
        <v>225.692787989578</v>
      </c>
      <c r="E37" s="38" t="n">
        <v>-20.9945621246425</v>
      </c>
      <c r="F37" s="39" t="n">
        <v>13.5674</v>
      </c>
      <c r="G37" s="40" t="n">
        <v>0.0006</v>
      </c>
      <c r="H37" s="0" t="s">
        <v>263</v>
      </c>
      <c r="J37" s="41" t="s">
        <v>189</v>
      </c>
      <c r="K37" s="0" t="n">
        <v>60</v>
      </c>
      <c r="L37" s="40" t="s">
        <v>156</v>
      </c>
      <c r="M37" s="0" t="s">
        <v>214</v>
      </c>
      <c r="N37" s="0" t="s">
        <v>26</v>
      </c>
      <c r="P37" s="0" t="n">
        <v>13.59</v>
      </c>
      <c r="Q37" s="0" t="n">
        <v>0.01</v>
      </c>
      <c r="R37" s="0" t="s">
        <v>17</v>
      </c>
      <c r="S37" s="0" t="n">
        <v>31000</v>
      </c>
      <c r="T37" s="0" t="n">
        <v>7000</v>
      </c>
      <c r="U37" s="0" t="n">
        <v>5.6</v>
      </c>
      <c r="V37" s="0" t="n">
        <v>0.5</v>
      </c>
      <c r="W37" s="0" t="n">
        <v>0.47</v>
      </c>
      <c r="X37" s="0" t="n">
        <v>0.03</v>
      </c>
    </row>
    <row r="38" customFormat="false" ht="15" hidden="false" customHeight="false" outlineLevel="0" collapsed="false">
      <c r="A38" s="0" t="n">
        <v>35</v>
      </c>
      <c r="B38" s="0" t="n">
        <v>55</v>
      </c>
      <c r="C38" s="62" t="s">
        <v>32</v>
      </c>
      <c r="D38" s="55" t="n">
        <v>192.057873393968</v>
      </c>
      <c r="E38" s="33" t="n">
        <v>-4.51313118486972</v>
      </c>
      <c r="F38" s="39" t="n">
        <v>13.6019</v>
      </c>
      <c r="G38" s="40" t="n">
        <v>0.0003</v>
      </c>
      <c r="H38" s="0" t="s">
        <v>264</v>
      </c>
      <c r="J38" s="60" t="s">
        <v>265</v>
      </c>
      <c r="K38" s="0" t="n">
        <v>60</v>
      </c>
      <c r="L38" s="0" t="s">
        <v>34</v>
      </c>
      <c r="M38" s="0" t="s">
        <v>169</v>
      </c>
      <c r="N38" s="0" t="s">
        <v>35</v>
      </c>
      <c r="P38" s="0" t="s">
        <v>266</v>
      </c>
      <c r="Q38" s="0" t="s">
        <v>208</v>
      </c>
      <c r="R38" s="0" t="s">
        <v>36</v>
      </c>
      <c r="S38" s="0" t="n">
        <v>31000</v>
      </c>
      <c r="T38" s="0" t="n">
        <v>7000</v>
      </c>
      <c r="U38" s="0" t="n">
        <v>5.6</v>
      </c>
      <c r="V38" s="0" t="n">
        <v>0.5</v>
      </c>
      <c r="W38" s="0" t="n">
        <v>0.47</v>
      </c>
      <c r="X38" s="0" t="n">
        <v>0.03</v>
      </c>
    </row>
    <row r="39" customFormat="false" ht="15" hidden="false" customHeight="false" outlineLevel="0" collapsed="false">
      <c r="A39" s="0" t="n">
        <v>16</v>
      </c>
      <c r="B39" s="0" t="n">
        <v>12</v>
      </c>
      <c r="C39" s="62" t="s">
        <v>41</v>
      </c>
      <c r="D39" s="38" t="n">
        <v>196.596167</v>
      </c>
      <c r="E39" s="38" t="n">
        <v>-11.69257</v>
      </c>
      <c r="F39" s="39" t="n">
        <v>13.6334</v>
      </c>
      <c r="G39" s="40" t="n">
        <v>0.0008</v>
      </c>
      <c r="H39" s="0" t="s">
        <v>267</v>
      </c>
      <c r="J39" s="41" t="s">
        <v>268</v>
      </c>
      <c r="K39" s="0" t="n">
        <v>60</v>
      </c>
      <c r="L39" s="0" t="s">
        <v>43</v>
      </c>
      <c r="M39" s="0" t="s">
        <v>214</v>
      </c>
      <c r="N39" s="0" t="s">
        <v>26</v>
      </c>
      <c r="P39" s="0" t="n">
        <v>13.65</v>
      </c>
      <c r="Q39" s="0" t="n">
        <v>0.01</v>
      </c>
      <c r="R39" s="0" t="s">
        <v>17</v>
      </c>
      <c r="S39" s="0" t="n">
        <v>31900</v>
      </c>
      <c r="T39" s="0" t="n">
        <v>1000</v>
      </c>
      <c r="U39" s="0" t="n">
        <v>5.9</v>
      </c>
      <c r="V39" s="0" t="n">
        <v>0.15</v>
      </c>
      <c r="W39" s="0" t="n">
        <v>0.47</v>
      </c>
      <c r="X39" s="0" t="n">
        <v>0.03</v>
      </c>
    </row>
    <row r="40" customFormat="false" ht="15" hidden="false" customHeight="false" outlineLevel="0" collapsed="false">
      <c r="A40" s="0" t="n">
        <v>33</v>
      </c>
      <c r="B40" s="0" t="n">
        <v>53</v>
      </c>
      <c r="C40" s="62" t="s">
        <v>269</v>
      </c>
      <c r="D40" s="33" t="n">
        <v>304.84002805679</v>
      </c>
      <c r="E40" s="38" t="n">
        <v>-15.6745379735697</v>
      </c>
      <c r="F40" s="39" t="n">
        <v>13.6393</v>
      </c>
      <c r="G40" s="40" t="n">
        <v>0.0005</v>
      </c>
      <c r="H40" s="61" t="s">
        <v>231</v>
      </c>
      <c r="I40" s="40"/>
      <c r="J40" s="41" t="s">
        <v>189</v>
      </c>
      <c r="K40" s="0" t="n">
        <v>60</v>
      </c>
      <c r="L40" s="0" t="s">
        <v>270</v>
      </c>
      <c r="M40" s="0" t="s">
        <v>169</v>
      </c>
      <c r="N40" s="0" t="s">
        <v>35</v>
      </c>
      <c r="P40" s="0" t="n">
        <v>13.7</v>
      </c>
      <c r="Q40" s="0" t="s">
        <v>208</v>
      </c>
      <c r="R40" s="0" t="s">
        <v>17</v>
      </c>
      <c r="S40" s="0" t="n">
        <v>31000</v>
      </c>
      <c r="T40" s="0" t="n">
        <v>7000</v>
      </c>
      <c r="U40" s="0" t="n">
        <v>5.6</v>
      </c>
      <c r="V40" s="0" t="n">
        <v>0.5</v>
      </c>
      <c r="W40" s="0" t="n">
        <v>0.47</v>
      </c>
      <c r="X40" s="0" t="n">
        <v>0.03</v>
      </c>
    </row>
    <row r="41" s="70" customFormat="true" ht="15" hidden="false" customHeight="false" outlineLevel="0" collapsed="false">
      <c r="A41" s="0" t="n">
        <v>32</v>
      </c>
      <c r="B41" s="53" t="n">
        <v>52</v>
      </c>
      <c r="C41" s="62" t="s">
        <v>48</v>
      </c>
      <c r="D41" s="38" t="n">
        <v>197.669625</v>
      </c>
      <c r="E41" s="38" t="n">
        <v>-15.40602</v>
      </c>
      <c r="F41" s="39" t="n">
        <v>13.653</v>
      </c>
      <c r="G41" s="40" t="n">
        <v>0.0006</v>
      </c>
      <c r="H41" s="0" t="s">
        <v>271</v>
      </c>
      <c r="I41" s="40"/>
      <c r="J41" s="41" t="s">
        <v>272</v>
      </c>
      <c r="K41" s="53" t="n">
        <v>60</v>
      </c>
      <c r="L41" s="46" t="s">
        <v>50</v>
      </c>
      <c r="M41" s="53" t="s">
        <v>169</v>
      </c>
      <c r="N41" s="53" t="s">
        <v>26</v>
      </c>
      <c r="O41" s="53" t="s">
        <v>273</v>
      </c>
      <c r="P41" s="53" t="n">
        <v>13.67</v>
      </c>
      <c r="Q41" s="53" t="s">
        <v>208</v>
      </c>
      <c r="R41" s="53" t="s">
        <v>17</v>
      </c>
      <c r="S41" s="0" t="n">
        <v>31000</v>
      </c>
      <c r="T41" s="0" t="n">
        <v>7000</v>
      </c>
      <c r="U41" s="0" t="n">
        <v>5.6</v>
      </c>
      <c r="V41" s="0" t="n">
        <v>0.5</v>
      </c>
      <c r="W41" s="0" t="n">
        <v>0.47</v>
      </c>
      <c r="X41" s="0" t="n">
        <v>0.03</v>
      </c>
    </row>
    <row r="42" customFormat="false" ht="15" hidden="false" customHeight="false" outlineLevel="0" collapsed="false">
      <c r="A42" s="0" t="n">
        <v>34</v>
      </c>
      <c r="B42" s="0" t="n">
        <v>54</v>
      </c>
      <c r="C42" s="62" t="s">
        <v>51</v>
      </c>
      <c r="D42" s="38" t="n">
        <v>206.533228852875</v>
      </c>
      <c r="E42" s="33" t="n">
        <v>-10.4468026391813</v>
      </c>
      <c r="F42" s="39" t="n">
        <v>13.6936</v>
      </c>
      <c r="G42" s="40" t="n">
        <v>0.0007</v>
      </c>
      <c r="H42" s="0" t="s">
        <v>274</v>
      </c>
      <c r="I42" s="40"/>
      <c r="J42" s="45" t="s">
        <v>275</v>
      </c>
      <c r="K42" s="0" t="n">
        <v>60</v>
      </c>
      <c r="L42" s="0" t="s">
        <v>53</v>
      </c>
      <c r="M42" s="0" t="s">
        <v>169</v>
      </c>
      <c r="N42" s="0" t="s">
        <v>35</v>
      </c>
      <c r="P42" s="0" t="n">
        <v>13.73</v>
      </c>
      <c r="Q42" s="0" t="s">
        <v>208</v>
      </c>
      <c r="R42" s="0" t="s">
        <v>17</v>
      </c>
      <c r="S42" s="0" t="n">
        <v>28900</v>
      </c>
      <c r="T42" s="0" t="n">
        <v>1000</v>
      </c>
      <c r="U42" s="0" t="n">
        <v>5.6</v>
      </c>
      <c r="V42" s="0" t="n">
        <v>0.15</v>
      </c>
      <c r="W42" s="0" t="n">
        <v>0.47</v>
      </c>
      <c r="X42" s="0" t="n">
        <v>0.03</v>
      </c>
    </row>
    <row r="43" customFormat="false" ht="15" hidden="false" customHeight="false" outlineLevel="0" collapsed="false">
      <c r="A43" s="0" t="n">
        <v>36</v>
      </c>
      <c r="B43" s="0" t="n">
        <v>79</v>
      </c>
      <c r="C43" s="62" t="s">
        <v>276</v>
      </c>
      <c r="D43" s="33" t="n">
        <v>172.515428</v>
      </c>
      <c r="E43" s="55" t="n">
        <v>1.62701326</v>
      </c>
      <c r="F43" s="39" t="n">
        <v>13.7933</v>
      </c>
      <c r="G43" s="40" t="n">
        <v>0.0007</v>
      </c>
      <c r="H43" s="61" t="s">
        <v>231</v>
      </c>
      <c r="J43" s="41" t="s">
        <v>189</v>
      </c>
      <c r="K43" s="0" t="n">
        <v>60</v>
      </c>
      <c r="L43" s="47" t="s">
        <v>277</v>
      </c>
      <c r="M43" s="0" t="s">
        <v>169</v>
      </c>
      <c r="N43" s="0" t="s">
        <v>35</v>
      </c>
      <c r="P43" s="0" t="n">
        <v>13.853</v>
      </c>
      <c r="Q43" s="0" t="s">
        <v>208</v>
      </c>
      <c r="R43" s="0" t="s">
        <v>98</v>
      </c>
      <c r="S43" s="0" t="n">
        <v>43650</v>
      </c>
      <c r="T43" s="0" t="n">
        <v>680</v>
      </c>
      <c r="U43" s="0" t="n">
        <v>5.9</v>
      </c>
      <c r="V43" s="0" t="n">
        <v>0.19</v>
      </c>
      <c r="W43" s="0" t="n">
        <v>0.5</v>
      </c>
      <c r="X43" s="0" t="n">
        <v>0.3</v>
      </c>
    </row>
    <row r="44" customFormat="false" ht="15" hidden="false" customHeight="false" outlineLevel="0" collapsed="false">
      <c r="D44" s="0"/>
      <c r="F44" s="0"/>
      <c r="J44" s="0"/>
    </row>
    <row r="45" customFormat="false" ht="15" hidden="false" customHeight="false" outlineLevel="0" collapsed="false">
      <c r="D45" s="0"/>
      <c r="F45" s="0"/>
      <c r="J45" s="0"/>
    </row>
    <row r="46" customFormat="false" ht="15" hidden="false" customHeight="false" outlineLevel="0" collapsed="false">
      <c r="D46" s="0"/>
      <c r="F46" s="0"/>
      <c r="J46" s="0"/>
    </row>
    <row r="47" customFormat="false" ht="15" hidden="false" customHeight="false" outlineLevel="0" collapsed="false">
      <c r="D47" s="0"/>
      <c r="F47" s="0"/>
      <c r="J47" s="0"/>
    </row>
    <row r="48" customFormat="false" ht="15" hidden="false" customHeight="false" outlineLevel="0" collapsed="false">
      <c r="D48" s="0"/>
      <c r="F48" s="0"/>
      <c r="J48" s="0"/>
    </row>
    <row r="49" customFormat="false" ht="15" hidden="false" customHeight="false" outlineLevel="0" collapsed="false">
      <c r="D49" s="0"/>
      <c r="F49" s="0"/>
      <c r="J49" s="0"/>
    </row>
    <row r="50" customFormat="false" ht="18" hidden="false" customHeight="false" outlineLevel="0" collapsed="false">
      <c r="C50" s="71"/>
      <c r="D50" s="72"/>
      <c r="F50" s="0"/>
      <c r="J50" s="0"/>
    </row>
    <row r="51" customFormat="false" ht="15" hidden="false" customHeight="false" outlineLevel="0" collapsed="false">
      <c r="C51" s="73"/>
      <c r="D51" s="31" t="s">
        <v>278</v>
      </c>
      <c r="F51" s="0"/>
      <c r="J51" s="0"/>
      <c r="R51" s="0" t="s">
        <v>279</v>
      </c>
    </row>
    <row r="52" customFormat="false" ht="15" hidden="false" customHeight="false" outlineLevel="0" collapsed="false">
      <c r="C52" s="74"/>
      <c r="D52" s="31" t="s">
        <v>280</v>
      </c>
      <c r="F52" s="0"/>
      <c r="J52" s="0"/>
      <c r="R52" s="0" t="s">
        <v>281</v>
      </c>
    </row>
    <row r="53" customFormat="false" ht="15" hidden="false" customHeight="false" outlineLevel="0" collapsed="false">
      <c r="C53" s="75"/>
      <c r="D53" s="0"/>
      <c r="F53" s="0"/>
      <c r="J53" s="0"/>
      <c r="L53" s="0" t="n">
        <f aca="false">4/6</f>
        <v>0.666666666666667</v>
      </c>
      <c r="R53" s="0" t="s">
        <v>282</v>
      </c>
    </row>
    <row r="54" customFormat="false" ht="15" hidden="false" customHeight="false" outlineLevel="0" collapsed="false">
      <c r="B54" s="0" t="n">
        <f aca="false">360-150</f>
        <v>210</v>
      </c>
      <c r="D54" s="31" t="s">
        <v>283</v>
      </c>
      <c r="F54" s="0"/>
      <c r="I54" s="0" t="n">
        <f aca="false">360/(24*3600)</f>
        <v>0.00416666666666667</v>
      </c>
      <c r="J54" s="0"/>
      <c r="P54" s="0" t="n">
        <f aca="false">360/24</f>
        <v>15</v>
      </c>
      <c r="Q54" s="0" t="n">
        <f aca="false">360/(24*60)</f>
        <v>0.25</v>
      </c>
      <c r="R54" s="0" t="s">
        <v>284</v>
      </c>
    </row>
    <row r="55" customFormat="false" ht="15" hidden="false" customHeight="false" outlineLevel="0" collapsed="false">
      <c r="F55" s="0"/>
      <c r="J55" s="0"/>
      <c r="P55" s="0" t="n">
        <f aca="false">23*P54+51*Q54+53.2309324924*I54</f>
        <v>357.971795552052</v>
      </c>
      <c r="R55" s="0" t="s">
        <v>285</v>
      </c>
    </row>
    <row r="56" customFormat="false" ht="15" hidden="false" customHeight="false" outlineLevel="0" collapsed="false">
      <c r="F56" s="0"/>
      <c r="J56" s="0"/>
      <c r="K56" s="0" t="n">
        <f aca="false">1500/9</f>
        <v>166.666666666667</v>
      </c>
      <c r="R56" s="0" t="s">
        <v>286</v>
      </c>
    </row>
    <row r="57" customFormat="false" ht="15" hidden="false" customHeight="false" outlineLevel="0" collapsed="false">
      <c r="F57" s="0"/>
      <c r="J57" s="0"/>
    </row>
    <row r="58" customFormat="false" ht="15" hidden="false" customHeight="false" outlineLevel="0" collapsed="false">
      <c r="F58" s="76"/>
      <c r="I58" s="0" t="n">
        <f aca="false">1/3600</f>
        <v>0.000277777777777778</v>
      </c>
      <c r="J58" s="77"/>
      <c r="L58" s="0" t="n">
        <f aca="false">60*60*24*365</f>
        <v>31536000</v>
      </c>
      <c r="P58" s="0" t="n">
        <f aca="false">1/60</f>
        <v>0.0166666666666667</v>
      </c>
    </row>
    <row r="59" customFormat="false" ht="15" hidden="false" customHeight="false" outlineLevel="0" collapsed="false">
      <c r="F59" s="76"/>
      <c r="J59" s="77"/>
      <c r="L59" s="0" t="n">
        <f aca="false">(10^-8)*L58</f>
        <v>0.31536</v>
      </c>
      <c r="P59" s="0" t="n">
        <f aca="false">0+28*P58+17.652251946*I58</f>
        <v>0.471570069985</v>
      </c>
    </row>
    <row r="60" customFormat="false" ht="15" hidden="false" customHeight="false" outlineLevel="0" collapsed="false">
      <c r="L60" s="0" t="n">
        <f aca="false">(10^-6)*L58</f>
        <v>31.536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2019-09-18T12:22:37Z</dcterms:created>
  <dc:creator>Valerie</dc:creator>
  <dc:description/>
  <dc:language>en-US</dc:language>
  <cp:lastModifiedBy/>
  <dcterms:modified xsi:type="dcterms:W3CDTF">2021-01-13T16:46:02Z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