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\Desktop\"/>
    </mc:Choice>
  </mc:AlternateContent>
  <xr:revisionPtr revIDLastSave="0" documentId="13_ncr:1_{43862D3D-CA98-43EB-9C0A-F6ADF20285A9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date" sheetId="7" r:id="rId1"/>
    <sheet name="anuala" sheetId="2" r:id="rId2"/>
    <sheet name="anuala2" sheetId="6" r:id="rId3"/>
    <sheet name="comp" sheetId="8" r:id="rId4"/>
    <sheet name="calendaristica" sheetId="3" r:id="rId5"/>
  </sheets>
  <definedNames>
    <definedName name="_xlnm.Print_Titles" localSheetId="2">anuala2!$1:$2</definedName>
    <definedName name="_xlnm.Print_Titles" localSheetId="4">calendaristica!$20:$20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" i="3" l="1"/>
  <c r="C44" i="3"/>
  <c r="A9" i="3"/>
  <c r="E20" i="2"/>
  <c r="A9" i="2"/>
  <c r="C45" i="7" l="1"/>
  <c r="C44" i="7"/>
  <c r="C43" i="7"/>
  <c r="C42" i="7"/>
  <c r="C41" i="7"/>
  <c r="C40" i="7"/>
  <c r="C39" i="7"/>
  <c r="C37" i="7"/>
  <c r="C36" i="7"/>
  <c r="C35" i="7"/>
  <c r="C34" i="7"/>
  <c r="C33" i="7"/>
  <c r="C32" i="7"/>
  <c r="C31" i="7"/>
  <c r="C30" i="7"/>
  <c r="C29" i="7"/>
  <c r="C28" i="7"/>
  <c r="C26" i="7"/>
  <c r="C25" i="7"/>
  <c r="C24" i="7"/>
  <c r="C23" i="7"/>
  <c r="C22" i="7"/>
  <c r="C21" i="7"/>
  <c r="C20" i="7"/>
  <c r="C18" i="7"/>
  <c r="C17" i="7"/>
  <c r="C16" i="7"/>
  <c r="C15" i="7"/>
  <c r="C14" i="7"/>
  <c r="C13" i="7"/>
  <c r="C12" i="7"/>
  <c r="C11" i="7"/>
  <c r="C8" i="7"/>
  <c r="C7" i="7"/>
  <c r="C6" i="7"/>
  <c r="C5" i="7"/>
  <c r="G4" i="7"/>
  <c r="G5" i="7" s="1"/>
  <c r="C4" i="7"/>
  <c r="I3" i="7"/>
  <c r="D3" i="7" s="1"/>
  <c r="G3" i="7"/>
  <c r="C3" i="7"/>
  <c r="D2" i="7"/>
  <c r="C2" i="7"/>
  <c r="A88" i="3"/>
  <c r="A73" i="3"/>
  <c r="A72" i="3"/>
  <c r="E49" i="6"/>
  <c r="E50" i="6"/>
  <c r="E48" i="6"/>
  <c r="A59" i="3"/>
  <c r="A58" i="3"/>
  <c r="A46" i="3"/>
  <c r="A45" i="3"/>
  <c r="A32" i="3"/>
  <c r="A31" i="3"/>
  <c r="A21" i="3"/>
  <c r="A11" i="2"/>
  <c r="A12" i="2"/>
  <c r="A13" i="2"/>
  <c r="A17" i="2"/>
  <c r="A17" i="3"/>
  <c r="A13" i="3"/>
  <c r="A12" i="3"/>
  <c r="A11" i="3"/>
  <c r="G6" i="7" l="1"/>
  <c r="I4" i="7"/>
  <c r="I5" i="7" s="1"/>
  <c r="I6" i="7" s="1"/>
  <c r="I7" i="7" s="1"/>
  <c r="I8" i="7" s="1"/>
  <c r="G9" i="7" s="1"/>
  <c r="D23" i="2"/>
  <c r="E23" i="2"/>
  <c r="I9" i="7" l="1"/>
  <c r="G11" i="7" s="1"/>
  <c r="D4" i="7"/>
  <c r="G7" i="7"/>
  <c r="D6" i="7"/>
  <c r="D5" i="7"/>
  <c r="E4" i="6"/>
  <c r="D7" i="7" l="1"/>
  <c r="G8" i="7"/>
  <c r="D8" i="7" s="1"/>
  <c r="D9" i="7"/>
  <c r="G12" i="7"/>
  <c r="I11" i="7"/>
  <c r="I12" i="7" s="1"/>
  <c r="I13" i="7" s="1"/>
  <c r="I14" i="7" s="1"/>
  <c r="I15" i="7" s="1"/>
  <c r="I16" i="7" s="1"/>
  <c r="I17" i="7" s="1"/>
  <c r="G18" i="7" s="1"/>
  <c r="E41" i="6"/>
  <c r="I18" i="7" l="1"/>
  <c r="G20" i="7" s="1"/>
  <c r="D11" i="7"/>
  <c r="G13" i="7"/>
  <c r="D12" i="7"/>
  <c r="E3" i="6"/>
  <c r="G14" i="7" l="1"/>
  <c r="D13" i="7"/>
  <c r="D18" i="7"/>
  <c r="G21" i="7"/>
  <c r="I20" i="7"/>
  <c r="I21" i="7" s="1"/>
  <c r="I22" i="7" s="1"/>
  <c r="I23" i="7" s="1"/>
  <c r="I24" i="7" s="1"/>
  <c r="I25" i="7" s="1"/>
  <c r="G26" i="7" s="1"/>
  <c r="D20" i="7"/>
  <c r="E29" i="6"/>
  <c r="E20" i="6"/>
  <c r="E11" i="6"/>
  <c r="F23" i="2" l="1"/>
  <c r="I26" i="7"/>
  <c r="G28" i="7" s="1"/>
  <c r="D26" i="7"/>
  <c r="G22" i="7"/>
  <c r="D21" i="7"/>
  <c r="D14" i="7"/>
  <c r="G15" i="7"/>
  <c r="G16" i="7" l="1"/>
  <c r="D15" i="7"/>
  <c r="G23" i="7"/>
  <c r="D22" i="7"/>
  <c r="I28" i="7"/>
  <c r="I29" i="7" s="1"/>
  <c r="I30" i="7" s="1"/>
  <c r="I31" i="7" s="1"/>
  <c r="I32" i="7" s="1"/>
  <c r="I33" i="7" s="1"/>
  <c r="I34" i="7" s="1"/>
  <c r="I35" i="7" s="1"/>
  <c r="I36" i="7" s="1"/>
  <c r="G37" i="7" s="1"/>
  <c r="D28" i="7"/>
  <c r="G29" i="7"/>
  <c r="D23" i="7" l="1"/>
  <c r="G24" i="7"/>
  <c r="G30" i="7"/>
  <c r="D29" i="7"/>
  <c r="I37" i="7"/>
  <c r="G39" i="7" s="1"/>
  <c r="D37" i="7"/>
  <c r="D16" i="7"/>
  <c r="G17" i="7"/>
  <c r="D17" i="7" s="1"/>
  <c r="I39" i="7" l="1"/>
  <c r="I40" i="7" s="1"/>
  <c r="I41" i="7" s="1"/>
  <c r="I42" i="7" s="1"/>
  <c r="I43" i="7" s="1"/>
  <c r="I44" i="7" s="1"/>
  <c r="I45" i="7" s="1"/>
  <c r="D39" i="7"/>
  <c r="G40" i="7"/>
  <c r="D30" i="7"/>
  <c r="G31" i="7"/>
  <c r="G25" i="7"/>
  <c r="D25" i="7" s="1"/>
  <c r="D24" i="7"/>
  <c r="G41" i="7" l="1"/>
  <c r="D40" i="7"/>
  <c r="G32" i="7"/>
  <c r="D31" i="7"/>
  <c r="G42" i="7" l="1"/>
  <c r="D41" i="7"/>
  <c r="D32" i="7"/>
  <c r="G33" i="7"/>
  <c r="G34" i="7" l="1"/>
  <c r="D33" i="7"/>
  <c r="G43" i="7"/>
  <c r="D42" i="7"/>
  <c r="D43" i="7" l="1"/>
  <c r="G44" i="7"/>
  <c r="D34" i="7"/>
  <c r="G35" i="7"/>
  <c r="G36" i="7" l="1"/>
  <c r="D36" i="7" s="1"/>
  <c r="D35" i="7"/>
  <c r="G45" i="7"/>
  <c r="D45" i="7" s="1"/>
  <c r="D44" i="7"/>
</calcChain>
</file>

<file path=xl/sharedStrings.xml><?xml version="1.0" encoding="utf-8"?>
<sst xmlns="http://schemas.openxmlformats.org/spreadsheetml/2006/main" count="401" uniqueCount="264">
  <si>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</si>
  <si>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</si>
  <si>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</si>
  <si>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</si>
  <si>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</si>
  <si>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</si>
  <si>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</si>
  <si>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</si>
  <si>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</si>
  <si>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</si>
  <si>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</si>
  <si>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</si>
  <si>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</si>
  <si>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</si>
  <si>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</si>
  <si>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</si>
  <si>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</si>
  <si>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</si>
  <si>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</si>
  <si>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</si>
  <si>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</si>
  <si>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</si>
  <si>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</si>
  <si>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</si>
  <si>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</si>
  <si>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</si>
  <si>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</si>
  <si>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</si>
  <si>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</si>
  <si>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</si>
  <si>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</si>
  <si>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</si>
  <si>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</si>
  <si>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</si>
  <si>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PLANIFICARE ANUALĂ</t>
  </si>
  <si>
    <t>DISCIPLINA</t>
  </si>
  <si>
    <t>Clasa</t>
  </si>
  <si>
    <t>Nr. de ore săptămână</t>
  </si>
  <si>
    <t>Nr. de ore anual</t>
  </si>
  <si>
    <t>Observaţii</t>
  </si>
  <si>
    <t>Nr. de ore din trunchiul comun</t>
  </si>
  <si>
    <t>Nr. de ore de aprofundare</t>
  </si>
  <si>
    <t>-</t>
  </si>
  <si>
    <t>Nr. de ore de extindere</t>
  </si>
  <si>
    <t>TOTAL</t>
  </si>
  <si>
    <t>Resurse umane - elevi</t>
  </si>
  <si>
    <t>Resurse materiale</t>
  </si>
  <si>
    <t>Competenţe generale</t>
  </si>
  <si>
    <t>Competenţe specifice</t>
  </si>
  <si>
    <t>Nr. ore</t>
  </si>
  <si>
    <t>Instrumente de evaluare</t>
  </si>
  <si>
    <t>Repartizarea orelor pe tipuri de lecţie</t>
  </si>
  <si>
    <t>comunicare</t>
  </si>
  <si>
    <t>formare deprinderi</t>
  </si>
  <si>
    <t>recapitulare</t>
  </si>
  <si>
    <t>verificare şi evaluare</t>
  </si>
  <si>
    <t>Data</t>
  </si>
  <si>
    <t>PLANIFICARE CALENDARISTICĂ</t>
  </si>
  <si>
    <t xml:space="preserve"> IX</t>
  </si>
  <si>
    <t>Tehnologia Informației și a Comunicațiilor</t>
  </si>
  <si>
    <t>1. Dezvoltarea deprinderilor moderne de utilizator</t>
  </si>
  <si>
    <t>1.1. Identificarea componentelor hard şi soft ale unui calculator personal</t>
  </si>
  <si>
    <t>1.2. Descrierea funcţionării unui calculator personal</t>
  </si>
  <si>
    <t>1.3. Definirea conceptului de reţea de calculatoare şi enumerarea avantajelor lucrului în reţea</t>
  </si>
  <si>
    <t>1.4. Argumentarea necesităţii securizării computerelor şi a reţelelor</t>
  </si>
  <si>
    <t>1.5. Descrierea implicaţiilor utilizării calculatorului, din punct de vedere al sănătăţii</t>
  </si>
  <si>
    <t>1.6. Descrierea aspectelor de bază legale privind utilizarea soft-ului</t>
  </si>
  <si>
    <t>2.1. Operarea corectă la nivel elementar</t>
  </si>
  <si>
    <t>2.2. Descrierea interfeţei sistemului de operare</t>
  </si>
  <si>
    <t>2.3.  Descrierea organizării informaţiilor pe suport extern</t>
  </si>
  <si>
    <t>2.4. Dobândirea deprinderilor de lucru cu discuri logice, directoare, fişiere</t>
  </si>
  <si>
    <t>2.5. Utilizarea unor accesorii ale sistemului de operare Windows</t>
  </si>
  <si>
    <t>2.6. Aplicarea modalităţii de tipărire a unui fişier</t>
  </si>
  <si>
    <t>2.7. Realizarea unor aplicaţii practice</t>
  </si>
  <si>
    <t>2.8. Cunoaşterea tastaturii ca dispozitiv de introducere a datelor şi în special de editare. Funcţiile mouse-ului</t>
  </si>
  <si>
    <t>2.9. Dobândirea deprinderilor de utilizare a tastaturii în procesul de procesare text sau grafică</t>
  </si>
  <si>
    <t>2.10. Operarea ergonomică şi eficientă cu tastatura</t>
  </si>
  <si>
    <t>2.11. Realizarea unor deprinderi practice de lucru rapid</t>
  </si>
  <si>
    <t>2.12.  Enumerarea şi aplicarea operaţiilor de bază necesare prelucrării unui text</t>
  </si>
  <si>
    <t>2.13.  Utilizarea operaţiilor de bază în procesarea textului</t>
  </si>
  <si>
    <t>2.14.  Aplicarea diferitelor modalităţi de formatare a textului</t>
  </si>
  <si>
    <t>2. Cunoaşterea modului de utilizare a unor medii informatice de lucru</t>
  </si>
  <si>
    <t>• Conceptul de sistem de operare
• Tipuri de software</t>
  </si>
  <si>
    <t>• Notepad
• Paint
• Calculator</t>
  </si>
  <si>
    <t>• Imprimantă
• Instalarea în sistem a unei imprimante</t>
  </si>
  <si>
    <t>2.15. Utilizarea avansată a editorului de texte</t>
  </si>
  <si>
    <t>2.16. Formatarea finală a unui a unui document</t>
  </si>
  <si>
    <t>2.17. Descrierea şi aplicarea corectă a  modului de tipărire a unui document</t>
  </si>
  <si>
    <t>2.19. Realizarea unor aplicaţii practice</t>
  </si>
  <si>
    <t>2.20. Deprinderea redactării corecte şi rapide a unor documente</t>
  </si>
  <si>
    <t>3. Elaborarea unor produse utilizabile care să dezvolte spiritul inventiv şi creativitatea</t>
  </si>
  <si>
    <t>3.1. Definirea noţiunilor legate de „arhitectura” Internetului</t>
  </si>
  <si>
    <t>3.2. Enumerarea serviciilor oferite în Internet şi descrierea acestora</t>
  </si>
  <si>
    <t>3.3. Enumerarea componentelor necesare accesului la Internet</t>
  </si>
  <si>
    <t>3.4. Clasificarea şi folosirea modului de adresare în Internet</t>
  </si>
  <si>
    <t>3.5. Utilizarea posibilităţilor de căutare a informaţiilor</t>
  </si>
  <si>
    <t>3.6. Aplicarea modalităţilor de folosire a serviciului de e-mail</t>
  </si>
  <si>
    <t>3.7. Descrierea şi aplicarea măsurilor de securitate în utilizarea Internetului</t>
  </si>
  <si>
    <t>3.8. Utilizarea serviciului de conversaţie</t>
  </si>
  <si>
    <t>3.9. Utilizarea corectă a regulilor de comportare în reţeaua Internet</t>
  </si>
  <si>
    <t>3.10. Realizarea unor aplicaţii practice</t>
  </si>
  <si>
    <t>3.11. Utilizarea operaţiilor de bază necesare realizării unei pagini HTML</t>
  </si>
  <si>
    <t>3.12. Folosirea elementelor de bază pentru inserarea în pagină a elementelor: text, imagine</t>
  </si>
  <si>
    <t>3.13. Aplicarea operaţiilor de bază necesare pentru realizarea unei pagini – copiere, mutare, ştergere</t>
  </si>
  <si>
    <t>3.14. Enumerarea şi aplicarea modalităţilor de a realiza o hiper-legătură</t>
  </si>
  <si>
    <t>3.15. Utilizarea tabelelor într-o pagină WEB</t>
  </si>
  <si>
    <t>3.16. Realizarea unor aplicaţii practice</t>
  </si>
  <si>
    <t>3.17. Transformarea documentelor text obişnuite sau a prezentărilor PPT în pagini web</t>
  </si>
  <si>
    <t>• Motoare de căutare</t>
  </si>
  <si>
    <t>• Folosirea instrumentelor Copiere, Decupare,  Lipire pentru a copia text, imagine</t>
  </si>
  <si>
    <t>• Realizarea unei legături pe un text
• Realizarea unei legături pe o imagine
• Maparea unei imagini</t>
  </si>
  <si>
    <t>• Inserarea unui tabel
• Formatarea tabelului</t>
  </si>
  <si>
    <r>
      <t>2.18.</t>
    </r>
    <r>
      <rPr>
        <i/>
        <sz val="11"/>
        <color rgb="FF000000"/>
        <rFont val="Calibri"/>
        <family val="2"/>
        <charset val="238"/>
        <scheme val="minor"/>
      </rPr>
      <t xml:space="preserve"> </t>
    </r>
    <r>
      <rPr>
        <sz val="11"/>
        <color rgb="FF000000"/>
        <rFont val="Calibri"/>
        <family val="2"/>
        <charset val="238"/>
        <scheme val="minor"/>
      </rPr>
      <t>Descrierea facilităţilor de utilizare a poştei electronice, faxului şi prezentării oferite de editor</t>
    </r>
  </si>
  <si>
    <t>• Utilizarea instrumentelor de pe bara de desenare</t>
  </si>
  <si>
    <t>• Folosirea listelor (numerotare, marcatori)</t>
  </si>
  <si>
    <t>Unități de învățare</t>
  </si>
  <si>
    <t>Teste scrise cu itemi obiectivi și semiobiectivi;
Probe practice</t>
  </si>
  <si>
    <t>Sisteme de operare</t>
  </si>
  <si>
    <t>Pagini web</t>
  </si>
  <si>
    <t>Pagini Web</t>
  </si>
  <si>
    <t>Reţele de calculatoare. Internet</t>
  </si>
  <si>
    <t>Arhitectura sistemelor de calcul</t>
  </si>
  <si>
    <t>3.15. Utilizarea tabelelor într-o pagină web</t>
  </si>
  <si>
    <t>Procesorul de texte (Microsoft Word)</t>
  </si>
  <si>
    <t>Competențe specifice</t>
  </si>
  <si>
    <t>Conținuturi</t>
  </si>
  <si>
    <t>Observații</t>
  </si>
  <si>
    <t>1.5. Descrierea implicațiilor utilizării calculatorului, din punct de vedere al sănătății</t>
  </si>
  <si>
    <t>1.2. Descrierea funcționării unui calculator personal</t>
  </si>
  <si>
    <t>• Legislația referitoare la drepturile de autor privind produsele software
• Aspecte economice ale nerespectării legislației (pentru producător, pentru utilizator)</t>
  </si>
  <si>
    <t>2.2. Descrierea interfeței sistemului de operare</t>
  </si>
  <si>
    <t>• Pictograme
• Ferestre: descriere, operații cu ferestre</t>
  </si>
  <si>
    <t>2.3.  Descrierea organizării informațiilor pe suport extern</t>
  </si>
  <si>
    <t>2.7. Realizarea unor aplicații practice</t>
  </si>
  <si>
    <t>2.13.  Utilizarea operațiilor de bază în procesarea textului</t>
  </si>
  <si>
    <t>2.14.  Aplicarea diferitelor modalități de formatare a textului</t>
  </si>
  <si>
    <t>2.19. Realizarea unor aplicații practice</t>
  </si>
  <si>
    <t>Rețele de calculatoare. Internet</t>
  </si>
  <si>
    <t>• Tipuri de rețele (LAN, MAN, WAN, Internet)
• Partajare resurse, comunicații în rețea</t>
  </si>
  <si>
    <t>3.1. Definirea noțiunilor legate de „arhitectura” Internetului</t>
  </si>
  <si>
    <t>• WWW (World Wide Web)
• E-mail
• Chat, Newsgroup, FTP, PORTAL
• E-comerce, Formulare în Internet, Baze de date on-line, Operații bancare prin Internet</t>
  </si>
  <si>
    <t>• Tipuri de comunicații
• Modemul, Calculatorul
• Browser
• Provider
• Configurarea sistemului de operare pentru stabilirea legăturii cu un provider</t>
  </si>
  <si>
    <t>3.5. Utilizarea posibilităților de căutare a informațiilor</t>
  </si>
  <si>
    <t>3.6. Aplicarea modalităților de folosire a serviciului de e-mail</t>
  </si>
  <si>
    <t>3.8. Utilizarea serviciului de conversație</t>
  </si>
  <si>
    <t>3.9. Utilizarea corectă a regulilor de comportare în rețeaua Internet</t>
  </si>
  <si>
    <t>• adresarea politicoasă...
• respectarea legislației privind folosirea facilităților oferite de Internet</t>
  </si>
  <si>
    <t>3.10. Realizarea unor aplicații practice</t>
  </si>
  <si>
    <t>3.11. Utilizarea operațiilor de bază necesare realizării unei pagini HTML</t>
  </si>
  <si>
    <t>• lansarea editorului HTML
• interfața editorului</t>
  </si>
  <si>
    <t>3.16. Realizarea unor aplicații practice</t>
  </si>
  <si>
    <t>• Sugestii: întocmirea unei pagini WEB personale, realizarea paginii clasei utilizând paginile personale
• Modalități de depozitare a paginilor</t>
  </si>
  <si>
    <t>• Aplicații practice</t>
  </si>
  <si>
    <t>• Rolul și funcțiile componentelor unui calculator personal</t>
  </si>
  <si>
    <t>1.1. Identificarea componentelor hard și soft ale unui calculator personal</t>
  </si>
  <si>
    <t>• Unitatea centrală
• Memorii
• Dispozitive de intrare / ieșire</t>
  </si>
  <si>
    <t>2.8. Cunoașterea tastaturii ca dispozitiv de introducere a datelor și în special de editare. Funcțiile mouse-ului</t>
  </si>
  <si>
    <t>2.10. Operarea ergonomică și eficientă cu tastatura</t>
  </si>
  <si>
    <t>• Poziția corpului în timpul lucrului
• Utilizarea corectă a mâinilor (degetelor) în timpul lucrului (introducerii sau editării)
• Conștientizarea lucrului eficient prin exerciții practice</t>
  </si>
  <si>
    <t>• Jocuri practice și aplicații dedicate învățării
• Folosirea unui software de instruire specializat</t>
  </si>
  <si>
    <t>• Pornirea/oprirea corectă/repornirea calculatorului
• Vizualizarea informațiilor referitoare la resursele hardware și software ale calculatorului (versiune sistem de operare, tipul procesorului, memorie instalată, etc.)</t>
  </si>
  <si>
    <t>• Desktop: data și ora, volumul, opțiuni desktop de afișare (de exemplu: opțiuni pentru fundal, screen saver, diverse opțiuni de setare)</t>
  </si>
  <si>
    <t>• Disc logic, director, fișier: identificare, proprietăți, vizualizare conținut</t>
  </si>
  <si>
    <t>2.4. Dobândirea deprinderilor de lucru cu discuri logice, directoare, fișiere</t>
  </si>
  <si>
    <t>• Operații cu directoare și fișiere: creare, copiere, mutare, ștergere, căutare, redenumire, realizarea unei copii de siguranță pe dischetă, pe CD, sau pe un alt suport extern, vizualizarea conținutului, determinarea dimensiunii
• Schimbarea discului de lucru curent
• Schimbarea directorului de lucru curent</t>
  </si>
  <si>
    <t>2.6. Aplicarea modalității de tipărire a unui fișier</t>
  </si>
  <si>
    <t>• Sugestii: realizarea unei felicitări, realizarea unei diplome, editarea unui afiș sau a unei foi publicitare
• Organizarea aplicațiilor realizate într-o structură de directoare proprie</t>
  </si>
  <si>
    <t>2.12.  Enumerarea și aplicarea operațiilor de bază necesare prelucrării unui text</t>
  </si>
  <si>
    <t>• Lansarea unei aplicații de procesare de text
• Deschiderea unui document existent – modificarea și salvarea lui
• Crearea unui document nou
• Închiderea unui document
• Utilizarea „Ajutor”-ului
• Închiderea aplicației de procesare de text</t>
  </si>
  <si>
    <t>• Schimbarea dimensiunii și tipului caracterelor
• Folosirea stilului: bold (caractere aldine), italice (caractere cursive) și subliniere.</t>
  </si>
  <si>
    <t>• Marcare vizuală (neprintabil) paragraf, text
• Utilizarea culorilor în text
• Alinierea textului în cadrul documentului
• Spațierea rândurilor
• Copierea formatului unui text selectat
• Folosirea și setarea tabulatorilor: aliniere stânga, dreapta, centru, pe punctul zecimal, poziționarea tabulatorilor</t>
  </si>
  <si>
    <t>• Inserarea și formatarea tabelelor într-un document, operații în tabele</t>
  </si>
  <si>
    <t>• Stiluri și paginare – aplicarea stilurilor existente unui document, numerotarea paginilor
• Antet și subsol, introducerea datei, autorului, numărului paginii
• Nota de subsol sau de sfârșit de text
• Corectarea greșelilor de ortografie și a celor gramaticale</t>
  </si>
  <si>
    <t>2.17. Descrierea și aplicarea corectă a  modului de tipărire a unui document</t>
  </si>
  <si>
    <t>• Trecerea în revistă a documentului – examinare înaintea imprimării
• Folosirea opțiunilor de bază pentru tipărire
• Tipărirea documentului utilizând una din imprimantele instalate sau într-un fișier</t>
  </si>
  <si>
    <t>2.18. Descrierea facilităților de utilizare a poștei electronice, faxului și prezentării oferite de editor</t>
  </si>
  <si>
    <t>• Opțiunea „Trimite către..”
• Opțiunea „Scrisori și corespondențe”
• Opțiunea trimitere la fax
• Opțiunea trimitere într-o prezentare</t>
  </si>
  <si>
    <t>2.20. Deprinderea redactării corecte și rapide a unor documente</t>
  </si>
  <si>
    <t>• Reguli generale de tehnoredactare și estetica paginii tipărite
• Reguli de redactare a textelor
• Utilizarea „shortcut”-ului pentru funcții mai des utilizate ale editorului</t>
  </si>
  <si>
    <t>1.3. Definirea conceptului de rețea de calculatoare și enumerarea avantajelor lucrului în rețea</t>
  </si>
  <si>
    <t>1.4. Argumentarea necesității securizării computerelor și a rețelelor</t>
  </si>
  <si>
    <t>• Drepturi de acces
• Viruși informatici și antiviruși</t>
  </si>
  <si>
    <t>• Istoria Internetului
• Protocolul de transmisie TCP/IP
• DHCP într-o rețea locală
• Adresa IP, DNS
• Browser - protocolul http
• host și client
• proxi</t>
  </si>
  <si>
    <t>3.2. Enumerarea serviciilor oferite în Internet și descrierea acestora</t>
  </si>
  <si>
    <t>3.4. Clasificarea și folosirea modului de adresare în Internet</t>
  </si>
  <si>
    <t>• Adresarea de Internet – adrese de pagini
• Adrese de e-mail
• Browsere (elemente generale de interfață și utilizarea acestora)</t>
  </si>
  <si>
    <t>• programe de poștă electronică: Outlook Express, Microsoft Outlook, Mozilla Thunderbird etc.
• citirea, întocmirea, trimiterea, redirecționarea unui mesaj
• folosirea facilității „atașare fișiere”
• folosirea agendei de adrese
• administrarea e-mail-urilor (directoare, filtre)
• căutarea adreselor de e-mail
• pachete complete de birotică și secretariat cuprinzând fax/email/telefonie, agende de adrese și planificare</t>
  </si>
  <si>
    <t>3.7. Descrierea și aplicarea măsurilor de securitate în utilizarea Internetului</t>
  </si>
  <si>
    <t>• criptarea transmisiei
• semnătura digitală
• apărarea împotriva virușilor; firewall</t>
  </si>
  <si>
    <t>• Netmeeting
• Video și audio conferință
• Telefonie IP
• utilizarea corectă a serviciilor IRC
• particularități ale comunicației chat: smileys, acronime</t>
  </si>
  <si>
    <t>• Sugestii: căutarea și extragerea unor informații pentru una dintre disciplinele studiate folosind motoarele de căutare; utilizarea acestora într-un referat (ex. „Dacia în timpul lui Decebal”)</t>
  </si>
  <si>
    <t>3.13. Aplicarea operațiilor de bază necesare pentru realizarea unei pagini – copiere, mutare, ștergere</t>
  </si>
  <si>
    <t>3.14. Enumerarea și aplicarea modalităților de a realiza o hiper-legătură</t>
  </si>
  <si>
    <t>3.17. Transformarea documentelor text obișnuite sau a prezentărilor PPT în pagini web</t>
  </si>
  <si>
    <t>• Descrierea diverselor tipuri de tastaturi
• Funcțiile tastelor
• Taste speciale Windows. 
• Deplasarea cursorului și click-uri obținute cu tastatura
• Tastele de editare
• Tastele funcționale, rol
• Shortcut-uri – combinații de taste</t>
  </si>
  <si>
    <t>• Ergonomia postului de lucru
• Măsuri de sănătate și siguranță în utilizarea calculatorului
• Afecțiuni provocate de un mediu de lucru inadecvat</t>
  </si>
  <si>
    <t>• Prelucrarea regulamentului de protecția muncii  și conduită, specifice laboratorului de informatică
• Recapitulare și evaluare inițială</t>
  </si>
  <si>
    <t>Recapituare și evaluare inițială</t>
  </si>
  <si>
    <t xml:space="preserve">Nivel de cunoştinţe, motivaţia învăţării, atitudini, aptitudini: </t>
  </si>
  <si>
    <t>Școala altfel!</t>
  </si>
  <si>
    <t>Dotarea clasei (laboratorului):
- Laborator 1 Informatică&amp;TIC: 27 PC elevi + 1 PC profesor, videoproiector, imprimantă, Whiteboard
- Laborator 2 Informatică&amp;TIC: 27 PC elevi + 1 PC profesor, videoproiector, copiator, Whiteboard</t>
  </si>
  <si>
    <t>DISCIPLINA: Tehnologia Informației și a Comunicațiilor</t>
  </si>
  <si>
    <t>• Inserarea și formatarea graficelor și imaginilor
• Importarea obiectelor, tabelelor, graficelor, fișierelor
• Inserarea bordurilor de pagină (culoare, lățime, model etc.)</t>
  </si>
  <si>
    <t>MINISTERUL EDUCAȚIEI</t>
  </si>
  <si>
    <t>COLEGIUL NAȚIONAL PEDAGOGIC "CONSTANTIN CANTACUZINO" TÂRGOVIȘTE</t>
  </si>
  <si>
    <t>• Inițializarea paginii de lucru
• Introducerea informațiilor în text, funcția „Anulare”
• Selectarea informațiilor – caracter, cuvânt, paragraf, întregul document
• Copierea, mutarea, ștergerea - folosirea comenzilor „ Copiere”, „Lipire”, „Decupare”
• Căutarea și înlocuirea – utilizarea comenzilor „Găsire” și „Înlocuire”</t>
  </si>
  <si>
    <t>• Sugestii: Întocmirea unei cereri, realizarea unei diplome complexe, realizarea unei pagini pentru fax, realizarea unui raport, realizarea unei scrisori oficiale, întocmirea unui referat la o disciplină studiată
• Organizarea aplicațiilor realizate într-o structură de directoare proprie</t>
  </si>
  <si>
    <t>S35</t>
  </si>
  <si>
    <t>S36</t>
  </si>
  <si>
    <t>V</t>
  </si>
  <si>
    <t>Săptămâna verde</t>
  </si>
  <si>
    <t>S4-S5</t>
  </si>
  <si>
    <t>Aprobat director,</t>
  </si>
  <si>
    <t>Conform cu programa școlară aprobată prin ordinul ministrului educației, cercetării și inovării 5099 / 09.09.2009</t>
  </si>
  <si>
    <t>săptămâni</t>
  </si>
  <si>
    <t>• inserarea și formatarea unui text: corp de literă, mărime, stil, culoare – obținerea culorii – legătura cu aplicația Paint (Edit colors) și cu aplicația Calculator
• inserarea unei imagini – modificarea proprietăților imaginii: poziționare, dimensiuni, încadrare în text
• formatarea unui fundal sau a unei teme</t>
  </si>
  <si>
    <t>• Încheierea situației școlare</t>
  </si>
  <si>
    <t>• Recapitulare și Evaluare sumativă</t>
  </si>
  <si>
    <t>Încheierea situației școlare</t>
  </si>
  <si>
    <t>Principalele competențe cheie europene vizate prin studiul disciplinei sunt:</t>
  </si>
  <si>
    <t>• Competențe digitale</t>
  </si>
  <si>
    <t>6. Manifestarea disponibilității de a evalua/autoevalua activități practice</t>
  </si>
  <si>
    <t>8. Formarea capacității de a utiliza instrumente informatice</t>
  </si>
  <si>
    <t>• Competențe în matematică și competențe de bază în științe și tehnologie</t>
  </si>
  <si>
    <t>2. Cunoașterea modului de utilizare a unor medii informatice de lucru</t>
  </si>
  <si>
    <t>3. Elaborarea unor produse utilizabile care să dezvolte spiritul inventiv și creativitatea</t>
  </si>
  <si>
    <t>1. Cunoașterea și utilizarea conceptelor specifice tehnologiei informației și comunicației</t>
  </si>
  <si>
    <t>2. Exprimarea unui mod de gândire creativ, în structurarea și rezolvarea sarcinilor de lucru</t>
  </si>
  <si>
    <t>3. Conștientizarea impactului social, economic și moral al utilizării calculatorului</t>
  </si>
  <si>
    <t>4. Formarea obișnuințelor de alegere corespunzătoare a aplicațiilor în abordarea sarcinilor de lucru</t>
  </si>
  <si>
    <t>5. Manifestarea unor atitudini favorabile față de știință și de cunoaștere în general</t>
  </si>
  <si>
    <t>7. Manifestarea inițiativei și disponibilității de a aborda sarcini variate</t>
  </si>
  <si>
    <t>9. Formarea și dezvoltarea capacității de a comunica utilizând mijloacele specifice unui sistem informațional</t>
  </si>
  <si>
    <t>Modul</t>
  </si>
  <si>
    <t>IV</t>
  </si>
  <si>
    <t>I</t>
  </si>
  <si>
    <t>II</t>
  </si>
  <si>
    <t>III
IV</t>
  </si>
  <si>
    <t>IV
V</t>
  </si>
  <si>
    <t>10. Înțelegerea impactului tehnologiilor informatice în societate precum și a conexiunilor dintre tehnologia informației și comunicației și alte obiecte de studiu</t>
  </si>
  <si>
    <t>PROFESOR: Căpraru Claudiu-Ionuț</t>
  </si>
  <si>
    <t>Modulul 1</t>
  </si>
  <si>
    <t>anul școlar 2023 - 2024</t>
  </si>
  <si>
    <t>Modulul I (7 săptămâni, S1-S7, 11.09.2023 – 27.10.2023)</t>
  </si>
  <si>
    <t>Modulul al II-lea (6+1 săptămâni, S8-S14, 06.11.2023 – 22.12.2023)</t>
  </si>
  <si>
    <t>Modulul al III-lea (6 săptămâni, S15-S20, 08.01.2024 – 16.02.2024)</t>
  </si>
  <si>
    <t>Modulul al IV-lea (8+1 săptămâni, S21-S29, 26.02.2024 – 26.04.2024)</t>
  </si>
  <si>
    <t>Modulul 2</t>
  </si>
  <si>
    <t>Modulul al V-lea (7 săptămâni, S30-S36, 08.05.2024 – 21.06.2024)</t>
  </si>
  <si>
    <t>Vacanță 28.10.2023 – 05.11.2023</t>
  </si>
  <si>
    <t>Vacanță 23.12.2023 – 07.01.2024</t>
  </si>
  <si>
    <t>Vacanță 17.02.2024 – 25.02.2024</t>
  </si>
  <si>
    <t>Vacanță 27.04.2024 – 07.05.2024</t>
  </si>
  <si>
    <t>Vacanță 22.06.2024 – 31.08.2024</t>
  </si>
  <si>
    <t>Școala altfel! (18.12.2023 - 22.12.2023)</t>
  </si>
  <si>
    <t>Săptămâna verde (22.04.2024 - 26.04.2024)</t>
  </si>
  <si>
    <t>Nr. ............ / ..................................</t>
  </si>
  <si>
    <t>Modulul 3</t>
  </si>
  <si>
    <t>Modulul 4</t>
  </si>
  <si>
    <t>Modulul 5</t>
  </si>
  <si>
    <t>CLASE: a IX-a (toate specializările)</t>
  </si>
  <si>
    <t>COMPETENȚE GENERALE</t>
  </si>
  <si>
    <t>VALORI ȘI ATITUDINI</t>
  </si>
  <si>
    <t>S26-S27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</si>
</sst>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i/>
      <sz val="11"/>
      <color rgb="FF00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color theme="1"/>
      <name val="Cambria"/>
      <family val="1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sz val="14"/>
      <color theme="1"/>
      <name val="Calibri Light"/>
      <family val="2"/>
      <charset val="238"/>
    </font>
    <font>
      <b/>
      <sz val="11"/>
      <color theme="0"/>
      <name val="Calibri"/>
      <family val="2"/>
      <charset val="238"/>
    </font>
    <font>
      <b/>
      <sz val="11"/>
      <name val="Calibri"/>
      <family val="2"/>
      <charset val="238"/>
    </font>
    <font>
      <b/>
      <i/>
      <sz val="11"/>
      <name val="Calibri"/>
      <family val="2"/>
      <charset val="238"/>
      <scheme val="minor"/>
    </font>
    <font>
      <sz val="16"/>
      <name val="Calibri Light"/>
      <family val="2"/>
      <charset val="238"/>
    </font>
    <font>
      <sz val="18"/>
      <name val="Calibri Light"/>
      <family val="2"/>
      <charset val="238"/>
    </font>
    <font>
      <sz val="18"/>
      <color theme="1"/>
      <name val="Calibri Light"/>
      <family val="2"/>
      <charset val="238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</font>
    <font>
      <b/>
      <i/>
      <sz val="11"/>
      <color theme="1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0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5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11" fillId="0" borderId="0" xfId="0" applyFont="1" applyAlignment="1">
      <alignment vertical="top"/>
    </xf>
    <xf numFmtId="0" fontId="8" fillId="0" borderId="1" xfId="0" applyFont="1" applyBorder="1" applyAlignment="1">
      <alignment horizontal="left" vertical="top" wrapText="1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/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15"/>
    </xf>
    <xf numFmtId="0" fontId="0" fillId="0" borderId="0" xfId="0" applyAlignment="1">
      <alignment horizontal="left" vertical="center" indent="18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top" wrapText="1"/>
    </xf>
    <xf numFmtId="0" fontId="7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49" fontId="1" fillId="9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14" fontId="1" fillId="9" borderId="1" xfId="0" applyNumberFormat="1" applyFont="1" applyFill="1" applyBorder="1" applyAlignment="1">
      <alignment horizontal="center" vertical="center"/>
    </xf>
    <xf numFmtId="49" fontId="1" fillId="5" borderId="0" xfId="0" applyNumberFormat="1" applyFont="1" applyFill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0" xfId="0" applyFont="1"/>
    <xf numFmtId="0" fontId="14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4" fillId="9" borderId="4" xfId="0" applyFont="1" applyFill="1" applyBorder="1" applyAlignment="1">
      <alignment vertical="top" wrapText="1"/>
    </xf>
    <xf numFmtId="0" fontId="14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49" fontId="30" fillId="5" borderId="1" xfId="0" applyNumberFormat="1" applyFont="1" applyFill="1" applyBorder="1" applyAlignment="1">
      <alignment horizontal="left" vertical="center" wrapText="1"/>
    </xf>
    <xf numFmtId="0" fontId="26" fillId="8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22" fillId="0" borderId="0" xfId="0" applyFont="1" applyAlignment="1">
      <alignment vertical="center"/>
    </xf>
    <xf numFmtId="0" fontId="21" fillId="6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 indent="15"/>
    </xf>
    <xf numFmtId="0" fontId="14" fillId="0" borderId="3" xfId="0" applyFont="1" applyBorder="1" applyAlignment="1">
      <alignment vertical="top" wrapText="1"/>
    </xf>
    <xf numFmtId="0" fontId="14" fillId="0" borderId="2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6E0B4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4414575</xdr:colOff>
      <xdr:row>8</xdr:row>
      <xdr:rowOff>56580</xdr:rowOff>
    </xdr:to>
    <xdr:sp macro="" textlink="">
      <xdr:nvSpPr>
        <xdr:cNvPr id="2" name="CasetăText 1">
          <a:extLst>
            <a:ext uri="{FF2B5EF4-FFF2-40B4-BE49-F238E27FC236}">
              <a16:creationId xmlns:a16="http://schemas.microsoft.com/office/drawing/2014/main" id="{0A37933A-986A-4B43-ADA3-A5D616923EFE}"/>
            </a:ext>
          </a:extLst>
        </xdr:cNvPr>
        <xdr:cNvSpPr txBox="1"/>
      </xdr:nvSpPr>
      <xdr:spPr>
        <a:xfrm>
          <a:off x="0" y="0"/>
          <a:ext cx="9718095" cy="1508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o-RO" sz="1000" b="1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MINISTERUL EDUCAȚIEI</a:t>
          </a:r>
          <a:endParaRPr lang="ro-RO" sz="1000">
            <a:solidFill>
              <a:schemeClr val="dk1"/>
            </a:solidFill>
            <a:effectLst/>
            <a:latin typeface="+mn-lt"/>
            <a:ea typeface="+mn-ea"/>
            <a:cs typeface="Times New Roman" panose="02020603050405020304" pitchFamily="18" charset="0"/>
          </a:endParaRPr>
        </a:p>
        <a:p>
          <a:pPr algn="ctr"/>
          <a:r>
            <a:rPr lang="ro-RO" sz="1000" b="1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INSPECTORATUL ȘCOLAR JUDEȚEAN DÂMBOVIȚA</a:t>
          </a:r>
          <a:endParaRPr lang="ro-RO" sz="1000">
            <a:solidFill>
              <a:schemeClr val="dk1"/>
            </a:solidFill>
            <a:effectLst/>
            <a:latin typeface="+mn-lt"/>
            <a:ea typeface="+mn-ea"/>
            <a:cs typeface="Times New Roman" panose="02020603050405020304" pitchFamily="18" charset="0"/>
          </a:endParaRPr>
        </a:p>
        <a:p>
          <a:pPr algn="ctr"/>
          <a:r>
            <a:rPr lang="ro-RO" sz="500" b="1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 </a:t>
          </a:r>
          <a:endParaRPr lang="ro-RO" sz="500">
            <a:solidFill>
              <a:schemeClr val="dk1"/>
            </a:solidFill>
            <a:effectLst/>
            <a:latin typeface="+mn-lt"/>
            <a:ea typeface="+mn-ea"/>
            <a:cs typeface="Times New Roman" panose="02020603050405020304" pitchFamily="18" charset="0"/>
          </a:endParaRPr>
        </a:p>
        <a:p>
          <a:pPr algn="ctr"/>
          <a:r>
            <a:rPr lang="ro-RO" sz="1400" b="1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Colegiul Național Pedagogic "Constantin Cantacuzino" Târgoviște</a:t>
          </a:r>
          <a:endParaRPr lang="ro-RO" sz="1400">
            <a:solidFill>
              <a:schemeClr val="dk1"/>
            </a:solidFill>
            <a:effectLst/>
            <a:latin typeface="+mn-lt"/>
            <a:ea typeface="+mn-ea"/>
            <a:cs typeface="Times New Roman" panose="02020603050405020304" pitchFamily="18" charset="0"/>
          </a:endParaRPr>
        </a:p>
        <a:p>
          <a:pPr algn="ctr"/>
          <a:r>
            <a:rPr lang="ro-RO" sz="50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 </a:t>
          </a:r>
        </a:p>
        <a:p>
          <a:pPr algn="ctr"/>
          <a:r>
            <a:rPr lang="ro-RO" sz="110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Adresa: Târgoviște, strada George Cair, nr.3, județul Dâmbovița</a:t>
          </a:r>
        </a:p>
        <a:p>
          <a:pPr algn="ctr"/>
          <a:r>
            <a:rPr lang="ro-RO" sz="110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Telefon: 0372 716 596 / 0245 218 453</a:t>
          </a:r>
        </a:p>
        <a:p>
          <a:pPr algn="ctr"/>
          <a:r>
            <a:rPr lang="ro-RO" sz="110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E-mail: </a:t>
          </a:r>
          <a:r>
            <a:rPr lang="ro-RO" sz="1100" u="sng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colegiulcantacuzino.tgv@scolidb.ro, </a:t>
          </a:r>
          <a:endParaRPr lang="ro-RO" sz="1100">
            <a:solidFill>
              <a:schemeClr val="dk1"/>
            </a:solidFill>
            <a:effectLst/>
            <a:latin typeface="+mn-lt"/>
            <a:ea typeface="+mn-ea"/>
            <a:cs typeface="Times New Roman" panose="02020603050405020304" pitchFamily="18" charset="0"/>
          </a:endParaRPr>
        </a:p>
        <a:p>
          <a:pPr algn="ctr"/>
          <a:r>
            <a:rPr lang="ro-RO" sz="110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Web: </a:t>
          </a:r>
          <a:r>
            <a:rPr lang="ro-RO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Times New Roman" panose="02020603050405020304" pitchFamily="18" charset="0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www.colegiul-cantacuzino.ro</a:t>
          </a:r>
          <a:endParaRPr lang="ro-RO" sz="1100">
            <a:solidFill>
              <a:sysClr val="windowText" lastClr="000000"/>
            </a:solidFill>
            <a:effectLst/>
            <a:latin typeface="+mn-lt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399149</xdr:colOff>
      <xdr:row>0</xdr:row>
      <xdr:rowOff>78166</xdr:rowOff>
    </xdr:from>
    <xdr:to>
      <xdr:col>0</xdr:col>
      <xdr:colOff>1427663</xdr:colOff>
      <xdr:row>7</xdr:row>
      <xdr:rowOff>122427</xdr:rowOff>
    </xdr:to>
    <xdr:pic>
      <xdr:nvPicPr>
        <xdr:cNvPr id="3" name="Imagine 2">
          <a:extLst>
            <a:ext uri="{FF2B5EF4-FFF2-40B4-BE49-F238E27FC236}">
              <a16:creationId xmlns:a16="http://schemas.microsoft.com/office/drawing/2014/main" id="{50F8B363-B5B4-4C15-B5C9-6A137581C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959" y="78166"/>
          <a:ext cx="1028514" cy="13129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1744980</xdr:colOff>
      <xdr:row>0</xdr:row>
      <xdr:rowOff>91440</xdr:rowOff>
    </xdr:from>
    <xdr:to>
      <xdr:col>7</xdr:col>
      <xdr:colOff>3055620</xdr:colOff>
      <xdr:row>5</xdr:row>
      <xdr:rowOff>114300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4380" y="91440"/>
          <a:ext cx="131064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593145</xdr:colOff>
      <xdr:row>8</xdr:row>
      <xdr:rowOff>60390</xdr:rowOff>
    </xdr:to>
    <xdr:sp macro="" textlink="">
      <xdr:nvSpPr>
        <xdr:cNvPr id="5" name="CasetăText 4">
          <a:extLst>
            <a:ext uri="{FF2B5EF4-FFF2-40B4-BE49-F238E27FC236}">
              <a16:creationId xmlns:a16="http://schemas.microsoft.com/office/drawing/2014/main" id="{520C9D40-F85E-4B19-81E2-390E9E90FAF9}"/>
            </a:ext>
          </a:extLst>
        </xdr:cNvPr>
        <xdr:cNvSpPr txBox="1"/>
      </xdr:nvSpPr>
      <xdr:spPr>
        <a:xfrm>
          <a:off x="0" y="0"/>
          <a:ext cx="9714285" cy="150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o-RO" sz="1000" b="1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MINISTERUL EDUCAȚIEI</a:t>
          </a:r>
          <a:endParaRPr lang="ro-RO" sz="1000">
            <a:solidFill>
              <a:schemeClr val="dk1"/>
            </a:solidFill>
            <a:effectLst/>
            <a:latin typeface="+mn-lt"/>
            <a:ea typeface="+mn-ea"/>
            <a:cs typeface="Times New Roman" panose="02020603050405020304" pitchFamily="18" charset="0"/>
          </a:endParaRPr>
        </a:p>
        <a:p>
          <a:pPr algn="ctr"/>
          <a:r>
            <a:rPr lang="ro-RO" sz="1000" b="1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INSPECTORATUL ȘCOLAR JUDEȚEAN DÂMBOVIȚA</a:t>
          </a:r>
          <a:endParaRPr lang="ro-RO" sz="1000">
            <a:solidFill>
              <a:schemeClr val="dk1"/>
            </a:solidFill>
            <a:effectLst/>
            <a:latin typeface="+mn-lt"/>
            <a:ea typeface="+mn-ea"/>
            <a:cs typeface="Times New Roman" panose="02020603050405020304" pitchFamily="18" charset="0"/>
          </a:endParaRPr>
        </a:p>
        <a:p>
          <a:pPr algn="ctr"/>
          <a:r>
            <a:rPr lang="ro-RO" sz="500" b="1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 </a:t>
          </a:r>
          <a:endParaRPr lang="ro-RO" sz="500">
            <a:solidFill>
              <a:schemeClr val="dk1"/>
            </a:solidFill>
            <a:effectLst/>
            <a:latin typeface="+mn-lt"/>
            <a:ea typeface="+mn-ea"/>
            <a:cs typeface="Times New Roman" panose="02020603050405020304" pitchFamily="18" charset="0"/>
          </a:endParaRPr>
        </a:p>
        <a:p>
          <a:pPr algn="ctr"/>
          <a:r>
            <a:rPr lang="ro-RO" sz="1400" b="1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Colegiul Național Pedagogic "Constantin Cantacuzino" Târgoviște</a:t>
          </a:r>
          <a:endParaRPr lang="ro-RO" sz="1400">
            <a:solidFill>
              <a:schemeClr val="dk1"/>
            </a:solidFill>
            <a:effectLst/>
            <a:latin typeface="+mn-lt"/>
            <a:ea typeface="+mn-ea"/>
            <a:cs typeface="Times New Roman" panose="02020603050405020304" pitchFamily="18" charset="0"/>
          </a:endParaRPr>
        </a:p>
        <a:p>
          <a:pPr algn="ctr"/>
          <a:r>
            <a:rPr lang="ro-RO" sz="50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 </a:t>
          </a:r>
        </a:p>
        <a:p>
          <a:pPr algn="ctr"/>
          <a:r>
            <a:rPr lang="ro-RO" sz="110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Adresa: Târgoviște, strada George Cair, nr.3, județul Dâmbovița</a:t>
          </a:r>
        </a:p>
        <a:p>
          <a:pPr algn="ctr"/>
          <a:r>
            <a:rPr lang="ro-RO" sz="110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Telefon: 0372 716 596 / 0245 218 453</a:t>
          </a:r>
        </a:p>
        <a:p>
          <a:pPr algn="ctr"/>
          <a:r>
            <a:rPr lang="ro-RO" sz="110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E-mail: </a:t>
          </a:r>
          <a:r>
            <a:rPr lang="ro-RO" sz="1100" u="sng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colegiulcantacuzino.tgv@scolidb.ro, </a:t>
          </a:r>
          <a:endParaRPr lang="ro-RO" sz="1100">
            <a:solidFill>
              <a:schemeClr val="dk1"/>
            </a:solidFill>
            <a:effectLst/>
            <a:latin typeface="+mn-lt"/>
            <a:ea typeface="+mn-ea"/>
            <a:cs typeface="Times New Roman" panose="02020603050405020304" pitchFamily="18" charset="0"/>
          </a:endParaRPr>
        </a:p>
        <a:p>
          <a:pPr algn="ctr"/>
          <a:r>
            <a:rPr lang="ro-RO" sz="110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Web: </a:t>
          </a:r>
          <a:r>
            <a:rPr lang="ro-RO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Times New Roman" panose="02020603050405020304" pitchFamily="18" charset="0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www.colegiul-cantacuzino.ro</a:t>
          </a:r>
          <a:endParaRPr lang="ro-RO" sz="1100">
            <a:solidFill>
              <a:sysClr val="windowText" lastClr="000000"/>
            </a:solidFill>
            <a:effectLst/>
            <a:latin typeface="+mn-lt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402959</xdr:colOff>
      <xdr:row>0</xdr:row>
      <xdr:rowOff>78166</xdr:rowOff>
    </xdr:from>
    <xdr:to>
      <xdr:col>1</xdr:col>
      <xdr:colOff>174173</xdr:colOff>
      <xdr:row>7</xdr:row>
      <xdr:rowOff>124332</xdr:rowOff>
    </xdr:to>
    <xdr:pic>
      <xdr:nvPicPr>
        <xdr:cNvPr id="6" name="Imagine 5">
          <a:extLst>
            <a:ext uri="{FF2B5EF4-FFF2-40B4-BE49-F238E27FC236}">
              <a16:creationId xmlns:a16="http://schemas.microsoft.com/office/drawing/2014/main" id="{89085B87-45FD-4C5A-8394-D1319A543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149" y="78166"/>
          <a:ext cx="1028514" cy="1314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workbookViewId="0">
      <selection activeCell="A18" sqref="A18"/>
    </sheetView>
  </sheetViews>
  <sheetFormatPr defaultColWidth="9.109375" defaultRowHeight="15.6" x14ac:dyDescent="0.3"/>
  <cols>
    <col min="1" max="1" width="75" style="32" customWidth="1"/>
    <col min="2" max="2" width="3.77734375" style="32" customWidth="1"/>
    <col min="3" max="3" width="4.77734375" style="32" customWidth="1"/>
    <col min="4" max="4" width="12.77734375" style="23" customWidth="1"/>
    <col min="5" max="5" width="3.77734375" style="32" customWidth="1"/>
    <col min="6" max="6" width="4.77734375" style="32" customWidth="1"/>
    <col min="7" max="7" width="11.77734375" style="32" customWidth="1"/>
    <col min="8" max="8" width="1.77734375" style="32" customWidth="1"/>
    <col min="9" max="9" width="11.77734375" style="32" customWidth="1"/>
    <col min="10" max="16384" width="9.109375" style="31"/>
  </cols>
  <sheetData>
    <row r="1" spans="1:9" x14ac:dyDescent="0.3">
      <c r="A1" s="30" t="s">
        <v>203</v>
      </c>
      <c r="B1" s="30"/>
      <c r="C1" s="95" t="s">
        <v>241</v>
      </c>
      <c r="D1" s="95"/>
      <c r="F1" s="95" t="s">
        <v>241</v>
      </c>
      <c r="G1" s="95"/>
      <c r="H1" s="95"/>
      <c r="I1" s="95"/>
    </row>
    <row r="2" spans="1:9" x14ac:dyDescent="0.3">
      <c r="A2" s="32" t="s">
        <v>204</v>
      </c>
      <c r="C2" s="62" t="str">
        <f>F2</f>
        <v>S1</v>
      </c>
      <c r="D2" s="63" t="str">
        <f>TEXT(G2,"dd.mm")&amp;"-"&amp;TEXT(I2,"dd.mm")</f>
        <v>11.09-15.09</v>
      </c>
      <c r="E2" s="30"/>
      <c r="F2" s="62" t="s">
        <v>0</v>
      </c>
      <c r="G2" s="63">
        <v>45180</v>
      </c>
      <c r="H2" s="62" t="s">
        <v>42</v>
      </c>
      <c r="I2" s="63">
        <v>45184</v>
      </c>
    </row>
    <row r="3" spans="1:9" x14ac:dyDescent="0.3">
      <c r="A3" s="33" t="s">
        <v>242</v>
      </c>
      <c r="B3" s="33"/>
      <c r="C3" s="62" t="str">
        <f t="shared" ref="C3:C8" si="0">F3</f>
        <v>S2</v>
      </c>
      <c r="D3" s="63" t="str">
        <f t="shared" ref="D3:D8" si="1">TEXT(G3,"dd.mm")&amp;"-"&amp;TEXT(I3,"dd.mm")</f>
        <v>18.09-22.09</v>
      </c>
      <c r="F3" s="62" t="s">
        <v>1</v>
      </c>
      <c r="G3" s="63">
        <f t="shared" ref="G3:G8" si="2">G2+7</f>
        <v>45187</v>
      </c>
      <c r="H3" s="62" t="s">
        <v>42</v>
      </c>
      <c r="I3" s="63">
        <f t="shared" ref="I3:I8" si="3">I2+7</f>
        <v>45191</v>
      </c>
    </row>
    <row r="4" spans="1:9" x14ac:dyDescent="0.3">
      <c r="A4" s="33" t="s">
        <v>201</v>
      </c>
      <c r="B4" s="33"/>
      <c r="C4" s="62" t="str">
        <f t="shared" si="0"/>
        <v>S3</v>
      </c>
      <c r="D4" s="63" t="str">
        <f t="shared" si="1"/>
        <v>25.09-29.09</v>
      </c>
      <c r="E4" s="33"/>
      <c r="F4" s="62" t="s">
        <v>2</v>
      </c>
      <c r="G4" s="63">
        <f t="shared" si="2"/>
        <v>45194</v>
      </c>
      <c r="H4" s="62" t="s">
        <v>42</v>
      </c>
      <c r="I4" s="63">
        <f t="shared" si="3"/>
        <v>45198</v>
      </c>
    </row>
    <row r="5" spans="1:9" x14ac:dyDescent="0.3">
      <c r="A5" s="33" t="s">
        <v>260</v>
      </c>
      <c r="B5" s="33"/>
      <c r="C5" s="62" t="str">
        <f t="shared" si="0"/>
        <v>S4</v>
      </c>
      <c r="D5" s="63" t="str">
        <f t="shared" si="1"/>
        <v>02.10-06.10</v>
      </c>
      <c r="E5" s="33"/>
      <c r="F5" s="62" t="s">
        <v>3</v>
      </c>
      <c r="G5" s="63">
        <f t="shared" si="2"/>
        <v>45201</v>
      </c>
      <c r="H5" s="62" t="s">
        <v>42</v>
      </c>
      <c r="I5" s="63">
        <f t="shared" si="3"/>
        <v>45205</v>
      </c>
    </row>
    <row r="6" spans="1:9" x14ac:dyDescent="0.3">
      <c r="A6" s="33" t="s">
        <v>240</v>
      </c>
      <c r="B6" s="33"/>
      <c r="C6" s="62" t="str">
        <f t="shared" si="0"/>
        <v>S5</v>
      </c>
      <c r="D6" s="63" t="str">
        <f t="shared" si="1"/>
        <v>09.10-13.10</v>
      </c>
      <c r="E6" s="33"/>
      <c r="F6" s="62" t="s">
        <v>4</v>
      </c>
      <c r="G6" s="63">
        <f t="shared" si="2"/>
        <v>45208</v>
      </c>
      <c r="H6" s="62" t="s">
        <v>42</v>
      </c>
      <c r="I6" s="63">
        <f t="shared" si="3"/>
        <v>45212</v>
      </c>
    </row>
    <row r="7" spans="1:9" x14ac:dyDescent="0.3">
      <c r="A7" s="64" t="s">
        <v>243</v>
      </c>
      <c r="B7" s="65"/>
      <c r="C7" s="62" t="str">
        <f t="shared" si="0"/>
        <v>S6</v>
      </c>
      <c r="D7" s="63" t="str">
        <f t="shared" si="1"/>
        <v>16.10-20.10</v>
      </c>
      <c r="E7" s="33"/>
      <c r="F7" s="62" t="s">
        <v>5</v>
      </c>
      <c r="G7" s="63">
        <f t="shared" si="2"/>
        <v>45215</v>
      </c>
      <c r="H7" s="62" t="s">
        <v>42</v>
      </c>
      <c r="I7" s="63">
        <f t="shared" si="3"/>
        <v>45219</v>
      </c>
    </row>
    <row r="8" spans="1:9" x14ac:dyDescent="0.3">
      <c r="A8" s="64" t="s">
        <v>244</v>
      </c>
      <c r="B8" s="65"/>
      <c r="C8" s="62" t="str">
        <f t="shared" si="0"/>
        <v>S7</v>
      </c>
      <c r="D8" s="63" t="str">
        <f t="shared" si="1"/>
        <v>23.10-27.10</v>
      </c>
      <c r="F8" s="62" t="s">
        <v>6</v>
      </c>
      <c r="G8" s="63">
        <f t="shared" si="2"/>
        <v>45222</v>
      </c>
      <c r="H8" s="62" t="s">
        <v>42</v>
      </c>
      <c r="I8" s="63">
        <f t="shared" si="3"/>
        <v>45226</v>
      </c>
    </row>
    <row r="9" spans="1:9" x14ac:dyDescent="0.3">
      <c r="A9" s="64" t="s">
        <v>245</v>
      </c>
      <c r="B9" s="65"/>
      <c r="C9" s="66" t="s">
        <v>209</v>
      </c>
      <c r="D9" s="67" t="str">
        <f>TEXT(G9,"dd.mm")&amp;"-"&amp;TEXT(I9,"dd.mm")</f>
        <v>28.10-05.11</v>
      </c>
      <c r="F9" s="66" t="s">
        <v>209</v>
      </c>
      <c r="G9" s="67">
        <f>I8+1</f>
        <v>45227</v>
      </c>
      <c r="H9" s="66" t="s">
        <v>42</v>
      </c>
      <c r="I9" s="67">
        <f>G9+8</f>
        <v>45235</v>
      </c>
    </row>
    <row r="10" spans="1:9" x14ac:dyDescent="0.3">
      <c r="A10" s="64" t="s">
        <v>246</v>
      </c>
      <c r="B10" s="65"/>
      <c r="C10" s="95" t="s">
        <v>247</v>
      </c>
      <c r="D10" s="95"/>
      <c r="F10" s="95" t="s">
        <v>247</v>
      </c>
      <c r="G10" s="95"/>
      <c r="H10" s="95"/>
      <c r="I10" s="95"/>
    </row>
    <row r="11" spans="1:9" x14ac:dyDescent="0.3">
      <c r="A11" s="64" t="s">
        <v>248</v>
      </c>
      <c r="B11" s="65"/>
      <c r="C11" s="62" t="str">
        <f t="shared" ref="C11:C45" si="4">F11</f>
        <v>S8</v>
      </c>
      <c r="D11" s="63" t="str">
        <f t="shared" ref="D11:D45" si="5">TEXT(G11,"dd.mm")&amp;"-"&amp;TEXT(I11,"dd.mm")</f>
        <v>06.11-10.11</v>
      </c>
      <c r="F11" s="62" t="s">
        <v>7</v>
      </c>
      <c r="G11" s="63">
        <f>I9+1</f>
        <v>45236</v>
      </c>
      <c r="H11" s="62" t="s">
        <v>42</v>
      </c>
      <c r="I11" s="63">
        <f>G11+4</f>
        <v>45240</v>
      </c>
    </row>
    <row r="12" spans="1:9" x14ac:dyDescent="0.3">
      <c r="A12" s="68" t="s">
        <v>249</v>
      </c>
      <c r="B12" s="40"/>
      <c r="C12" s="62" t="str">
        <f t="shared" si="4"/>
        <v>S9</v>
      </c>
      <c r="D12" s="63" t="str">
        <f t="shared" si="5"/>
        <v>13.11-17.11</v>
      </c>
      <c r="F12" s="62" t="s">
        <v>8</v>
      </c>
      <c r="G12" s="63">
        <f t="shared" ref="G12:G17" si="6">G11+7</f>
        <v>45243</v>
      </c>
      <c r="H12" s="62" t="s">
        <v>42</v>
      </c>
      <c r="I12" s="63">
        <f t="shared" ref="I12:I17" si="7">I11+7</f>
        <v>45247</v>
      </c>
    </row>
    <row r="13" spans="1:9" x14ac:dyDescent="0.3">
      <c r="A13" s="68" t="s">
        <v>250</v>
      </c>
      <c r="B13" s="40"/>
      <c r="C13" s="62" t="str">
        <f t="shared" si="4"/>
        <v>S10</v>
      </c>
      <c r="D13" s="63" t="str">
        <f t="shared" si="5"/>
        <v>20.11-24.11</v>
      </c>
      <c r="E13" s="40"/>
      <c r="F13" s="62" t="s">
        <v>9</v>
      </c>
      <c r="G13" s="63">
        <f t="shared" si="6"/>
        <v>45250</v>
      </c>
      <c r="H13" s="62" t="s">
        <v>42</v>
      </c>
      <c r="I13" s="63">
        <f t="shared" si="7"/>
        <v>45254</v>
      </c>
    </row>
    <row r="14" spans="1:9" x14ac:dyDescent="0.3">
      <c r="A14" s="68" t="s">
        <v>251</v>
      </c>
      <c r="B14" s="40"/>
      <c r="C14" s="62" t="str">
        <f t="shared" si="4"/>
        <v>S11</v>
      </c>
      <c r="D14" s="63" t="str">
        <f t="shared" si="5"/>
        <v>27.11-01.12</v>
      </c>
      <c r="E14" s="40"/>
      <c r="F14" s="62" t="s">
        <v>10</v>
      </c>
      <c r="G14" s="63">
        <f t="shared" si="6"/>
        <v>45257</v>
      </c>
      <c r="H14" s="62" t="s">
        <v>42</v>
      </c>
      <c r="I14" s="63">
        <f t="shared" si="7"/>
        <v>45261</v>
      </c>
    </row>
    <row r="15" spans="1:9" x14ac:dyDescent="0.3">
      <c r="A15" s="68" t="s">
        <v>252</v>
      </c>
      <c r="B15" s="40"/>
      <c r="C15" s="62" t="str">
        <f t="shared" si="4"/>
        <v>S12</v>
      </c>
      <c r="D15" s="63" t="str">
        <f t="shared" si="5"/>
        <v>04.12-08.12</v>
      </c>
      <c r="E15" s="40"/>
      <c r="F15" s="62" t="s">
        <v>11</v>
      </c>
      <c r="G15" s="63">
        <f t="shared" si="6"/>
        <v>45264</v>
      </c>
      <c r="H15" s="62" t="s">
        <v>42</v>
      </c>
      <c r="I15" s="63">
        <f t="shared" si="7"/>
        <v>45268</v>
      </c>
    </row>
    <row r="16" spans="1:9" x14ac:dyDescent="0.3">
      <c r="A16" s="68" t="s">
        <v>253</v>
      </c>
      <c r="B16" s="40"/>
      <c r="C16" s="62" t="str">
        <f t="shared" si="4"/>
        <v>S13</v>
      </c>
      <c r="D16" s="63" t="str">
        <f t="shared" si="5"/>
        <v>11.12-15.12</v>
      </c>
      <c r="E16" s="40"/>
      <c r="F16" s="62" t="s">
        <v>12</v>
      </c>
      <c r="G16" s="63">
        <f t="shared" si="6"/>
        <v>45271</v>
      </c>
      <c r="H16" s="62" t="s">
        <v>42</v>
      </c>
      <c r="I16" s="63">
        <f t="shared" si="7"/>
        <v>45275</v>
      </c>
    </row>
    <row r="17" spans="1:9" x14ac:dyDescent="0.3">
      <c r="A17" s="69" t="s">
        <v>254</v>
      </c>
      <c r="B17" s="70"/>
      <c r="C17" s="71" t="str">
        <f t="shared" si="4"/>
        <v>S14</v>
      </c>
      <c r="D17" s="72" t="str">
        <f t="shared" si="5"/>
        <v>18.12-22.12</v>
      </c>
      <c r="E17" s="40"/>
      <c r="F17" s="71" t="s">
        <v>13</v>
      </c>
      <c r="G17" s="72">
        <f t="shared" si="6"/>
        <v>45278</v>
      </c>
      <c r="H17" s="71" t="s">
        <v>42</v>
      </c>
      <c r="I17" s="72">
        <f t="shared" si="7"/>
        <v>45282</v>
      </c>
    </row>
    <row r="18" spans="1:9" x14ac:dyDescent="0.3">
      <c r="A18" s="73" t="s">
        <v>255</v>
      </c>
      <c r="B18" s="74"/>
      <c r="C18" s="66" t="str">
        <f t="shared" si="4"/>
        <v>V</v>
      </c>
      <c r="D18" s="67" t="str">
        <f t="shared" si="5"/>
        <v>23.12-07.01</v>
      </c>
      <c r="E18" s="75"/>
      <c r="F18" s="66" t="s">
        <v>209</v>
      </c>
      <c r="G18" s="67">
        <f>I17+1</f>
        <v>45283</v>
      </c>
      <c r="H18" s="66" t="s">
        <v>42</v>
      </c>
      <c r="I18" s="67">
        <f>G18+15</f>
        <v>45298</v>
      </c>
    </row>
    <row r="19" spans="1:9" x14ac:dyDescent="0.3">
      <c r="A19" s="76" t="s">
        <v>256</v>
      </c>
      <c r="B19" s="76"/>
      <c r="C19" s="95" t="s">
        <v>257</v>
      </c>
      <c r="D19" s="95"/>
      <c r="F19" s="95" t="s">
        <v>257</v>
      </c>
      <c r="G19" s="95"/>
      <c r="H19" s="95"/>
      <c r="I19" s="95"/>
    </row>
    <row r="20" spans="1:9" x14ac:dyDescent="0.3">
      <c r="C20" s="62" t="str">
        <f t="shared" si="4"/>
        <v>S15</v>
      </c>
      <c r="D20" s="63" t="str">
        <f t="shared" si="5"/>
        <v>08.01-12.01</v>
      </c>
      <c r="E20" s="14"/>
      <c r="F20" s="62" t="s">
        <v>14</v>
      </c>
      <c r="G20" s="63">
        <f>I18+1</f>
        <v>45299</v>
      </c>
      <c r="H20" s="62" t="s">
        <v>42</v>
      </c>
      <c r="I20" s="63">
        <f>G20+4</f>
        <v>45303</v>
      </c>
    </row>
    <row r="21" spans="1:9" x14ac:dyDescent="0.3">
      <c r="A21" s="14"/>
      <c r="B21" s="14"/>
      <c r="C21" s="62" t="str">
        <f t="shared" si="4"/>
        <v>S16</v>
      </c>
      <c r="D21" s="63" t="str">
        <f t="shared" si="5"/>
        <v>15.01-19.01</v>
      </c>
      <c r="E21" s="14"/>
      <c r="F21" s="62" t="s">
        <v>15</v>
      </c>
      <c r="G21" s="63">
        <f>G20+7</f>
        <v>45306</v>
      </c>
      <c r="H21" s="62" t="s">
        <v>42</v>
      </c>
      <c r="I21" s="63">
        <f>I20+7</f>
        <v>45310</v>
      </c>
    </row>
    <row r="22" spans="1:9" x14ac:dyDescent="0.3">
      <c r="A22" s="14"/>
      <c r="B22" s="14"/>
      <c r="C22" s="62" t="str">
        <f t="shared" si="4"/>
        <v>S17</v>
      </c>
      <c r="D22" s="63" t="str">
        <f t="shared" si="5"/>
        <v>22.01-26.01</v>
      </c>
      <c r="E22" s="14"/>
      <c r="F22" s="62" t="s">
        <v>16</v>
      </c>
      <c r="G22" s="63">
        <f>G21+7</f>
        <v>45313</v>
      </c>
      <c r="H22" s="62" t="s">
        <v>42</v>
      </c>
      <c r="I22" s="63">
        <f>I21+7</f>
        <v>45317</v>
      </c>
    </row>
    <row r="23" spans="1:9" x14ac:dyDescent="0.3">
      <c r="C23" s="62" t="str">
        <f t="shared" si="4"/>
        <v>S18</v>
      </c>
      <c r="D23" s="63" t="str">
        <f t="shared" si="5"/>
        <v>29.01-02.02</v>
      </c>
      <c r="E23" s="14"/>
      <c r="F23" s="62" t="s">
        <v>17</v>
      </c>
      <c r="G23" s="63">
        <f>G22+7</f>
        <v>45320</v>
      </c>
      <c r="H23" s="62" t="s">
        <v>42</v>
      </c>
      <c r="I23" s="63">
        <f>I22+7</f>
        <v>45324</v>
      </c>
    </row>
    <row r="24" spans="1:9" x14ac:dyDescent="0.3">
      <c r="C24" s="62" t="str">
        <f t="shared" si="4"/>
        <v>S19</v>
      </c>
      <c r="D24" s="63" t="str">
        <f t="shared" si="5"/>
        <v>05.02-09.02</v>
      </c>
      <c r="F24" s="62" t="s">
        <v>18</v>
      </c>
      <c r="G24" s="63">
        <f>G23+7</f>
        <v>45327</v>
      </c>
      <c r="H24" s="62" t="s">
        <v>42</v>
      </c>
      <c r="I24" s="63">
        <f>I23+7</f>
        <v>45331</v>
      </c>
    </row>
    <row r="25" spans="1:9" x14ac:dyDescent="0.3">
      <c r="C25" s="62" t="str">
        <f t="shared" si="4"/>
        <v>S20</v>
      </c>
      <c r="D25" s="63" t="str">
        <f t="shared" si="5"/>
        <v>12.02-16.02</v>
      </c>
      <c r="F25" s="62" t="s">
        <v>19</v>
      </c>
      <c r="G25" s="63">
        <f>G24+7</f>
        <v>45334</v>
      </c>
      <c r="H25" s="62" t="s">
        <v>42</v>
      </c>
      <c r="I25" s="63">
        <f>I24+7</f>
        <v>45338</v>
      </c>
    </row>
    <row r="26" spans="1:9" x14ac:dyDescent="0.3">
      <c r="C26" s="66" t="str">
        <f t="shared" si="4"/>
        <v>V</v>
      </c>
      <c r="D26" s="67" t="str">
        <f t="shared" si="5"/>
        <v>17.02-25.02</v>
      </c>
      <c r="F26" s="66" t="s">
        <v>209</v>
      </c>
      <c r="G26" s="67">
        <f>I25+1</f>
        <v>45339</v>
      </c>
      <c r="H26" s="77" t="s">
        <v>42</v>
      </c>
      <c r="I26" s="67">
        <f>G26+8</f>
        <v>45347</v>
      </c>
    </row>
    <row r="27" spans="1:9" x14ac:dyDescent="0.3">
      <c r="C27" s="95" t="s">
        <v>258</v>
      </c>
      <c r="D27" s="95"/>
      <c r="F27" s="95" t="s">
        <v>258</v>
      </c>
      <c r="G27" s="95"/>
      <c r="H27" s="95"/>
      <c r="I27" s="95"/>
    </row>
    <row r="28" spans="1:9" x14ac:dyDescent="0.3">
      <c r="C28" s="62" t="str">
        <f t="shared" si="4"/>
        <v>S21</v>
      </c>
      <c r="D28" s="63" t="str">
        <f t="shared" si="5"/>
        <v>26.02-01.03</v>
      </c>
      <c r="F28" s="62" t="s">
        <v>20</v>
      </c>
      <c r="G28" s="63">
        <f>I26+1</f>
        <v>45348</v>
      </c>
      <c r="H28" s="62" t="s">
        <v>42</v>
      </c>
      <c r="I28" s="63">
        <f>G28+4</f>
        <v>45352</v>
      </c>
    </row>
    <row r="29" spans="1:9" x14ac:dyDescent="0.3">
      <c r="A29" s="40"/>
      <c r="B29" s="40"/>
      <c r="C29" s="62" t="str">
        <f t="shared" si="4"/>
        <v>S22</v>
      </c>
      <c r="D29" s="63" t="str">
        <f t="shared" si="5"/>
        <v>04.03-08.03</v>
      </c>
      <c r="F29" s="62" t="s">
        <v>21</v>
      </c>
      <c r="G29" s="63">
        <f t="shared" ref="G29:G36" si="8">G28+7</f>
        <v>45355</v>
      </c>
      <c r="H29" s="62" t="s">
        <v>42</v>
      </c>
      <c r="I29" s="63">
        <f t="shared" ref="I29:I36" si="9">I28+7</f>
        <v>45359</v>
      </c>
    </row>
    <row r="30" spans="1:9" x14ac:dyDescent="0.3">
      <c r="C30" s="62" t="str">
        <f t="shared" si="4"/>
        <v>S23</v>
      </c>
      <c r="D30" s="63" t="str">
        <f t="shared" si="5"/>
        <v>11.03-15.03</v>
      </c>
      <c r="E30" s="40"/>
      <c r="F30" s="62" t="s">
        <v>22</v>
      </c>
      <c r="G30" s="63">
        <f t="shared" si="8"/>
        <v>45362</v>
      </c>
      <c r="H30" s="62" t="s">
        <v>42</v>
      </c>
      <c r="I30" s="63">
        <f t="shared" si="9"/>
        <v>45366</v>
      </c>
    </row>
    <row r="31" spans="1:9" x14ac:dyDescent="0.3">
      <c r="C31" s="62" t="str">
        <f t="shared" si="4"/>
        <v>S24</v>
      </c>
      <c r="D31" s="63" t="str">
        <f t="shared" si="5"/>
        <v>18.03-22.03</v>
      </c>
      <c r="F31" s="62" t="s">
        <v>23</v>
      </c>
      <c r="G31" s="63">
        <f t="shared" si="8"/>
        <v>45369</v>
      </c>
      <c r="H31" s="62" t="s">
        <v>42</v>
      </c>
      <c r="I31" s="63">
        <f t="shared" si="9"/>
        <v>45373</v>
      </c>
    </row>
    <row r="32" spans="1:9" x14ac:dyDescent="0.3">
      <c r="C32" s="62" t="str">
        <f t="shared" si="4"/>
        <v>S25</v>
      </c>
      <c r="D32" s="63" t="str">
        <f t="shared" si="5"/>
        <v>25.03-29.03</v>
      </c>
      <c r="F32" s="62" t="s">
        <v>24</v>
      </c>
      <c r="G32" s="63">
        <f t="shared" si="8"/>
        <v>45376</v>
      </c>
      <c r="H32" s="62" t="s">
        <v>42</v>
      </c>
      <c r="I32" s="63">
        <f t="shared" si="9"/>
        <v>45380</v>
      </c>
    </row>
    <row r="33" spans="1:9" x14ac:dyDescent="0.3">
      <c r="C33" s="62" t="str">
        <f t="shared" si="4"/>
        <v>S26</v>
      </c>
      <c r="D33" s="63" t="str">
        <f t="shared" si="5"/>
        <v>01.04-05.04</v>
      </c>
      <c r="F33" s="62" t="s">
        <v>25</v>
      </c>
      <c r="G33" s="63">
        <f t="shared" si="8"/>
        <v>45383</v>
      </c>
      <c r="H33" s="62" t="s">
        <v>42</v>
      </c>
      <c r="I33" s="63">
        <f t="shared" si="9"/>
        <v>45387</v>
      </c>
    </row>
    <row r="34" spans="1:9" x14ac:dyDescent="0.3">
      <c r="C34" s="62" t="str">
        <f t="shared" si="4"/>
        <v>S27</v>
      </c>
      <c r="D34" s="63" t="str">
        <f t="shared" si="5"/>
        <v>08.04-12.04</v>
      </c>
      <c r="F34" s="62" t="s">
        <v>26</v>
      </c>
      <c r="G34" s="63">
        <f t="shared" si="8"/>
        <v>45390</v>
      </c>
      <c r="H34" s="62" t="s">
        <v>42</v>
      </c>
      <c r="I34" s="63">
        <f t="shared" si="9"/>
        <v>45394</v>
      </c>
    </row>
    <row r="35" spans="1:9" x14ac:dyDescent="0.3">
      <c r="C35" s="62" t="str">
        <f t="shared" si="4"/>
        <v>S28</v>
      </c>
      <c r="D35" s="63" t="str">
        <f t="shared" si="5"/>
        <v>15.04-19.04</v>
      </c>
      <c r="F35" s="62" t="s">
        <v>27</v>
      </c>
      <c r="G35" s="63">
        <f t="shared" si="8"/>
        <v>45397</v>
      </c>
      <c r="H35" s="62" t="s">
        <v>42</v>
      </c>
      <c r="I35" s="63">
        <f t="shared" si="9"/>
        <v>45401</v>
      </c>
    </row>
    <row r="36" spans="1:9" x14ac:dyDescent="0.3">
      <c r="A36" s="40"/>
      <c r="B36" s="40"/>
      <c r="C36" s="78" t="str">
        <f t="shared" si="4"/>
        <v>S29</v>
      </c>
      <c r="D36" s="79" t="str">
        <f t="shared" si="5"/>
        <v>22.04-26.04</v>
      </c>
      <c r="F36" s="78" t="s">
        <v>28</v>
      </c>
      <c r="G36" s="79">
        <f t="shared" si="8"/>
        <v>45404</v>
      </c>
      <c r="H36" s="78" t="s">
        <v>42</v>
      </c>
      <c r="I36" s="79">
        <f t="shared" si="9"/>
        <v>45408</v>
      </c>
    </row>
    <row r="37" spans="1:9" x14ac:dyDescent="0.3">
      <c r="C37" s="66" t="str">
        <f t="shared" si="4"/>
        <v>V</v>
      </c>
      <c r="D37" s="80" t="str">
        <f t="shared" si="5"/>
        <v>27.04-07.05</v>
      </c>
      <c r="E37" s="40"/>
      <c r="F37" s="66" t="s">
        <v>209</v>
      </c>
      <c r="G37" s="80">
        <f>I36+1</f>
        <v>45409</v>
      </c>
      <c r="H37" s="81" t="s">
        <v>42</v>
      </c>
      <c r="I37" s="80">
        <f>G37+10</f>
        <v>45419</v>
      </c>
    </row>
    <row r="38" spans="1:9" x14ac:dyDescent="0.3">
      <c r="C38" s="95" t="s">
        <v>259</v>
      </c>
      <c r="D38" s="95"/>
      <c r="F38" s="95" t="s">
        <v>259</v>
      </c>
      <c r="G38" s="95"/>
      <c r="H38" s="95"/>
      <c r="I38" s="95"/>
    </row>
    <row r="39" spans="1:9" x14ac:dyDescent="0.3">
      <c r="C39" s="62" t="str">
        <f t="shared" si="4"/>
        <v>S30</v>
      </c>
      <c r="D39" s="63" t="str">
        <f t="shared" si="5"/>
        <v>08.05-10.05</v>
      </c>
      <c r="F39" s="62" t="s">
        <v>29</v>
      </c>
      <c r="G39" s="63">
        <f>I37+1</f>
        <v>45420</v>
      </c>
      <c r="H39" s="62" t="s">
        <v>42</v>
      </c>
      <c r="I39" s="63">
        <f>G39+2</f>
        <v>45422</v>
      </c>
    </row>
    <row r="40" spans="1:9" x14ac:dyDescent="0.3">
      <c r="C40" s="62" t="str">
        <f t="shared" si="4"/>
        <v>S31</v>
      </c>
      <c r="D40" s="63" t="str">
        <f t="shared" si="5"/>
        <v>13.05-17.05</v>
      </c>
      <c r="F40" s="62" t="s">
        <v>30</v>
      </c>
      <c r="G40" s="63">
        <f>G39+5</f>
        <v>45425</v>
      </c>
      <c r="H40" s="62" t="s">
        <v>42</v>
      </c>
      <c r="I40" s="63">
        <f t="shared" ref="I40:I45" si="10">I39+7</f>
        <v>45429</v>
      </c>
    </row>
    <row r="41" spans="1:9" x14ac:dyDescent="0.3">
      <c r="C41" s="62" t="str">
        <f t="shared" si="4"/>
        <v>S32</v>
      </c>
      <c r="D41" s="63" t="str">
        <f t="shared" si="5"/>
        <v>20.05-24.05</v>
      </c>
      <c r="F41" s="62" t="s">
        <v>31</v>
      </c>
      <c r="G41" s="63">
        <f>G40+7</f>
        <v>45432</v>
      </c>
      <c r="H41" s="62" t="s">
        <v>42</v>
      </c>
      <c r="I41" s="63">
        <f t="shared" si="10"/>
        <v>45436</v>
      </c>
    </row>
    <row r="42" spans="1:9" x14ac:dyDescent="0.3">
      <c r="C42" s="62" t="str">
        <f t="shared" si="4"/>
        <v>S33</v>
      </c>
      <c r="D42" s="63" t="str">
        <f t="shared" si="5"/>
        <v>27.05-31.05</v>
      </c>
      <c r="F42" s="62" t="s">
        <v>32</v>
      </c>
      <c r="G42" s="63">
        <f>G41+7</f>
        <v>45439</v>
      </c>
      <c r="H42" s="62" t="s">
        <v>42</v>
      </c>
      <c r="I42" s="63">
        <f t="shared" si="10"/>
        <v>45443</v>
      </c>
    </row>
    <row r="43" spans="1:9" x14ac:dyDescent="0.3">
      <c r="C43" s="62" t="str">
        <f t="shared" si="4"/>
        <v>S34</v>
      </c>
      <c r="D43" s="63" t="str">
        <f t="shared" si="5"/>
        <v>03.06-07.06</v>
      </c>
      <c r="F43" s="62" t="s">
        <v>33</v>
      </c>
      <c r="G43" s="63">
        <f>G42+7</f>
        <v>45446</v>
      </c>
      <c r="H43" s="62" t="s">
        <v>42</v>
      </c>
      <c r="I43" s="63">
        <f t="shared" si="10"/>
        <v>45450</v>
      </c>
    </row>
    <row r="44" spans="1:9" x14ac:dyDescent="0.3">
      <c r="C44" s="62" t="str">
        <f t="shared" si="4"/>
        <v>S35</v>
      </c>
      <c r="D44" s="63" t="str">
        <f t="shared" si="5"/>
        <v>10.06-14.06</v>
      </c>
      <c r="F44" s="82" t="s">
        <v>207</v>
      </c>
      <c r="G44" s="63">
        <f>G43+7</f>
        <v>45453</v>
      </c>
      <c r="H44" s="62" t="s">
        <v>42</v>
      </c>
      <c r="I44" s="63">
        <f t="shared" si="10"/>
        <v>45457</v>
      </c>
    </row>
    <row r="45" spans="1:9" x14ac:dyDescent="0.3">
      <c r="C45" s="62" t="str">
        <f t="shared" si="4"/>
        <v>S36</v>
      </c>
      <c r="D45" s="63" t="str">
        <f t="shared" si="5"/>
        <v>17.06-21.06</v>
      </c>
      <c r="F45" s="82" t="s">
        <v>208</v>
      </c>
      <c r="G45" s="63">
        <f>G44+7</f>
        <v>45460</v>
      </c>
      <c r="H45" s="62" t="s">
        <v>42</v>
      </c>
      <c r="I45" s="63">
        <f t="shared" si="10"/>
        <v>45464</v>
      </c>
    </row>
    <row r="46" spans="1:9" x14ac:dyDescent="0.3">
      <c r="C46" s="23">
        <v>36</v>
      </c>
      <c r="D46" s="23" t="s">
        <v>214</v>
      </c>
    </row>
  </sheetData>
  <mergeCells count="10">
    <mergeCell ref="C27:D27"/>
    <mergeCell ref="F27:I27"/>
    <mergeCell ref="C38:D38"/>
    <mergeCell ref="F38:I38"/>
    <mergeCell ref="C1:D1"/>
    <mergeCell ref="F1:I1"/>
    <mergeCell ref="C10:D10"/>
    <mergeCell ref="F10:I10"/>
    <mergeCell ref="C19:D19"/>
    <mergeCell ref="F19:I19"/>
  </mergeCells>
  <phoneticPr fontId="15" type="noConversion"/>
  <dataValidations count="1">
    <dataValidation type="list" allowBlank="1" showInputMessage="1" showErrorMessage="1" sqref="A4:B4 E5" xr:uid="{0E14851F-D34E-4859-BE12-3B1C6D3EFD57}">
      <formula1>"DISCIPLINA: Informatică și TIC, DISCIPLINA: Informatică, DISCIPLINA: Tehnologia Informației și a Comunicațiilor"</formula1>
    </dataValidation>
  </dataValidations>
  <pageMargins left="0.19685039370078741" right="0.19685039370078741" top="0.39370078740157483" bottom="0.39370078740157483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zoomScaleNormal="100" workbookViewId="0">
      <selection activeCell="A16" sqref="A16:F16"/>
    </sheetView>
  </sheetViews>
  <sheetFormatPr defaultRowHeight="14.4" x14ac:dyDescent="0.3"/>
  <cols>
    <col min="1" max="1" width="22.6640625" style="10" customWidth="1"/>
    <col min="2" max="2" width="5.6640625" style="10" customWidth="1"/>
    <col min="3" max="3" width="28.6640625" style="10" customWidth="1"/>
    <col min="4" max="4" width="10.6640625" style="10" customWidth="1"/>
    <col min="5" max="5" width="9.6640625" style="10" customWidth="1"/>
    <col min="6" max="6" width="65" style="10" customWidth="1"/>
  </cols>
  <sheetData>
    <row r="1" spans="1:6" ht="14.4" customHeight="1" x14ac:dyDescent="0.3">
      <c r="A1" s="11"/>
    </row>
    <row r="2" spans="1:6" ht="14.4" customHeight="1" x14ac:dyDescent="0.3">
      <c r="A2" s="11"/>
    </row>
    <row r="3" spans="1:6" ht="14.4" customHeight="1" x14ac:dyDescent="0.3">
      <c r="A3" s="11"/>
    </row>
    <row r="4" spans="1:6" ht="14.4" customHeight="1" x14ac:dyDescent="0.3">
      <c r="A4" s="11"/>
    </row>
    <row r="5" spans="1:6" ht="14.4" customHeight="1" x14ac:dyDescent="0.3">
      <c r="A5" s="11"/>
    </row>
    <row r="6" spans="1:6" ht="14.4" customHeight="1" x14ac:dyDescent="0.3">
      <c r="A6" s="11"/>
    </row>
    <row r="7" spans="1:6" ht="14.4" customHeight="1" x14ac:dyDescent="0.3">
      <c r="A7" s="11"/>
    </row>
    <row r="8" spans="1:6" ht="14.4" customHeight="1" x14ac:dyDescent="0.3"/>
    <row r="9" spans="1:6" ht="14.4" customHeight="1" x14ac:dyDescent="0.3">
      <c r="A9" s="10" t="str">
        <f>date!A19</f>
        <v>Nr. ............ / ..................................</v>
      </c>
    </row>
    <row r="10" spans="1:6" ht="14.4" customHeight="1" x14ac:dyDescent="0.3">
      <c r="F10" s="10" t="s">
        <v>212</v>
      </c>
    </row>
    <row r="11" spans="1:6" ht="14.4" customHeight="1" x14ac:dyDescent="0.3">
      <c r="A11" s="10" t="str">
        <f>date!A4</f>
        <v>DISCIPLINA: Tehnologia Informației și a Comunicațiilor</v>
      </c>
    </row>
    <row r="12" spans="1:6" ht="14.4" customHeight="1" x14ac:dyDescent="0.3">
      <c r="A12" s="10" t="str">
        <f>date!A6</f>
        <v>PROFESOR: Căpraru Claudiu-Ionuț</v>
      </c>
    </row>
    <row r="13" spans="1:6" ht="14.4" customHeight="1" x14ac:dyDescent="0.3">
      <c r="A13" s="10" t="str">
        <f>date!A5</f>
        <v>CLASE: a IX-a (toate specializările)</v>
      </c>
      <c r="B13" s="12"/>
    </row>
    <row r="14" spans="1:6" ht="14.4" customHeight="1" x14ac:dyDescent="0.3"/>
    <row r="15" spans="1:6" ht="14.4" customHeight="1" x14ac:dyDescent="0.3"/>
    <row r="16" spans="1:6" ht="23.4" x14ac:dyDescent="0.3">
      <c r="A16" s="96" t="s">
        <v>34</v>
      </c>
      <c r="B16" s="96"/>
      <c r="C16" s="96"/>
      <c r="D16" s="96"/>
      <c r="E16" s="96"/>
      <c r="F16" s="96"/>
    </row>
    <row r="17" spans="1:6" ht="18" x14ac:dyDescent="0.3">
      <c r="A17" s="97" t="str">
        <f>date!A3</f>
        <v>anul școlar 2023 - 2024</v>
      </c>
      <c r="B17" s="97"/>
      <c r="C17" s="97"/>
      <c r="D17" s="97"/>
      <c r="E17" s="97"/>
      <c r="F17" s="97"/>
    </row>
    <row r="19" spans="1:6" s="10" customFormat="1" ht="28.8" x14ac:dyDescent="0.3">
      <c r="A19" s="28" t="s">
        <v>35</v>
      </c>
      <c r="B19" s="28" t="s">
        <v>36</v>
      </c>
      <c r="C19" s="1"/>
      <c r="D19" s="28" t="s">
        <v>37</v>
      </c>
      <c r="E19" s="28" t="s">
        <v>38</v>
      </c>
      <c r="F19" s="28" t="s">
        <v>39</v>
      </c>
    </row>
    <row r="20" spans="1:6" s="10" customFormat="1" x14ac:dyDescent="0.3">
      <c r="A20" s="100" t="s">
        <v>59</v>
      </c>
      <c r="B20" s="100" t="s">
        <v>58</v>
      </c>
      <c r="C20" s="2" t="s">
        <v>40</v>
      </c>
      <c r="D20" s="29">
        <v>2</v>
      </c>
      <c r="E20" s="29">
        <f>D20*date!$C$46</f>
        <v>72</v>
      </c>
      <c r="F20" s="29"/>
    </row>
    <row r="21" spans="1:6" s="10" customFormat="1" x14ac:dyDescent="0.3">
      <c r="A21" s="101"/>
      <c r="B21" s="101"/>
      <c r="C21" s="2" t="s">
        <v>41</v>
      </c>
      <c r="D21" s="3" t="s">
        <v>42</v>
      </c>
      <c r="E21" s="3" t="s">
        <v>42</v>
      </c>
      <c r="F21" s="29"/>
    </row>
    <row r="22" spans="1:6" s="10" customFormat="1" x14ac:dyDescent="0.3">
      <c r="A22" s="101"/>
      <c r="B22" s="101"/>
      <c r="C22" s="2" t="s">
        <v>43</v>
      </c>
      <c r="D22" s="3" t="s">
        <v>42</v>
      </c>
      <c r="E22" s="3" t="s">
        <v>42</v>
      </c>
      <c r="F22" s="29"/>
    </row>
    <row r="23" spans="1:6" s="10" customFormat="1" x14ac:dyDescent="0.3">
      <c r="A23" s="102"/>
      <c r="B23" s="102"/>
      <c r="C23" s="28" t="s">
        <v>44</v>
      </c>
      <c r="D23" s="28">
        <f>SUM(D20:D22)</f>
        <v>2</v>
      </c>
      <c r="E23" s="28">
        <f>SUM(E20:E22)</f>
        <v>72</v>
      </c>
      <c r="F23" s="13" t="str">
        <f>IF(SUM(anuala2!E3:E50)=E23,"","eroare")</f>
        <v/>
      </c>
    </row>
    <row r="24" spans="1:6" s="10" customFormat="1" x14ac:dyDescent="0.3"/>
    <row r="25" spans="1:6" s="10" customFormat="1" x14ac:dyDescent="0.3">
      <c r="A25" s="99" t="s">
        <v>45</v>
      </c>
      <c r="B25" s="99"/>
      <c r="C25" s="99"/>
      <c r="D25" s="99"/>
      <c r="E25" s="99"/>
      <c r="F25" s="28" t="s">
        <v>46</v>
      </c>
    </row>
    <row r="26" spans="1:6" s="10" customFormat="1" ht="100.05" customHeight="1" x14ac:dyDescent="0.3">
      <c r="A26" s="98" t="s">
        <v>198</v>
      </c>
      <c r="B26" s="98"/>
      <c r="C26" s="98"/>
      <c r="D26" s="98"/>
      <c r="E26" s="98"/>
      <c r="F26" s="27" t="s">
        <v>200</v>
      </c>
    </row>
    <row r="27" spans="1:6" x14ac:dyDescent="0.3">
      <c r="A27" s="41"/>
      <c r="B27" s="41"/>
      <c r="C27" s="41"/>
      <c r="D27" s="41"/>
      <c r="E27" s="41"/>
      <c r="F27" s="41"/>
    </row>
  </sheetData>
  <mergeCells count="6">
    <mergeCell ref="A16:F16"/>
    <mergeCell ref="A17:F17"/>
    <mergeCell ref="A26:E26"/>
    <mergeCell ref="A25:E25"/>
    <mergeCell ref="A20:A23"/>
    <mergeCell ref="B20:B23"/>
  </mergeCells>
  <dataValidations count="2">
    <dataValidation type="list" allowBlank="1" showInputMessage="1" showErrorMessage="1" sqref="B20:B23" xr:uid="{3C10D754-3754-4F52-AC7E-FF3434A4B3A4}">
      <formula1>"V,VI,VII,VIII,IX,X,XI,XII"</formula1>
    </dataValidation>
    <dataValidation type="list" allowBlank="1" showInputMessage="1" showErrorMessage="1" sqref="A20:A23" xr:uid="{3BC9272E-2E90-4A8E-A50F-8624A480372D}">
      <formula1>"Informatică și TIC, Informatică, Tehnologia Informației și a Comunicațiilor"</formula1>
    </dataValidation>
  </dataValidations>
  <printOptions horizontalCentered="1"/>
  <pageMargins left="0.19685039370078741" right="0.19685039370078741" top="0.78740157480314965" bottom="0.39370078740157483" header="0" footer="0"/>
  <pageSetup paperSize="9" orientation="landscape" horizontalDpi="360" verticalDpi="360" r:id="rId1"/>
  <headerFooter>
    <oddFooter>Pagina &amp;P din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3"/>
  <sheetViews>
    <sheetView zoomScaleNormal="100" workbookViewId="0">
      <selection sqref="A1:A2"/>
    </sheetView>
  </sheetViews>
  <sheetFormatPr defaultRowHeight="14.4" x14ac:dyDescent="0.3"/>
  <cols>
    <col min="1" max="1" width="21.6640625" customWidth="1"/>
    <col min="2" max="2" width="52.6640625" customWidth="1"/>
    <col min="3" max="3" width="20.6640625" customWidth="1"/>
    <col min="4" max="5" width="4.5546875" style="5" customWidth="1"/>
    <col min="6" max="6" width="17.33203125" customWidth="1"/>
    <col min="7" max="10" width="5.6640625" customWidth="1"/>
  </cols>
  <sheetData>
    <row r="1" spans="1:10" ht="30.6" customHeight="1" x14ac:dyDescent="0.3">
      <c r="A1" s="122" t="s">
        <v>47</v>
      </c>
      <c r="B1" s="122" t="s">
        <v>48</v>
      </c>
      <c r="C1" s="115" t="s">
        <v>115</v>
      </c>
      <c r="D1" s="117" t="s">
        <v>233</v>
      </c>
      <c r="E1" s="122" t="s">
        <v>49</v>
      </c>
      <c r="F1" s="99" t="s">
        <v>50</v>
      </c>
      <c r="G1" s="99" t="s">
        <v>51</v>
      </c>
      <c r="H1" s="99"/>
      <c r="I1" s="99"/>
      <c r="J1" s="99"/>
    </row>
    <row r="2" spans="1:10" ht="99" customHeight="1" x14ac:dyDescent="0.3">
      <c r="A2" s="123"/>
      <c r="B2" s="123"/>
      <c r="C2" s="116"/>
      <c r="D2" s="118"/>
      <c r="E2" s="123"/>
      <c r="F2" s="99"/>
      <c r="G2" s="4" t="s">
        <v>52</v>
      </c>
      <c r="H2" s="4" t="s">
        <v>53</v>
      </c>
      <c r="I2" s="4" t="s">
        <v>54</v>
      </c>
      <c r="J2" s="4" t="s">
        <v>55</v>
      </c>
    </row>
    <row r="3" spans="1:10" ht="28.8" x14ac:dyDescent="0.3">
      <c r="A3" s="16"/>
      <c r="B3" s="17"/>
      <c r="C3" s="18" t="s">
        <v>197</v>
      </c>
      <c r="D3" s="20" t="s">
        <v>235</v>
      </c>
      <c r="E3" s="20">
        <f>SUM(G3:J3)</f>
        <v>2</v>
      </c>
      <c r="F3" s="21"/>
      <c r="G3" s="19">
        <v>0</v>
      </c>
      <c r="H3" s="19">
        <v>0</v>
      </c>
      <c r="I3" s="19">
        <v>1</v>
      </c>
      <c r="J3" s="19">
        <v>1</v>
      </c>
    </row>
    <row r="4" spans="1:10" ht="28.8" x14ac:dyDescent="0.3">
      <c r="A4" s="109" t="s">
        <v>60</v>
      </c>
      <c r="B4" s="9" t="s">
        <v>65</v>
      </c>
      <c r="C4" s="109" t="s">
        <v>121</v>
      </c>
      <c r="D4" s="119" t="s">
        <v>235</v>
      </c>
      <c r="E4" s="119">
        <f>SUM(G4:J4)</f>
        <v>12</v>
      </c>
      <c r="F4" s="109" t="s">
        <v>116</v>
      </c>
      <c r="G4" s="119">
        <v>6</v>
      </c>
      <c r="H4" s="119">
        <v>4</v>
      </c>
      <c r="I4" s="119">
        <v>1</v>
      </c>
      <c r="J4" s="119">
        <v>1</v>
      </c>
    </row>
    <row r="5" spans="1:10" ht="28.8" x14ac:dyDescent="0.3">
      <c r="A5" s="112"/>
      <c r="B5" s="9" t="s">
        <v>61</v>
      </c>
      <c r="C5" s="112"/>
      <c r="D5" s="120"/>
      <c r="E5" s="120"/>
      <c r="F5" s="112"/>
      <c r="G5" s="120"/>
      <c r="H5" s="120"/>
      <c r="I5" s="120"/>
      <c r="J5" s="120"/>
    </row>
    <row r="6" spans="1:10" x14ac:dyDescent="0.3">
      <c r="A6" s="112"/>
      <c r="B6" s="9" t="s">
        <v>62</v>
      </c>
      <c r="C6" s="112"/>
      <c r="D6" s="120"/>
      <c r="E6" s="120"/>
      <c r="F6" s="112"/>
      <c r="G6" s="120"/>
      <c r="H6" s="120"/>
      <c r="I6" s="120"/>
      <c r="J6" s="120"/>
    </row>
    <row r="7" spans="1:10" ht="28.8" x14ac:dyDescent="0.3">
      <c r="A7" s="112"/>
      <c r="B7" s="9" t="s">
        <v>74</v>
      </c>
      <c r="C7" s="112"/>
      <c r="D7" s="120"/>
      <c r="E7" s="120"/>
      <c r="F7" s="112"/>
      <c r="G7" s="120"/>
      <c r="H7" s="120"/>
      <c r="I7" s="120"/>
      <c r="J7" s="120"/>
    </row>
    <row r="8" spans="1:10" ht="28.8" x14ac:dyDescent="0.3">
      <c r="A8" s="112"/>
      <c r="B8" s="9" t="s">
        <v>75</v>
      </c>
      <c r="C8" s="112"/>
      <c r="D8" s="120"/>
      <c r="E8" s="120"/>
      <c r="F8" s="112"/>
      <c r="G8" s="120"/>
      <c r="H8" s="120"/>
      <c r="I8" s="120"/>
      <c r="J8" s="120"/>
    </row>
    <row r="9" spans="1:10" x14ac:dyDescent="0.3">
      <c r="A9" s="112"/>
      <c r="B9" s="9" t="s">
        <v>76</v>
      </c>
      <c r="C9" s="112"/>
      <c r="D9" s="120"/>
      <c r="E9" s="120"/>
      <c r="F9" s="112"/>
      <c r="G9" s="120"/>
      <c r="H9" s="120"/>
      <c r="I9" s="120"/>
      <c r="J9" s="120"/>
    </row>
    <row r="10" spans="1:10" x14ac:dyDescent="0.3">
      <c r="A10" s="113"/>
      <c r="B10" s="9" t="s">
        <v>77</v>
      </c>
      <c r="C10" s="113"/>
      <c r="D10" s="121"/>
      <c r="E10" s="121"/>
      <c r="F10" s="113"/>
      <c r="G10" s="121"/>
      <c r="H10" s="121"/>
      <c r="I10" s="121"/>
      <c r="J10" s="121"/>
    </row>
    <row r="11" spans="1:10" ht="28.8" x14ac:dyDescent="0.3">
      <c r="A11" s="109" t="s">
        <v>81</v>
      </c>
      <c r="B11" s="9" t="s">
        <v>61</v>
      </c>
      <c r="C11" s="103" t="s">
        <v>117</v>
      </c>
      <c r="D11" s="105" t="s">
        <v>236</v>
      </c>
      <c r="E11" s="105">
        <f>SUM(G11:J11)</f>
        <v>12</v>
      </c>
      <c r="F11" s="103" t="s">
        <v>116</v>
      </c>
      <c r="G11" s="105">
        <v>4</v>
      </c>
      <c r="H11" s="105">
        <v>6</v>
      </c>
      <c r="I11" s="105">
        <v>1</v>
      </c>
      <c r="J11" s="105">
        <v>1</v>
      </c>
    </row>
    <row r="12" spans="1:10" ht="28.8" x14ac:dyDescent="0.3">
      <c r="A12" s="112"/>
      <c r="B12" s="9" t="s">
        <v>66</v>
      </c>
      <c r="C12" s="103"/>
      <c r="D12" s="105"/>
      <c r="E12" s="105"/>
      <c r="F12" s="103"/>
      <c r="G12" s="105"/>
      <c r="H12" s="105"/>
      <c r="I12" s="105"/>
      <c r="J12" s="105"/>
    </row>
    <row r="13" spans="1:10" x14ac:dyDescent="0.3">
      <c r="A13" s="112"/>
      <c r="B13" s="9" t="s">
        <v>67</v>
      </c>
      <c r="C13" s="103"/>
      <c r="D13" s="105"/>
      <c r="E13" s="105"/>
      <c r="F13" s="103"/>
      <c r="G13" s="105"/>
      <c r="H13" s="105"/>
      <c r="I13" s="105"/>
      <c r="J13" s="105"/>
    </row>
    <row r="14" spans="1:10" x14ac:dyDescent="0.3">
      <c r="A14" s="112"/>
      <c r="B14" s="9" t="s">
        <v>68</v>
      </c>
      <c r="C14" s="103"/>
      <c r="D14" s="105"/>
      <c r="E14" s="105"/>
      <c r="F14" s="104"/>
      <c r="G14" s="105"/>
      <c r="H14" s="105"/>
      <c r="I14" s="105"/>
      <c r="J14" s="105"/>
    </row>
    <row r="15" spans="1:10" x14ac:dyDescent="0.3">
      <c r="A15" s="112"/>
      <c r="B15" s="9" t="s">
        <v>69</v>
      </c>
      <c r="C15" s="103"/>
      <c r="D15" s="105"/>
      <c r="E15" s="105"/>
      <c r="F15" s="104"/>
      <c r="G15" s="105"/>
      <c r="H15" s="105"/>
      <c r="I15" s="105"/>
      <c r="J15" s="105"/>
    </row>
    <row r="16" spans="1:10" ht="28.8" x14ac:dyDescent="0.3">
      <c r="A16" s="112"/>
      <c r="B16" s="9" t="s">
        <v>70</v>
      </c>
      <c r="C16" s="103"/>
      <c r="D16" s="105"/>
      <c r="E16" s="105"/>
      <c r="F16" s="104"/>
      <c r="G16" s="105"/>
      <c r="H16" s="105"/>
      <c r="I16" s="105"/>
      <c r="J16" s="105"/>
    </row>
    <row r="17" spans="1:10" ht="28.8" x14ac:dyDescent="0.3">
      <c r="A17" s="112"/>
      <c r="B17" s="9" t="s">
        <v>71</v>
      </c>
      <c r="C17" s="103"/>
      <c r="D17" s="105"/>
      <c r="E17" s="105"/>
      <c r="F17" s="104"/>
      <c r="G17" s="105"/>
      <c r="H17" s="105"/>
      <c r="I17" s="105"/>
      <c r="J17" s="105"/>
    </row>
    <row r="18" spans="1:10" x14ac:dyDescent="0.3">
      <c r="A18" s="112"/>
      <c r="B18" s="9" t="s">
        <v>72</v>
      </c>
      <c r="C18" s="103"/>
      <c r="D18" s="105"/>
      <c r="E18" s="105"/>
      <c r="F18" s="104"/>
      <c r="G18" s="105"/>
      <c r="H18" s="105"/>
      <c r="I18" s="105"/>
      <c r="J18" s="105"/>
    </row>
    <row r="19" spans="1:10" x14ac:dyDescent="0.3">
      <c r="A19" s="112"/>
      <c r="B19" s="9" t="s">
        <v>73</v>
      </c>
      <c r="C19" s="103"/>
      <c r="D19" s="105"/>
      <c r="E19" s="105"/>
      <c r="F19" s="104"/>
      <c r="G19" s="105"/>
      <c r="H19" s="105"/>
      <c r="I19" s="105"/>
      <c r="J19" s="105"/>
    </row>
    <row r="20" spans="1:10" ht="28.8" x14ac:dyDescent="0.3">
      <c r="A20" s="112"/>
      <c r="B20" s="9" t="s">
        <v>78</v>
      </c>
      <c r="C20" s="109" t="s">
        <v>123</v>
      </c>
      <c r="D20" s="114" t="s">
        <v>237</v>
      </c>
      <c r="E20" s="106">
        <f>SUM(G20:J20)</f>
        <v>16</v>
      </c>
      <c r="F20" s="109" t="s">
        <v>116</v>
      </c>
      <c r="G20" s="106">
        <v>2</v>
      </c>
      <c r="H20" s="106">
        <v>10</v>
      </c>
      <c r="I20" s="106">
        <v>2</v>
      </c>
      <c r="J20" s="106">
        <v>2</v>
      </c>
    </row>
    <row r="21" spans="1:10" x14ac:dyDescent="0.3">
      <c r="A21" s="112"/>
      <c r="B21" s="9" t="s">
        <v>79</v>
      </c>
      <c r="C21" s="112"/>
      <c r="D21" s="107"/>
      <c r="E21" s="107"/>
      <c r="F21" s="110"/>
      <c r="G21" s="107"/>
      <c r="H21" s="107"/>
      <c r="I21" s="107"/>
      <c r="J21" s="107"/>
    </row>
    <row r="22" spans="1:10" x14ac:dyDescent="0.3">
      <c r="A22" s="112"/>
      <c r="B22" s="9" t="s">
        <v>80</v>
      </c>
      <c r="C22" s="112"/>
      <c r="D22" s="107"/>
      <c r="E22" s="107"/>
      <c r="F22" s="110"/>
      <c r="G22" s="107"/>
      <c r="H22" s="107"/>
      <c r="I22" s="107"/>
      <c r="J22" s="107"/>
    </row>
    <row r="23" spans="1:10" x14ac:dyDescent="0.3">
      <c r="A23" s="112"/>
      <c r="B23" s="9" t="s">
        <v>85</v>
      </c>
      <c r="C23" s="112"/>
      <c r="D23" s="107"/>
      <c r="E23" s="107"/>
      <c r="F23" s="110"/>
      <c r="G23" s="107"/>
      <c r="H23" s="107"/>
      <c r="I23" s="107"/>
      <c r="J23" s="107"/>
    </row>
    <row r="24" spans="1:10" x14ac:dyDescent="0.3">
      <c r="A24" s="112"/>
      <c r="B24" s="9" t="s">
        <v>86</v>
      </c>
      <c r="C24" s="112"/>
      <c r="D24" s="107"/>
      <c r="E24" s="107"/>
      <c r="F24" s="110"/>
      <c r="G24" s="107"/>
      <c r="H24" s="107"/>
      <c r="I24" s="107"/>
      <c r="J24" s="107"/>
    </row>
    <row r="25" spans="1:10" ht="28.8" x14ac:dyDescent="0.3">
      <c r="A25" s="112"/>
      <c r="B25" s="9" t="s">
        <v>87</v>
      </c>
      <c r="C25" s="112"/>
      <c r="D25" s="107"/>
      <c r="E25" s="107"/>
      <c r="F25" s="110"/>
      <c r="G25" s="107"/>
      <c r="H25" s="107"/>
      <c r="I25" s="107"/>
      <c r="J25" s="107"/>
    </row>
    <row r="26" spans="1:10" ht="28.8" x14ac:dyDescent="0.3">
      <c r="A26" s="112"/>
      <c r="B26" s="9" t="s">
        <v>112</v>
      </c>
      <c r="C26" s="112"/>
      <c r="D26" s="107"/>
      <c r="E26" s="107"/>
      <c r="F26" s="110"/>
      <c r="G26" s="107"/>
      <c r="H26" s="107"/>
      <c r="I26" s="107"/>
      <c r="J26" s="107"/>
    </row>
    <row r="27" spans="1:10" x14ac:dyDescent="0.3">
      <c r="A27" s="112"/>
      <c r="B27" s="9" t="s">
        <v>88</v>
      </c>
      <c r="C27" s="112"/>
      <c r="D27" s="107"/>
      <c r="E27" s="107"/>
      <c r="F27" s="110"/>
      <c r="G27" s="107"/>
      <c r="H27" s="107"/>
      <c r="I27" s="107"/>
      <c r="J27" s="107"/>
    </row>
    <row r="28" spans="1:10" ht="28.8" x14ac:dyDescent="0.3">
      <c r="A28" s="113"/>
      <c r="B28" s="9" t="s">
        <v>89</v>
      </c>
      <c r="C28" s="113"/>
      <c r="D28" s="108"/>
      <c r="E28" s="108"/>
      <c r="F28" s="111"/>
      <c r="G28" s="108"/>
      <c r="H28" s="108"/>
      <c r="I28" s="108"/>
      <c r="J28" s="108"/>
    </row>
    <row r="29" spans="1:10" ht="28.8" x14ac:dyDescent="0.3">
      <c r="A29" s="109" t="s">
        <v>90</v>
      </c>
      <c r="B29" s="9" t="s">
        <v>63</v>
      </c>
      <c r="C29" s="109" t="s">
        <v>120</v>
      </c>
      <c r="D29" s="114" t="s">
        <v>238</v>
      </c>
      <c r="E29" s="106">
        <f>SUM(G29:J29)</f>
        <v>16</v>
      </c>
      <c r="F29" s="109" t="s">
        <v>116</v>
      </c>
      <c r="G29" s="106">
        <v>6</v>
      </c>
      <c r="H29" s="106">
        <v>8</v>
      </c>
      <c r="I29" s="106">
        <v>1</v>
      </c>
      <c r="J29" s="106">
        <v>1</v>
      </c>
    </row>
    <row r="30" spans="1:10" ht="28.8" x14ac:dyDescent="0.3">
      <c r="A30" s="112"/>
      <c r="B30" s="9" t="s">
        <v>64</v>
      </c>
      <c r="C30" s="112"/>
      <c r="D30" s="107"/>
      <c r="E30" s="107"/>
      <c r="F30" s="112"/>
      <c r="G30" s="107"/>
      <c r="H30" s="107"/>
      <c r="I30" s="107"/>
      <c r="J30" s="107"/>
    </row>
    <row r="31" spans="1:10" x14ac:dyDescent="0.3">
      <c r="A31" s="112"/>
      <c r="B31" s="9" t="s">
        <v>91</v>
      </c>
      <c r="C31" s="112"/>
      <c r="D31" s="107"/>
      <c r="E31" s="107"/>
      <c r="F31" s="112"/>
      <c r="G31" s="107"/>
      <c r="H31" s="107"/>
      <c r="I31" s="107"/>
      <c r="J31" s="107"/>
    </row>
    <row r="32" spans="1:10" ht="28.8" x14ac:dyDescent="0.3">
      <c r="A32" s="112"/>
      <c r="B32" s="9" t="s">
        <v>92</v>
      </c>
      <c r="C32" s="112"/>
      <c r="D32" s="107"/>
      <c r="E32" s="107"/>
      <c r="F32" s="112"/>
      <c r="G32" s="107"/>
      <c r="H32" s="107"/>
      <c r="I32" s="107"/>
      <c r="J32" s="107"/>
    </row>
    <row r="33" spans="1:10" ht="28.8" x14ac:dyDescent="0.3">
      <c r="A33" s="112"/>
      <c r="B33" s="9" t="s">
        <v>93</v>
      </c>
      <c r="C33" s="112"/>
      <c r="D33" s="107"/>
      <c r="E33" s="107"/>
      <c r="F33" s="112"/>
      <c r="G33" s="107"/>
      <c r="H33" s="107"/>
      <c r="I33" s="107"/>
      <c r="J33" s="107"/>
    </row>
    <row r="34" spans="1:10" x14ac:dyDescent="0.3">
      <c r="A34" s="112"/>
      <c r="B34" s="9" t="s">
        <v>94</v>
      </c>
      <c r="C34" s="112"/>
      <c r="D34" s="107"/>
      <c r="E34" s="107"/>
      <c r="F34" s="112"/>
      <c r="G34" s="107"/>
      <c r="H34" s="107"/>
      <c r="I34" s="107"/>
      <c r="J34" s="107"/>
    </row>
    <row r="35" spans="1:10" x14ac:dyDescent="0.3">
      <c r="A35" s="112"/>
      <c r="B35" s="9" t="s">
        <v>95</v>
      </c>
      <c r="C35" s="112"/>
      <c r="D35" s="107"/>
      <c r="E35" s="107"/>
      <c r="F35" s="112"/>
      <c r="G35" s="107"/>
      <c r="H35" s="107"/>
      <c r="I35" s="107"/>
      <c r="J35" s="107"/>
    </row>
    <row r="36" spans="1:10" x14ac:dyDescent="0.3">
      <c r="A36" s="112"/>
      <c r="B36" s="9" t="s">
        <v>96</v>
      </c>
      <c r="C36" s="112"/>
      <c r="D36" s="107"/>
      <c r="E36" s="107"/>
      <c r="F36" s="112"/>
      <c r="G36" s="107"/>
      <c r="H36" s="107"/>
      <c r="I36" s="107"/>
      <c r="J36" s="107"/>
    </row>
    <row r="37" spans="1:10" ht="28.8" x14ac:dyDescent="0.3">
      <c r="A37" s="112"/>
      <c r="B37" s="9" t="s">
        <v>97</v>
      </c>
      <c r="C37" s="112"/>
      <c r="D37" s="107"/>
      <c r="E37" s="107"/>
      <c r="F37" s="112"/>
      <c r="G37" s="107"/>
      <c r="H37" s="107"/>
      <c r="I37" s="107"/>
      <c r="J37" s="107"/>
    </row>
    <row r="38" spans="1:10" x14ac:dyDescent="0.3">
      <c r="A38" s="112"/>
      <c r="B38" s="9" t="s">
        <v>98</v>
      </c>
      <c r="C38" s="112"/>
      <c r="D38" s="107"/>
      <c r="E38" s="107"/>
      <c r="F38" s="112"/>
      <c r="G38" s="107"/>
      <c r="H38" s="107"/>
      <c r="I38" s="107"/>
      <c r="J38" s="107"/>
    </row>
    <row r="39" spans="1:10" ht="28.8" x14ac:dyDescent="0.3">
      <c r="A39" s="112"/>
      <c r="B39" s="9" t="s">
        <v>99</v>
      </c>
      <c r="C39" s="112"/>
      <c r="D39" s="107"/>
      <c r="E39" s="107"/>
      <c r="F39" s="112"/>
      <c r="G39" s="107"/>
      <c r="H39" s="107"/>
      <c r="I39" s="107"/>
      <c r="J39" s="107"/>
    </row>
    <row r="40" spans="1:10" x14ac:dyDescent="0.3">
      <c r="A40" s="112"/>
      <c r="B40" s="9" t="s">
        <v>100</v>
      </c>
      <c r="C40" s="113"/>
      <c r="D40" s="108"/>
      <c r="E40" s="108"/>
      <c r="F40" s="113"/>
      <c r="G40" s="108"/>
      <c r="H40" s="108"/>
      <c r="I40" s="108"/>
      <c r="J40" s="108"/>
    </row>
    <row r="41" spans="1:10" ht="28.8" x14ac:dyDescent="0.3">
      <c r="A41" s="112"/>
      <c r="B41" s="9" t="s">
        <v>101</v>
      </c>
      <c r="C41" s="103" t="s">
        <v>119</v>
      </c>
      <c r="D41" s="105" t="s">
        <v>209</v>
      </c>
      <c r="E41" s="105">
        <f>SUM(G41:J41)</f>
        <v>8</v>
      </c>
      <c r="F41" s="103" t="s">
        <v>116</v>
      </c>
      <c r="G41" s="105">
        <v>2</v>
      </c>
      <c r="H41" s="105">
        <v>4</v>
      </c>
      <c r="I41" s="105">
        <v>1</v>
      </c>
      <c r="J41" s="105">
        <v>1</v>
      </c>
    </row>
    <row r="42" spans="1:10" ht="28.8" x14ac:dyDescent="0.3">
      <c r="A42" s="112"/>
      <c r="B42" s="9" t="s">
        <v>102</v>
      </c>
      <c r="C42" s="103"/>
      <c r="D42" s="105"/>
      <c r="E42" s="105"/>
      <c r="F42" s="104"/>
      <c r="G42" s="105"/>
      <c r="H42" s="105"/>
      <c r="I42" s="105"/>
      <c r="J42" s="105"/>
    </row>
    <row r="43" spans="1:10" ht="28.8" x14ac:dyDescent="0.3">
      <c r="A43" s="112"/>
      <c r="B43" s="9" t="s">
        <v>103</v>
      </c>
      <c r="C43" s="103"/>
      <c r="D43" s="105"/>
      <c r="E43" s="105"/>
      <c r="F43" s="104"/>
      <c r="G43" s="105"/>
      <c r="H43" s="105"/>
      <c r="I43" s="105"/>
      <c r="J43" s="105"/>
    </row>
    <row r="44" spans="1:10" ht="28.8" x14ac:dyDescent="0.3">
      <c r="A44" s="112"/>
      <c r="B44" s="9" t="s">
        <v>104</v>
      </c>
      <c r="C44" s="103"/>
      <c r="D44" s="105"/>
      <c r="E44" s="105"/>
      <c r="F44" s="104"/>
      <c r="G44" s="105"/>
      <c r="H44" s="105"/>
      <c r="I44" s="105"/>
      <c r="J44" s="105"/>
    </row>
    <row r="45" spans="1:10" x14ac:dyDescent="0.3">
      <c r="A45" s="112"/>
      <c r="B45" s="9" t="s">
        <v>122</v>
      </c>
      <c r="C45" s="103"/>
      <c r="D45" s="105"/>
      <c r="E45" s="105"/>
      <c r="F45" s="104"/>
      <c r="G45" s="105"/>
      <c r="H45" s="105"/>
      <c r="I45" s="105"/>
      <c r="J45" s="105"/>
    </row>
    <row r="46" spans="1:10" x14ac:dyDescent="0.3">
      <c r="A46" s="112"/>
      <c r="B46" s="9" t="s">
        <v>106</v>
      </c>
      <c r="C46" s="103"/>
      <c r="D46" s="105"/>
      <c r="E46" s="105"/>
      <c r="F46" s="104"/>
      <c r="G46" s="105"/>
      <c r="H46" s="105"/>
      <c r="I46" s="105"/>
      <c r="J46" s="105"/>
    </row>
    <row r="47" spans="1:10" ht="28.8" x14ac:dyDescent="0.3">
      <c r="A47" s="113"/>
      <c r="B47" s="9" t="s">
        <v>107</v>
      </c>
      <c r="C47" s="103"/>
      <c r="D47" s="105"/>
      <c r="E47" s="105"/>
      <c r="F47" s="104"/>
      <c r="G47" s="105"/>
      <c r="H47" s="105"/>
      <c r="I47" s="105"/>
      <c r="J47" s="105"/>
    </row>
    <row r="48" spans="1:10" x14ac:dyDescent="0.3">
      <c r="A48" s="15"/>
      <c r="B48" s="15"/>
      <c r="C48" s="15" t="s">
        <v>199</v>
      </c>
      <c r="D48" s="6" t="s">
        <v>236</v>
      </c>
      <c r="E48" s="6">
        <f>SUM(G48:J48)</f>
        <v>2</v>
      </c>
      <c r="F48" s="15"/>
      <c r="G48" s="6">
        <v>0</v>
      </c>
      <c r="H48" s="6">
        <v>2</v>
      </c>
      <c r="I48" s="6">
        <v>0</v>
      </c>
      <c r="J48" s="6">
        <v>0</v>
      </c>
    </row>
    <row r="49" spans="1:10" x14ac:dyDescent="0.3">
      <c r="A49" s="15"/>
      <c r="B49" s="15"/>
      <c r="C49" s="15" t="s">
        <v>210</v>
      </c>
      <c r="D49" s="6" t="s">
        <v>234</v>
      </c>
      <c r="E49" s="6">
        <f>SUM(G49:J49)</f>
        <v>2</v>
      </c>
      <c r="F49" s="15"/>
      <c r="G49" s="6">
        <v>0</v>
      </c>
      <c r="H49" s="6">
        <v>2</v>
      </c>
      <c r="I49" s="6">
        <v>0</v>
      </c>
      <c r="J49" s="6">
        <v>0</v>
      </c>
    </row>
    <row r="50" spans="1:10" ht="28.8" x14ac:dyDescent="0.3">
      <c r="A50" s="36"/>
      <c r="B50" s="9"/>
      <c r="C50" s="7" t="s">
        <v>218</v>
      </c>
      <c r="D50" s="6" t="s">
        <v>209</v>
      </c>
      <c r="E50" s="6">
        <f>SUM(G50:J50)</f>
        <v>2</v>
      </c>
      <c r="F50" s="37"/>
      <c r="G50" s="6">
        <v>0</v>
      </c>
      <c r="H50" s="6">
        <v>0</v>
      </c>
      <c r="I50" s="6">
        <v>0</v>
      </c>
      <c r="J50" s="6">
        <v>2</v>
      </c>
    </row>
    <row r="52" spans="1:10" x14ac:dyDescent="0.3">
      <c r="D52"/>
    </row>
    <row r="73" spans="1:1" x14ac:dyDescent="0.3">
      <c r="A73" s="55"/>
    </row>
  </sheetData>
  <mergeCells count="50">
    <mergeCell ref="F1:F2"/>
    <mergeCell ref="G1:J1"/>
    <mergeCell ref="E4:E10"/>
    <mergeCell ref="F4:F10"/>
    <mergeCell ref="G4:G10"/>
    <mergeCell ref="H4:H10"/>
    <mergeCell ref="I4:I10"/>
    <mergeCell ref="J4:J10"/>
    <mergeCell ref="E1:E2"/>
    <mergeCell ref="C1:C2"/>
    <mergeCell ref="D1:D2"/>
    <mergeCell ref="D4:D10"/>
    <mergeCell ref="D11:D19"/>
    <mergeCell ref="A1:A2"/>
    <mergeCell ref="B1:B2"/>
    <mergeCell ref="C4:C10"/>
    <mergeCell ref="A4:A10"/>
    <mergeCell ref="C41:C47"/>
    <mergeCell ref="C11:C19"/>
    <mergeCell ref="A29:A47"/>
    <mergeCell ref="C20:C28"/>
    <mergeCell ref="C29:C40"/>
    <mergeCell ref="A11:A28"/>
    <mergeCell ref="I41:I47"/>
    <mergeCell ref="J41:J47"/>
    <mergeCell ref="H11:H19"/>
    <mergeCell ref="I11:I19"/>
    <mergeCell ref="J11:J19"/>
    <mergeCell ref="J20:J28"/>
    <mergeCell ref="H20:H28"/>
    <mergeCell ref="I20:I28"/>
    <mergeCell ref="J29:J40"/>
    <mergeCell ref="H29:H40"/>
    <mergeCell ref="I29:I40"/>
    <mergeCell ref="D20:D28"/>
    <mergeCell ref="D29:D40"/>
    <mergeCell ref="D41:D47"/>
    <mergeCell ref="H41:H47"/>
    <mergeCell ref="E41:E47"/>
    <mergeCell ref="F11:F19"/>
    <mergeCell ref="G11:G19"/>
    <mergeCell ref="F41:F47"/>
    <mergeCell ref="G41:G47"/>
    <mergeCell ref="E20:E28"/>
    <mergeCell ref="F20:F28"/>
    <mergeCell ref="G20:G28"/>
    <mergeCell ref="E29:E40"/>
    <mergeCell ref="F29:F40"/>
    <mergeCell ref="G29:G40"/>
    <mergeCell ref="E11:E19"/>
  </mergeCells>
  <printOptions horizontalCentered="1"/>
  <pageMargins left="0.19685039370078741" right="0.19685039370078741" top="0.78740157480314965" bottom="0.39370078740157483" header="0" footer="0"/>
  <pageSetup paperSize="9" orientation="landscape" r:id="rId1"/>
  <headerFooter>
    <oddFooter>Pagina &amp;P din &amp;N</oddFooter>
  </headerFooter>
  <rowBreaks count="1" manualBreakCount="1">
    <brk id="5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AECA-174E-4B6C-A308-C0E0C35BFA60}">
  <dimension ref="A1:F20"/>
  <sheetViews>
    <sheetView workbookViewId="0"/>
  </sheetViews>
  <sheetFormatPr defaultRowHeight="15.6" x14ac:dyDescent="0.3"/>
  <cols>
    <col min="1" max="1" width="145.44140625" style="58" customWidth="1"/>
    <col min="2" max="16384" width="8.88671875" style="56"/>
  </cols>
  <sheetData>
    <row r="1" spans="1:6" ht="21" x14ac:dyDescent="0.3">
      <c r="A1" s="60" t="s">
        <v>219</v>
      </c>
      <c r="E1" s="57"/>
    </row>
    <row r="2" spans="1:6" x14ac:dyDescent="0.3">
      <c r="A2" s="58" t="s">
        <v>220</v>
      </c>
      <c r="E2" s="57"/>
    </row>
    <row r="3" spans="1:6" x14ac:dyDescent="0.3">
      <c r="A3" s="58" t="s">
        <v>223</v>
      </c>
      <c r="E3" s="57"/>
    </row>
    <row r="4" spans="1:6" x14ac:dyDescent="0.3">
      <c r="E4" s="57"/>
    </row>
    <row r="5" spans="1:6" ht="23.4" x14ac:dyDescent="0.3">
      <c r="A5" s="61" t="s">
        <v>261</v>
      </c>
      <c r="B5" s="8"/>
      <c r="E5" s="57"/>
    </row>
    <row r="6" spans="1:6" x14ac:dyDescent="0.3">
      <c r="A6" s="58" t="s">
        <v>60</v>
      </c>
      <c r="D6" s="57"/>
      <c r="E6" s="57"/>
      <c r="F6" s="57"/>
    </row>
    <row r="7" spans="1:6" x14ac:dyDescent="0.3">
      <c r="A7" s="58" t="s">
        <v>224</v>
      </c>
      <c r="D7" s="57"/>
      <c r="E7" s="57"/>
      <c r="F7" s="57"/>
    </row>
    <row r="8" spans="1:6" x14ac:dyDescent="0.3">
      <c r="A8" s="58" t="s">
        <v>225</v>
      </c>
      <c r="D8" s="57"/>
      <c r="E8" s="57"/>
      <c r="F8" s="57"/>
    </row>
    <row r="9" spans="1:6" x14ac:dyDescent="0.3">
      <c r="D9" s="57"/>
      <c r="E9" s="57"/>
      <c r="F9" s="57"/>
    </row>
    <row r="10" spans="1:6" ht="23.4" x14ac:dyDescent="0.3">
      <c r="A10" s="61" t="s">
        <v>262</v>
      </c>
      <c r="D10" s="57"/>
      <c r="E10" s="57"/>
      <c r="F10" s="57"/>
    </row>
    <row r="11" spans="1:6" x14ac:dyDescent="0.3">
      <c r="A11" s="59" t="s">
        <v>226</v>
      </c>
      <c r="D11" s="57"/>
      <c r="E11" s="57"/>
      <c r="F11" s="57"/>
    </row>
    <row r="12" spans="1:6" x14ac:dyDescent="0.3">
      <c r="A12" s="59" t="s">
        <v>227</v>
      </c>
      <c r="D12" s="57"/>
      <c r="E12" s="57"/>
      <c r="F12" s="57"/>
    </row>
    <row r="13" spans="1:6" x14ac:dyDescent="0.3">
      <c r="A13" s="59" t="s">
        <v>228</v>
      </c>
      <c r="D13" s="57"/>
      <c r="E13" s="57"/>
      <c r="F13" s="57"/>
    </row>
    <row r="14" spans="1:6" x14ac:dyDescent="0.3">
      <c r="A14" s="59" t="s">
        <v>229</v>
      </c>
      <c r="D14" s="57"/>
      <c r="E14" s="57"/>
      <c r="F14" s="57"/>
    </row>
    <row r="15" spans="1:6" x14ac:dyDescent="0.3">
      <c r="A15" s="59" t="s">
        <v>230</v>
      </c>
      <c r="D15" s="57"/>
      <c r="E15" s="57"/>
      <c r="F15" s="57"/>
    </row>
    <row r="16" spans="1:6" x14ac:dyDescent="0.3">
      <c r="A16" s="59" t="s">
        <v>221</v>
      </c>
      <c r="D16" s="57"/>
      <c r="E16" s="57"/>
      <c r="F16" s="57"/>
    </row>
    <row r="17" spans="1:6" x14ac:dyDescent="0.3">
      <c r="A17" s="59" t="s">
        <v>231</v>
      </c>
      <c r="D17" s="57"/>
      <c r="E17" s="57"/>
      <c r="F17" s="57"/>
    </row>
    <row r="18" spans="1:6" x14ac:dyDescent="0.3">
      <c r="A18" s="59" t="s">
        <v>222</v>
      </c>
      <c r="D18" s="57"/>
      <c r="E18" s="57"/>
      <c r="F18" s="57"/>
    </row>
    <row r="19" spans="1:6" x14ac:dyDescent="0.3">
      <c r="A19" s="59" t="s">
        <v>232</v>
      </c>
      <c r="D19" s="57"/>
      <c r="E19" s="57"/>
      <c r="F19" s="57"/>
    </row>
    <row r="20" spans="1:6" ht="31.2" x14ac:dyDescent="0.3">
      <c r="A20" s="59" t="s">
        <v>239</v>
      </c>
      <c r="D20" s="57"/>
      <c r="E20" s="57"/>
      <c r="F20" s="57"/>
    </row>
  </sheetData>
  <printOptions horizontalCentered="1"/>
  <pageMargins left="0.19685039370078741" right="0.19685039370078741" top="0.78740157480314965" bottom="0.39370078740157483" header="0" footer="0"/>
  <pageSetup paperSize="9" orientation="landscape" r:id="rId1"/>
  <headerFooter>
    <oddFooter>Pagina &amp;P din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8"/>
  <sheetViews>
    <sheetView tabSelected="1" zoomScaleNormal="100" workbookViewId="0">
      <selection activeCell="A16" sqref="A16:F16"/>
    </sheetView>
  </sheetViews>
  <sheetFormatPr defaultRowHeight="14.4" x14ac:dyDescent="0.3"/>
  <cols>
    <col min="1" max="1" width="18.33203125" style="10" customWidth="1"/>
    <col min="2" max="2" width="40.44140625" style="10" customWidth="1"/>
    <col min="3" max="3" width="63.5546875" style="10" customWidth="1"/>
    <col min="4" max="4" width="4.6640625" style="45" customWidth="1"/>
    <col min="5" max="5" width="7.6640625" style="45" customWidth="1"/>
    <col min="6" max="6" width="9.88671875" style="45" bestFit="1" customWidth="1"/>
    <col min="7" max="16384" width="8.88671875" style="10"/>
  </cols>
  <sheetData>
    <row r="1" spans="1:6" customFormat="1" x14ac:dyDescent="0.3">
      <c r="A1" s="11"/>
      <c r="B1" s="10"/>
      <c r="C1" s="10"/>
      <c r="D1" s="45"/>
      <c r="E1" s="45"/>
      <c r="F1" s="45"/>
    </row>
    <row r="2" spans="1:6" customFormat="1" x14ac:dyDescent="0.3">
      <c r="A2" s="11"/>
      <c r="B2" s="10"/>
      <c r="C2" s="10"/>
      <c r="D2" s="45"/>
      <c r="E2" s="45"/>
      <c r="F2" s="45"/>
    </row>
    <row r="3" spans="1:6" customFormat="1" x14ac:dyDescent="0.3">
      <c r="A3" s="11"/>
      <c r="B3" s="10"/>
      <c r="C3" s="10"/>
      <c r="D3" s="45"/>
      <c r="E3" s="45"/>
      <c r="F3" s="45"/>
    </row>
    <row r="4" spans="1:6" customFormat="1" x14ac:dyDescent="0.3">
      <c r="A4" s="11"/>
      <c r="B4" s="10"/>
      <c r="C4" s="10"/>
      <c r="D4" s="45"/>
      <c r="E4" s="45"/>
      <c r="F4" s="45"/>
    </row>
    <row r="5" spans="1:6" customFormat="1" x14ac:dyDescent="0.3">
      <c r="A5" s="11"/>
      <c r="B5" s="10"/>
      <c r="C5" s="10"/>
      <c r="D5" s="45"/>
      <c r="E5" s="45"/>
      <c r="F5" s="45"/>
    </row>
    <row r="6" spans="1:6" customFormat="1" x14ac:dyDescent="0.3">
      <c r="A6" s="11"/>
      <c r="B6" s="10"/>
      <c r="C6" s="10"/>
      <c r="D6" s="45"/>
      <c r="E6" s="45"/>
      <c r="F6" s="45"/>
    </row>
    <row r="7" spans="1:6" customFormat="1" x14ac:dyDescent="0.3">
      <c r="A7" s="11"/>
      <c r="B7" s="10"/>
      <c r="C7" s="10"/>
      <c r="D7" s="45"/>
      <c r="E7" s="45"/>
      <c r="F7" s="45"/>
    </row>
    <row r="8" spans="1:6" customFormat="1" x14ac:dyDescent="0.3">
      <c r="A8" s="10"/>
      <c r="B8" s="10"/>
      <c r="C8" s="10"/>
      <c r="D8" s="45"/>
      <c r="E8" s="45"/>
      <c r="F8" s="45"/>
    </row>
    <row r="9" spans="1:6" customFormat="1" x14ac:dyDescent="0.3">
      <c r="A9" s="10" t="str">
        <f>date!A19</f>
        <v>Nr. ............ / ..................................</v>
      </c>
      <c r="B9" s="10"/>
      <c r="C9" s="10"/>
      <c r="D9" s="45"/>
      <c r="E9" s="45"/>
      <c r="F9" s="45"/>
    </row>
    <row r="10" spans="1:6" customFormat="1" x14ac:dyDescent="0.3">
      <c r="A10" s="10"/>
      <c r="B10" s="10"/>
      <c r="C10" s="136" t="s">
        <v>212</v>
      </c>
      <c r="D10" s="136"/>
      <c r="E10" s="136"/>
      <c r="F10" s="136"/>
    </row>
    <row r="11" spans="1:6" customFormat="1" x14ac:dyDescent="0.3">
      <c r="A11" s="10" t="str">
        <f>date!A4</f>
        <v>DISCIPLINA: Tehnologia Informației și a Comunicațiilor</v>
      </c>
      <c r="B11" s="10"/>
      <c r="C11" s="136"/>
      <c r="D11" s="136"/>
      <c r="E11" s="136"/>
      <c r="F11" s="136"/>
    </row>
    <row r="12" spans="1:6" customFormat="1" x14ac:dyDescent="0.3">
      <c r="A12" s="10" t="str">
        <f>date!A6</f>
        <v>PROFESOR: Căpraru Claudiu-Ionuț</v>
      </c>
      <c r="B12" s="12"/>
      <c r="C12" s="34"/>
      <c r="D12" s="45"/>
      <c r="E12" s="45"/>
      <c r="F12" s="45"/>
    </row>
    <row r="13" spans="1:6" customFormat="1" x14ac:dyDescent="0.3">
      <c r="A13" s="10" t="str">
        <f>date!A5</f>
        <v>CLASE: a IX-a (toate specializările)</v>
      </c>
      <c r="B13" s="10"/>
      <c r="C13" s="136"/>
      <c r="D13" s="136"/>
      <c r="E13" s="136"/>
      <c r="F13" s="136"/>
    </row>
    <row r="14" spans="1:6" customFormat="1" x14ac:dyDescent="0.3">
      <c r="B14" s="10"/>
      <c r="C14" s="136"/>
      <c r="D14" s="136"/>
      <c r="E14" s="136"/>
      <c r="F14" s="136"/>
    </row>
    <row r="15" spans="1:6" customFormat="1" x14ac:dyDescent="0.3">
      <c r="A15" s="10"/>
      <c r="B15" s="10"/>
      <c r="C15" s="14"/>
      <c r="D15" s="45"/>
      <c r="E15" s="45"/>
      <c r="F15" s="45"/>
    </row>
    <row r="16" spans="1:6" customFormat="1" ht="23.4" x14ac:dyDescent="0.3">
      <c r="A16" s="96" t="s">
        <v>57</v>
      </c>
      <c r="B16" s="96"/>
      <c r="C16" s="96"/>
      <c r="D16" s="96"/>
      <c r="E16" s="96"/>
      <c r="F16" s="96"/>
    </row>
    <row r="17" spans="1:6" customFormat="1" ht="18" x14ac:dyDescent="0.3">
      <c r="A17" s="97" t="str">
        <f>date!A3</f>
        <v>anul școlar 2023 - 2024</v>
      </c>
      <c r="B17" s="97"/>
      <c r="C17" s="97"/>
      <c r="D17" s="97"/>
      <c r="E17" s="97"/>
      <c r="F17" s="97"/>
    </row>
    <row r="18" spans="1:6" customFormat="1" x14ac:dyDescent="0.3">
      <c r="A18" s="10"/>
      <c r="B18" s="10"/>
      <c r="C18" s="35"/>
      <c r="D18" s="45"/>
      <c r="E18" s="45"/>
      <c r="F18" s="45"/>
    </row>
    <row r="19" spans="1:6" customFormat="1" ht="14.4" customHeight="1" x14ac:dyDescent="0.3">
      <c r="A19" s="127" t="s">
        <v>213</v>
      </c>
      <c r="B19" s="127"/>
      <c r="C19" s="127"/>
      <c r="D19" s="127"/>
      <c r="E19" s="127"/>
      <c r="F19" s="127"/>
    </row>
    <row r="20" spans="1:6" customFormat="1" ht="28.8" x14ac:dyDescent="0.3">
      <c r="A20" s="42" t="s">
        <v>115</v>
      </c>
      <c r="B20" s="42" t="s">
        <v>124</v>
      </c>
      <c r="C20" s="42" t="s">
        <v>125</v>
      </c>
      <c r="D20" s="42" t="s">
        <v>49</v>
      </c>
      <c r="E20" s="42" t="s">
        <v>56</v>
      </c>
      <c r="F20" s="42" t="s">
        <v>126</v>
      </c>
    </row>
    <row r="21" spans="1:6" ht="19.95" customHeight="1" x14ac:dyDescent="0.3">
      <c r="A21" s="128" t="str">
        <f>date!$A$7</f>
        <v>Modulul I (7 săptămâni, S1-S7, 11.09.2023 – 27.10.2023)</v>
      </c>
      <c r="B21" s="128"/>
      <c r="C21" s="128"/>
      <c r="D21" s="128"/>
      <c r="E21" s="128"/>
      <c r="F21" s="128"/>
    </row>
    <row r="22" spans="1:6" s="25" customFormat="1" ht="43.2" x14ac:dyDescent="0.3">
      <c r="A22" s="24"/>
      <c r="B22" s="24"/>
      <c r="C22" s="39" t="s">
        <v>196</v>
      </c>
      <c r="D22" s="29">
        <v>2</v>
      </c>
      <c r="E22" s="29" t="s">
        <v>0</v>
      </c>
      <c r="F22" s="29"/>
    </row>
    <row r="23" spans="1:6" s="25" customFormat="1" ht="43.2" x14ac:dyDescent="0.3">
      <c r="A23" s="124" t="s">
        <v>121</v>
      </c>
      <c r="B23" s="38" t="s">
        <v>127</v>
      </c>
      <c r="C23" s="39" t="s">
        <v>195</v>
      </c>
      <c r="D23" s="29">
        <v>2</v>
      </c>
      <c r="E23" s="29" t="s">
        <v>1</v>
      </c>
      <c r="F23" s="29"/>
    </row>
    <row r="24" spans="1:6" s="25" customFormat="1" ht="43.2" x14ac:dyDescent="0.3">
      <c r="A24" s="125"/>
      <c r="B24" s="38" t="s">
        <v>154</v>
      </c>
      <c r="C24" s="39" t="s">
        <v>155</v>
      </c>
      <c r="D24" s="29">
        <v>2</v>
      </c>
      <c r="E24" s="29" t="s">
        <v>2</v>
      </c>
      <c r="F24" s="29"/>
    </row>
    <row r="25" spans="1:6" s="25" customFormat="1" ht="28.8" x14ac:dyDescent="0.3">
      <c r="A25" s="125"/>
      <c r="B25" s="38" t="s">
        <v>128</v>
      </c>
      <c r="C25" s="39" t="s">
        <v>153</v>
      </c>
      <c r="D25" s="29">
        <v>4</v>
      </c>
      <c r="E25" s="29" t="s">
        <v>211</v>
      </c>
      <c r="F25" s="29"/>
    </row>
    <row r="26" spans="1:6" s="25" customFormat="1" ht="43.2" x14ac:dyDescent="0.3">
      <c r="A26" s="125"/>
      <c r="B26" s="38" t="s">
        <v>156</v>
      </c>
      <c r="C26" s="132" t="s">
        <v>194</v>
      </c>
      <c r="D26" s="131">
        <v>1</v>
      </c>
      <c r="E26" s="131" t="s">
        <v>5</v>
      </c>
      <c r="F26" s="100"/>
    </row>
    <row r="27" spans="1:6" s="25" customFormat="1" ht="62.4" customHeight="1" x14ac:dyDescent="0.3">
      <c r="A27" s="125"/>
      <c r="B27" s="38" t="s">
        <v>75</v>
      </c>
      <c r="C27" s="132"/>
      <c r="D27" s="131"/>
      <c r="E27" s="131"/>
      <c r="F27" s="102"/>
    </row>
    <row r="28" spans="1:6" s="25" customFormat="1" ht="57.6" x14ac:dyDescent="0.3">
      <c r="A28" s="125"/>
      <c r="B28" s="38" t="s">
        <v>157</v>
      </c>
      <c r="C28" s="39" t="s">
        <v>158</v>
      </c>
      <c r="D28" s="29">
        <v>1</v>
      </c>
      <c r="E28" s="29" t="s">
        <v>5</v>
      </c>
      <c r="F28" s="29"/>
    </row>
    <row r="29" spans="1:6" s="25" customFormat="1" ht="28.8" x14ac:dyDescent="0.3">
      <c r="A29" s="125"/>
      <c r="B29" s="38" t="s">
        <v>77</v>
      </c>
      <c r="C29" s="39" t="s">
        <v>159</v>
      </c>
      <c r="D29" s="29">
        <v>1</v>
      </c>
      <c r="E29" s="29" t="s">
        <v>6</v>
      </c>
      <c r="F29" s="29"/>
    </row>
    <row r="30" spans="1:6" s="25" customFormat="1" ht="19.95" customHeight="1" x14ac:dyDescent="0.3">
      <c r="A30" s="126"/>
      <c r="B30" s="52"/>
      <c r="C30" s="53" t="s">
        <v>217</v>
      </c>
      <c r="D30" s="50">
        <v>1</v>
      </c>
      <c r="E30" s="50" t="s">
        <v>6</v>
      </c>
      <c r="F30" s="51"/>
    </row>
    <row r="31" spans="1:6" s="83" customFormat="1" ht="19.95" customHeight="1" x14ac:dyDescent="0.3">
      <c r="A31" s="129" t="str">
        <f>date!$A$12</f>
        <v>Vacanță 28.10.2023 – 05.11.2023</v>
      </c>
      <c r="B31" s="129"/>
      <c r="C31" s="129"/>
      <c r="D31" s="129"/>
      <c r="E31" s="129"/>
      <c r="F31" s="129"/>
    </row>
    <row r="32" spans="1:6" s="33" customFormat="1" ht="19.95" customHeight="1" x14ac:dyDescent="0.3">
      <c r="A32" s="133" t="str">
        <f>date!$A$8</f>
        <v>Modulul al II-lea (6+1 săptămâni, S8-S14, 06.11.2023 – 22.12.2023)</v>
      </c>
      <c r="B32" s="133"/>
      <c r="C32" s="133"/>
      <c r="D32" s="133"/>
      <c r="E32" s="133"/>
      <c r="F32" s="133"/>
    </row>
    <row r="33" spans="1:6" s="25" customFormat="1" ht="28.8" x14ac:dyDescent="0.3">
      <c r="A33" s="124" t="s">
        <v>117</v>
      </c>
      <c r="B33" s="38" t="s">
        <v>154</v>
      </c>
      <c r="C33" s="39" t="s">
        <v>82</v>
      </c>
      <c r="D33" s="29">
        <v>1</v>
      </c>
      <c r="E33" s="29" t="s">
        <v>7</v>
      </c>
      <c r="F33" s="22"/>
    </row>
    <row r="34" spans="1:6" s="25" customFormat="1" ht="43.2" x14ac:dyDescent="0.3">
      <c r="A34" s="125"/>
      <c r="B34" s="38" t="s">
        <v>66</v>
      </c>
      <c r="C34" s="39" t="s">
        <v>129</v>
      </c>
      <c r="D34" s="29">
        <v>1</v>
      </c>
      <c r="E34" s="29" t="s">
        <v>7</v>
      </c>
      <c r="F34" s="22"/>
    </row>
    <row r="35" spans="1:6" s="25" customFormat="1" ht="57.6" x14ac:dyDescent="0.3">
      <c r="A35" s="125"/>
      <c r="B35" s="38" t="s">
        <v>67</v>
      </c>
      <c r="C35" s="39" t="s">
        <v>160</v>
      </c>
      <c r="D35" s="131">
        <v>1</v>
      </c>
      <c r="E35" s="131" t="s">
        <v>8</v>
      </c>
      <c r="F35" s="134"/>
    </row>
    <row r="36" spans="1:6" s="25" customFormat="1" ht="28.8" x14ac:dyDescent="0.3">
      <c r="A36" s="125"/>
      <c r="B36" s="130" t="s">
        <v>130</v>
      </c>
      <c r="C36" s="26" t="s">
        <v>161</v>
      </c>
      <c r="D36" s="131"/>
      <c r="E36" s="131"/>
      <c r="F36" s="135"/>
    </row>
    <row r="37" spans="1:6" s="25" customFormat="1" ht="28.8" x14ac:dyDescent="0.3">
      <c r="A37" s="125"/>
      <c r="B37" s="130"/>
      <c r="C37" s="39" t="s">
        <v>131</v>
      </c>
      <c r="D37" s="29">
        <v>1</v>
      </c>
      <c r="E37" s="29" t="s">
        <v>8</v>
      </c>
      <c r="F37" s="22"/>
    </row>
    <row r="38" spans="1:6" s="25" customFormat="1" ht="28.8" x14ac:dyDescent="0.3">
      <c r="A38" s="125"/>
      <c r="B38" s="38" t="s">
        <v>132</v>
      </c>
      <c r="C38" s="39" t="s">
        <v>162</v>
      </c>
      <c r="D38" s="29">
        <v>2</v>
      </c>
      <c r="E38" s="29" t="s">
        <v>9</v>
      </c>
      <c r="F38" s="22"/>
    </row>
    <row r="39" spans="1:6" s="25" customFormat="1" ht="86.4" x14ac:dyDescent="0.3">
      <c r="A39" s="125"/>
      <c r="B39" s="38" t="s">
        <v>163</v>
      </c>
      <c r="C39" s="39" t="s">
        <v>164</v>
      </c>
      <c r="D39" s="29">
        <v>2</v>
      </c>
      <c r="E39" s="29" t="s">
        <v>10</v>
      </c>
      <c r="F39" s="22"/>
    </row>
    <row r="40" spans="1:6" s="25" customFormat="1" ht="43.2" x14ac:dyDescent="0.3">
      <c r="A40" s="125"/>
      <c r="B40" s="38" t="s">
        <v>71</v>
      </c>
      <c r="C40" s="39" t="s">
        <v>83</v>
      </c>
      <c r="D40" s="29">
        <v>1</v>
      </c>
      <c r="E40" s="29" t="s">
        <v>11</v>
      </c>
      <c r="F40" s="22"/>
    </row>
    <row r="41" spans="1:6" s="25" customFormat="1" ht="28.8" x14ac:dyDescent="0.3">
      <c r="A41" s="125"/>
      <c r="B41" s="38" t="s">
        <v>165</v>
      </c>
      <c r="C41" s="39" t="s">
        <v>84</v>
      </c>
      <c r="D41" s="29">
        <v>1</v>
      </c>
      <c r="E41" s="29" t="s">
        <v>11</v>
      </c>
      <c r="F41" s="22"/>
    </row>
    <row r="42" spans="1:6" s="25" customFormat="1" ht="43.2" x14ac:dyDescent="0.3">
      <c r="A42" s="125"/>
      <c r="B42" s="38" t="s">
        <v>133</v>
      </c>
      <c r="C42" s="39" t="s">
        <v>166</v>
      </c>
      <c r="D42" s="29">
        <v>1</v>
      </c>
      <c r="E42" s="29" t="s">
        <v>12</v>
      </c>
      <c r="F42" s="22"/>
    </row>
    <row r="43" spans="1:6" s="25" customFormat="1" ht="19.95" customHeight="1" x14ac:dyDescent="0.3">
      <c r="A43" s="126"/>
      <c r="B43" s="52"/>
      <c r="C43" s="53" t="s">
        <v>217</v>
      </c>
      <c r="D43" s="50">
        <v>1</v>
      </c>
      <c r="E43" s="50" t="s">
        <v>12</v>
      </c>
      <c r="F43" s="51"/>
    </row>
    <row r="44" spans="1:6" s="25" customFormat="1" ht="19.95" customHeight="1" x14ac:dyDescent="0.3">
      <c r="A44" s="86"/>
      <c r="B44" s="87"/>
      <c r="C44" s="90" t="str">
        <f>date!A17</f>
        <v>Școala altfel! (18.12.2023 - 22.12.2023)</v>
      </c>
      <c r="D44" s="88">
        <v>2</v>
      </c>
      <c r="E44" s="88" t="s">
        <v>13</v>
      </c>
      <c r="F44" s="89"/>
    </row>
    <row r="45" spans="1:6" s="83" customFormat="1" ht="19.95" customHeight="1" x14ac:dyDescent="0.3">
      <c r="A45" s="129" t="str">
        <f>date!$A$13</f>
        <v>Vacanță 23.12.2023 – 07.01.2024</v>
      </c>
      <c r="B45" s="129"/>
      <c r="C45" s="129"/>
      <c r="D45" s="129"/>
      <c r="E45" s="129"/>
      <c r="F45" s="129"/>
    </row>
    <row r="46" spans="1:6" s="33" customFormat="1" ht="19.95" customHeight="1" x14ac:dyDescent="0.3">
      <c r="A46" s="133" t="str">
        <f>date!$A$9</f>
        <v>Modulul al III-lea (6 săptămâni, S15-S20, 08.01.2024 – 16.02.2024)</v>
      </c>
      <c r="B46" s="133"/>
      <c r="C46" s="133"/>
      <c r="D46" s="133"/>
      <c r="E46" s="133"/>
      <c r="F46" s="133"/>
    </row>
    <row r="47" spans="1:6" s="25" customFormat="1" ht="86.4" x14ac:dyDescent="0.3">
      <c r="A47" s="124" t="s">
        <v>123</v>
      </c>
      <c r="B47" s="43" t="s">
        <v>167</v>
      </c>
      <c r="C47" s="44" t="s">
        <v>168</v>
      </c>
      <c r="D47" s="29">
        <v>1</v>
      </c>
      <c r="E47" s="29" t="s">
        <v>14</v>
      </c>
      <c r="F47" s="22"/>
    </row>
    <row r="48" spans="1:6" s="25" customFormat="1" ht="86.4" x14ac:dyDescent="0.3">
      <c r="A48" s="125"/>
      <c r="B48" s="38" t="s">
        <v>134</v>
      </c>
      <c r="C48" s="39" t="s">
        <v>205</v>
      </c>
      <c r="D48" s="29">
        <v>1</v>
      </c>
      <c r="E48" s="29" t="s">
        <v>14</v>
      </c>
      <c r="F48" s="22"/>
    </row>
    <row r="49" spans="1:6" s="25" customFormat="1" ht="43.2" x14ac:dyDescent="0.3">
      <c r="A49" s="125"/>
      <c r="B49" s="38" t="s">
        <v>135</v>
      </c>
      <c r="C49" s="39" t="s">
        <v>169</v>
      </c>
      <c r="D49" s="29">
        <v>1</v>
      </c>
      <c r="E49" s="22" t="s">
        <v>15</v>
      </c>
      <c r="F49" s="22"/>
    </row>
    <row r="50" spans="1:6" s="25" customFormat="1" ht="100.8" x14ac:dyDescent="0.3">
      <c r="A50" s="125"/>
      <c r="B50" s="38" t="s">
        <v>135</v>
      </c>
      <c r="C50" s="39" t="s">
        <v>170</v>
      </c>
      <c r="D50" s="29">
        <v>1</v>
      </c>
      <c r="E50" s="22" t="s">
        <v>15</v>
      </c>
      <c r="F50" s="22"/>
    </row>
    <row r="51" spans="1:6" s="25" customFormat="1" ht="25.05" customHeight="1" x14ac:dyDescent="0.3">
      <c r="A51" s="125"/>
      <c r="B51" s="137" t="s">
        <v>85</v>
      </c>
      <c r="C51" s="26" t="s">
        <v>114</v>
      </c>
      <c r="D51" s="29">
        <v>1</v>
      </c>
      <c r="E51" s="29" t="s">
        <v>16</v>
      </c>
      <c r="F51" s="22"/>
    </row>
    <row r="52" spans="1:6" s="25" customFormat="1" ht="25.05" customHeight="1" x14ac:dyDescent="0.3">
      <c r="A52" s="125"/>
      <c r="B52" s="138"/>
      <c r="C52" s="26" t="s">
        <v>113</v>
      </c>
      <c r="D52" s="29">
        <v>1</v>
      </c>
      <c r="E52" s="29" t="s">
        <v>16</v>
      </c>
      <c r="F52" s="22"/>
    </row>
    <row r="53" spans="1:6" s="25" customFormat="1" ht="25.05" customHeight="1" x14ac:dyDescent="0.3">
      <c r="A53" s="125"/>
      <c r="B53" s="138"/>
      <c r="C53" s="26" t="s">
        <v>171</v>
      </c>
      <c r="D53" s="29">
        <v>1</v>
      </c>
      <c r="E53" s="29" t="s">
        <v>17</v>
      </c>
      <c r="F53" s="22"/>
    </row>
    <row r="54" spans="1:6" s="25" customFormat="1" ht="43.2" x14ac:dyDescent="0.3">
      <c r="A54" s="125"/>
      <c r="B54" s="139"/>
      <c r="C54" s="39" t="s">
        <v>202</v>
      </c>
      <c r="D54" s="29">
        <v>1</v>
      </c>
      <c r="E54" s="29" t="s">
        <v>17</v>
      </c>
      <c r="F54" s="22"/>
    </row>
    <row r="55" spans="1:6" s="25" customFormat="1" ht="72" x14ac:dyDescent="0.3">
      <c r="A55" s="125"/>
      <c r="B55" s="38" t="s">
        <v>86</v>
      </c>
      <c r="C55" s="39" t="s">
        <v>172</v>
      </c>
      <c r="D55" s="29">
        <v>2</v>
      </c>
      <c r="E55" s="29" t="s">
        <v>18</v>
      </c>
      <c r="F55" s="22"/>
    </row>
    <row r="56" spans="1:6" s="25" customFormat="1" ht="57.6" x14ac:dyDescent="0.3">
      <c r="A56" s="125"/>
      <c r="B56" s="38" t="s">
        <v>173</v>
      </c>
      <c r="C56" s="39" t="s">
        <v>174</v>
      </c>
      <c r="D56" s="100">
        <v>2</v>
      </c>
      <c r="E56" s="100" t="s">
        <v>19</v>
      </c>
      <c r="F56" s="134"/>
    </row>
    <row r="57" spans="1:6" s="25" customFormat="1" ht="57.6" x14ac:dyDescent="0.3">
      <c r="A57" s="126"/>
      <c r="B57" s="38" t="s">
        <v>175</v>
      </c>
      <c r="C57" s="39" t="s">
        <v>176</v>
      </c>
      <c r="D57" s="102"/>
      <c r="E57" s="102"/>
      <c r="F57" s="135"/>
    </row>
    <row r="58" spans="1:6" s="83" customFormat="1" ht="19.95" customHeight="1" x14ac:dyDescent="0.3">
      <c r="A58" s="129" t="str">
        <f>date!$A$14</f>
        <v>Vacanță 17.02.2024 – 25.02.2024</v>
      </c>
      <c r="B58" s="129"/>
      <c r="C58" s="129"/>
      <c r="D58" s="129"/>
      <c r="E58" s="129"/>
      <c r="F58" s="129"/>
    </row>
    <row r="59" spans="1:6" s="33" customFormat="1" ht="19.95" customHeight="1" x14ac:dyDescent="0.3">
      <c r="A59" s="133" t="str">
        <f>date!$A$10</f>
        <v>Modulul al IV-lea (8+1 săptămâni, S21-S29, 26.02.2024 – 26.04.2024)</v>
      </c>
      <c r="B59" s="133"/>
      <c r="C59" s="133"/>
      <c r="D59" s="133"/>
      <c r="E59" s="133"/>
      <c r="F59" s="133"/>
    </row>
    <row r="60" spans="1:6" s="25" customFormat="1" ht="57.6" x14ac:dyDescent="0.3">
      <c r="A60" s="140" t="s">
        <v>123</v>
      </c>
      <c r="B60" s="38" t="s">
        <v>136</v>
      </c>
      <c r="C60" s="39" t="s">
        <v>206</v>
      </c>
      <c r="D60" s="29">
        <v>2</v>
      </c>
      <c r="E60" s="29" t="s">
        <v>20</v>
      </c>
      <c r="F60" s="22"/>
    </row>
    <row r="61" spans="1:6" s="25" customFormat="1" ht="43.2" x14ac:dyDescent="0.3">
      <c r="A61" s="141"/>
      <c r="B61" s="38" t="s">
        <v>177</v>
      </c>
      <c r="C61" s="39" t="s">
        <v>178</v>
      </c>
      <c r="D61" s="29">
        <v>1</v>
      </c>
      <c r="E61" s="29" t="s">
        <v>21</v>
      </c>
      <c r="F61" s="22"/>
    </row>
    <row r="62" spans="1:6" s="25" customFormat="1" ht="19.95" customHeight="1" x14ac:dyDescent="0.3">
      <c r="A62" s="142"/>
      <c r="B62" s="48"/>
      <c r="C62" s="53" t="s">
        <v>217</v>
      </c>
      <c r="D62" s="50">
        <v>1</v>
      </c>
      <c r="E62" s="50" t="s">
        <v>21</v>
      </c>
      <c r="F62" s="51"/>
    </row>
    <row r="63" spans="1:6" s="25" customFormat="1" ht="43.2" x14ac:dyDescent="0.3">
      <c r="A63" s="98" t="s">
        <v>137</v>
      </c>
      <c r="B63" s="38" t="s">
        <v>179</v>
      </c>
      <c r="C63" s="39" t="s">
        <v>138</v>
      </c>
      <c r="D63" s="29">
        <v>1</v>
      </c>
      <c r="E63" s="29" t="s">
        <v>22</v>
      </c>
      <c r="F63" s="22"/>
    </row>
    <row r="64" spans="1:6" s="25" customFormat="1" ht="28.8" x14ac:dyDescent="0.3">
      <c r="A64" s="98"/>
      <c r="B64" s="38" t="s">
        <v>180</v>
      </c>
      <c r="C64" s="39" t="s">
        <v>181</v>
      </c>
      <c r="D64" s="29">
        <v>1</v>
      </c>
      <c r="E64" s="29" t="s">
        <v>22</v>
      </c>
      <c r="F64" s="22"/>
    </row>
    <row r="65" spans="1:6" s="25" customFormat="1" ht="100.8" x14ac:dyDescent="0.3">
      <c r="A65" s="98"/>
      <c r="B65" s="38" t="s">
        <v>139</v>
      </c>
      <c r="C65" s="39" t="s">
        <v>182</v>
      </c>
      <c r="D65" s="29">
        <v>2</v>
      </c>
      <c r="E65" s="29" t="s">
        <v>23</v>
      </c>
      <c r="F65" s="22"/>
    </row>
    <row r="66" spans="1:6" s="25" customFormat="1" ht="72" x14ac:dyDescent="0.3">
      <c r="A66" s="98"/>
      <c r="B66" s="38" t="s">
        <v>183</v>
      </c>
      <c r="C66" s="39" t="s">
        <v>140</v>
      </c>
      <c r="D66" s="29">
        <v>1</v>
      </c>
      <c r="E66" s="29" t="s">
        <v>24</v>
      </c>
      <c r="F66" s="22"/>
    </row>
    <row r="67" spans="1:6" s="25" customFormat="1" ht="86.4" x14ac:dyDescent="0.3">
      <c r="A67" s="98"/>
      <c r="B67" s="38" t="s">
        <v>93</v>
      </c>
      <c r="C67" s="39" t="s">
        <v>141</v>
      </c>
      <c r="D67" s="29">
        <v>1</v>
      </c>
      <c r="E67" s="29" t="s">
        <v>24</v>
      </c>
      <c r="F67" s="22"/>
    </row>
    <row r="68" spans="1:6" s="25" customFormat="1" ht="43.2" x14ac:dyDescent="0.3">
      <c r="A68" s="98"/>
      <c r="B68" s="38" t="s">
        <v>184</v>
      </c>
      <c r="C68" s="39" t="s">
        <v>185</v>
      </c>
      <c r="D68" s="29">
        <v>3</v>
      </c>
      <c r="E68" s="29" t="s">
        <v>263</v>
      </c>
      <c r="F68" s="22"/>
    </row>
    <row r="69" spans="1:6" s="25" customFormat="1" ht="28.8" x14ac:dyDescent="0.3">
      <c r="A69" s="98"/>
      <c r="B69" s="38" t="s">
        <v>142</v>
      </c>
      <c r="C69" s="39" t="s">
        <v>108</v>
      </c>
      <c r="D69" s="29">
        <v>1</v>
      </c>
      <c r="E69" s="29" t="s">
        <v>26</v>
      </c>
      <c r="F69" s="22"/>
    </row>
    <row r="70" spans="1:6" s="25" customFormat="1" ht="129.6" x14ac:dyDescent="0.3">
      <c r="A70" s="27"/>
      <c r="B70" s="38" t="s">
        <v>143</v>
      </c>
      <c r="C70" s="39" t="s">
        <v>186</v>
      </c>
      <c r="D70" s="29">
        <v>2</v>
      </c>
      <c r="E70" s="29" t="s">
        <v>27</v>
      </c>
      <c r="F70" s="22"/>
    </row>
    <row r="71" spans="1:6" s="25" customFormat="1" ht="19.95" customHeight="1" x14ac:dyDescent="0.3">
      <c r="A71" s="91"/>
      <c r="B71" s="54"/>
      <c r="C71" s="94" t="str">
        <f>date!A18</f>
        <v>Săptămâna verde (22.04.2024 - 26.04.2024)</v>
      </c>
      <c r="D71" s="92">
        <v>2</v>
      </c>
      <c r="E71" s="92" t="s">
        <v>28</v>
      </c>
      <c r="F71" s="93"/>
    </row>
    <row r="72" spans="1:6" s="83" customFormat="1" ht="19.95" customHeight="1" x14ac:dyDescent="0.3">
      <c r="A72" s="129" t="str">
        <f>date!$A$15</f>
        <v>Vacanță 27.04.2024 – 07.05.2024</v>
      </c>
      <c r="B72" s="129"/>
      <c r="C72" s="129"/>
      <c r="D72" s="129"/>
      <c r="E72" s="129"/>
      <c r="F72" s="129"/>
    </row>
    <row r="73" spans="1:6" s="33" customFormat="1" ht="19.95" customHeight="1" x14ac:dyDescent="0.3">
      <c r="A73" s="133" t="str">
        <f>date!$A$11</f>
        <v>Modulul al V-lea (7 săptămâni, S30-S36, 08.05.2024 – 21.06.2024)</v>
      </c>
      <c r="B73" s="133"/>
      <c r="C73" s="133"/>
      <c r="D73" s="133"/>
      <c r="E73" s="133"/>
      <c r="F73" s="133"/>
    </row>
    <row r="74" spans="1:6" s="25" customFormat="1" ht="43.2" x14ac:dyDescent="0.3">
      <c r="A74" s="124" t="s">
        <v>137</v>
      </c>
      <c r="B74" s="38" t="s">
        <v>187</v>
      </c>
      <c r="C74" s="39" t="s">
        <v>188</v>
      </c>
      <c r="D74" s="29">
        <v>1</v>
      </c>
      <c r="E74" s="29" t="s">
        <v>29</v>
      </c>
      <c r="F74" s="22"/>
    </row>
    <row r="75" spans="1:6" s="25" customFormat="1" ht="72" x14ac:dyDescent="0.3">
      <c r="A75" s="125"/>
      <c r="B75" s="38" t="s">
        <v>144</v>
      </c>
      <c r="C75" s="39" t="s">
        <v>189</v>
      </c>
      <c r="D75" s="131">
        <v>1</v>
      </c>
      <c r="E75" s="131" t="s">
        <v>29</v>
      </c>
      <c r="F75" s="134"/>
    </row>
    <row r="76" spans="1:6" s="25" customFormat="1" ht="28.8" x14ac:dyDescent="0.3">
      <c r="A76" s="125"/>
      <c r="B76" s="38" t="s">
        <v>145</v>
      </c>
      <c r="C76" s="39" t="s">
        <v>146</v>
      </c>
      <c r="D76" s="131"/>
      <c r="E76" s="131"/>
      <c r="F76" s="135"/>
    </row>
    <row r="77" spans="1:6" s="25" customFormat="1" ht="43.2" x14ac:dyDescent="0.3">
      <c r="A77" s="125"/>
      <c r="B77" s="38" t="s">
        <v>147</v>
      </c>
      <c r="C77" s="39" t="s">
        <v>190</v>
      </c>
      <c r="D77" s="29">
        <v>1</v>
      </c>
      <c r="E77" s="29" t="s">
        <v>30</v>
      </c>
      <c r="F77" s="22"/>
    </row>
    <row r="78" spans="1:6" s="25" customFormat="1" ht="19.95" customHeight="1" x14ac:dyDescent="0.3">
      <c r="A78" s="126"/>
      <c r="B78" s="52"/>
      <c r="C78" s="53" t="s">
        <v>217</v>
      </c>
      <c r="D78" s="50">
        <v>1</v>
      </c>
      <c r="E78" s="50" t="s">
        <v>30</v>
      </c>
      <c r="F78" s="51"/>
    </row>
    <row r="79" spans="1:6" s="25" customFormat="1" ht="28.8" x14ac:dyDescent="0.3">
      <c r="A79" s="124" t="s">
        <v>118</v>
      </c>
      <c r="B79" s="38" t="s">
        <v>148</v>
      </c>
      <c r="C79" s="39" t="s">
        <v>149</v>
      </c>
      <c r="D79" s="29">
        <v>1</v>
      </c>
      <c r="E79" s="29" t="s">
        <v>31</v>
      </c>
      <c r="F79" s="22"/>
    </row>
    <row r="80" spans="1:6" s="25" customFormat="1" ht="86.4" x14ac:dyDescent="0.3">
      <c r="A80" s="125"/>
      <c r="B80" s="43" t="s">
        <v>102</v>
      </c>
      <c r="C80" s="39" t="s">
        <v>215</v>
      </c>
      <c r="D80" s="29">
        <v>1</v>
      </c>
      <c r="E80" s="29" t="s">
        <v>31</v>
      </c>
      <c r="F80" s="22"/>
    </row>
    <row r="81" spans="1:6" s="25" customFormat="1" ht="43.2" x14ac:dyDescent="0.3">
      <c r="A81" s="125"/>
      <c r="B81" s="38" t="s">
        <v>191</v>
      </c>
      <c r="C81" s="39" t="s">
        <v>109</v>
      </c>
      <c r="D81" s="29">
        <v>1</v>
      </c>
      <c r="E81" s="29" t="s">
        <v>32</v>
      </c>
      <c r="F81" s="22"/>
    </row>
    <row r="82" spans="1:6" s="25" customFormat="1" ht="43.2" x14ac:dyDescent="0.3">
      <c r="A82" s="125"/>
      <c r="B82" s="38" t="s">
        <v>192</v>
      </c>
      <c r="C82" s="39" t="s">
        <v>110</v>
      </c>
      <c r="D82" s="29">
        <v>1</v>
      </c>
      <c r="E82" s="29" t="s">
        <v>32</v>
      </c>
      <c r="F82" s="22"/>
    </row>
    <row r="83" spans="1:6" s="25" customFormat="1" ht="28.8" x14ac:dyDescent="0.3">
      <c r="A83" s="125"/>
      <c r="B83" s="38" t="s">
        <v>105</v>
      </c>
      <c r="C83" s="39" t="s">
        <v>111</v>
      </c>
      <c r="D83" s="29">
        <v>1</v>
      </c>
      <c r="E83" s="29" t="s">
        <v>33</v>
      </c>
      <c r="F83" s="22"/>
    </row>
    <row r="84" spans="1:6" s="25" customFormat="1" ht="43.2" x14ac:dyDescent="0.3">
      <c r="A84" s="125"/>
      <c r="B84" s="38" t="s">
        <v>150</v>
      </c>
      <c r="C84" s="39" t="s">
        <v>151</v>
      </c>
      <c r="D84" s="29">
        <v>1</v>
      </c>
      <c r="E84" s="29" t="s">
        <v>33</v>
      </c>
      <c r="F84" s="22"/>
    </row>
    <row r="85" spans="1:6" s="25" customFormat="1" ht="33" customHeight="1" x14ac:dyDescent="0.3">
      <c r="A85" s="125"/>
      <c r="B85" s="38" t="s">
        <v>193</v>
      </c>
      <c r="C85" s="39" t="s">
        <v>152</v>
      </c>
      <c r="D85" s="29">
        <v>1</v>
      </c>
      <c r="E85" s="29" t="s">
        <v>207</v>
      </c>
      <c r="F85" s="22"/>
    </row>
    <row r="86" spans="1:6" s="25" customFormat="1" ht="19.95" customHeight="1" x14ac:dyDescent="0.3">
      <c r="A86" s="126"/>
      <c r="B86" s="84"/>
      <c r="C86" s="85" t="s">
        <v>217</v>
      </c>
      <c r="D86" s="46">
        <v>1</v>
      </c>
      <c r="E86" s="46" t="s">
        <v>207</v>
      </c>
      <c r="F86" s="47"/>
    </row>
    <row r="87" spans="1:6" ht="19.95" customHeight="1" x14ac:dyDescent="0.3">
      <c r="A87" s="84"/>
      <c r="B87" s="48"/>
      <c r="C87" s="85" t="s">
        <v>216</v>
      </c>
      <c r="D87" s="49">
        <v>2</v>
      </c>
      <c r="E87" s="49" t="s">
        <v>208</v>
      </c>
      <c r="F87" s="46"/>
    </row>
    <row r="88" spans="1:6" s="83" customFormat="1" ht="19.95" customHeight="1" x14ac:dyDescent="0.3">
      <c r="A88" s="129" t="str">
        <f>date!$A$16</f>
        <v>Vacanță 22.06.2024 – 31.08.2024</v>
      </c>
      <c r="B88" s="129"/>
      <c r="C88" s="129"/>
      <c r="D88" s="129"/>
      <c r="E88" s="129"/>
      <c r="F88" s="129"/>
    </row>
  </sheetData>
  <mergeCells count="39">
    <mergeCell ref="A60:A62"/>
    <mergeCell ref="A74:A78"/>
    <mergeCell ref="A88:F88"/>
    <mergeCell ref="F75:F76"/>
    <mergeCell ref="A72:F72"/>
    <mergeCell ref="A73:F73"/>
    <mergeCell ref="A63:A69"/>
    <mergeCell ref="D75:D76"/>
    <mergeCell ref="E75:E76"/>
    <mergeCell ref="A45:F45"/>
    <mergeCell ref="A46:F46"/>
    <mergeCell ref="A58:F58"/>
    <mergeCell ref="A59:F59"/>
    <mergeCell ref="B51:B54"/>
    <mergeCell ref="D56:D57"/>
    <mergeCell ref="E56:E57"/>
    <mergeCell ref="F56:F57"/>
    <mergeCell ref="A47:A57"/>
    <mergeCell ref="C10:F10"/>
    <mergeCell ref="C11:F11"/>
    <mergeCell ref="C13:F13"/>
    <mergeCell ref="C14:F14"/>
    <mergeCell ref="A16:F16"/>
    <mergeCell ref="A33:A43"/>
    <mergeCell ref="A79:A86"/>
    <mergeCell ref="A17:F17"/>
    <mergeCell ref="A19:F19"/>
    <mergeCell ref="A21:F21"/>
    <mergeCell ref="A31:F31"/>
    <mergeCell ref="B36:B37"/>
    <mergeCell ref="E35:E36"/>
    <mergeCell ref="D26:D27"/>
    <mergeCell ref="E26:E27"/>
    <mergeCell ref="C26:C27"/>
    <mergeCell ref="D35:D36"/>
    <mergeCell ref="A32:F32"/>
    <mergeCell ref="F35:F36"/>
    <mergeCell ref="F26:F27"/>
    <mergeCell ref="A23:A30"/>
  </mergeCells>
  <printOptions horizontalCentered="1"/>
  <pageMargins left="0.19685039370078741" right="0.19685039370078741" top="0.78740157480314965" bottom="0.39370078740157483" header="0" footer="0"/>
  <pageSetup paperSize="9" orientation="landscape" r:id="rId1"/>
  <headerFooter>
    <oddFooter>Pagina &amp;P din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date</vt:lpstr>
      <vt:lpstr>anuala</vt:lpstr>
      <vt:lpstr>anuala2</vt:lpstr>
      <vt:lpstr>comp</vt:lpstr>
      <vt:lpstr>calendaristica</vt:lpstr>
      <vt:lpstr>anuala2!Print_Titles</vt:lpstr>
      <vt:lpstr>calendaristica!Print_Titles</vt:lpstr>
    </vt:vector>
  </TitlesOfParts>
  <Company>Capraru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Planificare TIC 9</dc:title>
  <dc:creator>claudiu.capraru@colegiul-cantacuzino.ro</dc:creator>
  <cp:lastModifiedBy>Claudiu Căpraru</cp:lastModifiedBy>
  <cp:lastPrinted>2022-10-02T08:31:33Z</cp:lastPrinted>
  <dcterms:created xsi:type="dcterms:W3CDTF">2010-09-19T08:24:52Z</dcterms:created>
  <dcterms:modified xsi:type="dcterms:W3CDTF">2023-09-24T08:10:41Z</dcterms:modified>
</cp:coreProperties>
</file>