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CwneOIcZ/MWw+favlbKDq6ro/9A=="/>
    </ext>
  </extLst>
</workbook>
</file>

<file path=xl/sharedStrings.xml><?xml version="1.0" encoding="utf-8"?>
<sst xmlns="http://schemas.openxmlformats.org/spreadsheetml/2006/main" count="213" uniqueCount="137">
  <si>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</si>
  <si>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</si>
  <si>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</si>
  <si>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</si>
  <si>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</si>
  <si>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</si>
  <si>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</si>
  <si>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</si>
  <si>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</si>
  <si>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</si>
  <si>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</si>
  <si>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</si>
  <si>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</si>
  <si>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</si>
  <si>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</si>
  <si>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CTR-RF001</t>
  </si>
  <si>
    <t>El programa deberá requerir el registro de un nuevo usuario</t>
  </si>
  <si>
    <t>Registrar un nuevo usuario en el sistema</t>
  </si>
  <si>
    <t>El usuario pueda acceder y aprovechar de los benefcicios que ofrece el aplicativo</t>
  </si>
  <si>
    <t>Usuario, Administrador</t>
  </si>
  <si>
    <t>Creando una función que guarde en la base de datos la información del usuario (nombre de usuario, nombres, apellidos, correo, contraseña)</t>
  </si>
  <si>
    <t>Wilmer</t>
  </si>
  <si>
    <t>Alta</t>
  </si>
  <si>
    <t>Terminado</t>
  </si>
  <si>
    <t>Usuario registrado</t>
  </si>
  <si>
    <t>S/C</t>
  </si>
  <si>
    <t>Registrar usuario</t>
  </si>
  <si>
    <t>CTR-RF002</t>
  </si>
  <si>
    <t>El programa deberá permitir el inicio de sesion a un usuario registrado</t>
  </si>
  <si>
    <t>Ingresar al sistema mediante un inicio de sesion</t>
  </si>
  <si>
    <t>El usuario pueda autentificarse y aprovechar los beneficios que provee el aplicativo</t>
  </si>
  <si>
    <t>Usuario</t>
  </si>
  <si>
    <t>El usuario ingresa datos de username y contraseña, los cuales se comparan con con los registrados en la BD y permite el ingreso al sistema</t>
  </si>
  <si>
    <t>Patricio</t>
  </si>
  <si>
    <t>verificar que se inicio sesion sin ningun problema. caso contrario muestra mensaje de usuario no registrado</t>
  </si>
  <si>
    <t>Ingresar al sistema usuario</t>
  </si>
  <si>
    <t>CTR-RF003</t>
  </si>
  <si>
    <t>El programa deberá permitir el inicio de sesion al administrador</t>
  </si>
  <si>
    <t>Administrador</t>
  </si>
  <si>
    <t>El administrador ingresa datos de username y contraseña, los cuales se comparan con con los registrados en la BD y permite el ingreso al sistema</t>
  </si>
  <si>
    <t>Richard</t>
  </si>
  <si>
    <t>verificar que se inicio sesion sin ningun problema. caso contrario muestra mensaje de cuenta no registrada</t>
  </si>
  <si>
    <t>Ingresar al sistema adm</t>
  </si>
  <si>
    <t>CTR-RF004</t>
  </si>
  <si>
    <t>El programa deberá permitir cerrar sesion al usuario</t>
  </si>
  <si>
    <t>Cerrar sesion y volver a la pantalla principal</t>
  </si>
  <si>
    <t>El usuario pueda cerrar 
sesion por seguridad y 
vuelva a ingresar cuando 
lo necesite</t>
  </si>
  <si>
    <t>Crear una opcion que 
permita al usuario salir de 
la sesion cuando lo desee</t>
  </si>
  <si>
    <t xml:space="preserve">Media </t>
  </si>
  <si>
    <t>Visualizar que se encuentre en la  pantalla principal</t>
  </si>
  <si>
    <t>Salir del sistema usuario</t>
  </si>
  <si>
    <t>CTR-RF005</t>
  </si>
  <si>
    <t>El programa deberá permitir cerrar sesion al administrador</t>
  </si>
  <si>
    <t>El administrador pueda cerrar 
sesion por seguridad y 
vuelva a ingresar cuando 
lo necesite</t>
  </si>
  <si>
    <t>Crear una opcion que 
permita al Adminitrador salir de la sesion cuando lo desee</t>
  </si>
  <si>
    <t>Salir del sistema adm</t>
  </si>
  <si>
    <t>CTR-RF006</t>
  </si>
  <si>
    <t>El programa deberá mostrar un menu:</t>
  </si>
  <si>
    <t>Mostrar un menu para que el usuario trabaje conforme a sus necesidades</t>
  </si>
  <si>
    <t>Presentar opciones de: nueva búsqueda, historial de búsqueda.</t>
  </si>
  <si>
    <t>Generar una función que muestre y manejo el uso de las tres opciones</t>
  </si>
  <si>
    <t>Verificar que se muestren las tres opciones y se redireccione correctamente</t>
  </si>
  <si>
    <t>Mostrar Menu Usuario</t>
  </si>
  <si>
    <t>CTR-RF007</t>
  </si>
  <si>
    <t>Mostrar un menu para que el administrador trabaje conforme a sus necesidades</t>
  </si>
  <si>
    <t>Generar una función que muestre y maneje la gestion de registros</t>
  </si>
  <si>
    <t>Verificar que se muestren las opciones y se redireccione correctamente</t>
  </si>
  <si>
    <t>Mostrar Menu adm</t>
  </si>
  <si>
    <t>CTR-RF008</t>
  </si>
  <si>
    <t>El programa deberá permitir actualizar los datos de un usuario registrado</t>
  </si>
  <si>
    <t xml:space="preserve">El usuario tenga la facilidad de acceder a sus datos </t>
  </si>
  <si>
    <t xml:space="preserve">El usuario pueda visualizar y modifcar sus datos </t>
  </si>
  <si>
    <t xml:space="preserve">Mediante una función que permita mostrar los campos guardados y su posterior modificación </t>
  </si>
  <si>
    <t>Mostrando los datos antes guardados y los datos modificados para que el usuario verifique su información.</t>
  </si>
  <si>
    <t>Modificar usuario</t>
  </si>
  <si>
    <t>CTR-RF009</t>
  </si>
  <si>
    <t>El programa debe realizar las operaciones del CRUD para la base de datos de productos</t>
  </si>
  <si>
    <t>El administrador puede gestionar los productos que se encuentran en el programa</t>
  </si>
  <si>
    <t>El administrador pueda gestionar y adminsitrar los productos o registros segun las necesidades del usuario</t>
  </si>
  <si>
    <t>Crear una funcion para cada operacion del CRUD en el cual pueda crear, leer, actualizar y elliminar algun registro o producto.</t>
  </si>
  <si>
    <t>Verificar que al realizar las operaciones en la interfaz del administrador, se aplique en la base de datos la misma operacion en tiempo real.</t>
  </si>
  <si>
    <t>Gestionar CRUD de productos</t>
  </si>
  <si>
    <t>CTR-RF010</t>
  </si>
  <si>
    <t>El programa debe realizar las operaciones del CRUD para la base de datos del usuario</t>
  </si>
  <si>
    <t>El administrador puede gestionar los usuarios que se encuentran en el programa</t>
  </si>
  <si>
    <t>Visualizar la informacion de un registro creado anteriormente</t>
  </si>
  <si>
    <t>Crear una funcion para cada operacion del CRUD en el cual pueda crear, leer, actualizar y elliminar alguna recomendacion y su registro por usuario registrado</t>
  </si>
  <si>
    <t>Gestionar CRUD de usuarios</t>
  </si>
  <si>
    <t>CTR-RF011</t>
  </si>
  <si>
    <t>El programa debe realizar las operaciones del CRUD con la base de datos para las recomendaciones por producto</t>
  </si>
  <si>
    <t>El administrador puede gestionar las recomendaciones que se encuentran en el programa</t>
  </si>
  <si>
    <t>El administrador pueda gestionar y adminsitrar las recomendaciones por productos y sus registros segun las necesidades del usuario</t>
  </si>
  <si>
    <t>Crear una funcion para cada operacion del CRUD en el cual pueda crear, leer, actualizar y elliminar alguna recomendacion y su registro por producto.</t>
  </si>
  <si>
    <t>Gestionar CRUD  de recomendaciones</t>
  </si>
  <si>
    <t>CTR-RF012</t>
  </si>
  <si>
    <t>El programa deberá contar con una funcion que permita determinar la ubicación de un terrerno</t>
  </si>
  <si>
    <t>Obtener una ubicación</t>
  </si>
  <si>
    <t>Determinar la ubicación en la que se encuentra un terreno</t>
  </si>
  <si>
    <t>Generar una funcion que consuma un API para obtener la ubicación de un terreno</t>
  </si>
  <si>
    <t>Obtener una ubicación real</t>
  </si>
  <si>
    <t>Obtener ubicación del terreno</t>
  </si>
  <si>
    <t>CTR-RF013</t>
  </si>
  <si>
    <t>El programa deberá contar con una funcion que filtre la informacion de la BD según la informacion del terreno</t>
  </si>
  <si>
    <t>La informacion mostrada va a ser acorde a los datos del terreno</t>
  </si>
  <si>
    <t>El usuario pueda obtener informacion precisa y util acerca del terreno</t>
  </si>
  <si>
    <t>Crear una función que permita filtrar los datos de la BD segun la ubicacion del terreno</t>
  </si>
  <si>
    <t>Comprobar que la informacion si haya sido filtrada en la BD.</t>
  </si>
  <si>
    <t>Filtrar datos de productos y recomendaciones segun ubicacion del terreno</t>
  </si>
  <si>
    <t>CTR-RF014</t>
  </si>
  <si>
    <t>El programa debera mostrar la informacion de busquedas realizado con anterioridad</t>
  </si>
  <si>
    <t>El usuario puede visualizar la informacion guardada en el registro de busquddas</t>
  </si>
  <si>
    <t>El usuario tenga acceso a la informacion facil y rapido a la informacion que obtuvo con anterioridad</t>
  </si>
  <si>
    <t>Generar una función que permita mostrar toda la información de un registro en especifico.</t>
  </si>
  <si>
    <t>No iniciado</t>
  </si>
  <si>
    <t>Verificar que se muestre la informacion del registro correcta</t>
  </si>
  <si>
    <t>Mostrar historial de busquedas</t>
  </si>
  <si>
    <t>REQ014</t>
  </si>
  <si>
    <t>REQ015</t>
  </si>
  <si>
    <t>REQ016</t>
  </si>
  <si>
    <t>REQ018</t>
  </si>
  <si>
    <t>REQ019</t>
  </si>
  <si>
    <t>REQ020</t>
  </si>
  <si>
    <t>REQ021</t>
  </si>
  <si>
    <t>REQ022</t>
  </si>
  <si>
    <t>REQ023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</si>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</sst>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6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sz val="11.0"/>
    </font>
    <font>
      <sz val="11.0"/>
      <color rgb="FF000000"/>
      <name val="Calibri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top style="thin">
        <color rgb="FFB2B2B2"/>
      </top>
      <bottom/>
    </border>
    <border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0" fillId="3" fontId="4" numFmtId="0" xfId="0" applyFill="1" applyFont="1"/>
    <xf borderId="4" fillId="4" fontId="5" numFmtId="0" xfId="0" applyAlignment="1" applyBorder="1" applyFill="1" applyFont="1">
      <alignment readingOrder="0" shrinkToFit="0" vertical="center" wrapText="1"/>
    </xf>
    <xf borderId="5" fillId="4" fontId="5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ill="1" applyFont="1">
      <alignment readingOrder="0" shrinkToFit="0" vertical="center" wrapText="1"/>
    </xf>
    <xf borderId="5" fillId="5" fontId="6" numFmtId="0" xfId="0" applyAlignment="1" applyBorder="1" applyFont="1">
      <alignment readingOrder="0" shrinkToFit="0" vertical="center" wrapText="1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5" fontId="6" numFmtId="164" xfId="0" applyAlignment="1" applyBorder="1" applyFont="1" applyNumberForma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left" vertical="center"/>
    </xf>
    <xf borderId="5" fillId="5" fontId="6" numFmtId="0" xfId="0" applyAlignment="1" applyBorder="1" applyFont="1">
      <alignment horizontal="left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5" fillId="5" fontId="6" numFmtId="165" xfId="0" applyAlignment="1" applyBorder="1" applyFont="1" applyNumberFormat="1">
      <alignment horizontal="left" readingOrder="0" shrinkToFit="0" vertical="center" wrapText="1"/>
    </xf>
    <xf borderId="4" fillId="6" fontId="6" numFmtId="0" xfId="0" applyAlignment="1" applyBorder="1" applyFill="1" applyFont="1">
      <alignment readingOrder="0" shrinkToFit="0" vertical="center" wrapText="1"/>
    </xf>
    <xf borderId="5" fillId="6" fontId="6" numFmtId="0" xfId="0" applyAlignment="1" applyBorder="1" applyFont="1">
      <alignment readingOrder="0" shrinkToFit="0" vertical="center" wrapText="1"/>
    </xf>
    <xf borderId="4" fillId="6" fontId="6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4" fillId="6" fontId="6" numFmtId="164" xfId="0" applyAlignment="1" applyBorder="1" applyFont="1" applyNumberForma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7" fontId="1" numFmtId="0" xfId="0" applyAlignment="1" applyBorder="1" applyFill="1" applyFont="1">
      <alignment readingOrder="0" shrinkToFit="0" vertical="center" wrapText="1"/>
    </xf>
    <xf borderId="5" fillId="7" fontId="1" numFmtId="0" xfId="0" applyAlignment="1" applyBorder="1" applyFont="1">
      <alignment readingOrder="0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4" fillId="7" fontId="1" numFmtId="164" xfId="0" applyAlignment="1" applyBorder="1" applyFont="1" applyNumberFormat="1">
      <alignment horizontal="center" readingOrder="0" shrinkToFit="0" vertical="center" wrapText="1"/>
    </xf>
    <xf borderId="4" fillId="7" fontId="5" numFmtId="0" xfId="0" applyAlignment="1" applyBorder="1" applyFont="1">
      <alignment horizontal="center" readingOrder="0" shrinkToFit="0" vertical="center" wrapText="1"/>
    </xf>
    <xf borderId="4" fillId="8" fontId="1" numFmtId="0" xfId="0" applyAlignment="1" applyBorder="1" applyFill="1" applyFont="1">
      <alignment readingOrder="0" shrinkToFit="0" vertical="center" wrapText="1"/>
    </xf>
    <xf borderId="5" fillId="8" fontId="1" numFmtId="0" xfId="0" applyAlignment="1" applyBorder="1" applyFont="1">
      <alignment readingOrder="0" shrinkToFit="0" vertical="center" wrapText="1"/>
    </xf>
    <xf borderId="4" fillId="8" fontId="1" numFmtId="0" xfId="0" applyAlignment="1" applyBorder="1" applyFont="1">
      <alignment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4" fillId="8" fontId="1" numFmtId="164" xfId="0" applyAlignment="1" applyBorder="1" applyFont="1" applyNumberFormat="1">
      <alignment horizontal="center" readingOrder="0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4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4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164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6" numFmtId="165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vertical="center"/>
    </xf>
    <xf borderId="4" fillId="0" fontId="6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7" fillId="9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0" fillId="9" fontId="0" numFmtId="0" xfId="0" applyBorder="1" applyFont="1"/>
    <xf borderId="11" fillId="9" fontId="9" numFmtId="0" xfId="0" applyAlignment="1" applyBorder="1" applyFont="1">
      <alignment horizontal="left" shrinkToFit="0" vertical="center" wrapText="1"/>
    </xf>
    <xf borderId="11" fillId="9" fontId="1" numFmtId="0" xfId="0" applyBorder="1" applyFont="1"/>
    <xf borderId="11" fillId="9" fontId="0" numFmtId="0" xfId="0" applyBorder="1" applyFont="1"/>
    <xf borderId="12" fillId="9" fontId="0" numFmtId="0" xfId="0" applyBorder="1" applyFont="1"/>
    <xf borderId="13" fillId="9" fontId="0" numFmtId="0" xfId="0" applyBorder="1" applyFont="1"/>
    <xf borderId="6" fillId="10" fontId="12" numFmtId="0" xfId="0" applyAlignment="1" applyBorder="1" applyFill="1" applyFont="1">
      <alignment horizontal="center" vertical="center"/>
    </xf>
    <xf borderId="14" fillId="9" fontId="13" numFmtId="0" xfId="0" applyAlignment="1" applyBorder="1" applyFont="1">
      <alignment vertical="center"/>
    </xf>
    <xf borderId="7" fillId="10" fontId="12" numFmtId="0" xfId="0" applyAlignment="1" applyBorder="1" applyFont="1">
      <alignment horizontal="center" vertical="center"/>
    </xf>
    <xf borderId="14" fillId="9" fontId="0" numFmtId="0" xfId="0" applyBorder="1" applyFont="1"/>
    <xf borderId="15" fillId="9" fontId="0" numFmtId="0" xfId="0" applyBorder="1" applyFont="1"/>
    <xf borderId="6" fillId="11" fontId="14" numFmtId="0" xfId="0" applyAlignment="1" applyBorder="1" applyFill="1" applyFont="1">
      <alignment horizontal="center" readingOrder="0" vertical="center"/>
    </xf>
    <xf borderId="14" fillId="9" fontId="1" numFmtId="0" xfId="0" applyAlignment="1" applyBorder="1" applyFont="1">
      <alignment shrinkToFit="0" vertical="center" wrapText="1"/>
    </xf>
    <xf borderId="7" fillId="11" fontId="1" numFmtId="0" xfId="0" applyAlignment="1" applyBorder="1" applyFont="1">
      <alignment horizontal="center" vertical="center"/>
    </xf>
    <xf borderId="14" fillId="9" fontId="1" numFmtId="0" xfId="0" applyAlignment="1" applyBorder="1" applyFont="1">
      <alignment vertical="center"/>
    </xf>
    <xf borderId="14" fillId="9" fontId="14" numFmtId="0" xfId="0" applyAlignment="1" applyBorder="1" applyFont="1">
      <alignment horizontal="center" readingOrder="0" vertical="center"/>
    </xf>
    <xf borderId="14" fillId="9" fontId="1" numFmtId="0" xfId="0" applyAlignment="1" applyBorder="1" applyFont="1">
      <alignment horizontal="center" vertical="center"/>
    </xf>
    <xf borderId="6" fillId="11" fontId="14" numFmtId="0" xfId="0" applyAlignment="1" applyBorder="1" applyFont="1">
      <alignment horizontal="center" vertical="center"/>
    </xf>
    <xf borderId="16" fillId="12" fontId="12" numFmtId="0" xfId="0" applyAlignment="1" applyBorder="1" applyFill="1" applyFont="1">
      <alignment horizontal="center" vertical="center"/>
    </xf>
    <xf borderId="17" fillId="11" fontId="1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17" fillId="13" fontId="15" numFmtId="0" xfId="0" applyAlignment="1" applyBorder="1" applyFill="1" applyFont="1">
      <alignment horizontal="center" vertical="center"/>
    </xf>
    <xf borderId="27" fillId="2" fontId="14" numFmtId="0" xfId="0" applyAlignment="1" applyBorder="1" applyFont="1">
      <alignment horizontal="center" vertical="center"/>
    </xf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17" fillId="10" fontId="12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vertical="center"/>
    </xf>
    <xf borderId="33" fillId="9" fontId="0" numFmtId="0" xfId="0" applyBorder="1" applyFont="1"/>
    <xf borderId="34" fillId="9" fontId="0" numFmtId="0" xfId="0" applyBorder="1" applyFont="1"/>
    <xf borderId="35" fillId="9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.88"/>
    <col customWidth="1" min="3" max="5" width="20.63"/>
    <col customWidth="1" min="6" max="6" width="12.88"/>
    <col customWidth="1" min="7" max="7" width="20.63"/>
    <col customWidth="1" min="8" max="11" width="10.63"/>
    <col customWidth="1" min="12" max="12" width="12.0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8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8.0" customHeight="1">
      <c r="A6" s="10"/>
      <c r="B6" s="11" t="s">
        <v>15</v>
      </c>
      <c r="C6" s="12" t="s">
        <v>16</v>
      </c>
      <c r="D6" s="12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3">
        <v>3.0</v>
      </c>
      <c r="J6" s="14">
        <v>44232.0</v>
      </c>
      <c r="K6" s="15" t="s">
        <v>22</v>
      </c>
      <c r="L6" s="13" t="s">
        <v>23</v>
      </c>
      <c r="M6" s="11" t="s">
        <v>24</v>
      </c>
      <c r="N6" s="13" t="s">
        <v>25</v>
      </c>
      <c r="O6" s="11" t="s">
        <v>26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3.75" customHeight="1">
      <c r="A7" s="10"/>
      <c r="B7" s="16" t="s">
        <v>27</v>
      </c>
      <c r="C7" s="17" t="s">
        <v>28</v>
      </c>
      <c r="D7" s="17" t="s">
        <v>29</v>
      </c>
      <c r="E7" s="16" t="s">
        <v>30</v>
      </c>
      <c r="F7" s="18" t="s">
        <v>31</v>
      </c>
      <c r="G7" s="16" t="s">
        <v>32</v>
      </c>
      <c r="H7" s="16" t="s">
        <v>33</v>
      </c>
      <c r="I7" s="19">
        <v>3.0</v>
      </c>
      <c r="J7" s="20">
        <v>44239.0</v>
      </c>
      <c r="K7" s="21" t="s">
        <v>22</v>
      </c>
      <c r="L7" s="19" t="s">
        <v>23</v>
      </c>
      <c r="M7" s="16" t="s">
        <v>34</v>
      </c>
      <c r="N7" s="22" t="s">
        <v>25</v>
      </c>
      <c r="O7" s="16" t="s">
        <v>35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1.75" customHeight="1">
      <c r="A8" s="10"/>
      <c r="B8" s="16" t="s">
        <v>36</v>
      </c>
      <c r="C8" s="17" t="s">
        <v>37</v>
      </c>
      <c r="D8" s="17" t="s">
        <v>29</v>
      </c>
      <c r="E8" s="16" t="s">
        <v>30</v>
      </c>
      <c r="F8" s="16" t="s">
        <v>38</v>
      </c>
      <c r="G8" s="16" t="s">
        <v>39</v>
      </c>
      <c r="H8" s="16" t="s">
        <v>40</v>
      </c>
      <c r="I8" s="19">
        <v>2.0</v>
      </c>
      <c r="J8" s="20">
        <v>44239.0</v>
      </c>
      <c r="K8" s="21" t="s">
        <v>22</v>
      </c>
      <c r="L8" s="19" t="s">
        <v>23</v>
      </c>
      <c r="M8" s="16" t="s">
        <v>41</v>
      </c>
      <c r="N8" s="22" t="s">
        <v>25</v>
      </c>
      <c r="O8" s="16" t="s">
        <v>42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0.0" customHeight="1">
      <c r="A9" s="23"/>
      <c r="B9" s="16" t="s">
        <v>43</v>
      </c>
      <c r="C9" s="24" t="s">
        <v>44</v>
      </c>
      <c r="D9" s="24" t="s">
        <v>45</v>
      </c>
      <c r="E9" s="24" t="s">
        <v>46</v>
      </c>
      <c r="F9" s="24" t="s">
        <v>31</v>
      </c>
      <c r="G9" s="24" t="s">
        <v>47</v>
      </c>
      <c r="H9" s="24" t="s">
        <v>33</v>
      </c>
      <c r="I9" s="25">
        <v>1.0</v>
      </c>
      <c r="J9" s="26">
        <v>44239.0</v>
      </c>
      <c r="K9" s="21" t="s">
        <v>48</v>
      </c>
      <c r="L9" s="19" t="s">
        <v>23</v>
      </c>
      <c r="M9" s="24" t="s">
        <v>49</v>
      </c>
      <c r="N9" s="22" t="s">
        <v>25</v>
      </c>
      <c r="O9" s="24" t="s">
        <v>50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60.0" customHeight="1">
      <c r="A10" s="23"/>
      <c r="B10" s="16" t="s">
        <v>51</v>
      </c>
      <c r="C10" s="24" t="s">
        <v>52</v>
      </c>
      <c r="D10" s="24" t="s">
        <v>45</v>
      </c>
      <c r="E10" s="24" t="s">
        <v>53</v>
      </c>
      <c r="F10" s="24" t="s">
        <v>38</v>
      </c>
      <c r="G10" s="24" t="s">
        <v>54</v>
      </c>
      <c r="H10" s="24" t="s">
        <v>33</v>
      </c>
      <c r="I10" s="25">
        <v>1.0</v>
      </c>
      <c r="J10" s="26">
        <v>44239.0</v>
      </c>
      <c r="K10" s="21" t="s">
        <v>48</v>
      </c>
      <c r="L10" s="19" t="s">
        <v>23</v>
      </c>
      <c r="M10" s="24" t="s">
        <v>49</v>
      </c>
      <c r="N10" s="22" t="s">
        <v>25</v>
      </c>
      <c r="O10" s="24" t="s">
        <v>55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0"/>
      <c r="B11" s="16" t="s">
        <v>56</v>
      </c>
      <c r="C11" s="17" t="s">
        <v>57</v>
      </c>
      <c r="D11" s="17" t="s">
        <v>58</v>
      </c>
      <c r="E11" s="16" t="s">
        <v>59</v>
      </c>
      <c r="F11" s="18" t="s">
        <v>31</v>
      </c>
      <c r="G11" s="16" t="s">
        <v>60</v>
      </c>
      <c r="H11" s="16" t="s">
        <v>21</v>
      </c>
      <c r="I11" s="19">
        <v>3.0</v>
      </c>
      <c r="J11" s="20">
        <v>44239.0</v>
      </c>
      <c r="K11" s="21" t="s">
        <v>22</v>
      </c>
      <c r="L11" s="19" t="s">
        <v>23</v>
      </c>
      <c r="M11" s="16" t="s">
        <v>61</v>
      </c>
      <c r="N11" s="22" t="s">
        <v>25</v>
      </c>
      <c r="O11" s="16" t="s">
        <v>62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9.75" customHeight="1">
      <c r="A12" s="10"/>
      <c r="B12" s="16" t="s">
        <v>63</v>
      </c>
      <c r="C12" s="17" t="s">
        <v>57</v>
      </c>
      <c r="D12" s="17" t="s">
        <v>64</v>
      </c>
      <c r="E12" s="16" t="s">
        <v>59</v>
      </c>
      <c r="F12" s="16" t="s">
        <v>38</v>
      </c>
      <c r="G12" s="16" t="s">
        <v>65</v>
      </c>
      <c r="H12" s="16" t="s">
        <v>21</v>
      </c>
      <c r="I12" s="19">
        <v>3.0</v>
      </c>
      <c r="J12" s="20">
        <v>44239.0</v>
      </c>
      <c r="K12" s="21" t="s">
        <v>22</v>
      </c>
      <c r="L12" s="19" t="s">
        <v>23</v>
      </c>
      <c r="M12" s="16" t="s">
        <v>66</v>
      </c>
      <c r="N12" s="22" t="s">
        <v>25</v>
      </c>
      <c r="O12" s="16" t="s">
        <v>67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61.5" customHeight="1">
      <c r="A13" s="10"/>
      <c r="B13" s="27" t="s">
        <v>68</v>
      </c>
      <c r="C13" s="28" t="s">
        <v>69</v>
      </c>
      <c r="D13" s="28" t="s">
        <v>70</v>
      </c>
      <c r="E13" s="27" t="s">
        <v>71</v>
      </c>
      <c r="F13" s="29" t="s">
        <v>31</v>
      </c>
      <c r="G13" s="27" t="s">
        <v>72</v>
      </c>
      <c r="H13" s="27" t="s">
        <v>40</v>
      </c>
      <c r="I13" s="30">
        <v>2.0</v>
      </c>
      <c r="J13" s="31">
        <v>44260.0</v>
      </c>
      <c r="K13" s="30" t="s">
        <v>48</v>
      </c>
      <c r="L13" s="30" t="s">
        <v>23</v>
      </c>
      <c r="M13" s="27" t="s">
        <v>73</v>
      </c>
      <c r="N13" s="32" t="s">
        <v>25</v>
      </c>
      <c r="O13" s="27" t="s">
        <v>74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61.5" customHeight="1">
      <c r="A14" s="10"/>
      <c r="B14" s="27" t="s">
        <v>75</v>
      </c>
      <c r="C14" s="28" t="s">
        <v>76</v>
      </c>
      <c r="D14" s="28" t="s">
        <v>77</v>
      </c>
      <c r="E14" s="27" t="s">
        <v>78</v>
      </c>
      <c r="F14" s="27" t="s">
        <v>38</v>
      </c>
      <c r="G14" s="27" t="s">
        <v>79</v>
      </c>
      <c r="H14" s="27" t="s">
        <v>21</v>
      </c>
      <c r="I14" s="30">
        <v>4.0</v>
      </c>
      <c r="J14" s="31">
        <v>44260.0</v>
      </c>
      <c r="K14" s="30" t="s">
        <v>22</v>
      </c>
      <c r="L14" s="30" t="s">
        <v>23</v>
      </c>
      <c r="M14" s="27" t="s">
        <v>80</v>
      </c>
      <c r="N14" s="32" t="s">
        <v>25</v>
      </c>
      <c r="O14" s="27" t="s">
        <v>81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33" t="s">
        <v>82</v>
      </c>
      <c r="C15" s="34" t="s">
        <v>83</v>
      </c>
      <c r="D15" s="34" t="s">
        <v>84</v>
      </c>
      <c r="E15" s="33" t="s">
        <v>85</v>
      </c>
      <c r="F15" s="33" t="s">
        <v>38</v>
      </c>
      <c r="G15" s="33" t="s">
        <v>86</v>
      </c>
      <c r="H15" s="33" t="s">
        <v>33</v>
      </c>
      <c r="I15" s="35">
        <v>8.0</v>
      </c>
      <c r="J15" s="36">
        <v>44267.0</v>
      </c>
      <c r="K15" s="35" t="s">
        <v>22</v>
      </c>
      <c r="L15" s="35" t="s">
        <v>23</v>
      </c>
      <c r="M15" s="33" t="s">
        <v>80</v>
      </c>
      <c r="N15" s="37" t="s">
        <v>25</v>
      </c>
      <c r="O15" s="33" t="s">
        <v>87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33" t="s">
        <v>88</v>
      </c>
      <c r="C16" s="34" t="s">
        <v>89</v>
      </c>
      <c r="D16" s="34" t="s">
        <v>90</v>
      </c>
      <c r="E16" s="33" t="s">
        <v>91</v>
      </c>
      <c r="F16" s="33" t="s">
        <v>38</v>
      </c>
      <c r="G16" s="33" t="s">
        <v>92</v>
      </c>
      <c r="H16" s="33" t="s">
        <v>21</v>
      </c>
      <c r="I16" s="35">
        <v>4.0</v>
      </c>
      <c r="J16" s="36">
        <v>44267.0</v>
      </c>
      <c r="K16" s="35" t="s">
        <v>22</v>
      </c>
      <c r="L16" s="35" t="s">
        <v>23</v>
      </c>
      <c r="M16" s="33" t="s">
        <v>80</v>
      </c>
      <c r="N16" s="37" t="s">
        <v>25</v>
      </c>
      <c r="O16" s="33" t="s">
        <v>93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52.5" customHeight="1">
      <c r="A17" s="10"/>
      <c r="B17" s="38" t="s">
        <v>94</v>
      </c>
      <c r="C17" s="39" t="s">
        <v>95</v>
      </c>
      <c r="D17" s="38" t="s">
        <v>96</v>
      </c>
      <c r="E17" s="38" t="s">
        <v>97</v>
      </c>
      <c r="F17" s="40" t="s">
        <v>31</v>
      </c>
      <c r="G17" s="38" t="s">
        <v>98</v>
      </c>
      <c r="H17" s="38" t="s">
        <v>40</v>
      </c>
      <c r="I17" s="41">
        <v>3.0</v>
      </c>
      <c r="J17" s="42">
        <v>44274.0</v>
      </c>
      <c r="K17" s="41" t="s">
        <v>22</v>
      </c>
      <c r="L17" s="41" t="s">
        <v>23</v>
      </c>
      <c r="M17" s="38" t="s">
        <v>99</v>
      </c>
      <c r="N17" s="43" t="s">
        <v>25</v>
      </c>
      <c r="O17" s="38" t="s">
        <v>100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B18" s="44" t="s">
        <v>101</v>
      </c>
      <c r="C18" s="45" t="s">
        <v>102</v>
      </c>
      <c r="D18" s="46" t="s">
        <v>103</v>
      </c>
      <c r="E18" s="44" t="s">
        <v>104</v>
      </c>
      <c r="F18" s="47" t="s">
        <v>31</v>
      </c>
      <c r="G18" s="44" t="s">
        <v>105</v>
      </c>
      <c r="H18" s="44" t="s">
        <v>21</v>
      </c>
      <c r="I18" s="48">
        <v>3.0</v>
      </c>
      <c r="J18" s="49">
        <v>44281.0</v>
      </c>
      <c r="K18" s="48" t="s">
        <v>22</v>
      </c>
      <c r="L18" s="48" t="s">
        <v>23</v>
      </c>
      <c r="M18" s="44" t="s">
        <v>106</v>
      </c>
      <c r="N18" s="13" t="s">
        <v>25</v>
      </c>
      <c r="O18" s="44" t="s">
        <v>107</v>
      </c>
    </row>
    <row r="19" ht="69.75" customHeight="1">
      <c r="B19" s="50" t="s">
        <v>108</v>
      </c>
      <c r="C19" s="51" t="s">
        <v>109</v>
      </c>
      <c r="D19" s="50" t="s">
        <v>110</v>
      </c>
      <c r="E19" s="50" t="s">
        <v>111</v>
      </c>
      <c r="F19" s="50" t="s">
        <v>31</v>
      </c>
      <c r="G19" s="52" t="s">
        <v>112</v>
      </c>
      <c r="H19" s="50" t="s">
        <v>33</v>
      </c>
      <c r="I19" s="53">
        <v>3.0</v>
      </c>
      <c r="J19" s="54">
        <v>44286.0</v>
      </c>
      <c r="K19" s="53" t="s">
        <v>48</v>
      </c>
      <c r="L19" s="53" t="s">
        <v>113</v>
      </c>
      <c r="M19" s="55" t="s">
        <v>114</v>
      </c>
      <c r="N19" s="56" t="s">
        <v>25</v>
      </c>
      <c r="O19" s="50" t="s">
        <v>115</v>
      </c>
    </row>
    <row r="20" ht="57.0" customHeight="1">
      <c r="B20" s="57"/>
      <c r="C20" s="58"/>
      <c r="D20" s="57"/>
      <c r="E20" s="57"/>
      <c r="F20" s="59"/>
      <c r="G20" s="57"/>
      <c r="H20" s="57"/>
      <c r="I20" s="60"/>
      <c r="J20" s="61"/>
      <c r="K20" s="60"/>
      <c r="L20" s="62"/>
      <c r="M20" s="57"/>
      <c r="N20" s="59"/>
      <c r="O20" s="57"/>
    </row>
    <row r="21" ht="49.5" customHeight="1">
      <c r="B21" s="57"/>
      <c r="C21" s="63"/>
      <c r="D21" s="63"/>
      <c r="E21" s="63"/>
      <c r="F21" s="63"/>
      <c r="G21" s="63"/>
      <c r="H21" s="63"/>
      <c r="I21" s="63"/>
      <c r="J21" s="64"/>
      <c r="K21" s="62"/>
      <c r="L21" s="62"/>
      <c r="M21" s="63"/>
      <c r="N21" s="63"/>
      <c r="O21" s="63"/>
    </row>
    <row r="22" ht="57.75" customHeight="1">
      <c r="B22" s="50"/>
      <c r="C22" s="51"/>
      <c r="D22" s="50"/>
      <c r="E22" s="50"/>
      <c r="F22" s="65"/>
      <c r="G22" s="50"/>
      <c r="H22" s="50"/>
      <c r="I22" s="66"/>
      <c r="J22" s="54"/>
      <c r="K22" s="66"/>
      <c r="L22" s="53"/>
      <c r="M22" s="50"/>
      <c r="N22" s="65"/>
      <c r="O22" s="50"/>
    </row>
    <row r="23" ht="39.75" customHeight="1">
      <c r="B23" s="67" t="s">
        <v>116</v>
      </c>
      <c r="L23" s="62"/>
    </row>
    <row r="24" ht="39.75" customHeight="1">
      <c r="B24" s="67" t="s">
        <v>117</v>
      </c>
    </row>
    <row r="25" ht="40.5" customHeight="1">
      <c r="B25" s="67" t="s">
        <v>118</v>
      </c>
    </row>
    <row r="26" ht="40.5" customHeight="1">
      <c r="B26" s="67" t="s">
        <v>119</v>
      </c>
      <c r="C26" s="59"/>
      <c r="D26" s="59"/>
      <c r="E26" s="59"/>
      <c r="F26" s="59"/>
      <c r="G26" s="59"/>
      <c r="H26" s="59"/>
      <c r="I26" s="60"/>
      <c r="J26" s="68"/>
      <c r="K26" s="60"/>
      <c r="L26" s="60"/>
      <c r="M26" s="59"/>
      <c r="N26" s="59"/>
      <c r="O26" s="59"/>
    </row>
    <row r="27" ht="19.5" customHeight="1">
      <c r="B27" s="67" t="s">
        <v>120</v>
      </c>
      <c r="C27" s="59"/>
      <c r="D27" s="59"/>
      <c r="E27" s="59"/>
      <c r="F27" s="59"/>
      <c r="G27" s="59"/>
      <c r="H27" s="59"/>
      <c r="I27" s="60"/>
      <c r="J27" s="68"/>
      <c r="K27" s="60"/>
      <c r="L27" s="60"/>
      <c r="M27" s="59"/>
      <c r="N27" s="59"/>
      <c r="O27" s="59"/>
    </row>
    <row r="28" ht="19.5" customHeight="1">
      <c r="B28" s="67" t="s">
        <v>121</v>
      </c>
      <c r="C28" s="59"/>
      <c r="D28" s="59"/>
      <c r="E28" s="59"/>
      <c r="F28" s="59"/>
      <c r="G28" s="59"/>
      <c r="H28" s="59"/>
      <c r="I28" s="60"/>
      <c r="J28" s="68"/>
      <c r="K28" s="60"/>
      <c r="L28" s="60"/>
      <c r="M28" s="59"/>
      <c r="N28" s="59"/>
      <c r="O28" s="59"/>
    </row>
    <row r="29" ht="19.5" customHeight="1">
      <c r="B29" s="67" t="s">
        <v>122</v>
      </c>
      <c r="C29" s="59"/>
      <c r="D29" s="59"/>
      <c r="E29" s="59"/>
      <c r="F29" s="59"/>
      <c r="G29" s="59"/>
      <c r="H29" s="59"/>
      <c r="I29" s="60"/>
      <c r="J29" s="68"/>
      <c r="K29" s="60"/>
      <c r="L29" s="60"/>
      <c r="M29" s="59"/>
      <c r="N29" s="59"/>
      <c r="O29" s="59"/>
    </row>
    <row r="30" ht="19.5" customHeight="1">
      <c r="B30" s="67" t="s">
        <v>123</v>
      </c>
      <c r="C30" s="59"/>
      <c r="D30" s="59"/>
      <c r="E30" s="59"/>
      <c r="F30" s="59"/>
      <c r="G30" s="59"/>
      <c r="H30" s="59"/>
      <c r="I30" s="60"/>
      <c r="J30" s="68"/>
      <c r="K30" s="60"/>
      <c r="L30" s="60"/>
      <c r="M30" s="59"/>
      <c r="N30" s="59"/>
      <c r="O30" s="59"/>
    </row>
    <row r="31" ht="19.5" customHeight="1">
      <c r="B31" s="67" t="s">
        <v>124</v>
      </c>
      <c r="C31" s="59"/>
      <c r="D31" s="59"/>
      <c r="E31" s="59"/>
      <c r="F31" s="59"/>
      <c r="G31" s="59"/>
      <c r="H31" s="59"/>
      <c r="I31" s="60"/>
      <c r="J31" s="68"/>
      <c r="K31" s="60"/>
      <c r="L31" s="60"/>
      <c r="M31" s="59"/>
      <c r="N31" s="59"/>
      <c r="O31" s="59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 t="s">
        <v>22</v>
      </c>
      <c r="L33" s="1" t="s">
        <v>113</v>
      </c>
      <c r="M33" s="6"/>
    </row>
    <row r="34" ht="19.5" customHeight="1">
      <c r="I34" s="1"/>
      <c r="J34" s="1"/>
      <c r="K34" s="2" t="s">
        <v>48</v>
      </c>
      <c r="L34" s="1" t="s">
        <v>125</v>
      </c>
      <c r="M34" s="6"/>
    </row>
    <row r="35" ht="19.5" customHeight="1">
      <c r="I35" s="1"/>
      <c r="J35" s="1"/>
      <c r="K35" s="2" t="s">
        <v>126</v>
      </c>
      <c r="L35" s="1" t="s">
        <v>23</v>
      </c>
      <c r="M35" s="6"/>
    </row>
    <row r="36" ht="19.5" customHeight="1">
      <c r="I36" s="1"/>
      <c r="J36" s="1"/>
      <c r="K36" s="2"/>
      <c r="L36" s="1" t="s">
        <v>127</v>
      </c>
      <c r="M36" s="6"/>
    </row>
    <row r="37" ht="19.5" customHeight="1">
      <c r="I37" s="1"/>
      <c r="J37" s="1"/>
      <c r="K37" s="2"/>
      <c r="L37" s="3"/>
    </row>
    <row r="38" ht="19.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1"/>
      <c r="J1000" s="1"/>
      <c r="K1000" s="2"/>
      <c r="L1000" s="3"/>
    </row>
    <row r="1001" ht="15.75" customHeight="1">
      <c r="I1001" s="1"/>
      <c r="J1001" s="1"/>
      <c r="K1001" s="2"/>
      <c r="L1001" s="3"/>
    </row>
    <row r="1002" ht="15.75" customHeight="1">
      <c r="I1002" s="1"/>
      <c r="J1002" s="1"/>
      <c r="K1002" s="2"/>
      <c r="L1002" s="3"/>
    </row>
    <row r="1003" ht="15.75" customHeight="1">
      <c r="I1003" s="3"/>
      <c r="J1003" s="3"/>
      <c r="K1003" s="69"/>
      <c r="L1003" s="3"/>
    </row>
    <row r="1004" ht="15.75" customHeight="1">
      <c r="I1004" s="3"/>
      <c r="J1004" s="3"/>
      <c r="K1004" s="69"/>
      <c r="L1004" s="3"/>
    </row>
  </sheetData>
  <mergeCells count="1">
    <mergeCell ref="B3:O3"/>
  </mergeCells>
  <dataValidations>
    <dataValidation type="list" allowBlank="1" showErrorMessage="1" sqref="L6:L23 L26:L31">
      <formula1>$L$33:$L$36</formula1>
    </dataValidation>
    <dataValidation type="list" allowBlank="1" showErrorMessage="1" sqref="K6:K8 K11:K22 K26:K31">
      <formula1>$K$33:$K$35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70"/>
      <c r="D4" s="70"/>
      <c r="E4" s="70"/>
      <c r="F4" s="6"/>
    </row>
    <row r="5" hidden="1">
      <c r="C5" s="70"/>
      <c r="D5" s="70"/>
      <c r="E5" s="70"/>
      <c r="F5" s="6"/>
    </row>
    <row r="6" ht="39.75" customHeight="1">
      <c r="B6" s="71" t="s">
        <v>128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ht="9.75" customHeight="1">
      <c r="A7" s="4"/>
      <c r="B7" s="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75"/>
      <c r="C8" s="76"/>
      <c r="D8" s="76"/>
      <c r="E8" s="76"/>
      <c r="F8" s="77"/>
      <c r="G8" s="78"/>
      <c r="H8" s="78"/>
      <c r="I8" s="78"/>
      <c r="J8" s="78"/>
      <c r="K8" s="78"/>
      <c r="L8" s="78"/>
      <c r="M8" s="78"/>
      <c r="N8" s="78"/>
      <c r="O8" s="78"/>
      <c r="P8" s="79"/>
      <c r="Q8" s="4"/>
    </row>
    <row r="9" ht="30.0" customHeight="1">
      <c r="B9" s="80"/>
      <c r="C9" s="81" t="s">
        <v>1</v>
      </c>
      <c r="D9" s="82"/>
      <c r="E9" s="83" t="s">
        <v>129</v>
      </c>
      <c r="F9" s="73"/>
      <c r="G9" s="82"/>
      <c r="H9" s="83" t="s">
        <v>11</v>
      </c>
      <c r="I9" s="73"/>
      <c r="J9" s="84"/>
      <c r="K9" s="84"/>
      <c r="L9" s="84"/>
      <c r="M9" s="84"/>
      <c r="N9" s="84"/>
      <c r="O9" s="84"/>
      <c r="P9" s="85"/>
      <c r="Q9" s="4"/>
    </row>
    <row r="10" ht="30.0" customHeight="1">
      <c r="B10" s="80"/>
      <c r="C10" s="86" t="s">
        <v>88</v>
      </c>
      <c r="D10" s="87"/>
      <c r="E10" s="88" t="str">
        <f>VLOOKUP(C10,'Formato descripción HU'!B6:O23,5,0)</f>
        <v>Administrador</v>
      </c>
      <c r="F10" s="73"/>
      <c r="G10" s="89"/>
      <c r="H10" s="88" t="str">
        <f>VLOOKUP(C10,'Formato descripción HU'!B6:O23,11,0)</f>
        <v>Terminado</v>
      </c>
      <c r="I10" s="73"/>
      <c r="J10" s="89"/>
      <c r="K10" s="84"/>
      <c r="L10" s="84"/>
      <c r="M10" s="84"/>
      <c r="N10" s="84"/>
      <c r="O10" s="84"/>
      <c r="P10" s="85"/>
      <c r="Q10" s="4"/>
    </row>
    <row r="11" ht="9.75" customHeight="1">
      <c r="A11" s="4"/>
      <c r="B11" s="80"/>
      <c r="C11" s="90"/>
      <c r="D11" s="87"/>
      <c r="E11" s="91"/>
      <c r="F11" s="91"/>
      <c r="G11" s="89"/>
      <c r="H11" s="91"/>
      <c r="I11" s="91"/>
      <c r="J11" s="89"/>
      <c r="K11" s="91"/>
      <c r="L11" s="91"/>
      <c r="M11" s="84"/>
      <c r="N11" s="91"/>
      <c r="O11" s="91"/>
      <c r="P11" s="8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80"/>
      <c r="C12" s="81" t="s">
        <v>130</v>
      </c>
      <c r="D12" s="87"/>
      <c r="E12" s="83" t="s">
        <v>10</v>
      </c>
      <c r="F12" s="73"/>
      <c r="G12" s="89"/>
      <c r="H12" s="83" t="s">
        <v>131</v>
      </c>
      <c r="I12" s="73"/>
      <c r="J12" s="89"/>
      <c r="K12" s="91"/>
      <c r="L12" s="91"/>
      <c r="M12" s="84"/>
      <c r="N12" s="91"/>
      <c r="O12" s="91"/>
      <c r="P12" s="8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80"/>
      <c r="C13" s="92">
        <f>VLOOKUP('Historia de Usuario'!C10,'Formato descripción HU'!B6:O23,8,0)</f>
        <v>4</v>
      </c>
      <c r="D13" s="87"/>
      <c r="E13" s="88" t="str">
        <f>VLOOKUP(C10,'Formato descripción HU'!B6:O23,10,0)</f>
        <v>Alta</v>
      </c>
      <c r="F13" s="73"/>
      <c r="G13" s="89"/>
      <c r="H13" s="88" t="str">
        <f>VLOOKUP(C10,'Formato descripción HU'!B6:O23,7,0)</f>
        <v>Wilmer</v>
      </c>
      <c r="I13" s="73"/>
      <c r="J13" s="89"/>
      <c r="K13" s="91"/>
      <c r="L13" s="91"/>
      <c r="M13" s="84"/>
      <c r="N13" s="91"/>
      <c r="O13" s="91"/>
      <c r="P13" s="8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80"/>
      <c r="C14" s="84"/>
      <c r="D14" s="87"/>
      <c r="E14" s="84"/>
      <c r="F14" s="84"/>
      <c r="G14" s="89"/>
      <c r="H14" s="89"/>
      <c r="I14" s="84"/>
      <c r="J14" s="84"/>
      <c r="K14" s="84"/>
      <c r="L14" s="84"/>
      <c r="M14" s="84"/>
      <c r="N14" s="84"/>
      <c r="O14" s="84"/>
      <c r="P14" s="8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80"/>
      <c r="C15" s="93" t="s">
        <v>132</v>
      </c>
      <c r="D15" s="94" t="str">
        <f>VLOOKUP(C10,'Formato descripción HU'!B6:O23,3,0)</f>
        <v>El administrador puede gestionar las recomendaciones que se encuentran en el programa</v>
      </c>
      <c r="E15" s="95"/>
      <c r="F15" s="84"/>
      <c r="G15" s="93" t="s">
        <v>133</v>
      </c>
      <c r="H15" s="94" t="str">
        <f>VLOOKUP(C10,'Formato descripción HU'!B6:O23,4,0)</f>
        <v>El administrador pueda gestionar y adminsitrar las recomendaciones por productos y sus registros segun las necesidades del usuario</v>
      </c>
      <c r="I15" s="96"/>
      <c r="J15" s="95"/>
      <c r="K15" s="84"/>
      <c r="L15" s="93" t="s">
        <v>134</v>
      </c>
      <c r="M15" s="94" t="str">
        <f>VLOOKUP(C10,'Formato descripción HU'!B6:O23,6,0)</f>
        <v>Crear una funcion para cada operacion del CRUD en el cual pueda crear, leer, actualizar y elliminar alguna recomendacion y su registro por producto.</v>
      </c>
      <c r="N15" s="96"/>
      <c r="O15" s="95"/>
      <c r="P15" s="8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80"/>
      <c r="C16" s="97"/>
      <c r="D16" s="98"/>
      <c r="E16" s="99"/>
      <c r="F16" s="84"/>
      <c r="G16" s="97"/>
      <c r="H16" s="98"/>
      <c r="J16" s="99"/>
      <c r="K16" s="84"/>
      <c r="L16" s="97"/>
      <c r="M16" s="98"/>
      <c r="O16" s="99"/>
      <c r="P16" s="8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80"/>
      <c r="C17" s="100"/>
      <c r="D17" s="101"/>
      <c r="E17" s="102"/>
      <c r="F17" s="84"/>
      <c r="G17" s="100"/>
      <c r="H17" s="101"/>
      <c r="I17" s="103"/>
      <c r="J17" s="102"/>
      <c r="K17" s="84"/>
      <c r="L17" s="100"/>
      <c r="M17" s="101"/>
      <c r="N17" s="103"/>
      <c r="O17" s="102"/>
      <c r="P17" s="8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80"/>
      <c r="C18" s="84"/>
      <c r="D18" s="84"/>
      <c r="E18" s="84"/>
      <c r="F18" s="84"/>
      <c r="G18" s="89"/>
      <c r="H18" s="89"/>
      <c r="I18" s="89"/>
      <c r="J18" s="84"/>
      <c r="K18" s="84"/>
      <c r="L18" s="84"/>
      <c r="M18" s="84"/>
      <c r="N18" s="84"/>
      <c r="O18" s="84"/>
      <c r="P18" s="8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80"/>
      <c r="C19" s="104" t="s">
        <v>135</v>
      </c>
      <c r="D19" s="95"/>
      <c r="E19" s="105" t="str">
        <f>VLOOKUP(C10,'Formato descripción HU'!B6:O23,14,0)</f>
        <v>Gestionar CRUD  de recomendaciones</v>
      </c>
      <c r="F19" s="106"/>
      <c r="G19" s="106"/>
      <c r="H19" s="106"/>
      <c r="I19" s="106"/>
      <c r="J19" s="106"/>
      <c r="K19" s="106"/>
      <c r="L19" s="106"/>
      <c r="M19" s="106"/>
      <c r="N19" s="106"/>
      <c r="O19" s="107"/>
      <c r="P19" s="85"/>
      <c r="Q19" s="4"/>
    </row>
    <row r="20" ht="19.5" customHeight="1">
      <c r="B20" s="80"/>
      <c r="C20" s="101"/>
      <c r="D20" s="102"/>
      <c r="E20" s="108"/>
      <c r="F20" s="109"/>
      <c r="G20" s="109"/>
      <c r="H20" s="109"/>
      <c r="I20" s="109"/>
      <c r="J20" s="109"/>
      <c r="K20" s="109"/>
      <c r="L20" s="109"/>
      <c r="M20" s="109"/>
      <c r="N20" s="109"/>
      <c r="O20" s="110"/>
      <c r="P20" s="85"/>
      <c r="Q20" s="4"/>
    </row>
    <row r="21" ht="9.75" customHeight="1">
      <c r="B21" s="80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/>
      <c r="Q21" s="4"/>
    </row>
    <row r="22" ht="19.5" customHeight="1">
      <c r="A22" s="4"/>
      <c r="B22" s="80"/>
      <c r="C22" s="111" t="s">
        <v>136</v>
      </c>
      <c r="D22" s="95"/>
      <c r="E22" s="94" t="str">
        <f>VLOOKUP(C10,'Formato descripción HU'!B6:O23,12,0)</f>
        <v>Verificar que al realizar las operaciones en la interfaz del administrador, se aplique en la base de datos la misma operacion en tiempo real.</v>
      </c>
      <c r="F22" s="96"/>
      <c r="G22" s="96"/>
      <c r="H22" s="95"/>
      <c r="I22" s="84"/>
      <c r="J22" s="111" t="s">
        <v>13</v>
      </c>
      <c r="K22" s="95"/>
      <c r="L22" s="112" t="str">
        <f>VLOOKUP(C10,'Formato descripción HU'!B6:O23,13,0)</f>
        <v>S/C</v>
      </c>
      <c r="M22" s="96"/>
      <c r="N22" s="96"/>
      <c r="O22" s="95"/>
      <c r="P22" s="8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80"/>
      <c r="C23" s="98"/>
      <c r="D23" s="99"/>
      <c r="E23" s="98"/>
      <c r="H23" s="99"/>
      <c r="I23" s="84"/>
      <c r="J23" s="98"/>
      <c r="K23" s="99"/>
      <c r="L23" s="98"/>
      <c r="O23" s="99"/>
      <c r="P23" s="8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80"/>
      <c r="C24" s="101"/>
      <c r="D24" s="102"/>
      <c r="E24" s="101"/>
      <c r="F24" s="103"/>
      <c r="G24" s="103"/>
      <c r="H24" s="102"/>
      <c r="I24" s="84"/>
      <c r="J24" s="101"/>
      <c r="K24" s="102"/>
      <c r="L24" s="101"/>
      <c r="M24" s="103"/>
      <c r="N24" s="103"/>
      <c r="O24" s="102"/>
      <c r="P24" s="8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