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pivotTables/pivotTable10.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6.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7.xml" ContentType="application/vnd.openxmlformats-officedocument.spreadsheetml.pivotTable+xml"/>
  <Override PartName="/xl/drawings/drawing1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8.xml" ContentType="application/vnd.openxmlformats-officedocument.spreadsheetml.pivotTable+xml"/>
  <Override PartName="/xl/drawings/drawing13.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9.xml" ContentType="application/vnd.openxmlformats-officedocument.spreadsheetml.pivotTable+xml"/>
  <Override PartName="/xl/drawings/drawing1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0.xml" ContentType="application/vnd.openxmlformats-officedocument.spreadsheetml.pivotTable+xml"/>
  <Override PartName="/xl/drawings/drawing15.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1.xml" ContentType="application/vnd.openxmlformats-officedocument.spreadsheetml.pivotTable+xml"/>
  <Override PartName="/xl/drawings/drawing16.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drawings/drawing17.xml" ContentType="application/vnd.openxmlformats-officedocument.drawing+xml"/>
  <Override PartName="/xl/slicers/slicer2.xml" ContentType="application/vnd.ms-excel.slicer+xml"/>
  <Override PartName="/xl/timelines/timeline1.xml" ContentType="application/vnd.ms-excel.timelin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Ex3.xml" ContentType="application/vnd.ms-office.chartex+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p\Desktop\Almax_Excel_Dashboard\"/>
    </mc:Choice>
  </mc:AlternateContent>
  <xr:revisionPtr revIDLastSave="0" documentId="13_ncr:1_{AB3C3871-C042-4C86-9588-14D58B0A0D62}" xr6:coauthVersionLast="47" xr6:coauthVersionMax="47" xr10:uidLastSave="{00000000-0000-0000-0000-000000000000}"/>
  <bookViews>
    <workbookView xWindow="-108" yWindow="-108" windowWidth="23256" windowHeight="12456" tabRatio="696" firstSheet="19" activeTab="24" xr2:uid="{1328AB33-B132-4E9F-8E78-1C554AB668CB}"/>
  </bookViews>
  <sheets>
    <sheet name="shipment_overview" sheetId="31" r:id="rId1"/>
    <sheet name="Customer" sheetId="34" r:id="rId2"/>
    <sheet name="Financial" sheetId="35" r:id="rId3"/>
    <sheet name="Employee" sheetId="33" r:id="rId4"/>
    <sheet name="Distribution Ac. Shipping Modes" sheetId="39" r:id="rId5"/>
    <sheet name="Charges Across Shipping Modes" sheetId="38" r:id="rId6"/>
    <sheet name="Shipment Volume Trend" sheetId="36" r:id="rId7"/>
    <sheet name="Weight_Distribution" sheetId="37" r:id="rId8"/>
    <sheet name="Employee_Designation" sheetId="41" r:id="rId9"/>
    <sheet name="Employees by Location" sheetId="40" r:id="rId10"/>
    <sheet name="Customer Churn Overtime" sheetId="42" r:id="rId11"/>
    <sheet name="Customer Segmentation" sheetId="44" r:id="rId12"/>
    <sheet name="Customer Aquisition OverTime" sheetId="46" r:id="rId13"/>
    <sheet name="Order Type" sheetId="48" r:id="rId14"/>
    <sheet name="Membership distribution" sheetId="47" r:id="rId15"/>
    <sheet name="Payment Types" sheetId="49" r:id="rId16"/>
    <sheet name="Top Customers" sheetId="50" r:id="rId17"/>
    <sheet name="Avg. Order Value" sheetId="52" r:id="rId18"/>
    <sheet name="Shipment_Efficiency" sheetId="54" r:id="rId19"/>
    <sheet name="Total Revenue" sheetId="56" r:id="rId20"/>
    <sheet name="Delivery Time" sheetId="57" r:id="rId21"/>
    <sheet name="Avg. Weight" sheetId="58" r:id="rId22"/>
    <sheet name="Payment Mode" sheetId="59" r:id="rId23"/>
    <sheet name="Data_Sheet" sheetId="7" r:id="rId24"/>
    <sheet name="Dashboard" sheetId="51" r:id="rId25"/>
  </sheets>
  <definedNames>
    <definedName name="_xlchart.v1.0" hidden="1">shipment_overview!$F$71</definedName>
    <definedName name="_xlchart.v1.1" hidden="1">shipment_overview!$F$72:$F$247</definedName>
    <definedName name="_xlchart.v1.2" hidden="1">Weight_Distribution!$C$4:$C$179</definedName>
    <definedName name="_xlchart.v1.3" hidden="1">Weight_Distribution!$C$4:$C$179</definedName>
    <definedName name="_xlcn.WorksheetConnection_customermembership.xlsxData_Sheet" hidden="1">Data_Sheet[]</definedName>
    <definedName name="ExternalData_1" localSheetId="11" hidden="1">'Customer Segmentation'!$B$6:$Q$206</definedName>
    <definedName name="ExternalData_4" localSheetId="23" hidden="1">Data_Sheet!$A$1:$AH$201</definedName>
    <definedName name="Slicer_C_TYPE">#N/A</definedName>
    <definedName name="Slicer_Membership_Status">#N/A</definedName>
    <definedName name="Slicer_P.Payment_Mode">#N/A</definedName>
    <definedName name="Slicer_S.SER_TYPE">#N/A</definedName>
    <definedName name="Slicer_S.SH_DOMAIN">#N/A</definedName>
    <definedName name="Timeline_S.Sent_date">#N/A</definedName>
  </definedNames>
  <calcPr calcId="191029"/>
  <pivotCaches>
    <pivotCache cacheId="1" r:id="rId26"/>
    <pivotCache cacheId="711" r:id="rId27"/>
    <pivotCache cacheId="714" r:id="rId28"/>
    <pivotCache cacheId="717" r:id="rId29"/>
    <pivotCache cacheId="754" r:id="rId30"/>
    <pivotCache cacheId="757" r:id="rId31"/>
    <pivotCache cacheId="760" r:id="rId32"/>
    <pivotCache cacheId="763" r:id="rId33"/>
    <pivotCache cacheId="766" r:id="rId34"/>
    <pivotCache cacheId="769" r:id="rId35"/>
    <pivotCache cacheId="775" r:id="rId36"/>
    <pivotCache cacheId="943" r:id="rId37"/>
    <pivotCache cacheId="946" r:id="rId38"/>
    <pivotCache cacheId="949" r:id="rId39"/>
    <pivotCache cacheId="952" r:id="rId40"/>
    <pivotCache cacheId="955" r:id="rId41"/>
    <pivotCache cacheId="958" r:id="rId42"/>
    <pivotCache cacheId="961" r:id="rId43"/>
    <pivotCache cacheId="964" r:id="rId44"/>
    <pivotCache cacheId="967" r:id="rId45"/>
    <pivotCache cacheId="970" r:id="rId46"/>
    <pivotCache cacheId="973" r:id="rId47"/>
  </pivotCaches>
  <extLst>
    <ext xmlns:x14="http://schemas.microsoft.com/office/spreadsheetml/2009/9/main" uri="{876F7934-8845-4945-9796-88D515C7AA90}">
      <x14:pivotCaches>
        <pivotCache cacheId="710" r:id="rId48"/>
      </x14:pivotCaches>
    </ext>
    <ext xmlns:x14="http://schemas.microsoft.com/office/spreadsheetml/2009/9/main" uri="{BBE1A952-AA13-448e-AADC-164F8A28A991}">
      <x14:slicerCaches>
        <x14:slicerCache r:id="rId49"/>
        <x14:slicerCache r:id="rId50"/>
        <x14:slicerCache r:id="rId51"/>
        <x14:slicerCache r:id="rId52"/>
        <x14:slicerCache r:id="rId5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20" r:id="rId54"/>
      </x15:timelineCachePivotCaches>
    </ext>
    <ext xmlns:x15="http://schemas.microsoft.com/office/spreadsheetml/2010/11/main" uri="{D0CA8CA8-9F24-4464-BF8E-62219DCF47F9}">
      <x15:timelineCacheRefs>
        <x15:timelineCacheRef r:id="rId5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Sheet" name="Data_Sheet" connection="WorksheetConnection_customer-membership.xlsx!Data_Sheet"/>
        </x15:modelTables>
        <x15:extLst>
          <ext xmlns:x16="http://schemas.microsoft.com/office/spreadsheetml/2014/11/main" uri="{9835A34E-60A6-4A7C-AAB8-D5F71C897F49}">
            <x16:modelTimeGroupings>
              <x16:modelTimeGrouping tableName="Data_Sheet" columnName="S.Sent_date" columnId="S Sent_date">
                <x16:calculatedTimeColumn columnName="S.Sent_date (Year)" columnId="S Sent_date (Year)" contentType="years" isSelected="1"/>
                <x16:calculatedTimeColumn columnName="S.Sent_date (Quarter)" columnId="S Sent_date (Quarter)" contentType="quarters" isSelected="1"/>
                <x16:calculatedTimeColumn columnName="S.Sent_date (Month Index)" columnId="S Sent_date (Month Index)" contentType="monthsindex" isSelected="1"/>
                <x16:calculatedTimeColumn columnName="S.Sent_date (Month)" columnId="S Sent_date (Month)" contentType="months" isSelected="1"/>
              </x16:modelTimeGrouping>
              <x16:modelTimeGrouping tableName="Data_Sheet" columnName="M_Start_date" columnId="M_Start_date">
                <x16:calculatedTimeColumn columnName="M_Start_date (Year)" columnId="M_Start_date (Year)" contentType="years" isSelected="1"/>
                <x16:calculatedTimeColumn columnName="M_Start_date (Quarter)" columnId="M_Start_date (Quarter)" contentType="quarters" isSelected="1"/>
                <x16:calculatedTimeColumn columnName="M_Start_date (Month Index)" columnId="M_Start_date (Month Index)" contentType="monthsindex" isSelected="1"/>
                <x16:calculatedTimeColumn columnName="M_Start_date (Month)" columnId="M_Start_date (Month)" contentType="months" isSelected="1"/>
              </x16:modelTimeGrouping>
              <x16:modelTimeGrouping tableName="Data_Sheet" columnName="M_End_date" columnId="M_End_date">
                <x16:calculatedTimeColumn columnName="M_End_date (Year)" columnId="M_End_date (Year)" contentType="years" isSelected="1"/>
                <x16:calculatedTimeColumn columnName="M_End_date (Quarter)" columnId="M_End_date (Quarter)" contentType="quarters" isSelected="1"/>
                <x16:calculatedTimeColumn columnName="M_End_date (Month Index)" columnId="M_End_date (Month Index)" contentType="monthsindex" isSelected="1"/>
                <x16:calculatedTimeColumn columnName="M_End_date (Month)" columnId="M_End_date (Month)" contentType="months" isSelected="1"/>
              </x16:modelTimeGrouping>
            </x16:modelTimeGroupings>
          </ext>
        </x15:extLst>
      </x15:dataModel>
    </ext>
  </extLst>
</workbook>
</file>

<file path=xl/calcChain.xml><?xml version="1.0" encoding="utf-8"?>
<calcChain xmlns="http://schemas.openxmlformats.org/spreadsheetml/2006/main">
  <c r="R7" i="44" l="1"/>
  <c r="R8" i="44"/>
  <c r="R9" i="44"/>
  <c r="R10" i="44"/>
  <c r="S10" i="44" s="1"/>
  <c r="R11" i="44"/>
  <c r="R12" i="44"/>
  <c r="R13" i="44"/>
  <c r="S13" i="44" s="1"/>
  <c r="R14" i="44"/>
  <c r="S14" i="44" s="1"/>
  <c r="R15" i="44"/>
  <c r="S15" i="44" s="1"/>
  <c r="R16" i="44"/>
  <c r="S16" i="44" s="1"/>
  <c r="R17" i="44"/>
  <c r="S17" i="44" s="1"/>
  <c r="R18" i="44"/>
  <c r="S18" i="44" s="1"/>
  <c r="R19" i="44"/>
  <c r="S19" i="44" s="1"/>
  <c r="R20" i="44"/>
  <c r="R21" i="44"/>
  <c r="R22" i="44"/>
  <c r="S22" i="44" s="1"/>
  <c r="R23" i="44"/>
  <c r="R24" i="44"/>
  <c r="R25" i="44"/>
  <c r="R26" i="44"/>
  <c r="S26" i="44" s="1"/>
  <c r="R27" i="44"/>
  <c r="R28" i="44"/>
  <c r="S28" i="44" s="1"/>
  <c r="R29" i="44"/>
  <c r="S29" i="44" s="1"/>
  <c r="R30" i="44"/>
  <c r="S30" i="44" s="1"/>
  <c r="R31" i="44"/>
  <c r="R32" i="44"/>
  <c r="R33" i="44"/>
  <c r="R34" i="44"/>
  <c r="S34" i="44" s="1"/>
  <c r="R35" i="44"/>
  <c r="R36" i="44"/>
  <c r="R37" i="44"/>
  <c r="R38" i="44"/>
  <c r="S38" i="44" s="1"/>
  <c r="R39" i="44"/>
  <c r="S39" i="44" s="1"/>
  <c r="R40" i="44"/>
  <c r="S40" i="44" s="1"/>
  <c r="R41" i="44"/>
  <c r="S41" i="44" s="1"/>
  <c r="R42" i="44"/>
  <c r="S42" i="44" s="1"/>
  <c r="R43" i="44"/>
  <c r="R44" i="44"/>
  <c r="R45" i="44"/>
  <c r="R46" i="44"/>
  <c r="S46" i="44" s="1"/>
  <c r="R47" i="44"/>
  <c r="R48" i="44"/>
  <c r="R49" i="44"/>
  <c r="R50" i="44"/>
  <c r="S50" i="44" s="1"/>
  <c r="R51" i="44"/>
  <c r="S51" i="44" s="1"/>
  <c r="R52" i="44"/>
  <c r="S52" i="44" s="1"/>
  <c r="R53" i="44"/>
  <c r="S53" i="44" s="1"/>
  <c r="R54" i="44"/>
  <c r="S54" i="44" s="1"/>
  <c r="R55" i="44"/>
  <c r="S55" i="44" s="1"/>
  <c r="R56" i="44"/>
  <c r="R57" i="44"/>
  <c r="R58" i="44"/>
  <c r="S58" i="44" s="1"/>
  <c r="R59" i="44"/>
  <c r="R60" i="44"/>
  <c r="R61" i="44"/>
  <c r="R62" i="44"/>
  <c r="S62" i="44" s="1"/>
  <c r="R63" i="44"/>
  <c r="S63" i="44" s="1"/>
  <c r="R64" i="44"/>
  <c r="S64" i="44" s="1"/>
  <c r="R65" i="44"/>
  <c r="S65" i="44" s="1"/>
  <c r="R66" i="44"/>
  <c r="S66" i="44" s="1"/>
  <c r="R67" i="44"/>
  <c r="S67" i="44" s="1"/>
  <c r="R68" i="44"/>
  <c r="R69" i="44"/>
  <c r="R70" i="44"/>
  <c r="S70" i="44" s="1"/>
  <c r="R71" i="44"/>
  <c r="R72" i="44"/>
  <c r="R73" i="44"/>
  <c r="R74" i="44"/>
  <c r="S74" i="44" s="1"/>
  <c r="R75" i="44"/>
  <c r="R76" i="44"/>
  <c r="S76" i="44" s="1"/>
  <c r="R77" i="44"/>
  <c r="S77" i="44" s="1"/>
  <c r="R78" i="44"/>
  <c r="S78" i="44" s="1"/>
  <c r="R79" i="44"/>
  <c r="R80" i="44"/>
  <c r="R81" i="44"/>
  <c r="R82" i="44"/>
  <c r="S82" i="44" s="1"/>
  <c r="R83" i="44"/>
  <c r="R84" i="44"/>
  <c r="R85" i="44"/>
  <c r="R86" i="44"/>
  <c r="S86" i="44" s="1"/>
  <c r="R87" i="44"/>
  <c r="S87" i="44" s="1"/>
  <c r="R88" i="44"/>
  <c r="S88" i="44" s="1"/>
  <c r="R89" i="44"/>
  <c r="S89" i="44" s="1"/>
  <c r="R90" i="44"/>
  <c r="S90" i="44" s="1"/>
  <c r="R91" i="44"/>
  <c r="R92" i="44"/>
  <c r="R93" i="44"/>
  <c r="R94" i="44"/>
  <c r="S94" i="44" s="1"/>
  <c r="R95" i="44"/>
  <c r="R96" i="44"/>
  <c r="R97" i="44"/>
  <c r="S97" i="44" s="1"/>
  <c r="R98" i="44"/>
  <c r="S98" i="44" s="1"/>
  <c r="R99" i="44"/>
  <c r="S99" i="44" s="1"/>
  <c r="R100" i="44"/>
  <c r="S100" i="44" s="1"/>
  <c r="R101" i="44"/>
  <c r="S101" i="44" s="1"/>
  <c r="R102" i="44"/>
  <c r="S102" i="44" s="1"/>
  <c r="R103" i="44"/>
  <c r="R104" i="44"/>
  <c r="R105" i="44"/>
  <c r="S105" i="44" s="1"/>
  <c r="R106" i="44"/>
  <c r="S106" i="44" s="1"/>
  <c r="R107" i="44"/>
  <c r="R108" i="44"/>
  <c r="R109" i="44"/>
  <c r="R110" i="44"/>
  <c r="S110" i="44" s="1"/>
  <c r="R111" i="44"/>
  <c r="R112" i="44"/>
  <c r="S112" i="44" s="1"/>
  <c r="R113" i="44"/>
  <c r="S113" i="44" s="1"/>
  <c r="R114" i="44"/>
  <c r="S114" i="44" s="1"/>
  <c r="R115" i="44"/>
  <c r="R116" i="44"/>
  <c r="R117" i="44"/>
  <c r="R118" i="44"/>
  <c r="S118" i="44" s="1"/>
  <c r="R119" i="44"/>
  <c r="S119" i="44" s="1"/>
  <c r="R120" i="44"/>
  <c r="R121" i="44"/>
  <c r="R122" i="44"/>
  <c r="S122" i="44" s="1"/>
  <c r="R123" i="44"/>
  <c r="S123" i="44" s="1"/>
  <c r="R124" i="44"/>
  <c r="S124" i="44" s="1"/>
  <c r="R125" i="44"/>
  <c r="S125" i="44" s="1"/>
  <c r="R126" i="44"/>
  <c r="S126" i="44" s="1"/>
  <c r="R127" i="44"/>
  <c r="R128" i="44"/>
  <c r="R129" i="44"/>
  <c r="R130" i="44"/>
  <c r="S130" i="44" s="1"/>
  <c r="R131" i="44"/>
  <c r="S131" i="44" s="1"/>
  <c r="R132" i="44"/>
  <c r="R133" i="44"/>
  <c r="R134" i="44"/>
  <c r="S134" i="44" s="1"/>
  <c r="R135" i="44"/>
  <c r="S135" i="44" s="1"/>
  <c r="R136" i="44"/>
  <c r="S136" i="44" s="1"/>
  <c r="R137" i="44"/>
  <c r="S137" i="44" s="1"/>
  <c r="R138" i="44"/>
  <c r="S138" i="44" s="1"/>
  <c r="R139" i="44"/>
  <c r="R140" i="44"/>
  <c r="R141" i="44"/>
  <c r="S141" i="44" s="1"/>
  <c r="R142" i="44"/>
  <c r="S142" i="44" s="1"/>
  <c r="R143" i="44"/>
  <c r="R144" i="44"/>
  <c r="R145" i="44"/>
  <c r="R146" i="44"/>
  <c r="R147" i="44"/>
  <c r="S147" i="44" s="1"/>
  <c r="R148" i="44"/>
  <c r="S148" i="44" s="1"/>
  <c r="R149" i="44"/>
  <c r="S149" i="44" s="1"/>
  <c r="R150" i="44"/>
  <c r="S150" i="44" s="1"/>
  <c r="R151" i="44"/>
  <c r="R152" i="44"/>
  <c r="S152" i="44" s="1"/>
  <c r="R153" i="44"/>
  <c r="S153" i="44" s="1"/>
  <c r="R154" i="44"/>
  <c r="S154" i="44" s="1"/>
  <c r="R155" i="44"/>
  <c r="R156" i="44"/>
  <c r="R157" i="44"/>
  <c r="S157" i="44" s="1"/>
  <c r="R158" i="44"/>
  <c r="S158" i="44" s="1"/>
  <c r="R159" i="44"/>
  <c r="S159" i="44" s="1"/>
  <c r="R160" i="44"/>
  <c r="S160" i="44" s="1"/>
  <c r="R161" i="44"/>
  <c r="S161" i="44" s="1"/>
  <c r="R162" i="44"/>
  <c r="S162" i="44" s="1"/>
  <c r="R163" i="44"/>
  <c r="R164" i="44"/>
  <c r="R165" i="44"/>
  <c r="R166" i="44"/>
  <c r="S166" i="44" s="1"/>
  <c r="R167" i="44"/>
  <c r="S167" i="44" s="1"/>
  <c r="R168" i="44"/>
  <c r="R169" i="44"/>
  <c r="R170" i="44"/>
  <c r="S170" i="44" s="1"/>
  <c r="R171" i="44"/>
  <c r="S171" i="44" s="1"/>
  <c r="R172" i="44"/>
  <c r="S172" i="44" s="1"/>
  <c r="R173" i="44"/>
  <c r="S173" i="44" s="1"/>
  <c r="R174" i="44"/>
  <c r="S174" i="44" s="1"/>
  <c r="R175" i="44"/>
  <c r="R176" i="44"/>
  <c r="R177" i="44"/>
  <c r="S177" i="44" s="1"/>
  <c r="R178" i="44"/>
  <c r="S178" i="44" s="1"/>
  <c r="R179" i="44"/>
  <c r="R180" i="44"/>
  <c r="R181" i="44"/>
  <c r="S181" i="44" s="1"/>
  <c r="R182" i="44"/>
  <c r="S182" i="44" s="1"/>
  <c r="R183" i="44"/>
  <c r="S183" i="44" s="1"/>
  <c r="R184" i="44"/>
  <c r="S184" i="44" s="1"/>
  <c r="R185" i="44"/>
  <c r="S185" i="44" s="1"/>
  <c r="R186" i="44"/>
  <c r="S186" i="44" s="1"/>
  <c r="R187" i="44"/>
  <c r="R188" i="44"/>
  <c r="R189" i="44"/>
  <c r="R190" i="44"/>
  <c r="S190" i="44" s="1"/>
  <c r="R191" i="44"/>
  <c r="R192" i="44"/>
  <c r="R193" i="44"/>
  <c r="R194" i="44"/>
  <c r="R195" i="44"/>
  <c r="S195" i="44" s="1"/>
  <c r="R196" i="44"/>
  <c r="S196" i="44" s="1"/>
  <c r="R197" i="44"/>
  <c r="S197" i="44" s="1"/>
  <c r="R198" i="44"/>
  <c r="S198" i="44" s="1"/>
  <c r="R199" i="44"/>
  <c r="R200" i="44"/>
  <c r="R201" i="44"/>
  <c r="R202" i="44"/>
  <c r="S202" i="44" s="1"/>
  <c r="R203" i="44"/>
  <c r="S203" i="44" s="1"/>
  <c r="R204" i="44"/>
  <c r="R205" i="44"/>
  <c r="R206" i="44"/>
  <c r="S206" i="44" s="1"/>
  <c r="S7" i="44"/>
  <c r="S8" i="44"/>
  <c r="S9" i="44"/>
  <c r="S11" i="44"/>
  <c r="U11" i="44" s="1"/>
  <c r="S12" i="44"/>
  <c r="S20" i="44"/>
  <c r="S21" i="44"/>
  <c r="S23" i="44"/>
  <c r="S24" i="44"/>
  <c r="S25" i="44"/>
  <c r="S27" i="44"/>
  <c r="S31" i="44"/>
  <c r="S32" i="44"/>
  <c r="S33" i="44"/>
  <c r="U33" i="44" s="1"/>
  <c r="S35" i="44"/>
  <c r="S36" i="44"/>
  <c r="S37" i="44"/>
  <c r="S43" i="44"/>
  <c r="S44" i="44"/>
  <c r="S45" i="44"/>
  <c r="S47" i="44"/>
  <c r="S48" i="44"/>
  <c r="S49" i="44"/>
  <c r="S56" i="44"/>
  <c r="S57" i="44"/>
  <c r="S59" i="44"/>
  <c r="S60" i="44"/>
  <c r="S61" i="44"/>
  <c r="S68" i="44"/>
  <c r="S69" i="44"/>
  <c r="S71" i="44"/>
  <c r="S72" i="44"/>
  <c r="S73" i="44"/>
  <c r="S75" i="44"/>
  <c r="S79" i="44"/>
  <c r="S80" i="44"/>
  <c r="S81" i="44"/>
  <c r="S83" i="44"/>
  <c r="S84" i="44"/>
  <c r="S85" i="44"/>
  <c r="S91" i="44"/>
  <c r="S92" i="44"/>
  <c r="S93" i="44"/>
  <c r="S95" i="44"/>
  <c r="S96" i="44"/>
  <c r="S103" i="44"/>
  <c r="S104" i="44"/>
  <c r="S107" i="44"/>
  <c r="S108" i="44"/>
  <c r="S109" i="44"/>
  <c r="S111" i="44"/>
  <c r="S115" i="44"/>
  <c r="S116" i="44"/>
  <c r="S117" i="44"/>
  <c r="S120" i="44"/>
  <c r="S121" i="44"/>
  <c r="S127" i="44"/>
  <c r="S128" i="44"/>
  <c r="S129" i="44"/>
  <c r="S132" i="44"/>
  <c r="S133" i="44"/>
  <c r="S139" i="44"/>
  <c r="S140" i="44"/>
  <c r="S143" i="44"/>
  <c r="S144" i="44"/>
  <c r="S145" i="44"/>
  <c r="S146" i="44"/>
  <c r="S151" i="44"/>
  <c r="S155" i="44"/>
  <c r="S156" i="44"/>
  <c r="S163" i="44"/>
  <c r="S164" i="44"/>
  <c r="S165" i="44"/>
  <c r="S168" i="44"/>
  <c r="S169" i="44"/>
  <c r="S175" i="44"/>
  <c r="S176" i="44"/>
  <c r="S179" i="44"/>
  <c r="S180" i="44"/>
  <c r="S187" i="44"/>
  <c r="S188" i="44"/>
  <c r="S189" i="44"/>
  <c r="S191" i="44"/>
  <c r="S192" i="44"/>
  <c r="S193" i="44"/>
  <c r="S194" i="44"/>
  <c r="S199" i="44"/>
  <c r="U199" i="44" s="1"/>
  <c r="S200" i="44"/>
  <c r="S201" i="44"/>
  <c r="S204" i="44"/>
  <c r="S205" i="44"/>
  <c r="T7" i="44"/>
  <c r="T8" i="44"/>
  <c r="T9" i="44"/>
  <c r="T10" i="44"/>
  <c r="T11" i="44"/>
  <c r="T12" i="44"/>
  <c r="U12" i="44" s="1"/>
  <c r="T13" i="44"/>
  <c r="T14" i="44"/>
  <c r="T15" i="44"/>
  <c r="T16" i="44"/>
  <c r="T17" i="44"/>
  <c r="T18" i="44"/>
  <c r="T19" i="44"/>
  <c r="T20" i="44"/>
  <c r="U20" i="44" s="1"/>
  <c r="T21" i="44"/>
  <c r="T22" i="44"/>
  <c r="T23" i="44"/>
  <c r="U23" i="44" s="1"/>
  <c r="T24" i="44"/>
  <c r="T25" i="44"/>
  <c r="T26" i="44"/>
  <c r="T27" i="44"/>
  <c r="T28" i="44"/>
  <c r="T29" i="44"/>
  <c r="T30" i="44"/>
  <c r="T31" i="44"/>
  <c r="T32" i="44"/>
  <c r="T33" i="44"/>
  <c r="T34" i="44"/>
  <c r="T35" i="44"/>
  <c r="T36" i="44"/>
  <c r="T37" i="44"/>
  <c r="T38" i="44"/>
  <c r="T39" i="44"/>
  <c r="T40" i="44"/>
  <c r="T41" i="44"/>
  <c r="T42" i="44"/>
  <c r="T43" i="44"/>
  <c r="T44" i="44"/>
  <c r="U44" i="44" s="1"/>
  <c r="T45" i="44"/>
  <c r="T46" i="44"/>
  <c r="T47" i="44"/>
  <c r="U47" i="44" s="1"/>
  <c r="T48" i="44"/>
  <c r="T49" i="44"/>
  <c r="T50" i="44"/>
  <c r="T51" i="44"/>
  <c r="T52" i="44"/>
  <c r="T53" i="44"/>
  <c r="T54" i="44"/>
  <c r="T55" i="44"/>
  <c r="T56" i="44"/>
  <c r="T57" i="44"/>
  <c r="T58" i="44"/>
  <c r="T59" i="44"/>
  <c r="T60" i="44"/>
  <c r="T61" i="44"/>
  <c r="T62" i="44"/>
  <c r="T63" i="44"/>
  <c r="T64" i="44"/>
  <c r="T65" i="44"/>
  <c r="T66" i="44"/>
  <c r="T67" i="44"/>
  <c r="T68" i="44"/>
  <c r="T69" i="44"/>
  <c r="T70" i="44"/>
  <c r="T71" i="44"/>
  <c r="U71" i="44" s="1"/>
  <c r="T72" i="44"/>
  <c r="T73" i="44"/>
  <c r="T74" i="44"/>
  <c r="T75" i="44"/>
  <c r="U75" i="44" s="1"/>
  <c r="T76" i="44"/>
  <c r="T77" i="44"/>
  <c r="T78" i="44"/>
  <c r="T79" i="44"/>
  <c r="T80" i="44"/>
  <c r="T81" i="44"/>
  <c r="T82" i="44"/>
  <c r="T83" i="44"/>
  <c r="T84" i="44"/>
  <c r="U84" i="44" s="1"/>
  <c r="T85" i="44"/>
  <c r="T86" i="44"/>
  <c r="T87" i="44"/>
  <c r="T88" i="44"/>
  <c r="T89" i="44"/>
  <c r="T90" i="44"/>
  <c r="T91" i="44"/>
  <c r="T92" i="44"/>
  <c r="T93" i="44"/>
  <c r="T94" i="44"/>
  <c r="T95" i="44"/>
  <c r="T96" i="44"/>
  <c r="U96" i="44" s="1"/>
  <c r="T97" i="44"/>
  <c r="T98" i="44"/>
  <c r="T99" i="44"/>
  <c r="T100" i="44"/>
  <c r="T101" i="44"/>
  <c r="T102" i="44"/>
  <c r="T103" i="44"/>
  <c r="T104" i="44"/>
  <c r="T105" i="44"/>
  <c r="T106" i="44"/>
  <c r="T107" i="44"/>
  <c r="T108" i="44"/>
  <c r="U108" i="44" s="1"/>
  <c r="T109" i="44"/>
  <c r="T110" i="44"/>
  <c r="T111" i="44"/>
  <c r="T112" i="44"/>
  <c r="T113" i="44"/>
  <c r="T114" i="44"/>
  <c r="T115" i="44"/>
  <c r="T116" i="44"/>
  <c r="T117" i="44"/>
  <c r="T118" i="44"/>
  <c r="T119" i="44"/>
  <c r="T120" i="44"/>
  <c r="T121" i="44"/>
  <c r="T122" i="44"/>
  <c r="T123" i="44"/>
  <c r="T124" i="44"/>
  <c r="T125" i="44"/>
  <c r="T126" i="44"/>
  <c r="T127" i="44"/>
  <c r="T128" i="44"/>
  <c r="U128" i="44" s="1"/>
  <c r="T129" i="44"/>
  <c r="U129" i="44" s="1"/>
  <c r="T130" i="44"/>
  <c r="T131" i="44"/>
  <c r="T132" i="44"/>
  <c r="U132" i="44" s="1"/>
  <c r="T133" i="44"/>
  <c r="T134" i="44"/>
  <c r="T135" i="44"/>
  <c r="T136" i="44"/>
  <c r="T137" i="44"/>
  <c r="T138" i="44"/>
  <c r="T139" i="44"/>
  <c r="T140" i="44"/>
  <c r="U140" i="44" s="1"/>
  <c r="T141" i="44"/>
  <c r="T142" i="44"/>
  <c r="T143" i="44"/>
  <c r="T144" i="44"/>
  <c r="T145" i="44"/>
  <c r="U145" i="44" s="1"/>
  <c r="T146" i="44"/>
  <c r="T147" i="44"/>
  <c r="T148" i="44"/>
  <c r="T149" i="44"/>
  <c r="T150" i="44"/>
  <c r="T151" i="44"/>
  <c r="T152" i="44"/>
  <c r="T153" i="44"/>
  <c r="T154" i="44"/>
  <c r="T155" i="44"/>
  <c r="T156" i="44"/>
  <c r="T157" i="44"/>
  <c r="T158" i="44"/>
  <c r="T159" i="44"/>
  <c r="T160" i="44"/>
  <c r="T161" i="44"/>
  <c r="T162" i="44"/>
  <c r="T163" i="44"/>
  <c r="U163" i="44" s="1"/>
  <c r="T164" i="44"/>
  <c r="U164" i="44" s="1"/>
  <c r="T165" i="44"/>
  <c r="T166" i="44"/>
  <c r="T167" i="44"/>
  <c r="T168" i="44"/>
  <c r="T169" i="44"/>
  <c r="T170" i="44"/>
  <c r="T171" i="44"/>
  <c r="T172" i="44"/>
  <c r="T173" i="44"/>
  <c r="T174" i="44"/>
  <c r="T175" i="44"/>
  <c r="U175" i="44" s="1"/>
  <c r="T176" i="44"/>
  <c r="T177" i="44"/>
  <c r="T178" i="44"/>
  <c r="T179" i="44"/>
  <c r="T180" i="44"/>
  <c r="T181" i="44"/>
  <c r="T182" i="44"/>
  <c r="T183" i="44"/>
  <c r="T184" i="44"/>
  <c r="T185" i="44"/>
  <c r="T186" i="44"/>
  <c r="T187" i="44"/>
  <c r="T188" i="44"/>
  <c r="U188" i="44" s="1"/>
  <c r="T189" i="44"/>
  <c r="U189" i="44" s="1"/>
  <c r="T190" i="44"/>
  <c r="T191" i="44"/>
  <c r="U191" i="44" s="1"/>
  <c r="T192" i="44"/>
  <c r="T193" i="44"/>
  <c r="T194" i="44"/>
  <c r="T195" i="44"/>
  <c r="T196" i="44"/>
  <c r="T197" i="44"/>
  <c r="T198" i="44"/>
  <c r="T199" i="44"/>
  <c r="T200" i="44"/>
  <c r="T201" i="44"/>
  <c r="U201" i="44" s="1"/>
  <c r="T202" i="44"/>
  <c r="T203" i="44"/>
  <c r="T204" i="44"/>
  <c r="T205" i="44"/>
  <c r="U205" i="44" s="1"/>
  <c r="T206" i="44"/>
  <c r="U21" i="44"/>
  <c r="U69" i="44"/>
  <c r="U117" i="44"/>
  <c r="U127" i="44"/>
  <c r="K7" i="51"/>
  <c r="C7" i="51"/>
  <c r="U193" i="44" l="1"/>
  <c r="U109" i="44"/>
  <c r="U61" i="44"/>
  <c r="U9" i="44"/>
  <c r="U185" i="44"/>
  <c r="U137" i="44"/>
  <c r="U89" i="44"/>
  <c r="U41" i="44"/>
  <c r="U83" i="44"/>
  <c r="U97" i="44"/>
  <c r="U103" i="44"/>
  <c r="U7" i="44"/>
  <c r="U73" i="44"/>
  <c r="U203" i="44"/>
  <c r="U167" i="44"/>
  <c r="U131" i="44"/>
  <c r="U36" i="44"/>
  <c r="U143" i="44"/>
  <c r="U179" i="44"/>
  <c r="U93" i="44"/>
  <c r="U68" i="44"/>
  <c r="U119" i="44"/>
  <c r="U45" i="44"/>
  <c r="U92" i="44"/>
  <c r="U115" i="44"/>
  <c r="U31" i="44"/>
  <c r="U43" i="44"/>
  <c r="U32" i="44"/>
  <c r="U81" i="44"/>
  <c r="U165" i="44"/>
  <c r="U59" i="44"/>
  <c r="U111" i="44"/>
  <c r="U27" i="44"/>
  <c r="U177" i="44"/>
  <c r="U153" i="44"/>
  <c r="U141" i="44"/>
  <c r="U105" i="44"/>
  <c r="U35" i="44"/>
  <c r="U181" i="44"/>
  <c r="U169" i="44"/>
  <c r="U157" i="44"/>
  <c r="U133" i="44"/>
  <c r="U85" i="44"/>
  <c r="U49" i="44"/>
  <c r="U37" i="44"/>
  <c r="U13" i="44"/>
  <c r="U200" i="44"/>
  <c r="U116" i="44"/>
  <c r="U95" i="44"/>
  <c r="U39" i="44"/>
  <c r="U198" i="44"/>
  <c r="U186" i="44"/>
  <c r="U174" i="44"/>
  <c r="U162" i="44"/>
  <c r="U150" i="44"/>
  <c r="U138" i="44"/>
  <c r="U126" i="44"/>
  <c r="U114" i="44"/>
  <c r="U102" i="44"/>
  <c r="U90" i="44"/>
  <c r="U78" i="44"/>
  <c r="U66" i="44"/>
  <c r="U54" i="44"/>
  <c r="U42" i="44"/>
  <c r="U30" i="44"/>
  <c r="U18" i="44"/>
  <c r="U147" i="44"/>
  <c r="U51" i="44"/>
  <c r="U15" i="44"/>
  <c r="U80" i="44"/>
  <c r="U26" i="44"/>
  <c r="U173" i="44"/>
  <c r="U161" i="44"/>
  <c r="U149" i="44"/>
  <c r="U125" i="44"/>
  <c r="U113" i="44"/>
  <c r="U101" i="44"/>
  <c r="U77" i="44"/>
  <c r="U65" i="44"/>
  <c r="U53" i="44"/>
  <c r="U29" i="44"/>
  <c r="U17" i="44"/>
  <c r="U135" i="44"/>
  <c r="U8" i="44"/>
  <c r="U171" i="44"/>
  <c r="U74" i="44"/>
  <c r="U57" i="44"/>
  <c r="U123" i="44"/>
  <c r="U25" i="44"/>
  <c r="U60" i="44"/>
  <c r="U91" i="44"/>
  <c r="U56" i="44"/>
  <c r="U159" i="44"/>
  <c r="U63" i="44"/>
  <c r="U107" i="44"/>
  <c r="U176" i="44"/>
  <c r="U122" i="44"/>
  <c r="U67" i="44"/>
  <c r="U139" i="44"/>
  <c r="U121" i="44"/>
  <c r="U104" i="44"/>
  <c r="U183" i="44"/>
  <c r="U99" i="44"/>
  <c r="U151" i="44"/>
  <c r="U79" i="44"/>
  <c r="U155" i="44"/>
  <c r="U195" i="44"/>
  <c r="U87" i="44"/>
  <c r="U55" i="44"/>
  <c r="U19" i="44"/>
  <c r="U170" i="44"/>
  <c r="U187" i="44"/>
  <c r="U152" i="44"/>
  <c r="U168" i="44"/>
  <c r="U196" i="44"/>
  <c r="U184" i="44"/>
  <c r="U172" i="44"/>
  <c r="U160" i="44"/>
  <c r="U148" i="44"/>
  <c r="U136" i="44"/>
  <c r="U124" i="44"/>
  <c r="U112" i="44"/>
  <c r="U100" i="44"/>
  <c r="U88" i="44"/>
  <c r="U76" i="44"/>
  <c r="U64" i="44"/>
  <c r="U52" i="44"/>
  <c r="U40" i="44"/>
  <c r="U28" i="44"/>
  <c r="U16" i="44"/>
  <c r="U197" i="44"/>
  <c r="U120" i="44"/>
  <c r="U72" i="44"/>
  <c r="U48" i="44"/>
  <c r="U24" i="44"/>
  <c r="U182" i="44"/>
  <c r="U134" i="44"/>
  <c r="U86" i="44"/>
  <c r="U38" i="44"/>
  <c r="U180" i="44"/>
  <c r="U194" i="44"/>
  <c r="U146" i="44"/>
  <c r="U98" i="44"/>
  <c r="U50" i="44"/>
  <c r="U192" i="44"/>
  <c r="U144" i="44"/>
  <c r="U202" i="44"/>
  <c r="U190" i="44"/>
  <c r="U178" i="44"/>
  <c r="U166" i="44"/>
  <c r="U154" i="44"/>
  <c r="U142" i="44"/>
  <c r="U130" i="44"/>
  <c r="U118" i="44"/>
  <c r="U106" i="44"/>
  <c r="U94" i="44"/>
  <c r="U82" i="44"/>
  <c r="U70" i="44"/>
  <c r="U58" i="44"/>
  <c r="U46" i="44"/>
  <c r="U34" i="44"/>
  <c r="U22" i="44"/>
  <c r="U10" i="44"/>
  <c r="U206" i="44"/>
  <c r="U158" i="44"/>
  <c r="U110" i="44"/>
  <c r="U62" i="44"/>
  <c r="U14" i="44"/>
  <c r="U204" i="44"/>
  <c r="U156" i="44"/>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Q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B5BE96-7081-4B3C-B6B3-5BD825183C11}" keepAlive="1" name="Query - Average_Weight" description="Connection to the 'Average_Weight' query in the workbook." type="5" refreshedVersion="8" background="1" saveData="1">
    <dbPr connection="Provider=Microsoft.Mashup.OleDb.1;Data Source=$Workbook$;Location=Average_Weight;Extended Properties=&quot;&quot;" command="SELECT * FROM [Average_Weight]"/>
  </connection>
  <connection id="2" xr16:uid="{2B6735A1-CC6F-4397-929A-5FD1F7EE1C2B}"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3" xr16:uid="{E84BD19A-1A3D-4854-AAC5-0526ED767E70}" keepAlive="1" name="Query - Customer (2)" description="Connection to the 'Customer (2)' query in the workbook." type="5" refreshedVersion="0" background="1">
    <dbPr connection="Provider=Microsoft.Mashup.OleDb.1;Data Source=$Workbook$;Location=&quot;Customer (2)&quot;;Extended Properties=&quot;&quot;" command="SELECT * FROM [Customer (2)]"/>
  </connection>
  <connection id="4" xr16:uid="{F8F67B5C-05B7-4BDB-B877-C69755410D22}" keepAlive="1" name="Query - Customer_Membership" description="Connection to the 'Customer_Membership' query in the workbook." type="5" refreshedVersion="8" background="1" saveData="1">
    <dbPr connection="Provider=Microsoft.Mashup.OleDb.1;Data Source=$Workbook$;Location=Customer_Membership;Extended Properties=&quot;&quot;" command="SELECT * FROM [Customer_Membership]"/>
  </connection>
  <connection id="5" xr16:uid="{2C6AA558-8252-47BE-9483-2605D24F4333}" keepAlive="1" name="Query - Data_Sheet" description="Connection to the 'Data_Sheet' query in the workbook." type="5" refreshedVersion="7" background="1" saveData="1">
    <dbPr connection="Provider=Microsoft.Mashup.OleDb.1;Data Source=$Workbook$;Location=Data_Sheet;Extended Properties=&quot;&quot;" command="SELECT * FROM [Data_Sheet]"/>
  </connection>
  <connection id="6" xr16:uid="{D1EEB2CA-A841-4C20-B148-9B766CB93FDA}" keepAlive="1" name="Query - Employee_Details" description="Connection to the 'Employee_Details' query in the workbook." type="5" refreshedVersion="8" background="1" saveData="1">
    <dbPr connection="Provider=Microsoft.Mashup.OleDb.1;Data Source=$Workbook$;Location=Employee_Details;Extended Properties=&quot;&quot;" command="SELECT * FROM [Employee_Details]"/>
  </connection>
  <connection id="7" xr16:uid="{FA31DB5A-C9C7-4F6F-961B-13B251E39FFD}" keepAlive="1" name="Query - employee_manages_shipment" description="Connection to the 'employee_manages_shipment' query in the workbook." type="5" refreshedVersion="0" background="1">
    <dbPr connection="Provider=Microsoft.Mashup.OleDb.1;Data Source=$Workbook$;Location=employee_manages_shipment;Extended Properties=&quot;&quot;" command="SELECT * FROM [employee_manages_shipment]"/>
  </connection>
  <connection id="8" xr16:uid="{A1D94644-5474-4561-ABA2-D4B22F9BAF53}" keepAlive="1" name="Query - Membership" description="Connection to the 'Membership' query in the workbook." type="5" refreshedVersion="8" background="1" saveData="1">
    <dbPr connection="Provider=Microsoft.Mashup.OleDb.1;Data Source=$Workbook$;Location=Membership;Extended Properties=&quot;&quot;" command="SELECT * FROM [Membership]"/>
  </connection>
  <connection id="9" xr16:uid="{D45064BF-469C-4C61-BBAB-87609570414C}" keepAlive="1" name="Query - Membership (2)" description="Connection to the 'Membership (2)' query in the workbook." type="5" refreshedVersion="0" background="1">
    <dbPr connection="Provider=Microsoft.Mashup.OleDb.1;Data Source=$Workbook$;Location=&quot;Membership (2)&quot;;Extended Properties=&quot;&quot;" command="SELECT * FROM [Membership (2)]"/>
  </connection>
  <connection id="10" xr16:uid="{6E1628E2-9AB2-45D5-9369-3EE499F3B323}"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11" xr16:uid="{102108E0-32B1-49E3-BB07-5CBE3A2D4C26}" keepAlive="1" name="Query - Payment_Details" description="Connection to the 'Payment_Details' query in the workbook." type="5" refreshedVersion="8" background="1" saveData="1">
    <dbPr connection="Provider=Microsoft.Mashup.OleDb.1;Data Source=$Workbook$;Location=Payment_Details;Extended Properties=&quot;&quot;" command="SELECT * FROM [Payment_Details]"/>
  </connection>
  <connection id="12" xr16:uid="{6C315BAF-7163-412C-AC4D-CFB75AD51AC6}" keepAlive="1" name="Query - Payment_Details (2)" description="Connection to the 'Payment_Details (2)' query in the workbook." type="5" refreshedVersion="8" background="1" saveData="1">
    <dbPr connection="Provider=Microsoft.Mashup.OleDb.1;Data Source=$Workbook$;Location=&quot;Payment_Details (2)&quot;;Extended Properties=&quot;&quot;" command="SELECT * FROM [Payment_Details (2)]"/>
  </connection>
  <connection id="13" xr16:uid="{F1981087-7E65-435A-AFED-B718D6688465}" keepAlive="1" name="Query - Payment_Details (6)" description="Connection to the 'Payment_Details (6)' query in the workbook." type="5" refreshedVersion="0" background="1">
    <dbPr connection="Provider=Microsoft.Mashup.OleDb.1;Data Source=$Workbook$;Location=&quot;Payment_Details (6)&quot;;Extended Properties=&quot;&quot;" command="SELECT * FROM [Payment_Details (6)]"/>
  </connection>
  <connection id="14" xr16:uid="{E9A4FF9D-925A-449C-A42F-76A13713AEEB}" keepAlive="1" name="Query - Shipment_Details (2)" description="Connection to the 'Shipment_Details (2)' query in the workbook." type="5" refreshedVersion="8" background="1" saveData="1">
    <dbPr connection="Provider=Microsoft.Mashup.OleDb.1;Data Source=$Workbook$;Location=&quot;Shipment_Details (2)&quot;;Extended Properties=&quot;&quot;" command="SELECT * FROM [Shipment_Details (2)]"/>
  </connection>
  <connection id="15" xr16:uid="{5E6B6F5E-D523-4245-8D08-E4AF12F4ACDE}" keepAlive="1" name="Query - Shipment_Details (3)" description="Connection to the 'Shipment_Details (3)' query in the workbook." type="5" refreshedVersion="8" background="1" saveData="1">
    <dbPr connection="Provider=Microsoft.Mashup.OleDb.1;Data Source=$Workbook$;Location=&quot;Shipment_Details (3)&quot;;Extended Properties=&quot;&quot;" command="SELECT * FROM [Shipment_Details (3)]"/>
  </connection>
  <connection id="16" xr16:uid="{F5E9A659-1ADB-4A70-9E51-A2C1AC9E63B5}" keepAlive="1" name="Query - shipment_details-status" description="Connection to the 'shipment_details-status' query in the workbook." type="5" refreshedVersion="8" background="1" saveData="1">
    <dbPr connection="Provider=Microsoft.Mashup.OleDb.1;Data Source=$Workbook$;Location=shipment_details-status;Extended Properties=&quot;&quot;" command="SELECT * FROM [shipment_details-status]"/>
  </connection>
  <connection id="17" xr16:uid="{C79FA171-C7C3-430D-A5F7-4FC68C1FF0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5A0E6DE3-AE0D-45E0-AFB3-3902B497430C}" name="WorksheetConnection_customer-membership.xlsx!Data_Sheet" type="102" refreshedVersion="8" minRefreshableVersion="5">
    <extLst>
      <ext xmlns:x15="http://schemas.microsoft.com/office/spreadsheetml/2010/11/main" uri="{DE250136-89BD-433C-8126-D09CA5730AF9}">
        <x15:connection id="Data_Sheet" autoDelete="1">
          <x15:rangePr sourceName="_xlcn.WorksheetConnection_customermembership.xlsxData_Sheet"/>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Sheet].[Delivery Time].[All]}"/>
  </metadataStrings>
  <mdxMetadata count="1">
    <mdx n="0" f="s">
      <ms ns="1" c="0"/>
    </mdx>
  </mdxMetadata>
  <valueMetadata count="1">
    <bk>
      <rc t="1" v="0"/>
    </bk>
  </valueMetadata>
</metadata>
</file>

<file path=xl/sharedStrings.xml><?xml version="1.0" encoding="utf-8"?>
<sst xmlns="http://schemas.openxmlformats.org/spreadsheetml/2006/main" count="5585" uniqueCount="1744">
  <si>
    <t>C_ID</t>
  </si>
  <si>
    <t>M_ID</t>
  </si>
  <si>
    <t>C_NAME</t>
  </si>
  <si>
    <t>C_EMAIL_ID</t>
  </si>
  <si>
    <t>C_TYPE</t>
  </si>
  <si>
    <t>C_ADDR</t>
  </si>
  <si>
    <t>C_CONT_NO</t>
  </si>
  <si>
    <t>Mitchell</t>
  </si>
  <si>
    <t>Internal Goods</t>
  </si>
  <si>
    <t>2100 Block of 27TH AV</t>
  </si>
  <si>
    <t>Reginald</t>
  </si>
  <si>
    <t>Wholesale</t>
  </si>
  <si>
    <t>300 Block of ELLIS ST</t>
  </si>
  <si>
    <t>Jaylene</t>
  </si>
  <si>
    <t>Retail</t>
  </si>
  <si>
    <t>1000 Block of MISSION ST</t>
  </si>
  <si>
    <t>Stacie</t>
  </si>
  <si>
    <t>800 Block of BRYANT ST</t>
  </si>
  <si>
    <t>Jonathan</t>
  </si>
  <si>
    <t>0 Block of DRUMM ST</t>
  </si>
  <si>
    <t>Italia</t>
  </si>
  <si>
    <t>3RD ST / FOLSOM ST</t>
  </si>
  <si>
    <t>Catherine</t>
  </si>
  <si>
    <t>GOLDEN GATE AV / PARKER AV</t>
  </si>
  <si>
    <t>Pierre</t>
  </si>
  <si>
    <t>1400 Block of DEHARO ST</t>
  </si>
  <si>
    <t>Sheryl</t>
  </si>
  <si>
    <t>FOLSOM ST / 3RD ST</t>
  </si>
  <si>
    <t>Rory</t>
  </si>
  <si>
    <t>0 Block of THRIFT ST</t>
  </si>
  <si>
    <t>100 Block of GOLDEN GATE AV</t>
  </si>
  <si>
    <t>Monte</t>
  </si>
  <si>
    <t>2400 Block of DIAMOND ST</t>
  </si>
  <si>
    <t>Belle</t>
  </si>
  <si>
    <t>FOLSOM ST / CESAR CHAVEZ ST</t>
  </si>
  <si>
    <t>Rayshawn</t>
  </si>
  <si>
    <t>100 Block of LELAND AV</t>
  </si>
  <si>
    <t>600 Block of CLEMENT ST</t>
  </si>
  <si>
    <t>Alonzo</t>
  </si>
  <si>
    <t>400 Block of LEAVENWORTH ST</t>
  </si>
  <si>
    <t>Ray</t>
  </si>
  <si>
    <t>4400 Block of ANZA ST</t>
  </si>
  <si>
    <t>Tiffany</t>
  </si>
  <si>
    <t>GEARY ST / TAYLOR ST</t>
  </si>
  <si>
    <t>Rosalind</t>
  </si>
  <si>
    <t>1500 Block of NEWCOMB AV</t>
  </si>
  <si>
    <t>Franklin</t>
  </si>
  <si>
    <t>ELLIS ST / JONES ST</t>
  </si>
  <si>
    <t>Sophie</t>
  </si>
  <si>
    <t>24TH ST / MISSION ST</t>
  </si>
  <si>
    <t>Matthew</t>
  </si>
  <si>
    <t>600 Block of JOHNMUIR DR</t>
  </si>
  <si>
    <t>Larry</t>
  </si>
  <si>
    <t>1700 Block of LYON ST</t>
  </si>
  <si>
    <t>Elena</t>
  </si>
  <si>
    <t>3100 Block of 20TH AV</t>
  </si>
  <si>
    <t>Brady</t>
  </si>
  <si>
    <t>1300 Block of COLUMBUS AV</t>
  </si>
  <si>
    <t>Sapphire</t>
  </si>
  <si>
    <t>LARKIN ST / POST ST</t>
  </si>
  <si>
    <t>Gene</t>
  </si>
  <si>
    <t>800 Block of AMAZON AV</t>
  </si>
  <si>
    <t>Magdalene</t>
  </si>
  <si>
    <t>400 Block of 39TH AV</t>
  </si>
  <si>
    <t>Norma</t>
  </si>
  <si>
    <t>300 Block of CAPISTRANO AV</t>
  </si>
  <si>
    <t>Destiny</t>
  </si>
  <si>
    <t>400 Block of POWELL ST</t>
  </si>
  <si>
    <t>Glory</t>
  </si>
  <si>
    <t>HARRIET ST / HOWARD ST</t>
  </si>
  <si>
    <t>Latasha</t>
  </si>
  <si>
    <t>1500 Block of TURK ST</t>
  </si>
  <si>
    <t>Clay</t>
  </si>
  <si>
    <t>200 Block of SILVER AV</t>
  </si>
  <si>
    <t>Frances</t>
  </si>
  <si>
    <t>Dinah</t>
  </si>
  <si>
    <t>2100 Block of LOMBARD ST</t>
  </si>
  <si>
    <t>GOLDEN GATE AV / VANNESS AV</t>
  </si>
  <si>
    <t>Louise</t>
  </si>
  <si>
    <t>Kaitlyn</t>
  </si>
  <si>
    <t>POWELL ST / MARKET ST</t>
  </si>
  <si>
    <t>Morgan</t>
  </si>
  <si>
    <t>CAPP ST / 17TH ST</t>
  </si>
  <si>
    <t>Courtney</t>
  </si>
  <si>
    <t>0 Block of SADOWA ST</t>
  </si>
  <si>
    <t>500 Block of GEARY ST</t>
  </si>
  <si>
    <t>Eddie</t>
  </si>
  <si>
    <t>0 Block of OFARRELL ST</t>
  </si>
  <si>
    <t>Maurice</t>
  </si>
  <si>
    <t>2700 Block of FILBERT ST</t>
  </si>
  <si>
    <t>Taryn</t>
  </si>
  <si>
    <t>700 Block of VALLEJO ST</t>
  </si>
  <si>
    <t>Lazaro</t>
  </si>
  <si>
    <t>300 Block of FILLMORE ST</t>
  </si>
  <si>
    <t>Muriel</t>
  </si>
  <si>
    <t>0 Block of MYRTLE ST</t>
  </si>
  <si>
    <t>Dejon</t>
  </si>
  <si>
    <t>300 Block of HOLLADAY AV</t>
  </si>
  <si>
    <t>Peter</t>
  </si>
  <si>
    <t>DORLAND ST / GUERRERO ST</t>
  </si>
  <si>
    <t>Todd</t>
  </si>
  <si>
    <t>23RD ST / DOUGLASS ST</t>
  </si>
  <si>
    <t>Stacy</t>
  </si>
  <si>
    <t>5000 Block of 3RD ST</t>
  </si>
  <si>
    <t>Frank</t>
  </si>
  <si>
    <t>0 Block of 7TH ST</t>
  </si>
  <si>
    <t>3500 Block of 26TH ST</t>
  </si>
  <si>
    <t>Daren</t>
  </si>
  <si>
    <t>0 Block of MAYNARD ST</t>
  </si>
  <si>
    <t>MISSION ST / 17TH ST</t>
  </si>
  <si>
    <t>Isidro</t>
  </si>
  <si>
    <t>300 Block of MARKET ST</t>
  </si>
  <si>
    <t>Claude</t>
  </si>
  <si>
    <t>800 Block of CLEMENT ST</t>
  </si>
  <si>
    <t>Gaylon</t>
  </si>
  <si>
    <t>4100 Block of GEARY BL</t>
  </si>
  <si>
    <t>Adonis</t>
  </si>
  <si>
    <t>3300 Block of CESAR CHAVEZ ST</t>
  </si>
  <si>
    <t>MONTGOMERY ST / BROADWAY ST</t>
  </si>
  <si>
    <t>17TH ST / SHOTWELL ST</t>
  </si>
  <si>
    <t>Bambi</t>
  </si>
  <si>
    <t>1900 Block of UNION ST</t>
  </si>
  <si>
    <t>Isabela</t>
  </si>
  <si>
    <t>600 Block of HEAD ST</t>
  </si>
  <si>
    <t>Philip</t>
  </si>
  <si>
    <t>Joe</t>
  </si>
  <si>
    <t>4100 Block of 18TH ST</t>
  </si>
  <si>
    <t>2700 Block of FOLSOM ST</t>
  </si>
  <si>
    <t>800 Block of HOWARD ST</t>
  </si>
  <si>
    <t>Lola</t>
  </si>
  <si>
    <t>2300 Block of MARKET ST</t>
  </si>
  <si>
    <t>Jennie</t>
  </si>
  <si>
    <t>16TH ST / SHOTWELL ST</t>
  </si>
  <si>
    <t>Brennan</t>
  </si>
  <si>
    <t>2000 Block of JERROLD AV</t>
  </si>
  <si>
    <t>Juan</t>
  </si>
  <si>
    <t>600 Block of 9TH AV</t>
  </si>
  <si>
    <t>Carlotta</t>
  </si>
  <si>
    <t>900 Block of GENEVA AV</t>
  </si>
  <si>
    <t>POLK ST / SUTTER ST</t>
  </si>
  <si>
    <t>Naisha</t>
  </si>
  <si>
    <t>MISSION ST / 9TH ST</t>
  </si>
  <si>
    <t>1400 Block of HARRISON ST</t>
  </si>
  <si>
    <t>Gabrielle</t>
  </si>
  <si>
    <t>FILLMORE ST / CALIFORNIA ST</t>
  </si>
  <si>
    <t>Grover</t>
  </si>
  <si>
    <t>EDDY ST / POLK ST</t>
  </si>
  <si>
    <t>Carter</t>
  </si>
  <si>
    <t>800 Block of OAK ST</t>
  </si>
  <si>
    <t>Bianca</t>
  </si>
  <si>
    <t>300 Block of LEAVENWORTH ST</t>
  </si>
  <si>
    <t>1500 Block of WEBSTER ST</t>
  </si>
  <si>
    <t>Marie</t>
  </si>
  <si>
    <t>1600 Block of GEARY BL</t>
  </si>
  <si>
    <t>Neri</t>
  </si>
  <si>
    <t>500 Block of CRESTLAKE DR</t>
  </si>
  <si>
    <t>Chelsey</t>
  </si>
  <si>
    <t>CALIFORNIA ST / FILLMORE ST</t>
  </si>
  <si>
    <t>1700 Block of STEINER ST</t>
  </si>
  <si>
    <t>Lucien</t>
  </si>
  <si>
    <t>700 Block of PERU AV</t>
  </si>
  <si>
    <t>Aidan</t>
  </si>
  <si>
    <t>100 Block of OAK ST</t>
  </si>
  <si>
    <t>Tomeka</t>
  </si>
  <si>
    <t>HOWARD ST / 3RD ST</t>
  </si>
  <si>
    <t>Theresa</t>
  </si>
  <si>
    <t>1300 Block of MISSION ST</t>
  </si>
  <si>
    <t>Korie</t>
  </si>
  <si>
    <t>400 Block of ELLIS ST</t>
  </si>
  <si>
    <t>Misael</t>
  </si>
  <si>
    <t>4900 Block of MISSION ST</t>
  </si>
  <si>
    <t>Steven</t>
  </si>
  <si>
    <t>Tammi</t>
  </si>
  <si>
    <t>700 Block of STANYAN ST</t>
  </si>
  <si>
    <t>Rayburn</t>
  </si>
  <si>
    <t>1400 Block of SACRAMENTO ST</t>
  </si>
  <si>
    <t>Gordon</t>
  </si>
  <si>
    <t>HARRISON ST / 6TH ST</t>
  </si>
  <si>
    <t>Zakariya</t>
  </si>
  <si>
    <t>LAWTON ST / 10TH AV</t>
  </si>
  <si>
    <t>Otis</t>
  </si>
  <si>
    <t>0 Block of URANUS TR</t>
  </si>
  <si>
    <t>Curtis</t>
  </si>
  <si>
    <t>300 Block of HYDE ST</t>
  </si>
  <si>
    <t>1100 Block of SUTTER ST</t>
  </si>
  <si>
    <t>Dani</t>
  </si>
  <si>
    <t>1900 Block of PALOU AV</t>
  </si>
  <si>
    <t>Sadie</t>
  </si>
  <si>
    <t>17TH ST / CAPP ST</t>
  </si>
  <si>
    <t>Emma</t>
  </si>
  <si>
    <t>100 Block of LEAVENWORTH ST</t>
  </si>
  <si>
    <t>MARKET ST / POWELL ST</t>
  </si>
  <si>
    <t>Connie</t>
  </si>
  <si>
    <t>SPEAR ST / MARKET ST</t>
  </si>
  <si>
    <t>Ricky</t>
  </si>
  <si>
    <t>VANNESS AV / CALIFORNIA ST</t>
  </si>
  <si>
    <t>Patrick</t>
  </si>
  <si>
    <t>100 Block of JONES ST</t>
  </si>
  <si>
    <t>Annie</t>
  </si>
  <si>
    <t>0 Block of FREMONT ST</t>
  </si>
  <si>
    <t>Elvia</t>
  </si>
  <si>
    <t>300 Block of 14TH ST</t>
  </si>
  <si>
    <t>Laurette</t>
  </si>
  <si>
    <t>HAROLD AV / BRUCE AV</t>
  </si>
  <si>
    <t>Austin</t>
  </si>
  <si>
    <t>600 Block of TOWNSEND ST</t>
  </si>
  <si>
    <t>Willie</t>
  </si>
  <si>
    <t>0 Block of POWELL ST</t>
  </si>
  <si>
    <t>Diana</t>
  </si>
  <si>
    <t>1200 Block of IRVING ST</t>
  </si>
  <si>
    <t>Amelia</t>
  </si>
  <si>
    <t>TARAVAL ST / 48TH AV</t>
  </si>
  <si>
    <t>Dennis</t>
  </si>
  <si>
    <t>7TH ST / MISSION ST</t>
  </si>
  <si>
    <t>Paige</t>
  </si>
  <si>
    <t>EDDY ST / DIVISADERO ST</t>
  </si>
  <si>
    <t>Lydia</t>
  </si>
  <si>
    <t>EDDY ST / JONES ST</t>
  </si>
  <si>
    <t>Kandace</t>
  </si>
  <si>
    <t>2100 Block of POLK ST</t>
  </si>
  <si>
    <t>Tianna</t>
  </si>
  <si>
    <t>SANSOME ST / CHESTNUT ST</t>
  </si>
  <si>
    <t>Roxanne</t>
  </si>
  <si>
    <t>1500 Block of HUDSON AV</t>
  </si>
  <si>
    <t>Hellen</t>
  </si>
  <si>
    <t>1200 Block of MCALLISTER ST</t>
  </si>
  <si>
    <t>Zoie</t>
  </si>
  <si>
    <t>16TH ST / MISSION ST</t>
  </si>
  <si>
    <t>George</t>
  </si>
  <si>
    <t>2200 Block of 14TH AV</t>
  </si>
  <si>
    <t>Genesis</t>
  </si>
  <si>
    <t>GOLDEN GATE AV / FILLMORE ST</t>
  </si>
  <si>
    <t>Reymundo</t>
  </si>
  <si>
    <t>3000 Block of 23RD ST</t>
  </si>
  <si>
    <t>Boyd</t>
  </si>
  <si>
    <t>1500 Block of MCALLISTER ST</t>
  </si>
  <si>
    <t>Janelle</t>
  </si>
  <si>
    <t>OAK ST / FILLMORE ST</t>
  </si>
  <si>
    <t>Bryn</t>
  </si>
  <si>
    <t>JOHNFKENNEDY DR / TRANSVERSE DR</t>
  </si>
  <si>
    <t>Eriana</t>
  </si>
  <si>
    <t>MISSION ST / 20TH ST</t>
  </si>
  <si>
    <t>Bayley</t>
  </si>
  <si>
    <t>900 Block of HAYES ST</t>
  </si>
  <si>
    <t>Chasity</t>
  </si>
  <si>
    <t>600 Block of PAGE ST</t>
  </si>
  <si>
    <t>0 Block of WAVERLY PL</t>
  </si>
  <si>
    <t>Sydney</t>
  </si>
  <si>
    <t>MARKET ST / 3RD ST</t>
  </si>
  <si>
    <t>Bernadine</t>
  </si>
  <si>
    <t>1000 Block of CONNECTICUT ST</t>
  </si>
  <si>
    <t>Julianna</t>
  </si>
  <si>
    <t>800 Block of NORTHPOINT ST</t>
  </si>
  <si>
    <t>Gwendolyn</t>
  </si>
  <si>
    <t>100 Block of 3RD ST</t>
  </si>
  <si>
    <t>100 Block of TURQUOISE WY</t>
  </si>
  <si>
    <t>900 Block of GEARY ST</t>
  </si>
  <si>
    <t>Holli</t>
  </si>
  <si>
    <t>HAIGHT ST / MARKET ST</t>
  </si>
  <si>
    <t>MISSION ST / RUSSIA AV</t>
  </si>
  <si>
    <t>Miley</t>
  </si>
  <si>
    <t>19TH ST / YORK ST</t>
  </si>
  <si>
    <t>Trey</t>
  </si>
  <si>
    <t>GEARY ST / STOCKTON ST</t>
  </si>
  <si>
    <t>Debora</t>
  </si>
  <si>
    <t>700 Block of 14TH ST</t>
  </si>
  <si>
    <t>Sonja</t>
  </si>
  <si>
    <t>OAKDALE AV / SELBY ST</t>
  </si>
  <si>
    <t>100 Block of BROOKDALE AV</t>
  </si>
  <si>
    <t>Max</t>
  </si>
  <si>
    <t>DUNCAN ST / DOUGLASS ST</t>
  </si>
  <si>
    <t>Danielle</t>
  </si>
  <si>
    <t>500 Block of JOHNFKENNEDY DR</t>
  </si>
  <si>
    <t>Caitlin</t>
  </si>
  <si>
    <t>2100 Block of 24TH AV</t>
  </si>
  <si>
    <t>Enrique</t>
  </si>
  <si>
    <t>900 Block of MARKET ST</t>
  </si>
  <si>
    <t>Brenda</t>
  </si>
  <si>
    <t>CHESTNUT ST / COLUMBUS AV</t>
  </si>
  <si>
    <t>Andre</t>
  </si>
  <si>
    <t>200 Block of 9TH ST</t>
  </si>
  <si>
    <t>Eunice</t>
  </si>
  <si>
    <t>700 Block of MARKET ST</t>
  </si>
  <si>
    <t>Johnny</t>
  </si>
  <si>
    <t>300 Block of ATHENS ST</t>
  </si>
  <si>
    <t>Christa</t>
  </si>
  <si>
    <t>27TH AV / LAKE ST</t>
  </si>
  <si>
    <t>Wilbur</t>
  </si>
  <si>
    <t>2400 Block of MARKET ST</t>
  </si>
  <si>
    <t>Steve</t>
  </si>
  <si>
    <t>7TH ST / MARKET ST</t>
  </si>
  <si>
    <t>Ronnie</t>
  </si>
  <si>
    <t>1000 Block of BUSH ST</t>
  </si>
  <si>
    <t>Julie</t>
  </si>
  <si>
    <t>1300 Block of HAIGHT ST</t>
  </si>
  <si>
    <t>Paola</t>
  </si>
  <si>
    <t>700 Block of POST ST</t>
  </si>
  <si>
    <t>Shemar</t>
  </si>
  <si>
    <t>1000 Block of INGERSON AV</t>
  </si>
  <si>
    <t>Albert</t>
  </si>
  <si>
    <t>0 Block of STONEYBROOK AV</t>
  </si>
  <si>
    <t>Kyleigh</t>
  </si>
  <si>
    <t>3900 Block of MISSION ST</t>
  </si>
  <si>
    <t>300 Block of 6TH AV</t>
  </si>
  <si>
    <t>Michaela</t>
  </si>
  <si>
    <t>2000 Block of MISSION ST</t>
  </si>
  <si>
    <t>Stefania</t>
  </si>
  <si>
    <t>EDDY ST / LARKIN ST</t>
  </si>
  <si>
    <t>Nigel</t>
  </si>
  <si>
    <t>SUTTER ST / FRANKLIN ST</t>
  </si>
  <si>
    <t>Mavis</t>
  </si>
  <si>
    <t>700 Block of CABRILLO ST</t>
  </si>
  <si>
    <t>COLUMBUS AV / CHESTNUT ST</t>
  </si>
  <si>
    <t>Marion</t>
  </si>
  <si>
    <t>5TH ST / TOWNSEND ST</t>
  </si>
  <si>
    <t>Adrianna</t>
  </si>
  <si>
    <t>100 Block of EDDY ST</t>
  </si>
  <si>
    <t>Jaimee</t>
  </si>
  <si>
    <t>OAKDALE AV / RANKIN ST</t>
  </si>
  <si>
    <t>SILVER AV / BOYLSTON ST</t>
  </si>
  <si>
    <t>Jennifer</t>
  </si>
  <si>
    <t>100 Block of MINNA ST</t>
  </si>
  <si>
    <t>Peyton</t>
  </si>
  <si>
    <t>500 Block of 2ND ST</t>
  </si>
  <si>
    <t>Joel</t>
  </si>
  <si>
    <t>POWELL ST / GEARY ST</t>
  </si>
  <si>
    <t>100 Block of TUCKER AV</t>
  </si>
  <si>
    <t>Darrel</t>
  </si>
  <si>
    <t>2300 Block of BUCHANAN ST</t>
  </si>
  <si>
    <t>TARAVAL ST / 44TH AV</t>
  </si>
  <si>
    <t>Christina</t>
  </si>
  <si>
    <t>1ST ST / MISSION ST</t>
  </si>
  <si>
    <t>Bruno</t>
  </si>
  <si>
    <t>0 Block of STOCKTON ST</t>
  </si>
  <si>
    <t>Fabiola</t>
  </si>
  <si>
    <t>100 Block of HYDE ST</t>
  </si>
  <si>
    <t>MASON ST / TURK ST</t>
  </si>
  <si>
    <t>Laverne</t>
  </si>
  <si>
    <t>4400 Block of 3RD ST</t>
  </si>
  <si>
    <t>Joseph</t>
  </si>
  <si>
    <t>100 Block of MARIETTA DR</t>
  </si>
  <si>
    <t>1000 Block of FOLSOM ST</t>
  </si>
  <si>
    <t>Velma</t>
  </si>
  <si>
    <t>1300 Block of MARKET ST</t>
  </si>
  <si>
    <t>Christy</t>
  </si>
  <si>
    <t>200 Block of RALSTON ST</t>
  </si>
  <si>
    <t>100 Block of SANBUENAVENTURA WY</t>
  </si>
  <si>
    <t>Lita</t>
  </si>
  <si>
    <t>1400 Block of BROADWAY ST</t>
  </si>
  <si>
    <t>Stephon</t>
  </si>
  <si>
    <t>1300 Block of FRANKLIN ST</t>
  </si>
  <si>
    <t>Demetrius</t>
  </si>
  <si>
    <t>1000 Block of HYDE ST</t>
  </si>
  <si>
    <t>Evan</t>
  </si>
  <si>
    <t>Rita</t>
  </si>
  <si>
    <t>800 Block of MOSCOW ST</t>
  </si>
  <si>
    <t>NORTHPOINT ST / MASON ST</t>
  </si>
  <si>
    <t>Dianne</t>
  </si>
  <si>
    <t>900 Block of NATOMA ST</t>
  </si>
  <si>
    <t>Mickey</t>
  </si>
  <si>
    <t>LINCOLN WY / 45TH AV</t>
  </si>
  <si>
    <t>Amy</t>
  </si>
  <si>
    <t>UNION ST / LAGUNA ST</t>
  </si>
  <si>
    <t>Eileen</t>
  </si>
  <si>
    <t>500 Block of HOLLOWAY AV</t>
  </si>
  <si>
    <t>Stanley</t>
  </si>
  <si>
    <t>MARKET ST / 4TH ST</t>
  </si>
  <si>
    <t>Douglas</t>
  </si>
  <si>
    <t>1100 Block of MASONIC AV</t>
  </si>
  <si>
    <t>Jill</t>
  </si>
  <si>
    <t>14TH ST / VALENCIA ST</t>
  </si>
  <si>
    <t>harriette42@ymail.com</t>
  </si>
  <si>
    <t>matthew951@yahoo.co.in</t>
  </si>
  <si>
    <t>geraldine867@ymail.co.in</t>
  </si>
  <si>
    <t>brenda905@ymail.com</t>
  </si>
  <si>
    <t>malie282@gmail.com</t>
  </si>
  <si>
    <t>fred847@google.co.in</t>
  </si>
  <si>
    <t>clay224@gmail.com</t>
  </si>
  <si>
    <t>alaysha578@hotmail.com</t>
  </si>
  <si>
    <t>kelli519@gmail.com</t>
  </si>
  <si>
    <t>ryker154@hotmail.com</t>
  </si>
  <si>
    <t>Cecile</t>
  </si>
  <si>
    <t>johnnie593@hotmail.com</t>
  </si>
  <si>
    <t>zykeria36@google.co.in</t>
  </si>
  <si>
    <t>selma775@yahoo.co.in</t>
  </si>
  <si>
    <t>kathryn298@gmail.com</t>
  </si>
  <si>
    <t>Abby</t>
  </si>
  <si>
    <t>karl167@google.co.in</t>
  </si>
  <si>
    <t>freda331@yahoo.co.in</t>
  </si>
  <si>
    <t>david216@ymail.com</t>
  </si>
  <si>
    <t>winnifred436@gmail.com</t>
  </si>
  <si>
    <t>bryce535@google.co.in</t>
  </si>
  <si>
    <t>maeve922@gmail.com</t>
  </si>
  <si>
    <t>seth275@ymail.com</t>
  </si>
  <si>
    <t>maria344@yahoo.com</t>
  </si>
  <si>
    <t>taron588@yahoo.co.in</t>
  </si>
  <si>
    <t>bryce621@google.co.in</t>
  </si>
  <si>
    <t>ramona218@gmail.com</t>
  </si>
  <si>
    <t>adrienne107@gmail.com</t>
  </si>
  <si>
    <t>dawn743@yahoo.com</t>
  </si>
  <si>
    <t>yessenia134@yahoo.com</t>
  </si>
  <si>
    <t>ryan368@ymail.com</t>
  </si>
  <si>
    <t>harriette113@ymail.co.in</t>
  </si>
  <si>
    <t>jana467@gmail.com</t>
  </si>
  <si>
    <t>frances207@ymail.co.in</t>
  </si>
  <si>
    <t>tiffani841@google.co.in</t>
  </si>
  <si>
    <t>cecile32@hotmail.com</t>
  </si>
  <si>
    <t>bryce393@ymail.com</t>
  </si>
  <si>
    <t>Merna</t>
  </si>
  <si>
    <t>earle203@google.co.in</t>
  </si>
  <si>
    <t>danita716@ymail.com</t>
  </si>
  <si>
    <t>raeleigh114@gmail.com</t>
  </si>
  <si>
    <t>guy394@outlook.com</t>
  </si>
  <si>
    <t>anastasia108@google.co.in</t>
  </si>
  <si>
    <t>benita963@gmail.com</t>
  </si>
  <si>
    <t>dianne471@ymail.com</t>
  </si>
  <si>
    <t>andrea833@yahoo.co.in</t>
  </si>
  <si>
    <t>raul112@outlook.com</t>
  </si>
  <si>
    <t>raven727@yahoo.co.in</t>
  </si>
  <si>
    <t>rebecca74@yahoo.co.in</t>
  </si>
  <si>
    <t>rosalind124@hotmail.com</t>
  </si>
  <si>
    <t>anne714@gmail.com</t>
  </si>
  <si>
    <t>michael518@yahoo.com</t>
  </si>
  <si>
    <t>danielle957@yahoo.co.in</t>
  </si>
  <si>
    <t>heather632@hotmail.com</t>
  </si>
  <si>
    <t>kaitlyn744@yahoo.com</t>
  </si>
  <si>
    <t>eileen529@google.co.in</t>
  </si>
  <si>
    <t>cheyenne213@outlook.com</t>
  </si>
  <si>
    <t>ely630@yahoo.com</t>
  </si>
  <si>
    <t>irby513@hotmail.com</t>
  </si>
  <si>
    <t>genevieve714@hotmail.com</t>
  </si>
  <si>
    <t>elliana123@hotmail.com</t>
  </si>
  <si>
    <t>katrice318@yahoo.co.in</t>
  </si>
  <si>
    <t>laverne188@google.co.in</t>
  </si>
  <si>
    <t>chasity357@yahoo.co.in</t>
  </si>
  <si>
    <t>kyle670@gmail.com</t>
  </si>
  <si>
    <t>gene977@ymail.co.in</t>
  </si>
  <si>
    <t>marlene682@outlook.com</t>
  </si>
  <si>
    <t>clay181@hotmail.com</t>
  </si>
  <si>
    <t>baldemar170@yahoo.co.in</t>
  </si>
  <si>
    <t>claudia529@google.co.in</t>
  </si>
  <si>
    <t>arya715@ymail.co.in</t>
  </si>
  <si>
    <t>rodney10@ymail.com</t>
  </si>
  <si>
    <t>amelia849@hotmail.com</t>
  </si>
  <si>
    <t>stephanie808@gmail.com</t>
  </si>
  <si>
    <t>dejon859@ymail.com</t>
  </si>
  <si>
    <t>lawrence813@gmail.com</t>
  </si>
  <si>
    <t>felicity667@ymail.com</t>
  </si>
  <si>
    <t>kim205@hotmail.com</t>
  </si>
  <si>
    <t>morgan937@yahoo.com</t>
  </si>
  <si>
    <t>hudson500@gmail.com</t>
  </si>
  <si>
    <t>stacy454@hotmail.com</t>
  </si>
  <si>
    <t>peter111@ymail.co.in</t>
  </si>
  <si>
    <t>beth644@outlook.com</t>
  </si>
  <si>
    <t>devon640@hotmail.com</t>
  </si>
  <si>
    <t>jonathan257@google.co.in</t>
  </si>
  <si>
    <t>benita200@yahoo.co.in</t>
  </si>
  <si>
    <t>john780@yahoo.com</t>
  </si>
  <si>
    <t>jan805@ymail.com</t>
  </si>
  <si>
    <t>robert988@google.co.in</t>
  </si>
  <si>
    <t>kaitlyn60@yahoo.com</t>
  </si>
  <si>
    <t>stephan274@yahoo.co.in</t>
  </si>
  <si>
    <t>emma964@gmail.com</t>
  </si>
  <si>
    <t>monica700@gmail.com</t>
  </si>
  <si>
    <t>pamala451@outlook.com</t>
  </si>
  <si>
    <t>matt620@yahoo.com</t>
  </si>
  <si>
    <t>kristie659@hotmail.com</t>
  </si>
  <si>
    <t>lee224@ymail.co.in</t>
  </si>
  <si>
    <t>roger478@ymail.co.in</t>
  </si>
  <si>
    <t>zoya623@gmail.com</t>
  </si>
  <si>
    <t>robert627@yahoo.co.in</t>
  </si>
  <si>
    <t>danny201@yahoo.com</t>
  </si>
  <si>
    <t>ryker409@gmail.com</t>
  </si>
  <si>
    <t>zelda490@yahoo.co.in</t>
  </si>
  <si>
    <t>david957@ymail.com</t>
  </si>
  <si>
    <t>jacquelin945@yahoo.com</t>
  </si>
  <si>
    <t>ardis505@ymail.com</t>
  </si>
  <si>
    <t>scott41@hotmail.com</t>
  </si>
  <si>
    <t>alexia131@outlook.com</t>
  </si>
  <si>
    <t>donnell940@ymail.co.in</t>
  </si>
  <si>
    <t>trent560@google.co.in</t>
  </si>
  <si>
    <t>gerald85@google.co.in</t>
  </si>
  <si>
    <t>zakariya835@yahoo.com</t>
  </si>
  <si>
    <t>artie206@ymail.com</t>
  </si>
  <si>
    <t>ryan128@yahoo.com</t>
  </si>
  <si>
    <t>albertha398@ymail.com</t>
  </si>
  <si>
    <t>carolyn538@yahoo.co.in</t>
  </si>
  <si>
    <t>ilana40@ymail.co.in</t>
  </si>
  <si>
    <t>christa254@gmail.com</t>
  </si>
  <si>
    <t>bobby84@yahoo.com</t>
  </si>
  <si>
    <t>laurence971@yahoo.co.in</t>
  </si>
  <si>
    <t>trevon752@yahoo.co.in</t>
  </si>
  <si>
    <t>jason341@yahoo.com</t>
  </si>
  <si>
    <t>ramona899@yahoo.com</t>
  </si>
  <si>
    <t>harvey871@ymail.co.in</t>
  </si>
  <si>
    <t>ericka392@hotmail.com</t>
  </si>
  <si>
    <t>scott810@ymail.co.in</t>
  </si>
  <si>
    <t>shirley751@gmail.com</t>
  </si>
  <si>
    <t>nevaeh593@outlook.com</t>
  </si>
  <si>
    <t>rayburn250@yahoo.co.in</t>
  </si>
  <si>
    <t>rayburn258@gmail.com</t>
  </si>
  <si>
    <t>sharyn974@ymail.co.in</t>
  </si>
  <si>
    <t>leslie740@ymail.co.in</t>
  </si>
  <si>
    <t>ericka359@ymail.com</t>
  </si>
  <si>
    <t>curtis682@hotmail.com</t>
  </si>
  <si>
    <t>alessia799@hotmail.com</t>
  </si>
  <si>
    <t>bridgett374@yahoo.com</t>
  </si>
  <si>
    <t>kelly848@hotmail.com</t>
  </si>
  <si>
    <t>francis214@hotmail.com</t>
  </si>
  <si>
    <t>stephania835@gmail.com</t>
  </si>
  <si>
    <t>zella692@yahoo.co.in</t>
  </si>
  <si>
    <t>tiffany386@ymail.com</t>
  </si>
  <si>
    <t>bernard448@google.co.in</t>
  </si>
  <si>
    <t>parth128@gmail.com</t>
  </si>
  <si>
    <t>arlene95@ymail.co.in</t>
  </si>
  <si>
    <t>ronnie261@ymail.co.in</t>
  </si>
  <si>
    <t>anne892@hotmail.com</t>
  </si>
  <si>
    <t>kathleen439@outlook.com</t>
  </si>
  <si>
    <t>jalen33@yahoo.com</t>
  </si>
  <si>
    <t>jensen191@ymail.co.in</t>
  </si>
  <si>
    <t>stanley922@ymail.co.in</t>
  </si>
  <si>
    <t>stanley112@outlook.com</t>
  </si>
  <si>
    <t>pamela639@google.co.in</t>
  </si>
  <si>
    <t>isabela532@hotmail.com</t>
  </si>
  <si>
    <t>tiffani333@outlook.com</t>
  </si>
  <si>
    <t>ora822@outlook.com</t>
  </si>
  <si>
    <t>crystal579@outlook.com</t>
  </si>
  <si>
    <t>todd405@ymail.co.in</t>
  </si>
  <si>
    <t>frederick409@outlook.com</t>
  </si>
  <si>
    <t>makala843@ymail.com</t>
  </si>
  <si>
    <t>wayne473@gmail.com</t>
  </si>
  <si>
    <t>bart400@outlook.com</t>
  </si>
  <si>
    <t>leighann675@gmail.com</t>
  </si>
  <si>
    <t>christina573@hotmail.com</t>
  </si>
  <si>
    <t>edith189@ymail.co.in</t>
  </si>
  <si>
    <t>milburn442@hotmail.com</t>
  </si>
  <si>
    <t>loren171@gmail.com</t>
  </si>
  <si>
    <t>zoie905@gmail.com</t>
  </si>
  <si>
    <t>coleman372@yahoo.co.in</t>
  </si>
  <si>
    <t>jennifer84@gmail.com</t>
  </si>
  <si>
    <t>jensen157@gmail.com</t>
  </si>
  <si>
    <t>cristina330@ymail.com</t>
  </si>
  <si>
    <t>annamaria542@ymail.co.in</t>
  </si>
  <si>
    <t>jennie676@gmail.com</t>
  </si>
  <si>
    <t>eldon965@gmail.com</t>
  </si>
  <si>
    <t>tammi464@google.co.in</t>
  </si>
  <si>
    <t>elise537@google.co.in</t>
  </si>
  <si>
    <t>twanna51@outlook.com</t>
  </si>
  <si>
    <t>dawn379@gmail.com</t>
  </si>
  <si>
    <t>gael721@hotmail.com</t>
  </si>
  <si>
    <t>joao478@ymail.co.in</t>
  </si>
  <si>
    <t>muriel437@yahoo.com</t>
  </si>
  <si>
    <t>valeria27@ymail.com</t>
  </si>
  <si>
    <t>yasmeen6@outlook.com</t>
  </si>
  <si>
    <t>cecilia196@hotmail.com</t>
  </si>
  <si>
    <t>brent496@ymail.co.in</t>
  </si>
  <si>
    <t>gray853@yahoo.co.in</t>
  </si>
  <si>
    <t>kenny233@hotmail.com</t>
  </si>
  <si>
    <t>jasmine269@hotmail.com</t>
  </si>
  <si>
    <t>kelly404@gmail.com</t>
  </si>
  <si>
    <t>alysha459@ymail.co.in</t>
  </si>
  <si>
    <t>rashawn68@hotmail.com</t>
  </si>
  <si>
    <t>rita822@google.co.in</t>
  </si>
  <si>
    <t>jaime171@hotmail.com</t>
  </si>
  <si>
    <t>debora90@gmail.com</t>
  </si>
  <si>
    <t>jan949@yahoo.co.in</t>
  </si>
  <si>
    <t>van725@yahoo.com</t>
  </si>
  <si>
    <t>jalen271@gmail.com</t>
  </si>
  <si>
    <t>samual419@outlook.com</t>
  </si>
  <si>
    <t>holli358@ymail.com</t>
  </si>
  <si>
    <t>latasha554@ymail.com</t>
  </si>
  <si>
    <t>alexia103@ymail.com</t>
  </si>
  <si>
    <t>beth30@yahoo.co.in</t>
  </si>
  <si>
    <t>valencia714@yahoo.co.in</t>
  </si>
  <si>
    <t>M_Start_date</t>
  </si>
  <si>
    <t>M_End_date</t>
  </si>
  <si>
    <t>S.Current_Status</t>
  </si>
  <si>
    <t>S.Sent_date</t>
  </si>
  <si>
    <t>S.Delivery_date</t>
  </si>
  <si>
    <t>Arts and crafts</t>
  </si>
  <si>
    <t>International</t>
  </si>
  <si>
    <t>Express</t>
  </si>
  <si>
    <t>LARKIN ST / ELLIS ST</t>
  </si>
  <si>
    <t>2700 Block of DIAMOND ST</t>
  </si>
  <si>
    <t>DELIVERED</t>
  </si>
  <si>
    <t>0 Block of 6TH ST</t>
  </si>
  <si>
    <t>Construction</t>
  </si>
  <si>
    <t>Domestic</t>
  </si>
  <si>
    <t>Regular</t>
  </si>
  <si>
    <t>1800 Block of 8TH AV</t>
  </si>
  <si>
    <t>JONES ST / GOLDEN GATE AV</t>
  </si>
  <si>
    <t>NOT DELIVERED</t>
  </si>
  <si>
    <t>1600 Block of 39TH AV</t>
  </si>
  <si>
    <t>PARNASSUS AV / CLAYTON ST</t>
  </si>
  <si>
    <t>Home Furnishing</t>
  </si>
  <si>
    <t>4TH ST / HARRISON ST</t>
  </si>
  <si>
    <t>600 Block of CLAY ST</t>
  </si>
  <si>
    <t>Fashion</t>
  </si>
  <si>
    <t>CALIFORNIA ST / DAVIS ST</t>
  </si>
  <si>
    <t>1100 Block of OCEAN AV</t>
  </si>
  <si>
    <t>900 Block of DEHARO ST</t>
  </si>
  <si>
    <t>Industrial Equipments</t>
  </si>
  <si>
    <t>0 Block of CUMBERLAND ST</t>
  </si>
  <si>
    <t>200 Block of POPLAR ST</t>
  </si>
  <si>
    <t>0 Block of TURK ST</t>
  </si>
  <si>
    <t>900 Block of CAPITOL AV</t>
  </si>
  <si>
    <t>MINNA ST / 5TH ST</t>
  </si>
  <si>
    <t>MARKET ST / 5TH ST</t>
  </si>
  <si>
    <t>Healthcare</t>
  </si>
  <si>
    <t>20TH ST / KANSAS ST</t>
  </si>
  <si>
    <t>JEFFERSON ST / TAYLOR ST</t>
  </si>
  <si>
    <t>Hazardous Goods</t>
  </si>
  <si>
    <t>1000 Block of COLUMBUS AV</t>
  </si>
  <si>
    <t>1400 Block of PHELPS ST</t>
  </si>
  <si>
    <t>2900 Block of TURK ST</t>
  </si>
  <si>
    <t>300 Block of DEMONTFORT AV</t>
  </si>
  <si>
    <t>1000 Block of SUTTER ST</t>
  </si>
  <si>
    <t>800 Block of 3RD ST</t>
  </si>
  <si>
    <t>1700 Block of FULTON ST</t>
  </si>
  <si>
    <t>300 Block of HAIGHT ST</t>
  </si>
  <si>
    <t>2400 Block of SAN BRUNO AV</t>
  </si>
  <si>
    <t>3800 Block of 24TH ST</t>
  </si>
  <si>
    <t>100 Block of POWELL ST</t>
  </si>
  <si>
    <t>GOLDEN GATE AV / LEAVENWORTH ST</t>
  </si>
  <si>
    <t>Luggage</t>
  </si>
  <si>
    <t>NATOMA ST / 2ND ST</t>
  </si>
  <si>
    <t>3500 Block of MISSION ST</t>
  </si>
  <si>
    <t>Electronics</t>
  </si>
  <si>
    <t>0 Block of BROOKDALE AV</t>
  </si>
  <si>
    <t>1300 Block of EGBERT AV</t>
  </si>
  <si>
    <t>0 Block of STEINER ST</t>
  </si>
  <si>
    <t>1100 Block of FRANCISCO ST</t>
  </si>
  <si>
    <t>KEITH ST / THOMAS AV</t>
  </si>
  <si>
    <t>100 Block of CAPP ST</t>
  </si>
  <si>
    <t>500 Block of 39TH AV</t>
  </si>
  <si>
    <t>300 Block of SALINAS AV</t>
  </si>
  <si>
    <t>1900 Block of FILLMORE ST</t>
  </si>
  <si>
    <t>300 Block of 10TH ST</t>
  </si>
  <si>
    <t>Food and Beverages</t>
  </si>
  <si>
    <t>700 Block of VANNESS AV</t>
  </si>
  <si>
    <t>500 Block of LEAVENWORTH ST</t>
  </si>
  <si>
    <t>WASHINGTON ST / DRUMM ST</t>
  </si>
  <si>
    <t>1200 Block of PINE ST</t>
  </si>
  <si>
    <t>200 Block of 2ND ST</t>
  </si>
  <si>
    <t>100 Block of FONT BL</t>
  </si>
  <si>
    <t>1000 Block of KEY AV</t>
  </si>
  <si>
    <t>400 Block of TURK ST</t>
  </si>
  <si>
    <t>MADRID ST / RUSSIA AV</t>
  </si>
  <si>
    <t>1400 Block of CLAY ST</t>
  </si>
  <si>
    <t>600 Block of VALENCIA ST</t>
  </si>
  <si>
    <t>500 Block of FREDERICK ST</t>
  </si>
  <si>
    <t>500 Block of VALENCIA ST</t>
  </si>
  <si>
    <t>6TH ST / STEVENSON ST</t>
  </si>
  <si>
    <t>100 Block of NEWMONTGOMERY ST</t>
  </si>
  <si>
    <t>600 Block of SOUTH VAN NESS AV</t>
  </si>
  <si>
    <t>1000 Block of MARKET ST</t>
  </si>
  <si>
    <t>DIVISADERO ST / JACKSON ST</t>
  </si>
  <si>
    <t>0 Block of DESOTO ST</t>
  </si>
  <si>
    <t>0 Block of CAMERON WY</t>
  </si>
  <si>
    <t>200 Block of DORE ST</t>
  </si>
  <si>
    <t>0 Block of HARRISON ST</t>
  </si>
  <si>
    <t>1200 Block of GOLDEN GATE AV</t>
  </si>
  <si>
    <t>3100 Block of 23RD ST</t>
  </si>
  <si>
    <t>GEARY ST / POWELL ST</t>
  </si>
  <si>
    <t>3RD ST / PALOU AV</t>
  </si>
  <si>
    <t>600 Block of GOETTINGEN ST</t>
  </si>
  <si>
    <t>100 Block of 6TH ST</t>
  </si>
  <si>
    <t>300 Block of BUCHANAN ST</t>
  </si>
  <si>
    <t>2800 Block of BRYANT ST</t>
  </si>
  <si>
    <t>500 Block of TUNNEL AV</t>
  </si>
  <si>
    <t>1600 Block of TURK ST</t>
  </si>
  <si>
    <t>4000 Block of 18TH ST</t>
  </si>
  <si>
    <t>500 Block of ELLIS ST</t>
  </si>
  <si>
    <t>200 Block of HAHN ST</t>
  </si>
  <si>
    <t>1900 Block of WASHINGTON ST</t>
  </si>
  <si>
    <t>300 Block of COLLINGWOOD ST</t>
  </si>
  <si>
    <t>FREMONT ST / HARRISON ST</t>
  </si>
  <si>
    <t>0 Block of CRESTLAKE DR</t>
  </si>
  <si>
    <t>2500 Block of MISSION ST</t>
  </si>
  <si>
    <t>2600 Block of 34TH AV</t>
  </si>
  <si>
    <t>1500 Block of POLK ST</t>
  </si>
  <si>
    <t>600 Block of KANSAS ST</t>
  </si>
  <si>
    <t>POLK ST / BEACH ST</t>
  </si>
  <si>
    <t>700 Block of LARKIN ST</t>
  </si>
  <si>
    <t>100 Block of SPEAR ST</t>
  </si>
  <si>
    <t>600 Block of FRANCISCO ST</t>
  </si>
  <si>
    <t>FELL ST / MASONIC AV</t>
  </si>
  <si>
    <t>Automotive</t>
  </si>
  <si>
    <t>800 Block of 47TH AV</t>
  </si>
  <si>
    <t>0 Block of LURLINE ST</t>
  </si>
  <si>
    <t>1200 Block of POLK ST</t>
  </si>
  <si>
    <t>1200 Block of MARKET ST</t>
  </si>
  <si>
    <t>1700 Block of NEWCOMB AV</t>
  </si>
  <si>
    <t>1500 Block of LASALLE AV</t>
  </si>
  <si>
    <t>BARTLETT ST / 23RD ST</t>
  </si>
  <si>
    <t>500 Block of HAIGHT ST</t>
  </si>
  <si>
    <t>800 Block of MARKET ST</t>
  </si>
  <si>
    <t>1500 Block of SLOAT BL</t>
  </si>
  <si>
    <t>1800 Block of KIRKHAM ST</t>
  </si>
  <si>
    <t>100 Block of STEUART ST</t>
  </si>
  <si>
    <t>900 Block of VALENCIA ST</t>
  </si>
  <si>
    <t>200 Block of 11TH AV</t>
  </si>
  <si>
    <t>500 Block of STEVENSON ST</t>
  </si>
  <si>
    <t>HYDE ST / TURK ST</t>
  </si>
  <si>
    <t>0 Block of DORE ST</t>
  </si>
  <si>
    <t>100 Block of TURK ST</t>
  </si>
  <si>
    <t>100 Block of PERSIA AV</t>
  </si>
  <si>
    <t>LYON ST / OFARRELL ST</t>
  </si>
  <si>
    <t>1200 Block of NOE ST</t>
  </si>
  <si>
    <t>3RD AV / BALBOA ST</t>
  </si>
  <si>
    <t>400 Block of LAKESHORE DR</t>
  </si>
  <si>
    <t>900 Block of ELLSWORTH ST</t>
  </si>
  <si>
    <t>400 Block of 28TH ST</t>
  </si>
  <si>
    <t>2300 Block of 25TH AV</t>
  </si>
  <si>
    <t>HOLLYPARK CR / MURRAY ST</t>
  </si>
  <si>
    <t>100 Block of UPPER TR</t>
  </si>
  <si>
    <t>POST ST / HYDE ST</t>
  </si>
  <si>
    <t>1800 Block of DONNER AV</t>
  </si>
  <si>
    <t>19TH AV / LINCOLN WY</t>
  </si>
  <si>
    <t>3300 Block of MISSION ST</t>
  </si>
  <si>
    <t>1300 Block of CALIFORNIA ST</t>
  </si>
  <si>
    <t>0 Block of RAUSCH ST</t>
  </si>
  <si>
    <t>700 Block of 3RD ST</t>
  </si>
  <si>
    <t>FRANCISCO ST / JONES ST</t>
  </si>
  <si>
    <t>BLAKE ST / GEARY BL</t>
  </si>
  <si>
    <t>BROADWAY ST / COLUMBUS AV</t>
  </si>
  <si>
    <t>15TH ST / SANCHEZ ST</t>
  </si>
  <si>
    <t>HARRISON ST / 11TH ST</t>
  </si>
  <si>
    <t>BROADWAY ST / KEARNY ST</t>
  </si>
  <si>
    <t>200 Block of KING ST</t>
  </si>
  <si>
    <t>0 Block of FUENTE AV</t>
  </si>
  <si>
    <t>200 Block of SCOTT ST</t>
  </si>
  <si>
    <t>2600 Block of MISSION ST</t>
  </si>
  <si>
    <t>1700 Block of SUNNYDALE AV</t>
  </si>
  <si>
    <t>400 Block of BAKER ST</t>
  </si>
  <si>
    <t>2400 Block of MISSION ST</t>
  </si>
  <si>
    <t>BEACH ST / TAYLOR ST</t>
  </si>
  <si>
    <t>ELLIS ST / LAGUNA ST</t>
  </si>
  <si>
    <t>0 Block of HYDE ST</t>
  </si>
  <si>
    <t>6500 Block of 3RD ST</t>
  </si>
  <si>
    <t>800 Block of 33RD AV</t>
  </si>
  <si>
    <t>1600 Block of DONNER AV</t>
  </si>
  <si>
    <t>800 Block of LARKIN ST</t>
  </si>
  <si>
    <t>EARL ST / LASALLE AV</t>
  </si>
  <si>
    <t>1400 Block of KIRKWOOD CT</t>
  </si>
  <si>
    <t>500 Block of 9TH ST</t>
  </si>
  <si>
    <t>BRYANT ST / 4TH ST</t>
  </si>
  <si>
    <t>900 Block of RANDOLPH ST</t>
  </si>
  <si>
    <t>2300 Block of CHESTNUT ST</t>
  </si>
  <si>
    <t>LAKE MERCED BL / SUNSET BL</t>
  </si>
  <si>
    <t>0 Block of CASTLEMANOR AV</t>
  </si>
  <si>
    <t>LANE ST / REVERE AV</t>
  </si>
  <si>
    <t>1300 Block of 7TH AV</t>
  </si>
  <si>
    <t>300 Block of 9TH ST</t>
  </si>
  <si>
    <t>0 Block of WHITFIELD CT</t>
  </si>
  <si>
    <t>1500 Block of POWELL ST</t>
  </si>
  <si>
    <t>LASALLE AV / PHELPS ST</t>
  </si>
  <si>
    <t>BELVEDERE ST / WALLER ST</t>
  </si>
  <si>
    <t>0 Block of CEDAR ST</t>
  </si>
  <si>
    <t>2300 Block of 14TH AV</t>
  </si>
  <si>
    <t>0 Block of 12TH ST</t>
  </si>
  <si>
    <t>NEWCOMB AV / 3RD ST</t>
  </si>
  <si>
    <t>0 Block of GORDON ST</t>
  </si>
  <si>
    <t>200 Block of BERRY ST</t>
  </si>
  <si>
    <t>CARROLL AV / JENNINGS ST</t>
  </si>
  <si>
    <t>700 Block of HOWARD ST</t>
  </si>
  <si>
    <t>HARRISON ST / 3RD ST</t>
  </si>
  <si>
    <t>900 Block of LARKIN ST</t>
  </si>
  <si>
    <t>900 Block of STOCKTON ST</t>
  </si>
  <si>
    <t>GEARY ST / HYDE ST</t>
  </si>
  <si>
    <t>4200 Block of 26TH ST</t>
  </si>
  <si>
    <t>ELLIS ST / HYDE ST</t>
  </si>
  <si>
    <t>TARAVAL ST / 17TH AV</t>
  </si>
  <si>
    <t>EDDY ST / MASON ST</t>
  </si>
  <si>
    <t>MARKET ST / CHURCH ST</t>
  </si>
  <si>
    <t>LOMBARD ST / LEAVENWORTH ST</t>
  </si>
  <si>
    <t>500 Block of 41ST AV</t>
  </si>
  <si>
    <t>500 Block of GUERRERO ST</t>
  </si>
  <si>
    <t>0 Block of TAYLOR ST</t>
  </si>
  <si>
    <t>700 Block of SWEENY ST</t>
  </si>
  <si>
    <t>4000 Block of GEARY BL</t>
  </si>
  <si>
    <t>1000 Block of POTRERO AV</t>
  </si>
  <si>
    <t>BANCROFT AV / KEITH ST</t>
  </si>
  <si>
    <t>800 Block of INGERSON AV</t>
  </si>
  <si>
    <t>MISSION ST / 2ND ST</t>
  </si>
  <si>
    <t>3800 Block of MISSION ST</t>
  </si>
  <si>
    <t>100 Block of PAGE ST</t>
  </si>
  <si>
    <t>1600 Block of VANNESS AV</t>
  </si>
  <si>
    <t>100 Block of PHELAN AV</t>
  </si>
  <si>
    <t>1400 Block of 14TH AV</t>
  </si>
  <si>
    <t>1800 Block of DIVISADERO ST</t>
  </si>
  <si>
    <t>2600 Block of 18TH ST</t>
  </si>
  <si>
    <t>SUTTER ST / LAGUNA ST</t>
  </si>
  <si>
    <t>SOUTH VAN NESS AV / 22ND ST</t>
  </si>
  <si>
    <t>LEAVENWORTH ST / TURK ST</t>
  </si>
  <si>
    <t>1600 Block of 38TH AV</t>
  </si>
  <si>
    <t>1100 Block of HUDSON AV</t>
  </si>
  <si>
    <t>MYRTLE ST / LARKIN ST</t>
  </si>
  <si>
    <t>16TH ST / MISSOURI ST</t>
  </si>
  <si>
    <t>200 Block of HARKNESS AV</t>
  </si>
  <si>
    <t>400 Block of ROLPH ST</t>
  </si>
  <si>
    <t>37TH AV / RIVERA ST</t>
  </si>
  <si>
    <t>1200 Block of 36TH AV</t>
  </si>
  <si>
    <t>3600 Block of 22ND ST</t>
  </si>
  <si>
    <t>200 Block of NAGLEE AV</t>
  </si>
  <si>
    <t>5600 Block of DIAMONDHEIGHTS BL</t>
  </si>
  <si>
    <t>100 Block of ELLIOT ST</t>
  </si>
  <si>
    <t>3300 Block of BALBOA ST</t>
  </si>
  <si>
    <t>ALEMANY BL / ELLSWORTH ST</t>
  </si>
  <si>
    <t>300 Block of CHENERY ST</t>
  </si>
  <si>
    <t>BUSH ST / BUCHANAN ST</t>
  </si>
  <si>
    <t>STOCKTON ST / POST ST</t>
  </si>
  <si>
    <t>500 Block of MAGELLAN AV</t>
  </si>
  <si>
    <t>400 Block of GENEVA AV</t>
  </si>
  <si>
    <t>POWELL ST / OFARRELL ST</t>
  </si>
  <si>
    <t>0 Block of UNITEDNATIONS PZ</t>
  </si>
  <si>
    <t>1300 Block of REVERE AV</t>
  </si>
  <si>
    <t>0 Block of WILLIAR AV</t>
  </si>
  <si>
    <t>2100 Block of 16TH AV</t>
  </si>
  <si>
    <t>5TH ST / MARKET ST</t>
  </si>
  <si>
    <t>SOUTH VAN NESS AV / 13TH ST</t>
  </si>
  <si>
    <t>1800 Block of 26TH ST</t>
  </si>
  <si>
    <t>1200 Block of JACKSON ST</t>
  </si>
  <si>
    <t>5TH ST / MISSION ST</t>
  </si>
  <si>
    <t>1500 Block of HAIGHT ST</t>
  </si>
  <si>
    <t>4600 Block of IRVING ST</t>
  </si>
  <si>
    <t>HOLLOWAY AV / BRIGHTON AV</t>
  </si>
  <si>
    <t>TAYLOR ST / GOLDEN GATE AV</t>
  </si>
  <si>
    <t>22ND ST / CAROLINA ST</t>
  </si>
  <si>
    <t>2600 Block of FOLSOM ST</t>
  </si>
  <si>
    <t>19TH ST / SHOTWELL ST</t>
  </si>
  <si>
    <t>7TH ST / STEVENSON ST</t>
  </si>
  <si>
    <t>900 Block of CONNECTICUT ST</t>
  </si>
  <si>
    <t>LEAVENWORTH ST / EDDY ST</t>
  </si>
  <si>
    <t>PIERCE ST / LOMBARD ST</t>
  </si>
  <si>
    <t>8TH AV / CLEMENT ST</t>
  </si>
  <si>
    <t>100 Block of BERRY ST</t>
  </si>
  <si>
    <t>KERN ST / DIAMOND ST</t>
  </si>
  <si>
    <t>0 Block of EUREKA ST</t>
  </si>
  <si>
    <t>1800 Block of VANNESS AV</t>
  </si>
  <si>
    <t>SILLIMAN ST / BOWDOIN ST</t>
  </si>
  <si>
    <t>200 Block of LEAVENWORTH ST</t>
  </si>
  <si>
    <t>KEITH ST / SHAFTER AV</t>
  </si>
  <si>
    <t>0 Block of SPOFFORD LN</t>
  </si>
  <si>
    <t>LAKE MERCED BL / BROTHERHOOD WAY</t>
  </si>
  <si>
    <t>HARRISON ST / THE EMBARCADEROSOUTH ST</t>
  </si>
  <si>
    <t>100 Block of MONTGOMERY ST</t>
  </si>
  <si>
    <t>600 Block of PRENTISS ST</t>
  </si>
  <si>
    <t>0 Block of PAYSON ST</t>
  </si>
  <si>
    <t>16TH ST / UTAH ST</t>
  </si>
  <si>
    <t>400 Block of CASTRO ST</t>
  </si>
  <si>
    <t>SHOTWELL ST / 17TH ST</t>
  </si>
  <si>
    <t>EDDY ST / HYDE ST</t>
  </si>
  <si>
    <t>1400 Block of RANKIN ST</t>
  </si>
  <si>
    <t>100 Block of BREWSTER ST</t>
  </si>
  <si>
    <t>1400 Block of DOUGLASS ST</t>
  </si>
  <si>
    <t>48TH AV / JUDAH ST</t>
  </si>
  <si>
    <t>3600 Block of SACRAMENTO ST</t>
  </si>
  <si>
    <t>SCOTT ST / CHESTNUT ST</t>
  </si>
  <si>
    <t>200 Block of TURK ST</t>
  </si>
  <si>
    <t>900 Block of THE EMBARCADERO NORTH ST</t>
  </si>
  <si>
    <t>2500 Block of OCTAVIA ST</t>
  </si>
  <si>
    <t>1400 Block of VANDYKE AV</t>
  </si>
  <si>
    <t>EDDY ST / VANNESS AV</t>
  </si>
  <si>
    <t>EXECUTIVEPARK BL / ALANA WY</t>
  </si>
  <si>
    <t>900 Block of MISSION ST</t>
  </si>
  <si>
    <t>600 Block of MISSION ST</t>
  </si>
  <si>
    <t>MARTIN LUTHER KING JR DR / 9TH AV</t>
  </si>
  <si>
    <t>800 Block of MISSION ST</t>
  </si>
  <si>
    <t>2100 Block of MISSION ST</t>
  </si>
  <si>
    <t>1100 Block of FOLSOM ST</t>
  </si>
  <si>
    <t>500 Block of HYDE ST</t>
  </si>
  <si>
    <t>400 Block of CAPP ST</t>
  </si>
  <si>
    <t>VALLEJO ST / KEARNY ST</t>
  </si>
  <si>
    <t>WINSTON DR / 19TH AV</t>
  </si>
  <si>
    <t>300 Block of BEALE ST</t>
  </si>
  <si>
    <t>2ND ST / TOWNSEND ST</t>
  </si>
  <si>
    <t>800 Block of GENEVA AV</t>
  </si>
  <si>
    <t>300 Block of 4TH ST</t>
  </si>
  <si>
    <t>21ST ST / POTRERO AV</t>
  </si>
  <si>
    <t>CLARA ST / 4TH ST</t>
  </si>
  <si>
    <t>100 Block of ATOLL CR</t>
  </si>
  <si>
    <t>700 Block of FOLSOM ST</t>
  </si>
  <si>
    <t>300 Block of ARBALLO DR</t>
  </si>
  <si>
    <t>500 Block of HOWARD ST</t>
  </si>
  <si>
    <t>500 Block of JACKSON ST</t>
  </si>
  <si>
    <t>300 Block of OFARRELL ST</t>
  </si>
  <si>
    <t>0 Block of RAE AV</t>
  </si>
  <si>
    <t>1700 Block of 25TH ST</t>
  </si>
  <si>
    <t>1300 Block of BROADWAY ST</t>
  </si>
  <si>
    <t>800 Block of 30TH AV</t>
  </si>
  <si>
    <t>1100 Block of MARKET ST</t>
  </si>
  <si>
    <t>200 Block of CHENERY ST</t>
  </si>
  <si>
    <t>2900 Block of DIAMOND ST</t>
  </si>
  <si>
    <t>GEARY ST / POLK ST</t>
  </si>
  <si>
    <t>1600 Block of LASALLE AV</t>
  </si>
  <si>
    <t>MONTGOMERY ST / VALLEJO ST</t>
  </si>
  <si>
    <t>FILLMORE ST / OFARRELL ST</t>
  </si>
  <si>
    <t>HAWTHORNE ST / HARRISON ST</t>
  </si>
  <si>
    <t>2600 Block of ALEMANY BL</t>
  </si>
  <si>
    <t>700 Block of HAMPSHIRE ST</t>
  </si>
  <si>
    <t>1100 Block of POLK ST</t>
  </si>
  <si>
    <t>800 Block of OFARRELL ST</t>
  </si>
  <si>
    <t>1200 Block of THE EMBARCADERONORTH ST</t>
  </si>
  <si>
    <t>500 Block of BRANNAN ST</t>
  </si>
  <si>
    <t>17TH ST / FOLSOM ST</t>
  </si>
  <si>
    <t>400 Block of BRIGHT ST</t>
  </si>
  <si>
    <t>1500 Block of BAKER ST</t>
  </si>
  <si>
    <t>LIPPARD AV / BOSWORTH ST</t>
  </si>
  <si>
    <t>3300 Block of 22ND ST</t>
  </si>
  <si>
    <t>CALIFORNIA ST / POLK ST</t>
  </si>
  <si>
    <t>BARTLETT ST / 21ST ST</t>
  </si>
  <si>
    <t>FELL ST / POLK ST</t>
  </si>
  <si>
    <t>0 Block of GOLDEN GATE AV</t>
  </si>
  <si>
    <t>900 Block of MARIPOSA ST</t>
  </si>
  <si>
    <t>STOCKTON ST / BROADWAY ST</t>
  </si>
  <si>
    <t>1100 Block of CONNECTICUT ST</t>
  </si>
  <si>
    <t>1700 Block of 22ND AV</t>
  </si>
  <si>
    <t>0 Block of LEAVENWORTH ST</t>
  </si>
  <si>
    <t>200 Block of MISSOURI ST</t>
  </si>
  <si>
    <t>100 Block of TOWNSEND ST</t>
  </si>
  <si>
    <t>0 Block of ANKENY ST</t>
  </si>
  <si>
    <t>700 Block of BATTERY ST</t>
  </si>
  <si>
    <t>0 Block of MARINA BL</t>
  </si>
  <si>
    <t>0 Block of LEE AV</t>
  </si>
  <si>
    <t>0 Block of FALLON PL</t>
  </si>
  <si>
    <t>S.SH_ID</t>
  </si>
  <si>
    <t>S.SH_CONTENT</t>
  </si>
  <si>
    <t>S.SH_DOMAIN</t>
  </si>
  <si>
    <t>S.SER_TYPE</t>
  </si>
  <si>
    <t>S.SH_WEIGHT</t>
  </si>
  <si>
    <t>S.SH_CHARGES</t>
  </si>
  <si>
    <t>S.SR_ADDR</t>
  </si>
  <si>
    <t>S.DS_ADDR</t>
  </si>
  <si>
    <t>P.Payment_ID</t>
  </si>
  <si>
    <t>P.AMOUNT</t>
  </si>
  <si>
    <t>P.Payment_Status</t>
  </si>
  <si>
    <t>P.Payment_Mode</t>
  </si>
  <si>
    <t>P.Payment_Date</t>
  </si>
  <si>
    <t>313cd69e-66f3-11ea-9879-7077813058ce</t>
  </si>
  <si>
    <t>PAID</t>
  </si>
  <si>
    <t>CARD PAYMENT</t>
  </si>
  <si>
    <t>3172107a-66f3-11ea-ad07-7077813058ce</t>
  </si>
  <si>
    <t>COD</t>
  </si>
  <si>
    <t>313dc140-66f3-11ea-a952-7077813058ce</t>
  </si>
  <si>
    <t>313eab1e-66f3-11ea-81af-7077813058ce</t>
  </si>
  <si>
    <t>NOT PAID</t>
  </si>
  <si>
    <t>314f4a7a-66f3-11ea-8b83-7077813058ce</t>
  </si>
  <si>
    <t>313f474a-66f3-11ea-a78b-7077813058ce</t>
  </si>
  <si>
    <t>3140589a-66f3-11ea-a057-7077813058ce</t>
  </si>
  <si>
    <t>3170141c-66f3-11ea-97a3-7077813058ce</t>
  </si>
  <si>
    <t>31411bc8-66f3-11ea-a4b7-7077813058ce</t>
  </si>
  <si>
    <t>3141defa-66f3-11ea-b10e-7077813058ce</t>
  </si>
  <si>
    <t>31b0e428-66f3-11ea-8884-7077813058ce</t>
  </si>
  <si>
    <t>3142c940-66f3-11ea-9f69-7077813058ce</t>
  </si>
  <si>
    <t>31444fa8-66f3-11ea-912a-7077813058ce</t>
  </si>
  <si>
    <t>31bd8c92-66f3-11ea-9011-7077813058ce</t>
  </si>
  <si>
    <t>314539e6-66f3-11ea-bfa4-7077813058ce</t>
  </si>
  <si>
    <t>3145fd0a-66f3-11ea-958b-7077813058ce</t>
  </si>
  <si>
    <t>31cf3d24-66f3-11ea-8054-7077813058ce</t>
  </si>
  <si>
    <t>31469934-66f3-11ea-8572-7077813058ce</t>
  </si>
  <si>
    <t>3147355e-66f3-11ea-aae4-7077813058ce</t>
  </si>
  <si>
    <t>3174f566-66f3-11ea-98c3-7077813058ce</t>
  </si>
  <si>
    <t>3147f89c-66f3-11ea-8dfd-7077813058ce</t>
  </si>
  <si>
    <t>3148bbc8-66f3-11ea-8acf-7077813058ce</t>
  </si>
  <si>
    <t>317e69e2-66f3-11ea-8d1d-7077813058ce</t>
  </si>
  <si>
    <t>31497efa-66f3-11ea-9497-7077813058ce</t>
  </si>
  <si>
    <t>314a1b22-66f3-11ea-9e82-7077813058ce</t>
  </si>
  <si>
    <t>31851fae-66f3-11ea-9f4d-7077813058ce</t>
  </si>
  <si>
    <t>314ade58-66f3-11ea-8979-7077813058ce</t>
  </si>
  <si>
    <t>314b7a8a-66f3-11ea-97d4-7077813058ce</t>
  </si>
  <si>
    <t>31b6138a-66f3-11ea-a991-7077813058ce</t>
  </si>
  <si>
    <t>314c8bcc-66f3-11ea-b526-7077813058ce</t>
  </si>
  <si>
    <t>314d761e-66f3-11ea-b155-7077813058ce</t>
  </si>
  <si>
    <t>3179fdb8-66f3-11ea-b117-7077813058ce</t>
  </si>
  <si>
    <t>314eae64-66f3-11ea-b08f-7077813058ce</t>
  </si>
  <si>
    <t>31d16094-66f3-11ea-b511-7077813058ce</t>
  </si>
  <si>
    <t>315034c6-66f3-11ea-a2bf-7077813058ce</t>
  </si>
  <si>
    <t>31511efa-66f3-11ea-bc4c-7077813058ce</t>
  </si>
  <si>
    <t>317ce378-66f3-11ea-b64a-7077813058ce</t>
  </si>
  <si>
    <t>3151e23a-66f3-11ea-9b38-7077813058ce</t>
  </si>
  <si>
    <t>3152a56c-66f3-11ea-9340-7077813058ce</t>
  </si>
  <si>
    <t>31e7ca9a-66f3-11ea-a42b-7077813058ce</t>
  </si>
  <si>
    <t>31534188-66f3-11ea-8acd-7077813058ce</t>
  </si>
  <si>
    <t>3153ddb4-66f3-11ea-a4d6-7077813058ce</t>
  </si>
  <si>
    <t>31d4bb6c-66f3-11ea-9ff7-7077813058ce</t>
  </si>
  <si>
    <t>3154c800-66f3-11ea-8721-7077813058ce</t>
  </si>
  <si>
    <t>3155d94c-66f3-11ea-b116-7077813058ce</t>
  </si>
  <si>
    <t>31a0e11a-66f3-11ea-999b-7077813058ce</t>
  </si>
  <si>
    <t>31575fac-66f3-11ea-8d99-7077813058ce</t>
  </si>
  <si>
    <t>315897f8-66f3-11ea-ad46-7077813058ce</t>
  </si>
  <si>
    <t>31d222e8-66f3-11ea-9b54-7077813058ce</t>
  </si>
  <si>
    <t>3159d04c-66f3-11ea-95df-7077813058ce</t>
  </si>
  <si>
    <t>315aba8a-66f3-11ea-9db6-7077813058ce</t>
  </si>
  <si>
    <t>31e27454-66f3-11ea-985a-7077813058ce</t>
  </si>
  <si>
    <t>315b7db4-66f3-11ea-ae41-7077813058ce</t>
  </si>
  <si>
    <t>315c67f4-66f3-11ea-bcd7-7077813058ce</t>
  </si>
  <si>
    <t>31aced36-66f3-11ea-b593-7077813058ce</t>
  </si>
  <si>
    <t>315d041c-66f3-11ea-8af9-7077813058ce</t>
  </si>
  <si>
    <t>315da042-66f3-11ea-ac04-7077813058ce</t>
  </si>
  <si>
    <t>3169fa82-66f3-11ea-a4aa-7077813058ce</t>
  </si>
  <si>
    <t>315e3c68-66f3-11ea-8d08-7077813058ce</t>
  </si>
  <si>
    <t>315f26ac-66f3-11ea-a883-7077813058ce</t>
  </si>
  <si>
    <t>316f77f6-66f3-11ea-8aa2-7077813058ce</t>
  </si>
  <si>
    <t>315fe9e2-66f3-11ea-b80f-7077813058ce</t>
  </si>
  <si>
    <t>3160ad0c-66f3-11ea-961a-7077813058ce</t>
  </si>
  <si>
    <t>31930050-66f3-11ea-8535-7077813058ce</t>
  </si>
  <si>
    <t>31619754-66f3-11ea-911d-7077813058ce</t>
  </si>
  <si>
    <t>31a796d0-66f3-11ea-ae4e-7077813058ce</t>
  </si>
  <si>
    <t>3162337a-66f3-11ea-bf3c-7077813058ce</t>
  </si>
  <si>
    <t>3162cf9c-66f3-11ea-917a-7077813058ce</t>
  </si>
  <si>
    <t>31b3ca0a-66f3-11ea-bdb1-7077813058ce</t>
  </si>
  <si>
    <t>31636bd2-66f3-11ea-aa21-7077813058ce</t>
  </si>
  <si>
    <t>31642f12-66f3-11ea-b553-7077813058ce</t>
  </si>
  <si>
    <t>317dcdc0-66f3-11ea-a3ce-7077813058ce</t>
  </si>
  <si>
    <t>3164f24c-66f3-11ea-bf87-7077813058ce</t>
  </si>
  <si>
    <t>3165b562-66f3-11ea-83de-7077813058ce</t>
  </si>
  <si>
    <t>316678a4-66f3-11ea-b7d3-7077813058ce</t>
  </si>
  <si>
    <t>3167d7ee-66f3-11ea-a273-7077813058ce</t>
  </si>
  <si>
    <t>31673bc8-66f3-11ea-803a-7077813058ce</t>
  </si>
  <si>
    <t>317c204a-66f3-11ea-b627-7077813058ce</t>
  </si>
  <si>
    <t>3168c236-66f3-11ea-ad73-7077813058ce</t>
  </si>
  <si>
    <t>316abe90-66f3-11ea-b19a-7077813058ce</t>
  </si>
  <si>
    <t>316ba7f6-66f3-11ea-913f-7077813058ce</t>
  </si>
  <si>
    <t>31cc0964-66f3-11ea-b6b3-7077813058ce</t>
  </si>
  <si>
    <t>316c441e-66f3-11ea-89de-7077813058ce</t>
  </si>
  <si>
    <t>316ce042-66f3-11ea-b223-7077813058ce</t>
  </si>
  <si>
    <t>31a9925e-66f3-11ea-b9ab-7077813058ce</t>
  </si>
  <si>
    <t>316d7c6e-66f3-11ea-aad7-7077813058ce</t>
  </si>
  <si>
    <t>316e8db8-66f3-11ea-88c1-7077813058ce</t>
  </si>
  <si>
    <t>3190ddc6-66f3-11ea-8fea-7077813058ce</t>
  </si>
  <si>
    <t>3170d834-66f3-11ea-b48e-7077813058ce</t>
  </si>
  <si>
    <t>31717452-66f3-11ea-9fcf-7077813058ce</t>
  </si>
  <si>
    <t>3172d2fa-66f3-11ea-bad5-7077813058ce</t>
  </si>
  <si>
    <t>318e4628-66f3-11ea-a70e-7077813058ce</t>
  </si>
  <si>
    <t>3173e41e-66f3-11ea-b5f4-7077813058ce</t>
  </si>
  <si>
    <t>31ecabe2-66f3-11ea-9fa2-7077813058ce</t>
  </si>
  <si>
    <t>3175dfa2-66f3-11ea-b9d8-7077813058ce</t>
  </si>
  <si>
    <t>319549e8-66f3-11ea-85a4-7077813058ce</t>
  </si>
  <si>
    <t>31767bca-66f3-11ea-848b-7077813058ce</t>
  </si>
  <si>
    <t>317717f0-66f3-11ea-b57c-7077813058ce</t>
  </si>
  <si>
    <t>31bb1bfa-66f3-11ea-982b-7077813058ce</t>
  </si>
  <si>
    <t>3177db2e-66f3-11ea-99fe-7077813058ce</t>
  </si>
  <si>
    <t>3178c56c-66f3-11ea-9547-7077813058ce</t>
  </si>
  <si>
    <t>318916c0-66f3-11ea-8a7c-7077813058ce</t>
  </si>
  <si>
    <t>31796190-66f3-11ea-b0b6-7077813058ce</t>
  </si>
  <si>
    <t>31e70780-66f3-11ea-a98c-7077813058ce</t>
  </si>
  <si>
    <t>317ac112-66f3-11ea-96bf-7077813058ce</t>
  </si>
  <si>
    <t>317b8422-66f3-11ea-8b90-7077813058ce</t>
  </si>
  <si>
    <t>31b96e70-66f3-11ea-9a67-7077813058ce</t>
  </si>
  <si>
    <t>317f5426-66f3-11ea-9e99-7077813058ce</t>
  </si>
  <si>
    <t>31bbdf14-66f3-11ea-8012-7077813058ce</t>
  </si>
  <si>
    <t>31803e5c-66f3-11ea-9cfa-7077813058ce</t>
  </si>
  <si>
    <t>3180da86-66f3-11ea-a8db-7077813058ce</t>
  </si>
  <si>
    <t>31db9768-66f3-11ea-883c-7077813058ce</t>
  </si>
  <si>
    <t>318176ac-66f3-11ea-8841-7077813058ce</t>
  </si>
  <si>
    <t>318260fe-66f3-11ea-a0f0-7077813058ce</t>
  </si>
  <si>
    <t>31c6b2fe-66f3-11ea-9b07-7077813058ce</t>
  </si>
  <si>
    <t>31832428-66f3-11ea-9902-7077813058ce</t>
  </si>
  <si>
    <t>31863106-66f3-11ea-8b2f-7077813058ce</t>
  </si>
  <si>
    <t>31876958-66f3-11ea-afcb-7077813058ce</t>
  </si>
  <si>
    <t>318a2800-66f3-11ea-b639-7077813058ce</t>
  </si>
  <si>
    <t>31885382-66f3-11ea-b84f-7077813058ce</t>
  </si>
  <si>
    <t>318b396c-66f3-11ea-9883-7077813058ce</t>
  </si>
  <si>
    <t>318cbfc6-66f3-11ea-b57f-7077813058ce</t>
  </si>
  <si>
    <t>318d82e8-66f3-11ea-9cca-7077813058ce</t>
  </si>
  <si>
    <t>3191ef06-66f3-11ea-bb69-7077813058ce</t>
  </si>
  <si>
    <t>318f305e-66f3-11ea-b203-7077813058ce</t>
  </si>
  <si>
    <t>31901a98-66f3-11ea-830a-7077813058ce</t>
  </si>
  <si>
    <t>319e9766-66f3-11ea-9392-7077813058ce</t>
  </si>
  <si>
    <t>31e163c2-66f3-11ea-a771-7077813058ce</t>
  </si>
  <si>
    <t>319438b6-66f3-11ea-9722-7077813058ce</t>
  </si>
  <si>
    <t>31963430-66f3-11ea-bdc7-7077813058ce</t>
  </si>
  <si>
    <t>31c8fc98-66f3-11ea-b3c3-7077813058ce</t>
  </si>
  <si>
    <t>31971e6e-66f3-11ea-86f5-7077813058ce</t>
  </si>
  <si>
    <t>31ce7a18-66f3-11ea-94eb-7077813058ce</t>
  </si>
  <si>
    <t>31987dc0-66f3-11ea-a59b-7077813058ce</t>
  </si>
  <si>
    <t>3199b61c-66f3-11ea-ab02-7077813058ce</t>
  </si>
  <si>
    <t>319ac762-66f3-11ea-b75f-7077813058ce</t>
  </si>
  <si>
    <t>319bfff4-66f3-11ea-8fba-7077813058ce</t>
  </si>
  <si>
    <t>31af36c0-66f3-11ea-9653-7077813058ce</t>
  </si>
  <si>
    <t>319d3826-66f3-11ea-8b8d-7077813058ce</t>
  </si>
  <si>
    <t>319fa8a8-66f3-11ea-b17c-7077813058ce</t>
  </si>
  <si>
    <t>31de0880-66f3-11ea-ab1e-7077813058ce</t>
  </si>
  <si>
    <t>31a1cb62-66f3-11ea-81bc-7077813058ce</t>
  </si>
  <si>
    <t>31a2b586-66f3-11ea-a9ea-7077813058ce</t>
  </si>
  <si>
    <t>31a3c6d8-66f3-11ea-983d-7077813058ce</t>
  </si>
  <si>
    <t>31b2dfd8-66f3-11ea-b094-7077813058ce</t>
  </si>
  <si>
    <t>31a489fa-66f3-11ea-9155-7077813058ce</t>
  </si>
  <si>
    <t>31a5c242-66f3-11ea-960b-7077813058ce</t>
  </si>
  <si>
    <t>31a6ac9c-66f3-11ea-926a-7077813058ce</t>
  </si>
  <si>
    <t>31a859f0-66f3-11ea-8394-7077813058ce</t>
  </si>
  <si>
    <t>31d68f18-66f3-11ea-b8c4-7077813058ce</t>
  </si>
  <si>
    <t>31aa7c8c-66f3-11ea-bbd5-7077813058ce</t>
  </si>
  <si>
    <t>31ab66b6-66f3-11ea-b954-7077813058ce</t>
  </si>
  <si>
    <t>31bfaf0c-66f3-11ea-8a4e-7077813058ce</t>
  </si>
  <si>
    <t>31ac02dc-66f3-11ea-8f7e-7077813058ce</t>
  </si>
  <si>
    <t>31add76e-66f3-11ea-bc98-7077813058ce</t>
  </si>
  <si>
    <t>31ae9a98-66f3-11ea-9239-7077813058ce</t>
  </si>
  <si>
    <t>31affa0a-66f3-11ea-8464-7077813058ce</t>
  </si>
  <si>
    <t>31b21c7a-66f3-11ea-b007-7077813058ce</t>
  </si>
  <si>
    <t>31b4db48-66f3-11ea-8ac6-7077813058ce</t>
  </si>
  <si>
    <t>31d77952-66f3-11ea-b47a-7077813058ce</t>
  </si>
  <si>
    <t>31b6fdd4-66f3-11ea-8bc0-7077813058ce</t>
  </si>
  <si>
    <t>31b80f2e-66f3-11ea-9f03-7077813058ce</t>
  </si>
  <si>
    <t>31b8ab40-66f3-11ea-a1ea-7077813058ce</t>
  </si>
  <si>
    <t>31c1f8b4-66f3-11ea-8397-7077813058ce</t>
  </si>
  <si>
    <t>31ba31b0-66f3-11ea-b455-7077813058ce</t>
  </si>
  <si>
    <t>31d0006c-66f3-11ea-9c10-7077813058ce</t>
  </si>
  <si>
    <t>31cb461a-66f3-11ea-a37c-7077813058ce</t>
  </si>
  <si>
    <t>31bca246-66f3-11ea-abf6-7077813058ce</t>
  </si>
  <si>
    <t>31be28b0-66f3-11ea-ac89-7077813058ce</t>
  </si>
  <si>
    <t>31c07288-66f3-11ea-a2cf-7077813058ce</t>
  </si>
  <si>
    <t>31beebdc-66f3-11ea-a06e-7077813058ce</t>
  </si>
  <si>
    <t>31c1364c-66f3-11ea-82bf-7077813058ce</t>
  </si>
  <si>
    <t>31c30a08-66f3-11ea-aba8-7077813058ce</t>
  </si>
  <si>
    <t>31c49062-66f3-11ea-ba20-7077813058ce</t>
  </si>
  <si>
    <t>31ebe8b4-66f3-11ea-b8ca-7077813058ce</t>
  </si>
  <si>
    <t>31c616ba-66f3-11ea-afb3-7077813058ce</t>
  </si>
  <si>
    <t>31c77618-66f3-11ea-bb5b-7077813058ce</t>
  </si>
  <si>
    <t>31c8394a-66f3-11ea-bf8e-7077813058ce</t>
  </si>
  <si>
    <t>31df1974-66f3-11ea-948f-7077813058ce</t>
  </si>
  <si>
    <t>31c9e6be-66f3-11ea-9f95-7077813058ce</t>
  </si>
  <si>
    <t>31caa9ee-66f3-11ea-bce1-7077813058ce</t>
  </si>
  <si>
    <t>31ee3246-66f3-11ea-ae6c-7077813058ce</t>
  </si>
  <si>
    <t>31d927a2-66f3-11ea-bb48-7077813058ce</t>
  </si>
  <si>
    <t>31cccd64-66f3-11ea-a4c2-7077813058ce</t>
  </si>
  <si>
    <t>31cd8fca-66f3-11ea-97a4-7077813058ce</t>
  </si>
  <si>
    <t>31d5a4e4-66f3-11ea-861b-7077813058ce</t>
  </si>
  <si>
    <t>31d2e636-66f3-11ea-8df2-7077813058ce</t>
  </si>
  <si>
    <t>31da86f6-66f3-11ea-8b12-7077813058ce</t>
  </si>
  <si>
    <t>31d3f842-66f3-11ea-a75e-7077813058ce</t>
  </si>
  <si>
    <t>31ea3b58-66f3-11ea-bc9e-7077813058ce</t>
  </si>
  <si>
    <t>31d8638c-66f3-11ea-8b90-7077813058ce</t>
  </si>
  <si>
    <t>31d9eaca-66f3-11ea-b8c8-7077813058ce</t>
  </si>
  <si>
    <t>31e92a06-66f3-11ea-a2c3-7077813058ce</t>
  </si>
  <si>
    <t>31dcf6d4-66f3-11ea-a647-7077813058ce</t>
  </si>
  <si>
    <t>31e02ac0-66f3-11ea-85d7-7077813058ce</t>
  </si>
  <si>
    <t>31e3aca4-66f3-11ea-b4f1-7077813058ce</t>
  </si>
  <si>
    <t>31e496d4-66f3-11ea-ae24-7077813058ce</t>
  </si>
  <si>
    <t>31e5a810-66f3-11ea-b394-7077813058ce</t>
  </si>
  <si>
    <t>31eb4c8c-66f3-11ea-b7ad-7077813058ce</t>
  </si>
  <si>
    <t>31ed6f18-66f3-11ea-af57-7077813058ce</t>
  </si>
  <si>
    <t>E.Employee_E_ID</t>
  </si>
  <si>
    <t>ED.E_NAME</t>
  </si>
  <si>
    <t>ED.E_DESIGNATION</t>
  </si>
  <si>
    <t>ED.E_ADDR</t>
  </si>
  <si>
    <t>ED.E_BRANCH</t>
  </si>
  <si>
    <t>ED.E_CONT_NO</t>
  </si>
  <si>
    <t>Harriette</t>
  </si>
  <si>
    <t>Market analyst</t>
  </si>
  <si>
    <t>600 Block of PINE ST</t>
  </si>
  <si>
    <t>TX</t>
  </si>
  <si>
    <t>Baldemar</t>
  </si>
  <si>
    <t>2700 Block of TAYLOR ST</t>
  </si>
  <si>
    <t>NY</t>
  </si>
  <si>
    <t>Chief finance officer</t>
  </si>
  <si>
    <t>MA</t>
  </si>
  <si>
    <t>Geraldine</t>
  </si>
  <si>
    <t>Transport manager</t>
  </si>
  <si>
    <t>CT</t>
  </si>
  <si>
    <t>Warehouse manager</t>
  </si>
  <si>
    <t>3300 Block of JUDAH ST</t>
  </si>
  <si>
    <t>UT</t>
  </si>
  <si>
    <t>Malie</t>
  </si>
  <si>
    <t>Branch manager</t>
  </si>
  <si>
    <t>3200 Block of GEARY BL</t>
  </si>
  <si>
    <t>OH</t>
  </si>
  <si>
    <t>Taron</t>
  </si>
  <si>
    <t>Sales manager</t>
  </si>
  <si>
    <t>NC</t>
  </si>
  <si>
    <t>Fred</t>
  </si>
  <si>
    <t>Project director</t>
  </si>
  <si>
    <t>VANNESS AV / MARKET ST</t>
  </si>
  <si>
    <t>MO</t>
  </si>
  <si>
    <t>HR manager</t>
  </si>
  <si>
    <t>1000 Block of BOSWORTH ST</t>
  </si>
  <si>
    <t>SD</t>
  </si>
  <si>
    <t>Alaysha</t>
  </si>
  <si>
    <t>Material handling executive</t>
  </si>
  <si>
    <t>800 Block of GEARY ST</t>
  </si>
  <si>
    <t>Kelli</t>
  </si>
  <si>
    <t>Non-executive director</t>
  </si>
  <si>
    <t>BAY SHORE BL / JERROLD AV</t>
  </si>
  <si>
    <t>Assistant manager</t>
  </si>
  <si>
    <t>1900 Block of LOMBARD ST</t>
  </si>
  <si>
    <t>ME</t>
  </si>
  <si>
    <t>Ryker</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</si>
  <si>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</si>
  <si>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</si>
  <si>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</si>
  <si>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</si>
  <si>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</si>
  <si>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</si>
  <si>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</si>
  <si>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</si>
  <si>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</si>
  <si>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</si>
  <si>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</si>
  <si>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</si>
  <si>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</si>
  <si>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Bridgett</t>
  </si>
  <si>
    <t>100 Block of OFARRELL ST</t>
  </si>
  <si>
    <t>MS</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</si>
  <si>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</si>
  <si>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</si>
  <si>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</si>
  <si>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</si>
  <si>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</si>
  <si>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</si>
  <si>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</si>
  <si>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</si>
  <si>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</si>
  <si>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</si>
  <si>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</si>
  <si>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</si>
  <si>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</si>
  <si>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SUTTER ST / LARKIN ST</t>
  </si>
  <si>
    <t>WV</t>
  </si>
  <si>
    <t>Winnifred</t>
  </si>
  <si>
    <t>Bryce</t>
  </si>
  <si>
    <t>Manager</t>
  </si>
  <si>
    <t>20TH ST / MISSION ST</t>
  </si>
  <si>
    <t>CA</t>
  </si>
  <si>
    <t>Maeve</t>
  </si>
  <si>
    <t>GENEVA AV / MISSION ST</t>
  </si>
  <si>
    <t>Seth</t>
  </si>
  <si>
    <t>1600 Block of FILLMORE ST</t>
  </si>
  <si>
    <t>NJ</t>
  </si>
  <si>
    <t>Cristina</t>
  </si>
  <si>
    <t>MISSION ST / FRANCIS ST</t>
  </si>
  <si>
    <t>Maria</t>
  </si>
  <si>
    <t>3400 Block of CESAR CHAVEZ ST</t>
  </si>
  <si>
    <t>OK</t>
  </si>
  <si>
    <t>Block development manager</t>
  </si>
  <si>
    <t>Ramona</t>
  </si>
  <si>
    <t>POLK ST / PINE ST</t>
  </si>
  <si>
    <t>Rodney</t>
  </si>
  <si>
    <t>Marketing manager</t>
  </si>
  <si>
    <t>Adrienne</t>
  </si>
  <si>
    <t>6TH ST / MARKET ST</t>
  </si>
  <si>
    <t>NM</t>
  </si>
  <si>
    <t>Dawn</t>
  </si>
  <si>
    <t>200 Block of DIVISION ST</t>
  </si>
  <si>
    <t>PA</t>
  </si>
  <si>
    <t>Yessenia</t>
  </si>
  <si>
    <t>Delivery Boy</t>
  </si>
  <si>
    <t>1600 Block of FOLSOM ST</t>
  </si>
  <si>
    <t>Ryan</t>
  </si>
  <si>
    <t>600 Block of INDIANA ST</t>
  </si>
  <si>
    <t>Executive director</t>
  </si>
  <si>
    <t>1600 Block of WEBSTER ST</t>
  </si>
  <si>
    <t>1100 Block of GUERRERO ST</t>
  </si>
  <si>
    <t>Jana</t>
  </si>
  <si>
    <t>Office manager</t>
  </si>
  <si>
    <t>500 Block of CARTER ST</t>
  </si>
  <si>
    <t>OR</t>
  </si>
  <si>
    <t>Engineering department manager</t>
  </si>
  <si>
    <t>300 Block of PRAGUE ST</t>
  </si>
  <si>
    <t>Tiffani</t>
  </si>
  <si>
    <t>8TH ST / MARKET ST</t>
  </si>
  <si>
    <t>CO</t>
  </si>
  <si>
    <t>Chief executive officer</t>
  </si>
  <si>
    <t>TAYLOR ST / EDDY ST</t>
  </si>
  <si>
    <t>Earle</t>
  </si>
  <si>
    <t>1200 Block of WAWONA ST</t>
  </si>
  <si>
    <t>JACKSON ST / GRANT AV</t>
  </si>
  <si>
    <t>Danita</t>
  </si>
  <si>
    <t>500 Block of BROADWAY ST</t>
  </si>
  <si>
    <t>Raeleigh</t>
  </si>
  <si>
    <t>Guy</t>
  </si>
  <si>
    <t>NATOMA ST / 6TH ST</t>
  </si>
  <si>
    <t>TN</t>
  </si>
  <si>
    <t>Anastasia</t>
  </si>
  <si>
    <t>JONES ST / PINE ST</t>
  </si>
  <si>
    <t>400 Block of VALENCIA ST</t>
  </si>
  <si>
    <t>SC</t>
  </si>
  <si>
    <t>Benita</t>
  </si>
  <si>
    <t>1700 Block of GREENWICH ST</t>
  </si>
  <si>
    <t>SCOTT ST / SACRAMENTO ST</t>
  </si>
  <si>
    <t>Andrea</t>
  </si>
  <si>
    <t>1700 Block of BEACH ST</t>
  </si>
  <si>
    <t>WA</t>
  </si>
  <si>
    <t>Raul</t>
  </si>
  <si>
    <t>1400 Block of 47TH AV</t>
  </si>
  <si>
    <t>Raven</t>
  </si>
  <si>
    <t>CASTRO ST / MARKET ST</t>
  </si>
  <si>
    <t>Rebecca</t>
  </si>
  <si>
    <t>400 Block of SCOTT ST</t>
  </si>
  <si>
    <t>MINNA ST / JULIA ST</t>
  </si>
  <si>
    <t>Beth</t>
  </si>
  <si>
    <t>2200 Block of CHESTNUT ST</t>
  </si>
  <si>
    <t>Anne</t>
  </si>
  <si>
    <t>IA</t>
  </si>
  <si>
    <t>Michael</t>
  </si>
  <si>
    <t>100 Block of EUREKA ST</t>
  </si>
  <si>
    <t>Heather</t>
  </si>
  <si>
    <t>2000 Block of UNION ST</t>
  </si>
  <si>
    <t>Van</t>
  </si>
  <si>
    <t>3200 Block of 20TH AV</t>
  </si>
  <si>
    <t>SAN JOSE AV / GUERRERO ST</t>
  </si>
  <si>
    <t>Cheyenne</t>
  </si>
  <si>
    <t>100 Block of GIRARD ST</t>
  </si>
  <si>
    <t>Ely</t>
  </si>
  <si>
    <t>KS</t>
  </si>
  <si>
    <t>Twanna</t>
  </si>
  <si>
    <t>4000 Block of 19TH AV</t>
  </si>
  <si>
    <t>Irby</t>
  </si>
  <si>
    <t>0 Block of CRANE ST</t>
  </si>
  <si>
    <t>AR</t>
  </si>
  <si>
    <t>Genevieve</t>
  </si>
  <si>
    <t>Fleet manager</t>
  </si>
  <si>
    <t>LEAVENWORTH ST / GOLDEN GATE AV</t>
  </si>
  <si>
    <t>Elliana</t>
  </si>
  <si>
    <t>COLUMBUS AV / LOMBARD ST</t>
  </si>
  <si>
    <t>LA</t>
  </si>
  <si>
    <t>Katrice</t>
  </si>
  <si>
    <t>1600 Block of MARKET ST</t>
  </si>
  <si>
    <t>0 Block of HANCOCK ST</t>
  </si>
  <si>
    <t>1800 Block of WALLER ST</t>
  </si>
  <si>
    <t>600 Block of MANGELS AV</t>
  </si>
  <si>
    <t>Kyle</t>
  </si>
  <si>
    <t>Eldon</t>
  </si>
  <si>
    <t>200 Block of BATTERY ST</t>
  </si>
  <si>
    <t>Marlene</t>
  </si>
  <si>
    <t>500 Block of NOE ST</t>
  </si>
  <si>
    <t>MISSION ST / 16TH ST</t>
  </si>
  <si>
    <t>Claudia</t>
  </si>
  <si>
    <t>CEDAR ST / POLK ST</t>
  </si>
  <si>
    <t>Rashawn</t>
  </si>
  <si>
    <t>Arya</t>
  </si>
  <si>
    <t>BAY ST / POWELL ST</t>
  </si>
  <si>
    <t>FL</t>
  </si>
  <si>
    <t>Stephanie</t>
  </si>
  <si>
    <t>1800 Block of OCEAN AV</t>
  </si>
  <si>
    <t>Sharyn</t>
  </si>
  <si>
    <t>MISSION ST / 24TH ST</t>
  </si>
  <si>
    <t>100 Block of CLINTONPARK ST</t>
  </si>
  <si>
    <t>IL</t>
  </si>
  <si>
    <t>Lawrence</t>
  </si>
  <si>
    <t>100 Block of APTOS AV</t>
  </si>
  <si>
    <t>Felicity</t>
  </si>
  <si>
    <t>1800 Block of NEWHALL ST</t>
  </si>
  <si>
    <t>Kim</t>
  </si>
  <si>
    <t>100 Block of CEDAR ST</t>
  </si>
  <si>
    <t>Hudson</t>
  </si>
  <si>
    <t>STEINER ST / WASHINGTON ST</t>
  </si>
  <si>
    <t>200 Block of BRANNAN ST</t>
  </si>
  <si>
    <t>Ardis</t>
  </si>
  <si>
    <t>Devon</t>
  </si>
  <si>
    <t>ADA CT / OFARRELL ST</t>
  </si>
  <si>
    <t>Director</t>
  </si>
  <si>
    <t>4800 Block of GEARY BL</t>
  </si>
  <si>
    <t>Ericka</t>
  </si>
  <si>
    <t>John</t>
  </si>
  <si>
    <t>1100 Block of SUNNYDALE AV</t>
  </si>
  <si>
    <t>Jan</t>
  </si>
  <si>
    <t>300 Block of CHATTANOOGA ST</t>
  </si>
  <si>
    <t>Robert</t>
  </si>
  <si>
    <t>ELIZABETH ST / DIAMOND ST</t>
  </si>
  <si>
    <t>Stephania</t>
  </si>
  <si>
    <t>1600 Block of HAIGHT ST</t>
  </si>
  <si>
    <t>GA</t>
  </si>
  <si>
    <t>1400 Block of BAKER ST</t>
  </si>
  <si>
    <t>Stephan</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</si>
  <si>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</si>
  <si>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</si>
  <si>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</si>
  <si>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</si>
  <si>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</si>
  <si>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</si>
  <si>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</si>
  <si>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</si>
  <si>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</si>
  <si>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</si>
  <si>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</si>
  <si>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</si>
  <si>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</si>
  <si>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</si>
  <si>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</si>
  <si>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</si>
  <si>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</si>
  <si>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</si>
  <si>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</si>
  <si>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</si>
  <si>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</si>
  <si>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Shirley</t>
  </si>
  <si>
    <t>200 Block of INTERSTATE80 HY</t>
  </si>
  <si>
    <t>Jacquelin</t>
  </si>
  <si>
    <t>DOLORES ST / 30TH ST</t>
  </si>
  <si>
    <t>Scott</t>
  </si>
  <si>
    <t>Alexia</t>
  </si>
  <si>
    <t>200 Block of LOWELL ST</t>
  </si>
  <si>
    <t>Donnell</t>
  </si>
  <si>
    <t>Trent</t>
  </si>
  <si>
    <t>0 Block of AUGUST AL</t>
  </si>
  <si>
    <t>Gerald</t>
  </si>
  <si>
    <t>MISSION ST / FAIR AV</t>
  </si>
  <si>
    <t>300 Block of CAPP ST</t>
  </si>
  <si>
    <t>Artie</t>
  </si>
  <si>
    <t>3500 Block of FILLMORE ST</t>
  </si>
  <si>
    <t>0 Block of JONES ST</t>
  </si>
  <si>
    <t>2900 Block of 26TH ST</t>
  </si>
  <si>
    <t>Albertha</t>
  </si>
  <si>
    <t>1000 Block of VANNESS AV</t>
  </si>
  <si>
    <t>Carolyn</t>
  </si>
  <si>
    <t>100 Block of SANJUAN AV</t>
  </si>
  <si>
    <t>Ilana</t>
  </si>
  <si>
    <t>900 Block of GRANT AV</t>
  </si>
  <si>
    <t>MI</t>
  </si>
  <si>
    <t>Bobby</t>
  </si>
  <si>
    <t>700 Block of MISSION ST</t>
  </si>
  <si>
    <t>Laurence</t>
  </si>
  <si>
    <t>2900 Block of JACKSON ST</t>
  </si>
  <si>
    <t>Kathleen</t>
  </si>
  <si>
    <t>200 Block of 6TH ST</t>
  </si>
  <si>
    <t>Trevon</t>
  </si>
  <si>
    <t>Jason</t>
  </si>
  <si>
    <t>1600 Block of INDIANA ST</t>
  </si>
  <si>
    <t>IN</t>
  </si>
  <si>
    <t>FULTON ST / 5TH AV</t>
  </si>
  <si>
    <t>Harvey</t>
  </si>
  <si>
    <t>200 Block of LAKEVIEW AV</t>
  </si>
  <si>
    <t>DC</t>
  </si>
  <si>
    <t>0 Block of LATONA ST</t>
  </si>
  <si>
    <t>DAVIS ST / CLAY ST</t>
  </si>
  <si>
    <t>Nevaeh</t>
  </si>
  <si>
    <t>FITZGERALD AV / GRIFFITH ST</t>
  </si>
  <si>
    <t>LEAVENWORTH ST / ELLIS ST</t>
  </si>
  <si>
    <t>400 Block of JONES ST</t>
  </si>
  <si>
    <t>Jalen</t>
  </si>
  <si>
    <t>1400 Block of 19TH AV</t>
  </si>
  <si>
    <t>Leslie</t>
  </si>
  <si>
    <t>RUSSIA AV / ATHENS ST</t>
  </si>
  <si>
    <t>BRANNAN ST / 9TH ST</t>
  </si>
  <si>
    <t>200 Block of ASHBURY ST</t>
  </si>
  <si>
    <t>Brent</t>
  </si>
  <si>
    <t>1500 Block of UNION ST</t>
  </si>
  <si>
    <t>Alessia</t>
  </si>
  <si>
    <t>Kelly</t>
  </si>
  <si>
    <t>0 Block of BRADY ST</t>
  </si>
  <si>
    <t>Francis</t>
  </si>
  <si>
    <t>ANZA ST / SPRUCE ST</t>
  </si>
  <si>
    <t>Wayne</t>
  </si>
  <si>
    <t>500 Block of CAPP ST</t>
  </si>
  <si>
    <t>Zella</t>
  </si>
  <si>
    <t>FRANKLIN ST / GOLDEN GATE AV</t>
  </si>
  <si>
    <t>Bernard</t>
  </si>
  <si>
    <t>JONES ST / STEVELOE PL</t>
  </si>
  <si>
    <t>MN</t>
  </si>
  <si>
    <t>Parth</t>
  </si>
  <si>
    <t>1400 Block of WASHINGTON ST</t>
  </si>
  <si>
    <t>Arlene</t>
  </si>
  <si>
    <t>15TH AV / SHELDON TR</t>
  </si>
  <si>
    <t>400 Block of SUTTER ST</t>
  </si>
  <si>
    <t>Jensen</t>
  </si>
  <si>
    <t>Alysha</t>
  </si>
  <si>
    <t>0 Block of LAGUNA ST</t>
  </si>
  <si>
    <t>MD</t>
  </si>
  <si>
    <t>Pamela</t>
  </si>
  <si>
    <t>0 Block of CHENERY ST</t>
  </si>
  <si>
    <t>MISSION ST / 13TH ST</t>
  </si>
  <si>
    <t>1700 Block of POST ST</t>
  </si>
  <si>
    <t>Ora</t>
  </si>
  <si>
    <t>Crystal</t>
  </si>
  <si>
    <t>0 Block of ADAIR ST</t>
  </si>
  <si>
    <t>6TH ST / MISSION ST</t>
  </si>
  <si>
    <t>Frederick</t>
  </si>
  <si>
    <t>TAYLOR ST / ELLIS ST</t>
  </si>
  <si>
    <t>DE</t>
  </si>
  <si>
    <t>Makala</t>
  </si>
  <si>
    <t>0 Block of NEWTON ST</t>
  </si>
  <si>
    <t>Bart</t>
  </si>
  <si>
    <t>11TH ST / MINNA ST</t>
  </si>
  <si>
    <t>Kenny</t>
  </si>
  <si>
    <t>400 Block of 26TH AV</t>
  </si>
  <si>
    <t>Leighann</t>
  </si>
  <si>
    <t>HAIGHT ST / STANYAN ST</t>
  </si>
  <si>
    <t>Edith</t>
  </si>
  <si>
    <t>300 Block of 30TH AV</t>
  </si>
  <si>
    <t>Milburn</t>
  </si>
  <si>
    <t>4200 Block of GEARY BL</t>
  </si>
  <si>
    <t>MT</t>
  </si>
  <si>
    <t>Loren</t>
  </si>
  <si>
    <t>400 Block of HAIGHT ST</t>
  </si>
  <si>
    <t>Gael</t>
  </si>
  <si>
    <t>26TH ST / TREAT AV</t>
  </si>
  <si>
    <t>Coleman</t>
  </si>
  <si>
    <t>1500 Block of MARKET ST</t>
  </si>
  <si>
    <t>FELL ST / STEINER ST</t>
  </si>
  <si>
    <t>Annamaria</t>
  </si>
  <si>
    <t>HYDE ST / GROVE ST</t>
  </si>
  <si>
    <t>0 Block of CLARION AL</t>
  </si>
  <si>
    <t>Elise</t>
  </si>
  <si>
    <t>FRANKLIN ST / IVY ST</t>
  </si>
  <si>
    <t>Joao</t>
  </si>
  <si>
    <t>800 Block of SOUTH VAN NESS AV</t>
  </si>
  <si>
    <t>4300 Block of 25TH ST</t>
  </si>
  <si>
    <t>Valeria</t>
  </si>
  <si>
    <t>1900 Block of 14TH AV</t>
  </si>
  <si>
    <t>Yasmeen</t>
  </si>
  <si>
    <t>1200 Block of HOWARD ST</t>
  </si>
  <si>
    <t>Cecilia</t>
  </si>
  <si>
    <t>800 Block of BURNETT AV</t>
  </si>
  <si>
    <t>Gray</t>
  </si>
  <si>
    <t>2400 Block of CALIFORNIA ST</t>
  </si>
  <si>
    <t>VT</t>
  </si>
  <si>
    <t>Jasmine</t>
  </si>
  <si>
    <t>14TH ST / FOLSOM ST</t>
  </si>
  <si>
    <t>COLUMBUS AV / GREEN ST</t>
  </si>
  <si>
    <t>300 Block of GOLDEN GATE AV</t>
  </si>
  <si>
    <t>WI</t>
  </si>
  <si>
    <t>Jaime</t>
  </si>
  <si>
    <t>Valencia</t>
  </si>
  <si>
    <t>400 Block of EDDY ST</t>
  </si>
  <si>
    <t>LARKIN ST / SUTTER ST</t>
  </si>
  <si>
    <t>Samual</t>
  </si>
  <si>
    <t>0 Block of DUNCAN ST</t>
  </si>
  <si>
    <t>400 Block of GROVE ST</t>
  </si>
  <si>
    <t>1100 Block of FILLMORE ST</t>
  </si>
  <si>
    <t>Row Labels</t>
  </si>
  <si>
    <t>Grand Total</t>
  </si>
  <si>
    <t>Average Shipment Weight</t>
  </si>
  <si>
    <t>Column Labels</t>
  </si>
  <si>
    <t>Total Shipments</t>
  </si>
  <si>
    <t>Total Shipment Charges</t>
  </si>
  <si>
    <t>Shipment Efficiency</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</si>
  <si>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</si>
  <si>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</si>
  <si>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</si>
  <si>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</si>
  <si>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</si>
  <si>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</si>
  <si>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</si>
  <si>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</si>
  <si>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</si>
  <si>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</si>
  <si>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</si>
  <si>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</si>
  <si>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</si>
  <si>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</si>
  <si>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</si>
  <si>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</si>
  <si>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</si>
  <si>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</si>
  <si>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</si>
  <si>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</si>
  <si>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</si>
  <si>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</si>
  <si>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</si>
  <si>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</si>
  <si>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</si>
  <si>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</si>
  <si>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</si>
  <si>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</si>
  <si>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</si>
  <si>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</si>
  <si>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</si>
  <si>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</si>
  <si>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</si>
  <si>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</si>
  <si>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</si>
  <si>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</si>
  <si>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</si>
  <si>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</si>
  <si>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</si>
  <si>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</si>
  <si>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</si>
  <si>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</si>
  <si>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</si>
  <si>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</si>
  <si>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</si>
  <si>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</si>
  <si>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</si>
  <si>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</si>
  <si>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</si>
  <si>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Count of S.SH_ID</t>
  </si>
  <si>
    <t>Shipment  Weight</t>
  </si>
  <si>
    <t>Average of S.SH_CHARGES</t>
  </si>
  <si>
    <t>Total Shipment Efficiency</t>
  </si>
  <si>
    <t>S.SH.EFFICIENCY</t>
  </si>
  <si>
    <t>Sum of S.SH.EFFICIENCY</t>
  </si>
  <si>
    <t>Weight</t>
  </si>
  <si>
    <t>Total Employees</t>
  </si>
  <si>
    <t>Total Customer</t>
  </si>
  <si>
    <t>Average Customer Payment</t>
  </si>
  <si>
    <t>Payment Status Ratio</t>
  </si>
  <si>
    <t>Membership Status</t>
  </si>
  <si>
    <t>All</t>
  </si>
  <si>
    <t>Active</t>
  </si>
  <si>
    <t>Expired</t>
  </si>
  <si>
    <t>Count of M_ID</t>
  </si>
  <si>
    <t>2020</t>
  </si>
  <si>
    <t>2021</t>
  </si>
  <si>
    <t>2022</t>
  </si>
  <si>
    <t>2023</t>
  </si>
  <si>
    <t>2024</t>
  </si>
  <si>
    <t>2025</t>
  </si>
  <si>
    <t>2026</t>
  </si>
  <si>
    <t>2027</t>
  </si>
  <si>
    <t>2029</t>
  </si>
  <si>
    <t>2031</t>
  </si>
  <si>
    <t>2032</t>
  </si>
  <si>
    <t>2033</t>
  </si>
  <si>
    <t>2034</t>
  </si>
  <si>
    <t>2035</t>
  </si>
  <si>
    <t>2038</t>
  </si>
  <si>
    <t>Total Revenue</t>
  </si>
  <si>
    <t>Total Payment Received</t>
  </si>
  <si>
    <t>Total Outstanding Amount</t>
  </si>
  <si>
    <t>Sum of P.AMOUNT</t>
  </si>
  <si>
    <t>Delivery Time</t>
  </si>
  <si>
    <t>Average Shipment Handling Time</t>
  </si>
  <si>
    <t>Year</t>
  </si>
  <si>
    <t>No. of Shipments</t>
  </si>
  <si>
    <t>No. of Employees</t>
  </si>
  <si>
    <t>No. of Customers</t>
  </si>
  <si>
    <t>Customer Segmentation</t>
  </si>
  <si>
    <t>Segment customers in Customer.csv based on their transaction behavior from Payment_Details.csv and membership duration from Membership.csv. Create segments such as 'High Value - Long Term', 'Low Value - Short Term', etc., based on total payment amounts and membership lengths.</t>
  </si>
  <si>
    <t>P.Pay_Category</t>
  </si>
  <si>
    <t>M.Start_date</t>
  </si>
  <si>
    <t>M.End_date</t>
  </si>
  <si>
    <t>M.Tenure</t>
  </si>
  <si>
    <t>M.Tenure_type</t>
  </si>
  <si>
    <t>P.Amount_Category</t>
  </si>
  <si>
    <t>Customer Segment</t>
  </si>
  <si>
    <t>Customer Count</t>
  </si>
  <si>
    <t>12/18/2014</t>
  </si>
  <si>
    <t>Medium</t>
  </si>
  <si>
    <t>Long Term-High Value</t>
  </si>
  <si>
    <t>7/10/1997</t>
  </si>
  <si>
    <t>High</t>
  </si>
  <si>
    <t>Long Term-Low Value</t>
  </si>
  <si>
    <t>NP</t>
  </si>
  <si>
    <t>Long Term-Mid Value</t>
  </si>
  <si>
    <t>Mid Term-High Value</t>
  </si>
  <si>
    <t>Mid Term-Low Value</t>
  </si>
  <si>
    <t>11/1/1971</t>
  </si>
  <si>
    <t>Mid Term-Mid Value</t>
  </si>
  <si>
    <t>Short Term-High Value</t>
  </si>
  <si>
    <t>Low</t>
  </si>
  <si>
    <t>Short Term-Low Value</t>
  </si>
  <si>
    <t>Short Term-Mid Value</t>
  </si>
  <si>
    <t>5/15/1991</t>
  </si>
  <si>
    <t>6/30/1976</t>
  </si>
  <si>
    <t>8/9/1987</t>
  </si>
  <si>
    <t>7/6/1977</t>
  </si>
  <si>
    <t>9/8/1997</t>
  </si>
  <si>
    <t>3/5/1999</t>
  </si>
  <si>
    <t>11/8/1977</t>
  </si>
  <si>
    <t>9/15/2005</t>
  </si>
  <si>
    <t>12/12/2019</t>
  </si>
  <si>
    <t>11/15/2013</t>
  </si>
  <si>
    <t>8/10/2001</t>
  </si>
  <si>
    <t>7/17/2006</t>
  </si>
  <si>
    <t>8/2/1993</t>
  </si>
  <si>
    <t>10/20/2002</t>
  </si>
  <si>
    <t>11/20/2004</t>
  </si>
  <si>
    <t>3/8/1982</t>
  </si>
  <si>
    <t>4/9/1994</t>
  </si>
  <si>
    <t>8/9/2008</t>
  </si>
  <si>
    <t>10/15/1982</t>
  </si>
  <si>
    <t>7/12/2007</t>
  </si>
  <si>
    <t>7/15/1991</t>
  </si>
  <si>
    <t>9/30/1983</t>
  </si>
  <si>
    <t>10/22/2006</t>
  </si>
  <si>
    <t>3/22/2000</t>
  </si>
  <si>
    <t>10/4/2012</t>
  </si>
  <si>
    <t>11/30/2010</t>
  </si>
  <si>
    <t>3/9/2009</t>
  </si>
  <si>
    <t>7/31/2019</t>
  </si>
  <si>
    <t>1/5/2002</t>
  </si>
  <si>
    <t>12/23/2006</t>
  </si>
  <si>
    <t>5/1/1996</t>
  </si>
  <si>
    <t>9/25/2004</t>
  </si>
  <si>
    <t>3/2/2004</t>
  </si>
  <si>
    <t>8/23/1995</t>
  </si>
  <si>
    <t>1/31/1985</t>
  </si>
  <si>
    <t>10/20/2006</t>
  </si>
  <si>
    <t>10/17/1989</t>
  </si>
  <si>
    <t>3/16/1980</t>
  </si>
  <si>
    <t>9/11/1990</t>
  </si>
  <si>
    <t>9/17/1989</t>
  </si>
  <si>
    <t>9/9/2014</t>
  </si>
  <si>
    <t>6/12/1997</t>
  </si>
  <si>
    <t>3/30/1977</t>
  </si>
  <si>
    <t>10/29/1982</t>
  </si>
  <si>
    <t>3/1/2019</t>
  </si>
  <si>
    <t>10/26/2004</t>
  </si>
  <si>
    <t>8/11/2013</t>
  </si>
  <si>
    <t>4/27/2010</t>
  </si>
  <si>
    <t>11/1/1992</t>
  </si>
  <si>
    <t>6/8/2011</t>
  </si>
  <si>
    <t>12/2/2003</t>
  </si>
  <si>
    <t>8/30/2018</t>
  </si>
  <si>
    <t>3/9/2013</t>
  </si>
  <si>
    <t>6/21/2013</t>
  </si>
  <si>
    <t>7/3/1991</t>
  </si>
  <si>
    <t>5/25/1974</t>
  </si>
  <si>
    <t>5/20/1975</t>
  </si>
  <si>
    <t>7/22/1983</t>
  </si>
  <si>
    <t>9/21/2016</t>
  </si>
  <si>
    <t>1/9/2006</t>
  </si>
  <si>
    <t>9/12/1979</t>
  </si>
  <si>
    <t>9/11/1998</t>
  </si>
  <si>
    <t>8/23/1989</t>
  </si>
  <si>
    <t>1/26/2009</t>
  </si>
  <si>
    <t>8/3/2001</t>
  </si>
  <si>
    <t>12/25/1992</t>
  </si>
  <si>
    <t>5/17/2004</t>
  </si>
  <si>
    <t>11/28/2003</t>
  </si>
  <si>
    <t>1/17/2012</t>
  </si>
  <si>
    <t>3/2/2010</t>
  </si>
  <si>
    <t>5/17/2008</t>
  </si>
  <si>
    <t>8/28/2010</t>
  </si>
  <si>
    <t>6/25/2011</t>
  </si>
  <si>
    <t>7/2/2014</t>
  </si>
  <si>
    <t>3/9/2010</t>
  </si>
  <si>
    <t>8/20/2012</t>
  </si>
  <si>
    <t>8/31/1976</t>
  </si>
  <si>
    <t>9/29/2009</t>
  </si>
  <si>
    <t>4/30/1987</t>
  </si>
  <si>
    <t>6/16/1972</t>
  </si>
  <si>
    <t>9/13/1996</t>
  </si>
  <si>
    <t>9/8/2002</t>
  </si>
  <si>
    <t>1/1/1995</t>
  </si>
  <si>
    <t>12/27/1992</t>
  </si>
  <si>
    <t>8/24/2017</t>
  </si>
  <si>
    <t>3/20/2015</t>
  </si>
  <si>
    <t>Order Type</t>
  </si>
  <si>
    <t>No. of Payments</t>
  </si>
  <si>
    <t>Payment Type</t>
  </si>
  <si>
    <t>Customer Names</t>
  </si>
  <si>
    <t>Sum of E.Employee_E_ID</t>
  </si>
  <si>
    <t>ElectroniTech Manufacturing Co.</t>
  </si>
  <si>
    <t>Avg. Order Value</t>
  </si>
  <si>
    <t>Efficiency</t>
  </si>
  <si>
    <t>Order Value</t>
  </si>
  <si>
    <t>Average of Delivery Time</t>
  </si>
  <si>
    <t>Avg. Weight</t>
  </si>
  <si>
    <t>Average of S.SH_WEIGHT</t>
  </si>
  <si>
    <t>Payment Mode</t>
  </si>
  <si>
    <t>Count of P.Payment_Mode</t>
  </si>
  <si>
    <t>P.SH_ID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</si>
</sst>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0;\(\$#,##0.00\);\$#,##0.00"/>
    <numFmt numFmtId="165" formatCode="yyyy/mm/dd;@"/>
    <numFmt numFmtId="166" formatCode="\$#,##0;\(\$#,##0\);\$#,##0"/>
    <numFmt numFmtId="167" formatCode="0.00_ ;\-0.00\ "/>
    <numFmt numFmtId="168" formatCode="[$$-409]#,##0.00_ ;\-[$$-409]#,##0.00\ "/>
    <numFmt numFmtId="169" formatCode="0_ ;\-0\ "/>
    <numFmt numFmtId="170" formatCode="[$$-409]#,##0"/>
  </numFmts>
  <fonts count="9" x14ac:knownFonts="1">
    <font>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b/>
      <sz val="36"/>
      <color theme="0"/>
      <name val="Calibri"/>
      <family val="2"/>
      <scheme val="minor"/>
    </font>
    <font>
      <b/>
      <sz val="28"/>
      <color theme="0"/>
      <name val="Calibri"/>
      <family val="2"/>
      <scheme val="minor"/>
    </font>
    <font>
      <b/>
      <sz val="22"/>
      <color theme="0"/>
      <name val="Calibri"/>
      <family val="2"/>
      <scheme val="minor"/>
    </font>
    <font>
      <b/>
      <sz val="20"/>
      <color theme="0"/>
      <name val="Calibri"/>
      <family val="2"/>
      <scheme val="minor"/>
    </font>
    <font>
      <sz val="22"/>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164" fontId="0" fillId="0" borderId="0" xfId="0" applyNumberFormat="1"/>
    <xf numFmtId="10" fontId="0" fillId="0" borderId="0" xfId="0" applyNumberFormat="1"/>
    <xf numFmtId="10" fontId="0" fillId="0" borderId="0" xfId="1" applyNumberFormat="1" applyFont="1" applyAlignment="1">
      <alignment horizontal="center" vertical="center"/>
    </xf>
    <xf numFmtId="165" fontId="0" fillId="0" borderId="0" xfId="0" applyNumberFormat="1" applyAlignment="1">
      <alignment horizontal="center" vertical="center"/>
    </xf>
    <xf numFmtId="166" fontId="0" fillId="0" borderId="0" xfId="0" applyNumberFormat="1"/>
    <xf numFmtId="0" fontId="0" fillId="0" borderId="0" xfId="0" pivotButton="1" applyAlignment="1">
      <alignment horizontal="center" vertical="center"/>
    </xf>
    <xf numFmtId="0" fontId="3" fillId="0" borderId="0" xfId="0" applyFont="1" applyAlignment="1">
      <alignment vertical="center"/>
    </xf>
    <xf numFmtId="1" fontId="0" fillId="0" borderId="0" xfId="0" applyNumberFormat="1" applyAlignment="1">
      <alignment horizontal="center" vertical="center"/>
    </xf>
    <xf numFmtId="0" fontId="0" fillId="0" borderId="0" xfId="0" applyAlignment="1">
      <alignment vertical="center"/>
    </xf>
    <xf numFmtId="0" fontId="0" fillId="0" borderId="0" xfId="0" applyAlignment="1">
      <alignment horizontal="center"/>
    </xf>
    <xf numFmtId="0" fontId="0" fillId="2" borderId="0" xfId="0" applyFill="1"/>
    <xf numFmtId="167" fontId="0" fillId="0" borderId="0" xfId="0" applyNumberFormat="1" applyAlignment="1">
      <alignment horizontal="center"/>
    </xf>
    <xf numFmtId="10" fontId="0" fillId="0" borderId="0" xfId="0" applyNumberFormat="1" applyAlignment="1">
      <alignment horizontal="center" vertical="center"/>
    </xf>
    <xf numFmtId="168" fontId="0" fillId="0" borderId="0" xfId="0" applyNumberFormat="1"/>
    <xf numFmtId="169" fontId="0" fillId="0" borderId="0" xfId="0" applyNumberFormat="1" applyAlignment="1">
      <alignment horizontal="center" vertical="center"/>
    </xf>
    <xf numFmtId="167"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1" fontId="5" fillId="4" borderId="0" xfId="0" applyNumberFormat="1" applyFont="1" applyFill="1" applyAlignment="1">
      <alignment horizontal="center" vertical="center"/>
    </xf>
    <xf numFmtId="0" fontId="5" fillId="4" borderId="0" xfId="0" applyFont="1" applyFill="1" applyAlignment="1">
      <alignment horizontal="center" vertical="center"/>
    </xf>
    <xf numFmtId="0" fontId="4" fillId="2" borderId="0" xfId="0" applyFont="1" applyFill="1" applyAlignment="1">
      <alignment horizontal="center" vertical="center"/>
    </xf>
    <xf numFmtId="0" fontId="6" fillId="3" borderId="0" xfId="0" applyFont="1" applyFill="1" applyAlignment="1">
      <alignment horizontal="center" vertical="center"/>
    </xf>
    <xf numFmtId="0" fontId="8" fillId="3" borderId="0" xfId="0" applyFont="1" applyFill="1" applyAlignment="1">
      <alignment horizontal="center" vertical="center"/>
    </xf>
    <xf numFmtId="0" fontId="0" fillId="3" borderId="0" xfId="0" applyFill="1" applyAlignment="1">
      <alignment horizontal="center" vertical="center"/>
    </xf>
    <xf numFmtId="0" fontId="7" fillId="3" borderId="0" xfId="0" applyFont="1" applyFill="1" applyAlignment="1">
      <alignment horizontal="center" vertical="center"/>
    </xf>
    <xf numFmtId="167" fontId="5" fillId="4" borderId="0" xfId="0" applyNumberFormat="1" applyFont="1" applyFill="1" applyAlignment="1">
      <alignment horizontal="center" vertical="center"/>
    </xf>
    <xf numFmtId="10" fontId="5" fillId="4" borderId="0" xfId="0" applyNumberFormat="1" applyFont="1" applyFill="1" applyAlignment="1">
      <alignment horizontal="center" vertical="center"/>
    </xf>
    <xf numFmtId="170" fontId="5" fillId="4" borderId="0" xfId="0" applyNumberFormat="1" applyFont="1" applyFill="1" applyAlignment="1">
      <alignment horizontal="center" vertical="center"/>
    </xf>
    <xf numFmtId="0" fontId="0" fillId="0" borderId="0" xfId="0" applyNumberFormat="1"/>
    <xf numFmtId="0" fontId="0" fillId="0" borderId="0" xfId="0" applyNumberFormat="1" applyAlignment="1">
      <alignment horizontal="center" vertical="center"/>
    </xf>
  </cellXfs>
  <cellStyles count="2">
    <cellStyle name="Normal" xfId="0" builtinId="0"/>
    <cellStyle name="Percent" xfId="1" builtinId="5"/>
  </cellStyles>
  <dxfs count="1706">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fill>
        <patternFill>
          <bgColor rgb="FFFFC7CE"/>
        </patternFill>
      </fill>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vertical="center" textRotation="0" indent="0" justifyLastLine="0" shrinkToFit="0" readingOrder="0"/>
    </dxf>
    <dxf>
      <alignment horizontal="center" vertical="center" textRotation="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s>
  <tableStyles count="2" defaultTableStyle="TableStyleMedium2" defaultPivotStyle="PivotStyleLight16">
    <tableStyle name="Timeline Style 1" pivot="0" table="0" count="7" xr9:uid="{7ED5EF5E-9A19-4E76-A92D-A43BECC40467}">
      <tableStyleElement type="headerRow" dxfId="1705"/>
    </tableStyle>
    <tableStyle name="Timeline Style 2" pivot="0" table="0" count="8" xr9:uid="{E53B5F6E-67DF-4A46-BA3E-4AF1B40AE0B8}">
      <tableStyleElement type="wholeTable" dxfId="1704"/>
      <tableStyleElement type="headerRow" dxfId="1703"/>
    </tableStyle>
  </tableStyles>
  <colors>
    <mruColors>
      <color rgb="FFCC0000"/>
      <color rgb="FFFF00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2"/>
            <color theme="1" tint="0.499984740745262"/>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2"/>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xml"/><Relationship Id="rId21" Type="http://schemas.openxmlformats.org/officeDocument/2006/relationships/worksheet" Target="worksheets/sheet21.xml"/><Relationship Id="rId42" Type="http://schemas.openxmlformats.org/officeDocument/2006/relationships/pivotCacheDefinition" Target="pivotCache/pivotCacheDefinition17.xml"/><Relationship Id="rId47" Type="http://schemas.openxmlformats.org/officeDocument/2006/relationships/pivotCacheDefinition" Target="pivotCache/pivotCacheDefinition22.xml"/><Relationship Id="rId63" Type="http://schemas.openxmlformats.org/officeDocument/2006/relationships/customXml" Target="../customXml/item1.xml"/><Relationship Id="rId68" Type="http://schemas.openxmlformats.org/officeDocument/2006/relationships/customXml" Target="../customXml/item6.xml"/><Relationship Id="rId84" Type="http://schemas.openxmlformats.org/officeDocument/2006/relationships/customXml" Target="../customXml/item22.xml"/><Relationship Id="rId89" Type="http://schemas.openxmlformats.org/officeDocument/2006/relationships/customXml" Target="../customXml/item27.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7.xml"/><Relationship Id="rId37" Type="http://schemas.openxmlformats.org/officeDocument/2006/relationships/pivotCacheDefinition" Target="pivotCache/pivotCacheDefinition12.xml"/><Relationship Id="rId53" Type="http://schemas.microsoft.com/office/2007/relationships/slicerCache" Target="slicerCaches/slicerCache5.xml"/><Relationship Id="rId58" Type="http://schemas.openxmlformats.org/officeDocument/2006/relationships/styles" Target="styles.xml"/><Relationship Id="rId74" Type="http://schemas.openxmlformats.org/officeDocument/2006/relationships/customXml" Target="../customXml/item12.xml"/><Relationship Id="rId79" Type="http://schemas.openxmlformats.org/officeDocument/2006/relationships/customXml" Target="../customXml/item17.xml"/><Relationship Id="rId5" Type="http://schemas.openxmlformats.org/officeDocument/2006/relationships/worksheet" Target="worksheets/sheet5.xml"/><Relationship Id="rId90" Type="http://schemas.openxmlformats.org/officeDocument/2006/relationships/customXml" Target="../customXml/item28.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43" Type="http://schemas.openxmlformats.org/officeDocument/2006/relationships/pivotCacheDefinition" Target="pivotCache/pivotCacheDefinition18.xml"/><Relationship Id="rId48" Type="http://schemas.openxmlformats.org/officeDocument/2006/relationships/pivotCacheDefinition" Target="pivotCache/pivotCacheDefinition23.xml"/><Relationship Id="rId56" Type="http://schemas.openxmlformats.org/officeDocument/2006/relationships/theme" Target="theme/theme1.xml"/><Relationship Id="rId64" Type="http://schemas.openxmlformats.org/officeDocument/2006/relationships/customXml" Target="../customXml/item2.xml"/><Relationship Id="rId69" Type="http://schemas.openxmlformats.org/officeDocument/2006/relationships/customXml" Target="../customXml/item7.xml"/><Relationship Id="rId77" Type="http://schemas.openxmlformats.org/officeDocument/2006/relationships/customXml" Target="../customXml/item15.xml"/><Relationship Id="rId8" Type="http://schemas.openxmlformats.org/officeDocument/2006/relationships/worksheet" Target="worksheets/sheet8.xml"/><Relationship Id="rId51" Type="http://schemas.microsoft.com/office/2007/relationships/slicerCache" Target="slicerCaches/slicerCache3.xml"/><Relationship Id="rId72" Type="http://schemas.openxmlformats.org/officeDocument/2006/relationships/customXml" Target="../customXml/item10.xml"/><Relationship Id="rId80" Type="http://schemas.openxmlformats.org/officeDocument/2006/relationships/customXml" Target="../customXml/item18.xml"/><Relationship Id="rId85"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pivotCacheDefinition" Target="pivotCache/pivotCacheDefinition13.xml"/><Relationship Id="rId46" Type="http://schemas.openxmlformats.org/officeDocument/2006/relationships/pivotCacheDefinition" Target="pivotCache/pivotCacheDefinition21.xml"/><Relationship Id="rId59" Type="http://schemas.openxmlformats.org/officeDocument/2006/relationships/sharedStrings" Target="sharedStrings.xml"/><Relationship Id="rId67" Type="http://schemas.openxmlformats.org/officeDocument/2006/relationships/customXml" Target="../customXml/item5.xml"/><Relationship Id="rId20" Type="http://schemas.openxmlformats.org/officeDocument/2006/relationships/worksheet" Target="worksheets/sheet20.xml"/><Relationship Id="rId41" Type="http://schemas.openxmlformats.org/officeDocument/2006/relationships/pivotCacheDefinition" Target="pivotCache/pivotCacheDefinition16.xml"/><Relationship Id="rId54" Type="http://schemas.openxmlformats.org/officeDocument/2006/relationships/pivotCacheDefinition" Target="pivotCache/pivotCacheDefinition24.xml"/><Relationship Id="rId62" Type="http://schemas.openxmlformats.org/officeDocument/2006/relationships/calcChain" Target="calcChain.xml"/><Relationship Id="rId70" Type="http://schemas.openxmlformats.org/officeDocument/2006/relationships/customXml" Target="../customXml/item8.xml"/><Relationship Id="rId75" Type="http://schemas.openxmlformats.org/officeDocument/2006/relationships/customXml" Target="../customXml/item13.xml"/><Relationship Id="rId83" Type="http://schemas.openxmlformats.org/officeDocument/2006/relationships/customXml" Target="../customXml/item21.xml"/><Relationship Id="rId88" Type="http://schemas.openxmlformats.org/officeDocument/2006/relationships/customXml" Target="../customXml/item26.xml"/><Relationship Id="rId91"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pivotCacheDefinition" Target="pivotCache/pivotCacheDefinition11.xml"/><Relationship Id="rId49" Type="http://schemas.microsoft.com/office/2007/relationships/slicerCache" Target="slicerCaches/slicerCache1.xml"/><Relationship Id="rId57" Type="http://schemas.openxmlformats.org/officeDocument/2006/relationships/connections" Target="connections.xml"/><Relationship Id="rId10" Type="http://schemas.openxmlformats.org/officeDocument/2006/relationships/worksheet" Target="worksheets/sheet10.xml"/><Relationship Id="rId31" Type="http://schemas.openxmlformats.org/officeDocument/2006/relationships/pivotCacheDefinition" Target="pivotCache/pivotCacheDefinition6.xml"/><Relationship Id="rId44" Type="http://schemas.openxmlformats.org/officeDocument/2006/relationships/pivotCacheDefinition" Target="pivotCache/pivotCacheDefinition19.xml"/><Relationship Id="rId52" Type="http://schemas.microsoft.com/office/2007/relationships/slicerCache" Target="slicerCaches/slicerCache4.xml"/><Relationship Id="rId60" Type="http://schemas.openxmlformats.org/officeDocument/2006/relationships/sheetMetadata" Target="metadata.xml"/><Relationship Id="rId65" Type="http://schemas.openxmlformats.org/officeDocument/2006/relationships/customXml" Target="../customXml/item3.xml"/><Relationship Id="rId73" Type="http://schemas.openxmlformats.org/officeDocument/2006/relationships/customXml" Target="../customXml/item11.xml"/><Relationship Id="rId78" Type="http://schemas.openxmlformats.org/officeDocument/2006/relationships/customXml" Target="../customXml/item16.xml"/><Relationship Id="rId81" Type="http://schemas.openxmlformats.org/officeDocument/2006/relationships/customXml" Target="../customXml/item19.xml"/><Relationship Id="rId86"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4.xml"/><Relationship Id="rId34" Type="http://schemas.openxmlformats.org/officeDocument/2006/relationships/pivotCacheDefinition" Target="pivotCache/pivotCacheDefinition9.xml"/><Relationship Id="rId50" Type="http://schemas.microsoft.com/office/2007/relationships/slicerCache" Target="slicerCaches/slicerCache2.xml"/><Relationship Id="rId55" Type="http://schemas.microsoft.com/office/2011/relationships/timelineCache" Target="timelineCaches/timelineCache1.xml"/><Relationship Id="rId76" Type="http://schemas.openxmlformats.org/officeDocument/2006/relationships/customXml" Target="../customXml/item14.xml"/><Relationship Id="rId7" Type="http://schemas.openxmlformats.org/officeDocument/2006/relationships/worksheet" Target="worksheets/sheet7.xml"/><Relationship Id="rId71" Type="http://schemas.openxmlformats.org/officeDocument/2006/relationships/customXml" Target="../customXml/item9.xml"/><Relationship Id="rId2" Type="http://schemas.openxmlformats.org/officeDocument/2006/relationships/worksheet" Target="worksheets/sheet2.xml"/><Relationship Id="rId29" Type="http://schemas.openxmlformats.org/officeDocument/2006/relationships/pivotCacheDefinition" Target="pivotCache/pivotCacheDefinition4.xml"/><Relationship Id="rId24" Type="http://schemas.openxmlformats.org/officeDocument/2006/relationships/worksheet" Target="worksheets/sheet24.xml"/><Relationship Id="rId40" Type="http://schemas.openxmlformats.org/officeDocument/2006/relationships/pivotCacheDefinition" Target="pivotCache/pivotCacheDefinition15.xml"/><Relationship Id="rId45" Type="http://schemas.openxmlformats.org/officeDocument/2006/relationships/pivotCacheDefinition" Target="pivotCache/pivotCacheDefinition20.xml"/><Relationship Id="rId66" Type="http://schemas.openxmlformats.org/officeDocument/2006/relationships/customXml" Target="../customXml/item4.xml"/><Relationship Id="rId87" Type="http://schemas.openxmlformats.org/officeDocument/2006/relationships/customXml" Target="../customXml/item25.xml"/><Relationship Id="rId61" Type="http://schemas.openxmlformats.org/officeDocument/2006/relationships/powerPivotData" Target="model/item.data"/><Relationship Id="rId82" Type="http://schemas.openxmlformats.org/officeDocument/2006/relationships/customXml" Target="../customXml/item20.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115966754155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shipment_overview!$J$276</c:f>
              <c:strCache>
                <c:ptCount val="1"/>
                <c:pt idx="0">
                  <c:v>Domestic</c:v>
                </c:pt>
              </c:strCache>
            </c:strRef>
          </c:tx>
          <c:spPr>
            <a:ln w="19050" cap="rnd">
              <a:noFill/>
              <a:round/>
            </a:ln>
            <a:effectLst/>
          </c:spPr>
          <c:marker>
            <c:symbol val="circle"/>
            <c:size val="5"/>
            <c:spPr>
              <a:solidFill>
                <a:schemeClr val="accent1"/>
              </a:solidFill>
              <a:ln w="9525">
                <a:solidFill>
                  <a:schemeClr val="accent1"/>
                </a:solidFill>
              </a:ln>
              <a:effectLst/>
            </c:spPr>
          </c:marker>
          <c:xVal>
            <c:numRef>
              <c:f>shipment_overview!$I$277:$I$452</c:f>
              <c:numCache>
                <c:formatCode>General</c:formatCode>
                <c:ptCount val="176"/>
                <c:pt idx="0">
                  <c:v>23</c:v>
                </c:pt>
                <c:pt idx="1">
                  <c:v>24</c:v>
                </c:pt>
                <c:pt idx="2">
                  <c:v>26</c:v>
                </c:pt>
                <c:pt idx="3">
                  <c:v>35</c:v>
                </c:pt>
                <c:pt idx="4">
                  <c:v>45</c:v>
                </c:pt>
                <c:pt idx="5">
                  <c:v>50</c:v>
                </c:pt>
                <c:pt idx="6">
                  <c:v>52</c:v>
                </c:pt>
                <c:pt idx="7">
                  <c:v>60</c:v>
                </c:pt>
                <c:pt idx="8">
                  <c:v>67</c:v>
                </c:pt>
                <c:pt idx="9">
                  <c:v>71</c:v>
                </c:pt>
                <c:pt idx="10">
                  <c:v>74</c:v>
                </c:pt>
                <c:pt idx="11">
                  <c:v>78</c:v>
                </c:pt>
                <c:pt idx="12">
                  <c:v>80</c:v>
                </c:pt>
                <c:pt idx="13">
                  <c:v>84</c:v>
                </c:pt>
                <c:pt idx="14">
                  <c:v>88</c:v>
                </c:pt>
                <c:pt idx="15">
                  <c:v>91</c:v>
                </c:pt>
                <c:pt idx="16">
                  <c:v>94</c:v>
                </c:pt>
                <c:pt idx="17">
                  <c:v>98</c:v>
                </c:pt>
                <c:pt idx="18">
                  <c:v>100</c:v>
                </c:pt>
                <c:pt idx="19">
                  <c:v>109</c:v>
                </c:pt>
                <c:pt idx="20">
                  <c:v>111</c:v>
                </c:pt>
                <c:pt idx="21">
                  <c:v>117</c:v>
                </c:pt>
                <c:pt idx="22">
                  <c:v>121</c:v>
                </c:pt>
                <c:pt idx="23">
                  <c:v>145</c:v>
                </c:pt>
                <c:pt idx="24">
                  <c:v>147</c:v>
                </c:pt>
                <c:pt idx="25">
                  <c:v>148</c:v>
                </c:pt>
                <c:pt idx="26">
                  <c:v>172</c:v>
                </c:pt>
                <c:pt idx="27">
                  <c:v>178</c:v>
                </c:pt>
                <c:pt idx="28">
                  <c:v>180</c:v>
                </c:pt>
                <c:pt idx="29">
                  <c:v>182</c:v>
                </c:pt>
                <c:pt idx="30">
                  <c:v>187</c:v>
                </c:pt>
                <c:pt idx="31">
                  <c:v>193</c:v>
                </c:pt>
                <c:pt idx="32">
                  <c:v>209</c:v>
                </c:pt>
                <c:pt idx="33">
                  <c:v>216</c:v>
                </c:pt>
                <c:pt idx="34">
                  <c:v>226</c:v>
                </c:pt>
                <c:pt idx="35">
                  <c:v>230</c:v>
                </c:pt>
                <c:pt idx="36">
                  <c:v>234</c:v>
                </c:pt>
                <c:pt idx="37">
                  <c:v>240</c:v>
                </c:pt>
                <c:pt idx="38">
                  <c:v>242</c:v>
                </c:pt>
                <c:pt idx="39">
                  <c:v>243</c:v>
                </c:pt>
                <c:pt idx="40">
                  <c:v>245</c:v>
                </c:pt>
                <c:pt idx="41">
                  <c:v>253</c:v>
                </c:pt>
                <c:pt idx="42">
                  <c:v>262</c:v>
                </c:pt>
                <c:pt idx="43">
                  <c:v>263</c:v>
                </c:pt>
                <c:pt idx="44">
                  <c:v>266</c:v>
                </c:pt>
                <c:pt idx="45">
                  <c:v>267</c:v>
                </c:pt>
                <c:pt idx="46">
                  <c:v>269</c:v>
                </c:pt>
                <c:pt idx="47">
                  <c:v>271</c:v>
                </c:pt>
                <c:pt idx="48">
                  <c:v>274</c:v>
                </c:pt>
                <c:pt idx="49">
                  <c:v>275</c:v>
                </c:pt>
                <c:pt idx="50">
                  <c:v>280</c:v>
                </c:pt>
                <c:pt idx="51">
                  <c:v>299</c:v>
                </c:pt>
                <c:pt idx="52">
                  <c:v>305</c:v>
                </c:pt>
                <c:pt idx="53">
                  <c:v>314</c:v>
                </c:pt>
                <c:pt idx="54">
                  <c:v>315</c:v>
                </c:pt>
                <c:pt idx="55">
                  <c:v>318</c:v>
                </c:pt>
                <c:pt idx="56">
                  <c:v>319</c:v>
                </c:pt>
                <c:pt idx="57">
                  <c:v>325</c:v>
                </c:pt>
                <c:pt idx="58">
                  <c:v>329</c:v>
                </c:pt>
                <c:pt idx="59">
                  <c:v>347</c:v>
                </c:pt>
                <c:pt idx="60">
                  <c:v>360</c:v>
                </c:pt>
                <c:pt idx="61">
                  <c:v>367</c:v>
                </c:pt>
                <c:pt idx="62">
                  <c:v>369</c:v>
                </c:pt>
                <c:pt idx="63">
                  <c:v>372</c:v>
                </c:pt>
                <c:pt idx="64">
                  <c:v>379</c:v>
                </c:pt>
                <c:pt idx="65">
                  <c:v>382</c:v>
                </c:pt>
                <c:pt idx="66">
                  <c:v>399</c:v>
                </c:pt>
                <c:pt idx="67">
                  <c:v>412</c:v>
                </c:pt>
                <c:pt idx="68">
                  <c:v>420</c:v>
                </c:pt>
                <c:pt idx="69">
                  <c:v>422</c:v>
                </c:pt>
                <c:pt idx="70">
                  <c:v>430</c:v>
                </c:pt>
                <c:pt idx="71">
                  <c:v>431</c:v>
                </c:pt>
                <c:pt idx="72">
                  <c:v>432</c:v>
                </c:pt>
                <c:pt idx="73">
                  <c:v>434</c:v>
                </c:pt>
                <c:pt idx="74">
                  <c:v>438</c:v>
                </c:pt>
                <c:pt idx="75">
                  <c:v>442</c:v>
                </c:pt>
                <c:pt idx="76">
                  <c:v>451</c:v>
                </c:pt>
                <c:pt idx="77">
                  <c:v>457</c:v>
                </c:pt>
                <c:pt idx="78">
                  <c:v>477</c:v>
                </c:pt>
                <c:pt idx="79">
                  <c:v>478</c:v>
                </c:pt>
                <c:pt idx="80">
                  <c:v>479</c:v>
                </c:pt>
                <c:pt idx="81">
                  <c:v>482</c:v>
                </c:pt>
                <c:pt idx="82">
                  <c:v>483</c:v>
                </c:pt>
                <c:pt idx="83">
                  <c:v>484</c:v>
                </c:pt>
                <c:pt idx="84">
                  <c:v>490</c:v>
                </c:pt>
                <c:pt idx="85">
                  <c:v>505</c:v>
                </c:pt>
                <c:pt idx="86">
                  <c:v>507</c:v>
                </c:pt>
                <c:pt idx="87">
                  <c:v>510</c:v>
                </c:pt>
                <c:pt idx="88">
                  <c:v>516</c:v>
                </c:pt>
                <c:pt idx="89">
                  <c:v>540</c:v>
                </c:pt>
                <c:pt idx="90">
                  <c:v>545</c:v>
                </c:pt>
                <c:pt idx="91">
                  <c:v>550</c:v>
                </c:pt>
                <c:pt idx="92">
                  <c:v>553</c:v>
                </c:pt>
                <c:pt idx="93">
                  <c:v>571</c:v>
                </c:pt>
                <c:pt idx="94">
                  <c:v>576</c:v>
                </c:pt>
                <c:pt idx="95">
                  <c:v>577</c:v>
                </c:pt>
                <c:pt idx="96">
                  <c:v>581</c:v>
                </c:pt>
                <c:pt idx="97">
                  <c:v>588</c:v>
                </c:pt>
                <c:pt idx="98">
                  <c:v>590</c:v>
                </c:pt>
                <c:pt idx="99">
                  <c:v>591</c:v>
                </c:pt>
                <c:pt idx="100">
                  <c:v>593</c:v>
                </c:pt>
                <c:pt idx="101">
                  <c:v>598</c:v>
                </c:pt>
                <c:pt idx="102">
                  <c:v>600</c:v>
                </c:pt>
                <c:pt idx="103">
                  <c:v>603</c:v>
                </c:pt>
                <c:pt idx="104">
                  <c:v>606</c:v>
                </c:pt>
                <c:pt idx="105">
                  <c:v>607</c:v>
                </c:pt>
                <c:pt idx="106">
                  <c:v>613</c:v>
                </c:pt>
                <c:pt idx="107">
                  <c:v>630</c:v>
                </c:pt>
                <c:pt idx="108">
                  <c:v>638</c:v>
                </c:pt>
                <c:pt idx="109">
                  <c:v>654</c:v>
                </c:pt>
                <c:pt idx="110">
                  <c:v>660</c:v>
                </c:pt>
                <c:pt idx="111">
                  <c:v>665</c:v>
                </c:pt>
                <c:pt idx="112">
                  <c:v>679</c:v>
                </c:pt>
                <c:pt idx="113">
                  <c:v>683</c:v>
                </c:pt>
                <c:pt idx="114">
                  <c:v>691</c:v>
                </c:pt>
                <c:pt idx="115">
                  <c:v>702</c:v>
                </c:pt>
                <c:pt idx="116">
                  <c:v>710</c:v>
                </c:pt>
                <c:pt idx="117">
                  <c:v>711</c:v>
                </c:pt>
                <c:pt idx="118">
                  <c:v>715</c:v>
                </c:pt>
                <c:pt idx="119">
                  <c:v>717</c:v>
                </c:pt>
                <c:pt idx="120">
                  <c:v>718</c:v>
                </c:pt>
                <c:pt idx="121">
                  <c:v>726</c:v>
                </c:pt>
                <c:pt idx="122">
                  <c:v>735</c:v>
                </c:pt>
                <c:pt idx="123">
                  <c:v>745</c:v>
                </c:pt>
                <c:pt idx="124">
                  <c:v>753</c:v>
                </c:pt>
                <c:pt idx="125">
                  <c:v>773</c:v>
                </c:pt>
                <c:pt idx="126">
                  <c:v>776</c:v>
                </c:pt>
                <c:pt idx="127">
                  <c:v>777</c:v>
                </c:pt>
                <c:pt idx="128">
                  <c:v>782</c:v>
                </c:pt>
                <c:pt idx="129">
                  <c:v>783</c:v>
                </c:pt>
                <c:pt idx="130">
                  <c:v>791</c:v>
                </c:pt>
                <c:pt idx="131">
                  <c:v>796</c:v>
                </c:pt>
                <c:pt idx="132">
                  <c:v>799</c:v>
                </c:pt>
                <c:pt idx="133">
                  <c:v>803</c:v>
                </c:pt>
                <c:pt idx="134">
                  <c:v>808</c:v>
                </c:pt>
                <c:pt idx="135">
                  <c:v>810</c:v>
                </c:pt>
                <c:pt idx="136">
                  <c:v>812</c:v>
                </c:pt>
                <c:pt idx="137">
                  <c:v>829</c:v>
                </c:pt>
                <c:pt idx="138">
                  <c:v>833</c:v>
                </c:pt>
                <c:pt idx="139">
                  <c:v>840</c:v>
                </c:pt>
                <c:pt idx="140">
                  <c:v>854</c:v>
                </c:pt>
                <c:pt idx="141">
                  <c:v>868</c:v>
                </c:pt>
                <c:pt idx="142">
                  <c:v>869</c:v>
                </c:pt>
                <c:pt idx="143">
                  <c:v>871</c:v>
                </c:pt>
                <c:pt idx="144">
                  <c:v>872</c:v>
                </c:pt>
                <c:pt idx="145">
                  <c:v>873</c:v>
                </c:pt>
                <c:pt idx="146">
                  <c:v>876</c:v>
                </c:pt>
                <c:pt idx="147">
                  <c:v>879</c:v>
                </c:pt>
                <c:pt idx="148">
                  <c:v>880</c:v>
                </c:pt>
                <c:pt idx="149">
                  <c:v>889</c:v>
                </c:pt>
                <c:pt idx="150">
                  <c:v>892</c:v>
                </c:pt>
                <c:pt idx="151">
                  <c:v>897</c:v>
                </c:pt>
                <c:pt idx="152">
                  <c:v>901</c:v>
                </c:pt>
                <c:pt idx="153">
                  <c:v>905</c:v>
                </c:pt>
                <c:pt idx="154">
                  <c:v>906</c:v>
                </c:pt>
                <c:pt idx="155">
                  <c:v>912</c:v>
                </c:pt>
                <c:pt idx="156">
                  <c:v>913</c:v>
                </c:pt>
                <c:pt idx="157">
                  <c:v>916</c:v>
                </c:pt>
                <c:pt idx="158">
                  <c:v>930</c:v>
                </c:pt>
                <c:pt idx="159">
                  <c:v>931</c:v>
                </c:pt>
                <c:pt idx="160">
                  <c:v>938</c:v>
                </c:pt>
                <c:pt idx="161">
                  <c:v>939</c:v>
                </c:pt>
                <c:pt idx="162">
                  <c:v>946</c:v>
                </c:pt>
                <c:pt idx="163">
                  <c:v>947</c:v>
                </c:pt>
                <c:pt idx="164">
                  <c:v>949</c:v>
                </c:pt>
                <c:pt idx="165">
                  <c:v>954</c:v>
                </c:pt>
                <c:pt idx="166">
                  <c:v>955</c:v>
                </c:pt>
                <c:pt idx="167">
                  <c:v>957</c:v>
                </c:pt>
                <c:pt idx="168">
                  <c:v>959</c:v>
                </c:pt>
                <c:pt idx="169">
                  <c:v>970</c:v>
                </c:pt>
                <c:pt idx="170">
                  <c:v>973</c:v>
                </c:pt>
                <c:pt idx="171">
                  <c:v>982</c:v>
                </c:pt>
                <c:pt idx="172">
                  <c:v>987</c:v>
                </c:pt>
                <c:pt idx="173">
                  <c:v>994</c:v>
                </c:pt>
                <c:pt idx="174">
                  <c:v>996</c:v>
                </c:pt>
                <c:pt idx="175">
                  <c:v>997</c:v>
                </c:pt>
              </c:numCache>
            </c:numRef>
          </c:xVal>
          <c:yVal>
            <c:numRef>
              <c:f>shipment_overview!$J$277:$J$452</c:f>
              <c:numCache>
                <c:formatCode>General</c:formatCode>
                <c:ptCount val="176"/>
                <c:pt idx="0">
                  <c:v>0</c:v>
                </c:pt>
                <c:pt idx="1">
                  <c:v>0.44444444444444442</c:v>
                </c:pt>
                <c:pt idx="2">
                  <c:v>0.55319148936170215</c:v>
                </c:pt>
                <c:pt idx="3">
                  <c:v>1.75</c:v>
                </c:pt>
                <c:pt idx="4">
                  <c:v>0</c:v>
                </c:pt>
                <c:pt idx="5">
                  <c:v>0.69444444444444442</c:v>
                </c:pt>
                <c:pt idx="6">
                  <c:v>0.17747440273037543</c:v>
                </c:pt>
                <c:pt idx="7">
                  <c:v>0</c:v>
                </c:pt>
                <c:pt idx="8">
                  <c:v>0.34715025906735753</c:v>
                </c:pt>
                <c:pt idx="9">
                  <c:v>0</c:v>
                </c:pt>
                <c:pt idx="10">
                  <c:v>0.26334519572953735</c:v>
                </c:pt>
                <c:pt idx="11">
                  <c:v>0.19354838709677419</c:v>
                </c:pt>
                <c:pt idx="12">
                  <c:v>0.33898305084745761</c:v>
                </c:pt>
                <c:pt idx="13">
                  <c:v>0.23728813559322035</c:v>
                </c:pt>
                <c:pt idx="14">
                  <c:v>0</c:v>
                </c:pt>
                <c:pt idx="15">
                  <c:v>0</c:v>
                </c:pt>
                <c:pt idx="16">
                  <c:v>0</c:v>
                </c:pt>
                <c:pt idx="17">
                  <c:v>0.2722222222222222</c:v>
                </c:pt>
                <c:pt idx="18">
                  <c:v>0</c:v>
                </c:pt>
                <c:pt idx="19">
                  <c:v>0</c:v>
                </c:pt>
                <c:pt idx="20">
                  <c:v>0</c:v>
                </c:pt>
                <c:pt idx="21">
                  <c:v>0</c:v>
                </c:pt>
                <c:pt idx="22">
                  <c:v>0</c:v>
                </c:pt>
                <c:pt idx="23">
                  <c:v>0</c:v>
                </c:pt>
                <c:pt idx="24">
                  <c:v>0</c:v>
                </c:pt>
                <c:pt idx="25">
                  <c:v>0.17724550898203592</c:v>
                </c:pt>
                <c:pt idx="26">
                  <c:v>0</c:v>
                </c:pt>
                <c:pt idx="27">
                  <c:v>0</c:v>
                </c:pt>
                <c:pt idx="28">
                  <c:v>0.23841059602649006</c:v>
                </c:pt>
                <c:pt idx="29">
                  <c:v>0.25068870523415976</c:v>
                </c:pt>
                <c:pt idx="30">
                  <c:v>0.20085929108485501</c:v>
                </c:pt>
                <c:pt idx="31">
                  <c:v>0.23623011015911874</c:v>
                </c:pt>
                <c:pt idx="32">
                  <c:v>0.5382942887766039</c:v>
                </c:pt>
                <c:pt idx="33">
                  <c:v>0.23003194888178913</c:v>
                </c:pt>
                <c:pt idx="34">
                  <c:v>0</c:v>
                </c:pt>
                <c:pt idx="35">
                  <c:v>0.36050156739811912</c:v>
                </c:pt>
                <c:pt idx="36">
                  <c:v>0.3</c:v>
                </c:pt>
                <c:pt idx="37">
                  <c:v>0</c:v>
                </c:pt>
                <c:pt idx="38">
                  <c:v>0</c:v>
                </c:pt>
                <c:pt idx="39">
                  <c:v>0.25989304812834224</c:v>
                </c:pt>
                <c:pt idx="40">
                  <c:v>0.40098199672667756</c:v>
                </c:pt>
                <c:pt idx="41">
                  <c:v>0</c:v>
                </c:pt>
                <c:pt idx="42">
                  <c:v>0</c:v>
                </c:pt>
                <c:pt idx="43">
                  <c:v>0.27253886010362693</c:v>
                </c:pt>
                <c:pt idx="44">
                  <c:v>0.31932773109243695</c:v>
                </c:pt>
                <c:pt idx="45">
                  <c:v>0.28864864864864864</c:v>
                </c:pt>
                <c:pt idx="46">
                  <c:v>0.29822616407982261</c:v>
                </c:pt>
                <c:pt idx="47">
                  <c:v>0</c:v>
                </c:pt>
                <c:pt idx="48">
                  <c:v>0</c:v>
                </c:pt>
                <c:pt idx="49">
                  <c:v>0.71030252671887251</c:v>
                </c:pt>
                <c:pt idx="50">
                  <c:v>0.28282828282828282</c:v>
                </c:pt>
                <c:pt idx="51">
                  <c:v>0.57061068702290074</c:v>
                </c:pt>
                <c:pt idx="52">
                  <c:v>0.3657074340527578</c:v>
                </c:pt>
                <c:pt idx="53">
                  <c:v>0.55477031802120136</c:v>
                </c:pt>
                <c:pt idx="54">
                  <c:v>0.33617929562433296</c:v>
                </c:pt>
                <c:pt idx="55">
                  <c:v>0</c:v>
                </c:pt>
                <c:pt idx="56">
                  <c:v>0</c:v>
                </c:pt>
                <c:pt idx="57">
                  <c:v>0</c:v>
                </c:pt>
                <c:pt idx="58">
                  <c:v>0.5510887772194305</c:v>
                </c:pt>
                <c:pt idx="59">
                  <c:v>0.44147582697201015</c:v>
                </c:pt>
                <c:pt idx="60">
                  <c:v>0.63716814159292035</c:v>
                </c:pt>
                <c:pt idx="61">
                  <c:v>0.49594594594594593</c:v>
                </c:pt>
                <c:pt idx="62">
                  <c:v>0.57120743034055732</c:v>
                </c:pt>
                <c:pt idx="63">
                  <c:v>0</c:v>
                </c:pt>
                <c:pt idx="64">
                  <c:v>0.64237288135593218</c:v>
                </c:pt>
                <c:pt idx="65">
                  <c:v>0.53501400560224088</c:v>
                </c:pt>
                <c:pt idx="66">
                  <c:v>0.47784431137724553</c:v>
                </c:pt>
                <c:pt idx="67">
                  <c:v>0</c:v>
                </c:pt>
                <c:pt idx="68">
                  <c:v>0</c:v>
                </c:pt>
                <c:pt idx="69">
                  <c:v>0</c:v>
                </c:pt>
                <c:pt idx="70">
                  <c:v>0.66978193146417442</c:v>
                </c:pt>
                <c:pt idx="71">
                  <c:v>0.61396011396011396</c:v>
                </c:pt>
                <c:pt idx="72">
                  <c:v>0.47213114754098362</c:v>
                </c:pt>
                <c:pt idx="73">
                  <c:v>0</c:v>
                </c:pt>
                <c:pt idx="74">
                  <c:v>0.66768292682926833</c:v>
                </c:pt>
                <c:pt idx="75">
                  <c:v>0</c:v>
                </c:pt>
                <c:pt idx="76">
                  <c:v>0.63253856942496489</c:v>
                </c:pt>
                <c:pt idx="77">
                  <c:v>0</c:v>
                </c:pt>
                <c:pt idx="78">
                  <c:v>0</c:v>
                </c:pt>
                <c:pt idx="79">
                  <c:v>0.6780141843971631</c:v>
                </c:pt>
                <c:pt idx="80">
                  <c:v>0.55632984901277582</c:v>
                </c:pt>
                <c:pt idx="81">
                  <c:v>0.56705882352941173</c:v>
                </c:pt>
                <c:pt idx="82">
                  <c:v>0.74537037037037035</c:v>
                </c:pt>
                <c:pt idx="83">
                  <c:v>0.852112676056338</c:v>
                </c:pt>
                <c:pt idx="84">
                  <c:v>0.64304461942257218</c:v>
                </c:pt>
                <c:pt idx="85">
                  <c:v>0</c:v>
                </c:pt>
                <c:pt idx="86">
                  <c:v>0</c:v>
                </c:pt>
                <c:pt idx="87">
                  <c:v>0</c:v>
                </c:pt>
                <c:pt idx="88">
                  <c:v>0</c:v>
                </c:pt>
                <c:pt idx="89">
                  <c:v>0.46075085324232085</c:v>
                </c:pt>
                <c:pt idx="90">
                  <c:v>0.52203065134099613</c:v>
                </c:pt>
                <c:pt idx="91">
                  <c:v>0.46968403074295473</c:v>
                </c:pt>
                <c:pt idx="92">
                  <c:v>0.45702479338842977</c:v>
                </c:pt>
                <c:pt idx="93">
                  <c:v>0.55383123181377303</c:v>
                </c:pt>
                <c:pt idx="94">
                  <c:v>0</c:v>
                </c:pt>
                <c:pt idx="95">
                  <c:v>0.43978658536585363</c:v>
                </c:pt>
                <c:pt idx="96">
                  <c:v>0.40857946554149088</c:v>
                </c:pt>
                <c:pt idx="97">
                  <c:v>0.49746192893401014</c:v>
                </c:pt>
                <c:pt idx="98">
                  <c:v>0.57115198451113258</c:v>
                </c:pt>
                <c:pt idx="99">
                  <c:v>0</c:v>
                </c:pt>
                <c:pt idx="100">
                  <c:v>0</c:v>
                </c:pt>
                <c:pt idx="101">
                  <c:v>0.44263508512213173</c:v>
                </c:pt>
                <c:pt idx="102">
                  <c:v>0.5725190839694656</c:v>
                </c:pt>
                <c:pt idx="103">
                  <c:v>0.51670951156812339</c:v>
                </c:pt>
                <c:pt idx="104">
                  <c:v>0</c:v>
                </c:pt>
                <c:pt idx="105">
                  <c:v>0</c:v>
                </c:pt>
                <c:pt idx="106">
                  <c:v>0</c:v>
                </c:pt>
                <c:pt idx="107">
                  <c:v>0.59322033898305082</c:v>
                </c:pt>
                <c:pt idx="108">
                  <c:v>0.56460176991150446</c:v>
                </c:pt>
                <c:pt idx="109">
                  <c:v>0.56869565217391305</c:v>
                </c:pt>
                <c:pt idx="110">
                  <c:v>0.54635761589403975</c:v>
                </c:pt>
                <c:pt idx="111">
                  <c:v>0</c:v>
                </c:pt>
                <c:pt idx="112">
                  <c:v>0.46666666666666667</c:v>
                </c:pt>
                <c:pt idx="113">
                  <c:v>0</c:v>
                </c:pt>
                <c:pt idx="114">
                  <c:v>0</c:v>
                </c:pt>
                <c:pt idx="115">
                  <c:v>0.49646393210749645</c:v>
                </c:pt>
                <c:pt idx="116">
                  <c:v>0.66604127579737338</c:v>
                </c:pt>
                <c:pt idx="117">
                  <c:v>0.59398496240601506</c:v>
                </c:pt>
                <c:pt idx="118">
                  <c:v>0.6033755274261603</c:v>
                </c:pt>
                <c:pt idx="119">
                  <c:v>0</c:v>
                </c:pt>
                <c:pt idx="120">
                  <c:v>0</c:v>
                </c:pt>
                <c:pt idx="121">
                  <c:v>0</c:v>
                </c:pt>
                <c:pt idx="122">
                  <c:v>0</c:v>
                </c:pt>
                <c:pt idx="123">
                  <c:v>0</c:v>
                </c:pt>
                <c:pt idx="124">
                  <c:v>0.73320350535540413</c:v>
                </c:pt>
                <c:pt idx="125">
                  <c:v>0</c:v>
                </c:pt>
                <c:pt idx="126">
                  <c:v>0.73694207027540359</c:v>
                </c:pt>
                <c:pt idx="127">
                  <c:v>0</c:v>
                </c:pt>
                <c:pt idx="128">
                  <c:v>0.54877192982456136</c:v>
                </c:pt>
                <c:pt idx="129">
                  <c:v>0.75143953934740881</c:v>
                </c:pt>
                <c:pt idx="130">
                  <c:v>0.67664670658682635</c:v>
                </c:pt>
                <c:pt idx="131">
                  <c:v>0</c:v>
                </c:pt>
                <c:pt idx="132">
                  <c:v>0.56070175438596492</c:v>
                </c:pt>
                <c:pt idx="133">
                  <c:v>0</c:v>
                </c:pt>
                <c:pt idx="134">
                  <c:v>0.64280031821797934</c:v>
                </c:pt>
                <c:pt idx="135">
                  <c:v>0</c:v>
                </c:pt>
                <c:pt idx="136">
                  <c:v>1.4349043178669065</c:v>
                </c:pt>
                <c:pt idx="137">
                  <c:v>0.72401746724890825</c:v>
                </c:pt>
                <c:pt idx="138">
                  <c:v>0.81988188976377951</c:v>
                </c:pt>
                <c:pt idx="139">
                  <c:v>0</c:v>
                </c:pt>
                <c:pt idx="140">
                  <c:v>0</c:v>
                </c:pt>
                <c:pt idx="141">
                  <c:v>0.65757575757575759</c:v>
                </c:pt>
                <c:pt idx="142">
                  <c:v>0.65983295368261197</c:v>
                </c:pt>
                <c:pt idx="143">
                  <c:v>0</c:v>
                </c:pt>
                <c:pt idx="144">
                  <c:v>0</c:v>
                </c:pt>
                <c:pt idx="145">
                  <c:v>0.7281067556296914</c:v>
                </c:pt>
                <c:pt idx="146">
                  <c:v>0</c:v>
                </c:pt>
                <c:pt idx="147">
                  <c:v>0.84763741562198647</c:v>
                </c:pt>
                <c:pt idx="148">
                  <c:v>0.74702886247877764</c:v>
                </c:pt>
                <c:pt idx="149">
                  <c:v>0.84666666666666668</c:v>
                </c:pt>
                <c:pt idx="150">
                  <c:v>0.63397299218194736</c:v>
                </c:pt>
                <c:pt idx="151">
                  <c:v>0</c:v>
                </c:pt>
                <c:pt idx="152">
                  <c:v>0.64680545585068194</c:v>
                </c:pt>
                <c:pt idx="153">
                  <c:v>0</c:v>
                </c:pt>
                <c:pt idx="154">
                  <c:v>0</c:v>
                </c:pt>
                <c:pt idx="155">
                  <c:v>0.74754098360655741</c:v>
                </c:pt>
                <c:pt idx="156">
                  <c:v>0.65920577617328524</c:v>
                </c:pt>
                <c:pt idx="157">
                  <c:v>0</c:v>
                </c:pt>
                <c:pt idx="158">
                  <c:v>0.78613693998309386</c:v>
                </c:pt>
                <c:pt idx="159">
                  <c:v>0.74659182036888527</c:v>
                </c:pt>
                <c:pt idx="160">
                  <c:v>0.87910028116213679</c:v>
                </c:pt>
                <c:pt idx="161">
                  <c:v>0</c:v>
                </c:pt>
                <c:pt idx="162">
                  <c:v>1.7343068391866914</c:v>
                </c:pt>
                <c:pt idx="163">
                  <c:v>0</c:v>
                </c:pt>
                <c:pt idx="164">
                  <c:v>0.66878083157152923</c:v>
                </c:pt>
                <c:pt idx="165">
                  <c:v>0.64765784114052949</c:v>
                </c:pt>
                <c:pt idx="166">
                  <c:v>0.69758948137326515</c:v>
                </c:pt>
                <c:pt idx="167">
                  <c:v>0</c:v>
                </c:pt>
                <c:pt idx="168">
                  <c:v>0.76536312849162014</c:v>
                </c:pt>
                <c:pt idx="169">
                  <c:v>0.78099838969404189</c:v>
                </c:pt>
                <c:pt idx="170">
                  <c:v>0.77839999999999998</c:v>
                </c:pt>
                <c:pt idx="171">
                  <c:v>0.69893238434163696</c:v>
                </c:pt>
                <c:pt idx="172">
                  <c:v>0.87037037037037035</c:v>
                </c:pt>
                <c:pt idx="173">
                  <c:v>0.97450980392156861</c:v>
                </c:pt>
                <c:pt idx="174">
                  <c:v>0</c:v>
                </c:pt>
                <c:pt idx="175">
                  <c:v>0</c:v>
                </c:pt>
              </c:numCache>
            </c:numRef>
          </c:yVal>
          <c:smooth val="0"/>
          <c:extLst>
            <c:ext xmlns:c16="http://schemas.microsoft.com/office/drawing/2014/chart" uri="{C3380CC4-5D6E-409C-BE32-E72D297353CC}">
              <c16:uniqueId val="{00000000-782C-47D9-9C7B-2A5C8C36F376}"/>
            </c:ext>
          </c:extLst>
        </c:ser>
        <c:ser>
          <c:idx val="1"/>
          <c:order val="1"/>
          <c:tx>
            <c:strRef>
              <c:f>shipment_overview!$K$276</c:f>
              <c:strCache>
                <c:ptCount val="1"/>
                <c:pt idx="0">
                  <c:v>International</c:v>
                </c:pt>
              </c:strCache>
            </c:strRef>
          </c:tx>
          <c:spPr>
            <a:ln w="19050" cap="rnd">
              <a:noFill/>
              <a:round/>
            </a:ln>
            <a:effectLst/>
          </c:spPr>
          <c:marker>
            <c:symbol val="circle"/>
            <c:size val="5"/>
            <c:spPr>
              <a:solidFill>
                <a:schemeClr val="accent2"/>
              </a:solidFill>
              <a:ln w="9525">
                <a:solidFill>
                  <a:schemeClr val="accent2"/>
                </a:solidFill>
              </a:ln>
              <a:effectLst/>
            </c:spPr>
          </c:marker>
          <c:xVal>
            <c:numRef>
              <c:f>shipment_overview!$I$277:$I$452</c:f>
              <c:numCache>
                <c:formatCode>General</c:formatCode>
                <c:ptCount val="176"/>
                <c:pt idx="0">
                  <c:v>23</c:v>
                </c:pt>
                <c:pt idx="1">
                  <c:v>24</c:v>
                </c:pt>
                <c:pt idx="2">
                  <c:v>26</c:v>
                </c:pt>
                <c:pt idx="3">
                  <c:v>35</c:v>
                </c:pt>
                <c:pt idx="4">
                  <c:v>45</c:v>
                </c:pt>
                <c:pt idx="5">
                  <c:v>50</c:v>
                </c:pt>
                <c:pt idx="6">
                  <c:v>52</c:v>
                </c:pt>
                <c:pt idx="7">
                  <c:v>60</c:v>
                </c:pt>
                <c:pt idx="8">
                  <c:v>67</c:v>
                </c:pt>
                <c:pt idx="9">
                  <c:v>71</c:v>
                </c:pt>
                <c:pt idx="10">
                  <c:v>74</c:v>
                </c:pt>
                <c:pt idx="11">
                  <c:v>78</c:v>
                </c:pt>
                <c:pt idx="12">
                  <c:v>80</c:v>
                </c:pt>
                <c:pt idx="13">
                  <c:v>84</c:v>
                </c:pt>
                <c:pt idx="14">
                  <c:v>88</c:v>
                </c:pt>
                <c:pt idx="15">
                  <c:v>91</c:v>
                </c:pt>
                <c:pt idx="16">
                  <c:v>94</c:v>
                </c:pt>
                <c:pt idx="17">
                  <c:v>98</c:v>
                </c:pt>
                <c:pt idx="18">
                  <c:v>100</c:v>
                </c:pt>
                <c:pt idx="19">
                  <c:v>109</c:v>
                </c:pt>
                <c:pt idx="20">
                  <c:v>111</c:v>
                </c:pt>
                <c:pt idx="21">
                  <c:v>117</c:v>
                </c:pt>
                <c:pt idx="22">
                  <c:v>121</c:v>
                </c:pt>
                <c:pt idx="23">
                  <c:v>145</c:v>
                </c:pt>
                <c:pt idx="24">
                  <c:v>147</c:v>
                </c:pt>
                <c:pt idx="25">
                  <c:v>148</c:v>
                </c:pt>
                <c:pt idx="26">
                  <c:v>172</c:v>
                </c:pt>
                <c:pt idx="27">
                  <c:v>178</c:v>
                </c:pt>
                <c:pt idx="28">
                  <c:v>180</c:v>
                </c:pt>
                <c:pt idx="29">
                  <c:v>182</c:v>
                </c:pt>
                <c:pt idx="30">
                  <c:v>187</c:v>
                </c:pt>
                <c:pt idx="31">
                  <c:v>193</c:v>
                </c:pt>
                <c:pt idx="32">
                  <c:v>209</c:v>
                </c:pt>
                <c:pt idx="33">
                  <c:v>216</c:v>
                </c:pt>
                <c:pt idx="34">
                  <c:v>226</c:v>
                </c:pt>
                <c:pt idx="35">
                  <c:v>230</c:v>
                </c:pt>
                <c:pt idx="36">
                  <c:v>234</c:v>
                </c:pt>
                <c:pt idx="37">
                  <c:v>240</c:v>
                </c:pt>
                <c:pt idx="38">
                  <c:v>242</c:v>
                </c:pt>
                <c:pt idx="39">
                  <c:v>243</c:v>
                </c:pt>
                <c:pt idx="40">
                  <c:v>245</c:v>
                </c:pt>
                <c:pt idx="41">
                  <c:v>253</c:v>
                </c:pt>
                <c:pt idx="42">
                  <c:v>262</c:v>
                </c:pt>
                <c:pt idx="43">
                  <c:v>263</c:v>
                </c:pt>
                <c:pt idx="44">
                  <c:v>266</c:v>
                </c:pt>
                <c:pt idx="45">
                  <c:v>267</c:v>
                </c:pt>
                <c:pt idx="46">
                  <c:v>269</c:v>
                </c:pt>
                <c:pt idx="47">
                  <c:v>271</c:v>
                </c:pt>
                <c:pt idx="48">
                  <c:v>274</c:v>
                </c:pt>
                <c:pt idx="49">
                  <c:v>275</c:v>
                </c:pt>
                <c:pt idx="50">
                  <c:v>280</c:v>
                </c:pt>
                <c:pt idx="51">
                  <c:v>299</c:v>
                </c:pt>
                <c:pt idx="52">
                  <c:v>305</c:v>
                </c:pt>
                <c:pt idx="53">
                  <c:v>314</c:v>
                </c:pt>
                <c:pt idx="54">
                  <c:v>315</c:v>
                </c:pt>
                <c:pt idx="55">
                  <c:v>318</c:v>
                </c:pt>
                <c:pt idx="56">
                  <c:v>319</c:v>
                </c:pt>
                <c:pt idx="57">
                  <c:v>325</c:v>
                </c:pt>
                <c:pt idx="58">
                  <c:v>329</c:v>
                </c:pt>
                <c:pt idx="59">
                  <c:v>347</c:v>
                </c:pt>
                <c:pt idx="60">
                  <c:v>360</c:v>
                </c:pt>
                <c:pt idx="61">
                  <c:v>367</c:v>
                </c:pt>
                <c:pt idx="62">
                  <c:v>369</c:v>
                </c:pt>
                <c:pt idx="63">
                  <c:v>372</c:v>
                </c:pt>
                <c:pt idx="64">
                  <c:v>379</c:v>
                </c:pt>
                <c:pt idx="65">
                  <c:v>382</c:v>
                </c:pt>
                <c:pt idx="66">
                  <c:v>399</c:v>
                </c:pt>
                <c:pt idx="67">
                  <c:v>412</c:v>
                </c:pt>
                <c:pt idx="68">
                  <c:v>420</c:v>
                </c:pt>
                <c:pt idx="69">
                  <c:v>422</c:v>
                </c:pt>
                <c:pt idx="70">
                  <c:v>430</c:v>
                </c:pt>
                <c:pt idx="71">
                  <c:v>431</c:v>
                </c:pt>
                <c:pt idx="72">
                  <c:v>432</c:v>
                </c:pt>
                <c:pt idx="73">
                  <c:v>434</c:v>
                </c:pt>
                <c:pt idx="74">
                  <c:v>438</c:v>
                </c:pt>
                <c:pt idx="75">
                  <c:v>442</c:v>
                </c:pt>
                <c:pt idx="76">
                  <c:v>451</c:v>
                </c:pt>
                <c:pt idx="77">
                  <c:v>457</c:v>
                </c:pt>
                <c:pt idx="78">
                  <c:v>477</c:v>
                </c:pt>
                <c:pt idx="79">
                  <c:v>478</c:v>
                </c:pt>
                <c:pt idx="80">
                  <c:v>479</c:v>
                </c:pt>
                <c:pt idx="81">
                  <c:v>482</c:v>
                </c:pt>
                <c:pt idx="82">
                  <c:v>483</c:v>
                </c:pt>
                <c:pt idx="83">
                  <c:v>484</c:v>
                </c:pt>
                <c:pt idx="84">
                  <c:v>490</c:v>
                </c:pt>
                <c:pt idx="85">
                  <c:v>505</c:v>
                </c:pt>
                <c:pt idx="86">
                  <c:v>507</c:v>
                </c:pt>
                <c:pt idx="87">
                  <c:v>510</c:v>
                </c:pt>
                <c:pt idx="88">
                  <c:v>516</c:v>
                </c:pt>
                <c:pt idx="89">
                  <c:v>540</c:v>
                </c:pt>
                <c:pt idx="90">
                  <c:v>545</c:v>
                </c:pt>
                <c:pt idx="91">
                  <c:v>550</c:v>
                </c:pt>
                <c:pt idx="92">
                  <c:v>553</c:v>
                </c:pt>
                <c:pt idx="93">
                  <c:v>571</c:v>
                </c:pt>
                <c:pt idx="94">
                  <c:v>576</c:v>
                </c:pt>
                <c:pt idx="95">
                  <c:v>577</c:v>
                </c:pt>
                <c:pt idx="96">
                  <c:v>581</c:v>
                </c:pt>
                <c:pt idx="97">
                  <c:v>588</c:v>
                </c:pt>
                <c:pt idx="98">
                  <c:v>590</c:v>
                </c:pt>
                <c:pt idx="99">
                  <c:v>591</c:v>
                </c:pt>
                <c:pt idx="100">
                  <c:v>593</c:v>
                </c:pt>
                <c:pt idx="101">
                  <c:v>598</c:v>
                </c:pt>
                <c:pt idx="102">
                  <c:v>600</c:v>
                </c:pt>
                <c:pt idx="103">
                  <c:v>603</c:v>
                </c:pt>
                <c:pt idx="104">
                  <c:v>606</c:v>
                </c:pt>
                <c:pt idx="105">
                  <c:v>607</c:v>
                </c:pt>
                <c:pt idx="106">
                  <c:v>613</c:v>
                </c:pt>
                <c:pt idx="107">
                  <c:v>630</c:v>
                </c:pt>
                <c:pt idx="108">
                  <c:v>638</c:v>
                </c:pt>
                <c:pt idx="109">
                  <c:v>654</c:v>
                </c:pt>
                <c:pt idx="110">
                  <c:v>660</c:v>
                </c:pt>
                <c:pt idx="111">
                  <c:v>665</c:v>
                </c:pt>
                <c:pt idx="112">
                  <c:v>679</c:v>
                </c:pt>
                <c:pt idx="113">
                  <c:v>683</c:v>
                </c:pt>
                <c:pt idx="114">
                  <c:v>691</c:v>
                </c:pt>
                <c:pt idx="115">
                  <c:v>702</c:v>
                </c:pt>
                <c:pt idx="116">
                  <c:v>710</c:v>
                </c:pt>
                <c:pt idx="117">
                  <c:v>711</c:v>
                </c:pt>
                <c:pt idx="118">
                  <c:v>715</c:v>
                </c:pt>
                <c:pt idx="119">
                  <c:v>717</c:v>
                </c:pt>
                <c:pt idx="120">
                  <c:v>718</c:v>
                </c:pt>
                <c:pt idx="121">
                  <c:v>726</c:v>
                </c:pt>
                <c:pt idx="122">
                  <c:v>735</c:v>
                </c:pt>
                <c:pt idx="123">
                  <c:v>745</c:v>
                </c:pt>
                <c:pt idx="124">
                  <c:v>753</c:v>
                </c:pt>
                <c:pt idx="125">
                  <c:v>773</c:v>
                </c:pt>
                <c:pt idx="126">
                  <c:v>776</c:v>
                </c:pt>
                <c:pt idx="127">
                  <c:v>777</c:v>
                </c:pt>
                <c:pt idx="128">
                  <c:v>782</c:v>
                </c:pt>
                <c:pt idx="129">
                  <c:v>783</c:v>
                </c:pt>
                <c:pt idx="130">
                  <c:v>791</c:v>
                </c:pt>
                <c:pt idx="131">
                  <c:v>796</c:v>
                </c:pt>
                <c:pt idx="132">
                  <c:v>799</c:v>
                </c:pt>
                <c:pt idx="133">
                  <c:v>803</c:v>
                </c:pt>
                <c:pt idx="134">
                  <c:v>808</c:v>
                </c:pt>
                <c:pt idx="135">
                  <c:v>810</c:v>
                </c:pt>
                <c:pt idx="136">
                  <c:v>812</c:v>
                </c:pt>
                <c:pt idx="137">
                  <c:v>829</c:v>
                </c:pt>
                <c:pt idx="138">
                  <c:v>833</c:v>
                </c:pt>
                <c:pt idx="139">
                  <c:v>840</c:v>
                </c:pt>
                <c:pt idx="140">
                  <c:v>854</c:v>
                </c:pt>
                <c:pt idx="141">
                  <c:v>868</c:v>
                </c:pt>
                <c:pt idx="142">
                  <c:v>869</c:v>
                </c:pt>
                <c:pt idx="143">
                  <c:v>871</c:v>
                </c:pt>
                <c:pt idx="144">
                  <c:v>872</c:v>
                </c:pt>
                <c:pt idx="145">
                  <c:v>873</c:v>
                </c:pt>
                <c:pt idx="146">
                  <c:v>876</c:v>
                </c:pt>
                <c:pt idx="147">
                  <c:v>879</c:v>
                </c:pt>
                <c:pt idx="148">
                  <c:v>880</c:v>
                </c:pt>
                <c:pt idx="149">
                  <c:v>889</c:v>
                </c:pt>
                <c:pt idx="150">
                  <c:v>892</c:v>
                </c:pt>
                <c:pt idx="151">
                  <c:v>897</c:v>
                </c:pt>
                <c:pt idx="152">
                  <c:v>901</c:v>
                </c:pt>
                <c:pt idx="153">
                  <c:v>905</c:v>
                </c:pt>
                <c:pt idx="154">
                  <c:v>906</c:v>
                </c:pt>
                <c:pt idx="155">
                  <c:v>912</c:v>
                </c:pt>
                <c:pt idx="156">
                  <c:v>913</c:v>
                </c:pt>
                <c:pt idx="157">
                  <c:v>916</c:v>
                </c:pt>
                <c:pt idx="158">
                  <c:v>930</c:v>
                </c:pt>
                <c:pt idx="159">
                  <c:v>931</c:v>
                </c:pt>
                <c:pt idx="160">
                  <c:v>938</c:v>
                </c:pt>
                <c:pt idx="161">
                  <c:v>939</c:v>
                </c:pt>
                <c:pt idx="162">
                  <c:v>946</c:v>
                </c:pt>
                <c:pt idx="163">
                  <c:v>947</c:v>
                </c:pt>
                <c:pt idx="164">
                  <c:v>949</c:v>
                </c:pt>
                <c:pt idx="165">
                  <c:v>954</c:v>
                </c:pt>
                <c:pt idx="166">
                  <c:v>955</c:v>
                </c:pt>
                <c:pt idx="167">
                  <c:v>957</c:v>
                </c:pt>
                <c:pt idx="168">
                  <c:v>959</c:v>
                </c:pt>
                <c:pt idx="169">
                  <c:v>970</c:v>
                </c:pt>
                <c:pt idx="170">
                  <c:v>973</c:v>
                </c:pt>
                <c:pt idx="171">
                  <c:v>982</c:v>
                </c:pt>
                <c:pt idx="172">
                  <c:v>987</c:v>
                </c:pt>
                <c:pt idx="173">
                  <c:v>994</c:v>
                </c:pt>
                <c:pt idx="174">
                  <c:v>996</c:v>
                </c:pt>
                <c:pt idx="175">
                  <c:v>997</c:v>
                </c:pt>
              </c:numCache>
            </c:numRef>
          </c:xVal>
          <c:yVal>
            <c:numRef>
              <c:f>shipment_overview!$K$277:$K$452</c:f>
              <c:numCache>
                <c:formatCode>General</c:formatCode>
                <c:ptCount val="176"/>
                <c:pt idx="0">
                  <c:v>0.92</c:v>
                </c:pt>
                <c:pt idx="1">
                  <c:v>0</c:v>
                </c:pt>
                <c:pt idx="2">
                  <c:v>0</c:v>
                </c:pt>
                <c:pt idx="3">
                  <c:v>0</c:v>
                </c:pt>
                <c:pt idx="4">
                  <c:v>1.1538461538461537</c:v>
                </c:pt>
                <c:pt idx="5">
                  <c:v>0</c:v>
                </c:pt>
                <c:pt idx="6">
                  <c:v>0</c:v>
                </c:pt>
                <c:pt idx="7">
                  <c:v>0.36144578313253012</c:v>
                </c:pt>
                <c:pt idx="8">
                  <c:v>0</c:v>
                </c:pt>
                <c:pt idx="9">
                  <c:v>0.5461538461538461</c:v>
                </c:pt>
                <c:pt idx="10">
                  <c:v>0</c:v>
                </c:pt>
                <c:pt idx="11">
                  <c:v>0</c:v>
                </c:pt>
                <c:pt idx="12">
                  <c:v>0</c:v>
                </c:pt>
                <c:pt idx="13">
                  <c:v>0.18103448275862069</c:v>
                </c:pt>
                <c:pt idx="14">
                  <c:v>0.20657276995305165</c:v>
                </c:pt>
                <c:pt idx="15">
                  <c:v>0.37603305785123969</c:v>
                </c:pt>
                <c:pt idx="16">
                  <c:v>0.26038781163434904</c:v>
                </c:pt>
                <c:pt idx="17">
                  <c:v>0</c:v>
                </c:pt>
                <c:pt idx="18">
                  <c:v>0.20533880903490759</c:v>
                </c:pt>
                <c:pt idx="19">
                  <c:v>0.11342351716961499</c:v>
                </c:pt>
                <c:pt idx="20">
                  <c:v>0.17990275526742303</c:v>
                </c:pt>
                <c:pt idx="21">
                  <c:v>0.16340782122905029</c:v>
                </c:pt>
                <c:pt idx="22">
                  <c:v>0.21723518850987433</c:v>
                </c:pt>
                <c:pt idx="23">
                  <c:v>0.17813267813267813</c:v>
                </c:pt>
                <c:pt idx="24">
                  <c:v>0.27476635514018694</c:v>
                </c:pt>
                <c:pt idx="25">
                  <c:v>0</c:v>
                </c:pt>
                <c:pt idx="26">
                  <c:v>0.29655172413793102</c:v>
                </c:pt>
                <c:pt idx="27">
                  <c:v>0.27554179566563469</c:v>
                </c:pt>
                <c:pt idx="28">
                  <c:v>0</c:v>
                </c:pt>
                <c:pt idx="29">
                  <c:v>0.42307287093942053</c:v>
                </c:pt>
                <c:pt idx="30">
                  <c:v>0.21643518518518517</c:v>
                </c:pt>
                <c:pt idx="31">
                  <c:v>0</c:v>
                </c:pt>
                <c:pt idx="32">
                  <c:v>0</c:v>
                </c:pt>
                <c:pt idx="33">
                  <c:v>0</c:v>
                </c:pt>
                <c:pt idx="34">
                  <c:v>0.23298969072164949</c:v>
                </c:pt>
                <c:pt idx="35">
                  <c:v>0</c:v>
                </c:pt>
                <c:pt idx="36">
                  <c:v>0</c:v>
                </c:pt>
                <c:pt idx="37">
                  <c:v>0.42031523642732049</c:v>
                </c:pt>
                <c:pt idx="38">
                  <c:v>0.26133909287257018</c:v>
                </c:pt>
                <c:pt idx="39">
                  <c:v>0</c:v>
                </c:pt>
                <c:pt idx="40">
                  <c:v>0</c:v>
                </c:pt>
                <c:pt idx="41">
                  <c:v>0.27986725663716816</c:v>
                </c:pt>
                <c:pt idx="42">
                  <c:v>0.29942857142857143</c:v>
                </c:pt>
                <c:pt idx="43">
                  <c:v>0</c:v>
                </c:pt>
                <c:pt idx="44">
                  <c:v>0</c:v>
                </c:pt>
                <c:pt idx="45">
                  <c:v>0</c:v>
                </c:pt>
                <c:pt idx="46">
                  <c:v>0</c:v>
                </c:pt>
                <c:pt idx="47">
                  <c:v>0.38494318181818182</c:v>
                </c:pt>
                <c:pt idx="48">
                  <c:v>0.40956651718983555</c:v>
                </c:pt>
                <c:pt idx="49">
                  <c:v>0</c:v>
                </c:pt>
                <c:pt idx="50">
                  <c:v>0</c:v>
                </c:pt>
                <c:pt idx="51">
                  <c:v>0</c:v>
                </c:pt>
                <c:pt idx="52">
                  <c:v>0</c:v>
                </c:pt>
                <c:pt idx="53">
                  <c:v>0</c:v>
                </c:pt>
                <c:pt idx="54">
                  <c:v>0</c:v>
                </c:pt>
                <c:pt idx="55">
                  <c:v>0.66350898568382577</c:v>
                </c:pt>
                <c:pt idx="56">
                  <c:v>0.41428571428571431</c:v>
                </c:pt>
                <c:pt idx="57">
                  <c:v>0.32696177062374243</c:v>
                </c:pt>
                <c:pt idx="58">
                  <c:v>0.3367451381780962</c:v>
                </c:pt>
                <c:pt idx="59">
                  <c:v>0</c:v>
                </c:pt>
                <c:pt idx="60">
                  <c:v>0</c:v>
                </c:pt>
                <c:pt idx="61">
                  <c:v>0</c:v>
                </c:pt>
                <c:pt idx="62">
                  <c:v>0</c:v>
                </c:pt>
                <c:pt idx="63">
                  <c:v>0.54786450662739328</c:v>
                </c:pt>
                <c:pt idx="64">
                  <c:v>0.39356178608515058</c:v>
                </c:pt>
                <c:pt idx="65">
                  <c:v>0</c:v>
                </c:pt>
                <c:pt idx="66">
                  <c:v>0</c:v>
                </c:pt>
                <c:pt idx="67">
                  <c:v>1.2003922585664732</c:v>
                </c:pt>
                <c:pt idx="68">
                  <c:v>0.74866310160427807</c:v>
                </c:pt>
                <c:pt idx="69">
                  <c:v>0.64823348694316441</c:v>
                </c:pt>
                <c:pt idx="70">
                  <c:v>0</c:v>
                </c:pt>
                <c:pt idx="71">
                  <c:v>0.4614561027837259</c:v>
                </c:pt>
                <c:pt idx="72">
                  <c:v>0</c:v>
                </c:pt>
                <c:pt idx="73">
                  <c:v>0.77777777777777779</c:v>
                </c:pt>
                <c:pt idx="74">
                  <c:v>0</c:v>
                </c:pt>
                <c:pt idx="75">
                  <c:v>1.9367989654104663</c:v>
                </c:pt>
                <c:pt idx="76">
                  <c:v>0</c:v>
                </c:pt>
                <c:pt idx="77">
                  <c:v>0.53450292397660815</c:v>
                </c:pt>
                <c:pt idx="78">
                  <c:v>0.8457446808510638</c:v>
                </c:pt>
                <c:pt idx="79">
                  <c:v>0</c:v>
                </c:pt>
                <c:pt idx="80">
                  <c:v>0</c:v>
                </c:pt>
                <c:pt idx="81">
                  <c:v>0</c:v>
                </c:pt>
                <c:pt idx="82">
                  <c:v>0</c:v>
                </c:pt>
                <c:pt idx="83">
                  <c:v>0.56083429895712633</c:v>
                </c:pt>
                <c:pt idx="84">
                  <c:v>0</c:v>
                </c:pt>
                <c:pt idx="85">
                  <c:v>0.46672828096118302</c:v>
                </c:pt>
                <c:pt idx="86">
                  <c:v>0.38005997001499248</c:v>
                </c:pt>
                <c:pt idx="87">
                  <c:v>0.42323651452282157</c:v>
                </c:pt>
                <c:pt idx="88">
                  <c:v>0.47601476014760147</c:v>
                </c:pt>
                <c:pt idx="89">
                  <c:v>0</c:v>
                </c:pt>
                <c:pt idx="90">
                  <c:v>0</c:v>
                </c:pt>
                <c:pt idx="91">
                  <c:v>0</c:v>
                </c:pt>
                <c:pt idx="92">
                  <c:v>0</c:v>
                </c:pt>
                <c:pt idx="93">
                  <c:v>0</c:v>
                </c:pt>
                <c:pt idx="94">
                  <c:v>0.5348189415041783</c:v>
                </c:pt>
                <c:pt idx="95">
                  <c:v>0</c:v>
                </c:pt>
                <c:pt idx="96">
                  <c:v>0</c:v>
                </c:pt>
                <c:pt idx="97">
                  <c:v>0</c:v>
                </c:pt>
                <c:pt idx="98">
                  <c:v>0</c:v>
                </c:pt>
                <c:pt idx="99">
                  <c:v>0.41242149337055128</c:v>
                </c:pt>
                <c:pt idx="100">
                  <c:v>0.57239382239382242</c:v>
                </c:pt>
                <c:pt idx="101">
                  <c:v>0</c:v>
                </c:pt>
                <c:pt idx="102">
                  <c:v>0</c:v>
                </c:pt>
                <c:pt idx="103">
                  <c:v>0</c:v>
                </c:pt>
                <c:pt idx="104">
                  <c:v>0.59353574926542607</c:v>
                </c:pt>
                <c:pt idx="105">
                  <c:v>0.60278053624627603</c:v>
                </c:pt>
                <c:pt idx="106">
                  <c:v>0.48805732484076431</c:v>
                </c:pt>
                <c:pt idx="107">
                  <c:v>0</c:v>
                </c:pt>
                <c:pt idx="108">
                  <c:v>0.48554033485540332</c:v>
                </c:pt>
                <c:pt idx="109">
                  <c:v>0</c:v>
                </c:pt>
                <c:pt idx="110">
                  <c:v>0.44897959183673469</c:v>
                </c:pt>
                <c:pt idx="111">
                  <c:v>0.5290373906125696</c:v>
                </c:pt>
                <c:pt idx="112">
                  <c:v>0.66896551724137931</c:v>
                </c:pt>
                <c:pt idx="113">
                  <c:v>0.53568627450980388</c:v>
                </c:pt>
                <c:pt idx="114">
                  <c:v>0.54841269841269846</c:v>
                </c:pt>
                <c:pt idx="115">
                  <c:v>0</c:v>
                </c:pt>
                <c:pt idx="116">
                  <c:v>0</c:v>
                </c:pt>
                <c:pt idx="117">
                  <c:v>0</c:v>
                </c:pt>
                <c:pt idx="118">
                  <c:v>0.56254917387883552</c:v>
                </c:pt>
                <c:pt idx="119">
                  <c:v>0.5528141865844256</c:v>
                </c:pt>
                <c:pt idx="120">
                  <c:v>0.48317631224764468</c:v>
                </c:pt>
                <c:pt idx="121">
                  <c:v>0.52570601013758145</c:v>
                </c:pt>
                <c:pt idx="122">
                  <c:v>0.62235393734123623</c:v>
                </c:pt>
                <c:pt idx="123">
                  <c:v>0.53868402024584239</c:v>
                </c:pt>
                <c:pt idx="124">
                  <c:v>0</c:v>
                </c:pt>
                <c:pt idx="125">
                  <c:v>0.63102040816326532</c:v>
                </c:pt>
                <c:pt idx="126">
                  <c:v>0</c:v>
                </c:pt>
                <c:pt idx="127">
                  <c:v>0.69811320754716977</c:v>
                </c:pt>
                <c:pt idx="128">
                  <c:v>0</c:v>
                </c:pt>
                <c:pt idx="129">
                  <c:v>0</c:v>
                </c:pt>
                <c:pt idx="130">
                  <c:v>0</c:v>
                </c:pt>
                <c:pt idx="131">
                  <c:v>0.59094283593170005</c:v>
                </c:pt>
                <c:pt idx="132">
                  <c:v>0</c:v>
                </c:pt>
                <c:pt idx="133">
                  <c:v>0.78725490196078429</c:v>
                </c:pt>
                <c:pt idx="134">
                  <c:v>0</c:v>
                </c:pt>
                <c:pt idx="135">
                  <c:v>0.72710951526032319</c:v>
                </c:pt>
                <c:pt idx="136">
                  <c:v>0</c:v>
                </c:pt>
                <c:pt idx="137">
                  <c:v>0</c:v>
                </c:pt>
                <c:pt idx="138">
                  <c:v>0</c:v>
                </c:pt>
                <c:pt idx="139">
                  <c:v>0.79170593779453347</c:v>
                </c:pt>
                <c:pt idx="140">
                  <c:v>0.68265387689848123</c:v>
                </c:pt>
                <c:pt idx="141">
                  <c:v>0.76073619631901845</c:v>
                </c:pt>
                <c:pt idx="142">
                  <c:v>0</c:v>
                </c:pt>
                <c:pt idx="143">
                  <c:v>0.68367346938775508</c:v>
                </c:pt>
                <c:pt idx="144">
                  <c:v>0.82419659735349715</c:v>
                </c:pt>
                <c:pt idx="145">
                  <c:v>0</c:v>
                </c:pt>
                <c:pt idx="146">
                  <c:v>0.83827751196172251</c:v>
                </c:pt>
                <c:pt idx="147">
                  <c:v>0.84519230769230769</c:v>
                </c:pt>
                <c:pt idx="148">
                  <c:v>0</c:v>
                </c:pt>
                <c:pt idx="149">
                  <c:v>0</c:v>
                </c:pt>
                <c:pt idx="150">
                  <c:v>0</c:v>
                </c:pt>
                <c:pt idx="151">
                  <c:v>0.68316831683168322</c:v>
                </c:pt>
                <c:pt idx="152">
                  <c:v>0</c:v>
                </c:pt>
                <c:pt idx="153">
                  <c:v>0.65014367816091956</c:v>
                </c:pt>
                <c:pt idx="154">
                  <c:v>0.69853508095605243</c:v>
                </c:pt>
                <c:pt idx="155">
                  <c:v>0</c:v>
                </c:pt>
                <c:pt idx="156">
                  <c:v>0</c:v>
                </c:pt>
                <c:pt idx="157">
                  <c:v>1.5312803031095217</c:v>
                </c:pt>
                <c:pt idx="158">
                  <c:v>0</c:v>
                </c:pt>
                <c:pt idx="159">
                  <c:v>0</c:v>
                </c:pt>
                <c:pt idx="160">
                  <c:v>0</c:v>
                </c:pt>
                <c:pt idx="161">
                  <c:v>0.64937759336099588</c:v>
                </c:pt>
                <c:pt idx="162">
                  <c:v>0</c:v>
                </c:pt>
                <c:pt idx="163">
                  <c:v>0.68375451263537901</c:v>
                </c:pt>
                <c:pt idx="164">
                  <c:v>0</c:v>
                </c:pt>
                <c:pt idx="165">
                  <c:v>0</c:v>
                </c:pt>
                <c:pt idx="166">
                  <c:v>0</c:v>
                </c:pt>
                <c:pt idx="167">
                  <c:v>1.759992237081546</c:v>
                </c:pt>
                <c:pt idx="168">
                  <c:v>0</c:v>
                </c:pt>
                <c:pt idx="169">
                  <c:v>0</c:v>
                </c:pt>
                <c:pt idx="170">
                  <c:v>0</c:v>
                </c:pt>
                <c:pt idx="171">
                  <c:v>0</c:v>
                </c:pt>
                <c:pt idx="172">
                  <c:v>0</c:v>
                </c:pt>
                <c:pt idx="173">
                  <c:v>0</c:v>
                </c:pt>
                <c:pt idx="174">
                  <c:v>0.85273972602739723</c:v>
                </c:pt>
                <c:pt idx="175">
                  <c:v>0.72141823444283648</c:v>
                </c:pt>
              </c:numCache>
            </c:numRef>
          </c:yVal>
          <c:smooth val="0"/>
          <c:extLst>
            <c:ext xmlns:c16="http://schemas.microsoft.com/office/drawing/2014/chart" uri="{C3380CC4-5D6E-409C-BE32-E72D297353CC}">
              <c16:uniqueId val="{00000001-782C-47D9-9C7B-2A5C8C36F376}"/>
            </c:ext>
          </c:extLst>
        </c:ser>
        <c:dLbls>
          <c:showLegendKey val="0"/>
          <c:showVal val="0"/>
          <c:showCatName val="0"/>
          <c:showSerName val="0"/>
          <c:showPercent val="0"/>
          <c:showBubbleSize val="0"/>
        </c:dLbls>
        <c:axId val="51762335"/>
        <c:axId val="51754847"/>
      </c:scatterChart>
      <c:valAx>
        <c:axId val="5176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4847"/>
        <c:crosses val="autoZero"/>
        <c:crossBetween val="midCat"/>
      </c:valAx>
      <c:valAx>
        <c:axId val="5175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23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[DashBoard_Excel_Group04_Part2.xlsx]Customer Segmentation!PivotTable13</c:name>
    <c:fmtId val="3"/>
  </c:pivotSource>
  <c:chart>
    <c:title>
      <c:tx>
        <c:rich>
          <a:bodyPr rot="0" spcFirstLastPara="1" vertOverflow="ellipsis" vert="horz" wrap="square" anchor="ctr" anchorCtr="1"/>
          <a:lstStyle/>
          <a:p>
            <a:pPr>
              <a:defRPr sz="3500" b="0" i="0" u="none" strike="noStrike" kern="1200" cap="none" spc="50" baseline="0">
                <a:solidFill>
                  <a:schemeClr val="lt1">
                    <a:lumMod val="85000"/>
                  </a:schemeClr>
                </a:solidFill>
                <a:latin typeface="+mn-lt"/>
                <a:ea typeface="+mn-ea"/>
                <a:cs typeface="+mn-cs"/>
              </a:defRPr>
            </a:pPr>
            <a:r>
              <a:rPr lang="en-US" sz="2500"/>
              <a:t>Customer</a:t>
            </a:r>
            <a:r>
              <a:rPr lang="en-US" sz="2500" baseline="0"/>
              <a:t> Segmentation</a:t>
            </a:r>
            <a:endParaRPr lang="en-US" sz="2500"/>
          </a:p>
        </c:rich>
      </c:tx>
      <c:layout>
        <c:manualLayout>
          <c:xMode val="edge"/>
          <c:yMode val="edge"/>
          <c:x val="0.18731831195938287"/>
          <c:y val="3.3295211139359938E-2"/>
        </c:manualLayout>
      </c:layout>
      <c:overlay val="0"/>
      <c:spPr>
        <a:noFill/>
        <a:ln>
          <a:noFill/>
        </a:ln>
        <a:effectLst/>
      </c:spPr>
      <c:txPr>
        <a:bodyPr rot="0" spcFirstLastPara="1" vertOverflow="ellipsis" vert="horz" wrap="square" anchor="ctr" anchorCtr="1"/>
        <a:lstStyle/>
        <a:p>
          <a:pPr>
            <a:defRPr sz="35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93948250900709"/>
          <c:y val="0.23460891839930664"/>
          <c:w val="0.42612474108887843"/>
          <c:h val="0.59978059168936171"/>
        </c:manualLayout>
      </c:layout>
      <c:radarChart>
        <c:radarStyle val="marker"/>
        <c:varyColors val="0"/>
        <c:ser>
          <c:idx val="0"/>
          <c:order val="0"/>
          <c:tx>
            <c:strRef>
              <c:f>'Customer Segmentation'!$X$6</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'Customer Segmentation'!$W$7:$W$16</c:f>
              <c:strCache>
                <c:ptCount val="9"/>
                <c:pt idx="0">
                  <c:v>Long Term-High Value</c:v>
                </c:pt>
                <c:pt idx="1">
                  <c:v>Long Term-Low Value</c:v>
                </c:pt>
                <c:pt idx="2">
                  <c:v>Long Term-Mid Value</c:v>
                </c:pt>
                <c:pt idx="3">
                  <c:v>Mid Term-High Value</c:v>
                </c:pt>
                <c:pt idx="4">
                  <c:v>Mid Term-Low Value</c:v>
                </c:pt>
                <c:pt idx="5">
                  <c:v>Mid Term-Mid Value</c:v>
                </c:pt>
                <c:pt idx="6">
                  <c:v>Short Term-High Value</c:v>
                </c:pt>
                <c:pt idx="7">
                  <c:v>Short Term-Low Value</c:v>
                </c:pt>
                <c:pt idx="8">
                  <c:v>Short Term-Mid Value</c:v>
                </c:pt>
              </c:strCache>
            </c:strRef>
          </c:cat>
          <c:val>
            <c:numRef>
              <c:f>'Customer Segmentation'!$X$7:$X$16</c:f>
              <c:numCache>
                <c:formatCode>General</c:formatCode>
                <c:ptCount val="9"/>
                <c:pt idx="0">
                  <c:v>35</c:v>
                </c:pt>
                <c:pt idx="1">
                  <c:v>34</c:v>
                </c:pt>
                <c:pt idx="2">
                  <c:v>31</c:v>
                </c:pt>
                <c:pt idx="3">
                  <c:v>20</c:v>
                </c:pt>
                <c:pt idx="4">
                  <c:v>14</c:v>
                </c:pt>
                <c:pt idx="5">
                  <c:v>16</c:v>
                </c:pt>
                <c:pt idx="6">
                  <c:v>17</c:v>
                </c:pt>
                <c:pt idx="7">
                  <c:v>19</c:v>
                </c:pt>
                <c:pt idx="8">
                  <c:v>14</c:v>
                </c:pt>
              </c:numCache>
            </c:numRef>
          </c:val>
          <c:extLst>
            <c:ext xmlns:c16="http://schemas.microsoft.com/office/drawing/2014/chart" uri="{C3380CC4-5D6E-409C-BE32-E72D297353CC}">
              <c16:uniqueId val="{00000000-06FD-424D-B84F-BCD59BBCD58F}"/>
            </c:ext>
          </c:extLst>
        </c:ser>
        <c:dLbls>
          <c:showLegendKey val="0"/>
          <c:showVal val="0"/>
          <c:showCatName val="0"/>
          <c:showSerName val="0"/>
          <c:showPercent val="0"/>
          <c:showBubbleSize val="0"/>
        </c:dLbls>
        <c:axId val="640504703"/>
        <c:axId val="640486943"/>
      </c:radarChart>
      <c:catAx>
        <c:axId val="640504703"/>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486943"/>
        <c:crosses val="autoZero"/>
        <c:auto val="1"/>
        <c:lblAlgn val="ctr"/>
        <c:lblOffset val="100"/>
        <c:noMultiLvlLbl val="0"/>
      </c:catAx>
      <c:valAx>
        <c:axId val="640486943"/>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5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[DashBoard_Excel_Group04_Part2.xlsx]Customer Aquisition OverTime!PivotTable38</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269169866163427E-2"/>
          <c:y val="0.1969107820685761"/>
          <c:w val="0.9233576820459426"/>
          <c:h val="0.66040065459944997"/>
        </c:manualLayout>
      </c:layout>
      <c:lineChart>
        <c:grouping val="standard"/>
        <c:varyColors val="0"/>
        <c:ser>
          <c:idx val="0"/>
          <c:order val="0"/>
          <c:tx>
            <c:strRef>
              <c:f>'Customer Aquisition OverTime'!$C$5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'Customer Aquisition OverTime'!$B$6:$B$48</c:f>
              <c:strCache>
                <c:ptCount val="42"/>
                <c:pt idx="0">
                  <c:v>1971</c:v>
                </c:pt>
                <c:pt idx="1">
                  <c:v>1972</c:v>
                </c:pt>
                <c:pt idx="2">
                  <c:v>1973</c:v>
                </c:pt>
                <c:pt idx="3">
                  <c:v>1974</c:v>
                </c:pt>
                <c:pt idx="4">
                  <c:v>1975</c:v>
                </c:pt>
                <c:pt idx="5">
                  <c:v>1976</c:v>
                </c:pt>
                <c:pt idx="6">
                  <c:v>1979</c:v>
                </c:pt>
                <c:pt idx="7">
                  <c:v>1980</c:v>
                </c:pt>
                <c:pt idx="8">
                  <c:v>1981</c:v>
                </c:pt>
                <c:pt idx="9">
                  <c:v>1982</c:v>
                </c:pt>
                <c:pt idx="10">
                  <c:v>1983</c:v>
                </c:pt>
                <c:pt idx="11">
                  <c:v>1984</c:v>
                </c:pt>
                <c:pt idx="12">
                  <c:v>1985</c:v>
                </c:pt>
                <c:pt idx="13">
                  <c:v>1986</c:v>
                </c:pt>
                <c:pt idx="14">
                  <c:v>1988</c:v>
                </c:pt>
                <c:pt idx="15">
                  <c:v>1989</c:v>
                </c:pt>
                <c:pt idx="16">
                  <c:v>1990</c:v>
                </c:pt>
                <c:pt idx="17">
                  <c:v>1992</c:v>
                </c:pt>
                <c:pt idx="18">
                  <c:v>1993</c:v>
                </c:pt>
                <c:pt idx="19">
                  <c:v>1994</c:v>
                </c:pt>
                <c:pt idx="20">
                  <c:v>1995</c:v>
                </c:pt>
                <c:pt idx="21">
                  <c:v>1997</c:v>
                </c:pt>
                <c:pt idx="22">
                  <c:v>1998</c:v>
                </c:pt>
                <c:pt idx="23">
                  <c:v>1999</c:v>
                </c:pt>
                <c:pt idx="24">
                  <c:v>2000</c:v>
                </c:pt>
                <c:pt idx="25">
                  <c:v>2001</c:v>
                </c:pt>
                <c:pt idx="26">
                  <c:v>2002</c:v>
                </c:pt>
                <c:pt idx="27">
                  <c:v>2003</c:v>
                </c:pt>
                <c:pt idx="28">
                  <c:v>2004</c:v>
                </c:pt>
                <c:pt idx="29">
                  <c:v>2005</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strCache>
            </c:strRef>
          </c:cat>
          <c:val>
            <c:numRef>
              <c:f>'Customer Aquisition OverTime'!$C$6:$C$48</c:f>
              <c:numCache>
                <c:formatCode>General</c:formatCode>
                <c:ptCount val="42"/>
                <c:pt idx="0">
                  <c:v>2</c:v>
                </c:pt>
                <c:pt idx="1">
                  <c:v>2</c:v>
                </c:pt>
                <c:pt idx="2">
                  <c:v>1</c:v>
                </c:pt>
                <c:pt idx="3">
                  <c:v>2</c:v>
                </c:pt>
                <c:pt idx="4">
                  <c:v>2</c:v>
                </c:pt>
                <c:pt idx="5">
                  <c:v>1</c:v>
                </c:pt>
                <c:pt idx="6">
                  <c:v>4</c:v>
                </c:pt>
                <c:pt idx="7">
                  <c:v>2</c:v>
                </c:pt>
                <c:pt idx="8">
                  <c:v>1</c:v>
                </c:pt>
                <c:pt idx="9">
                  <c:v>3</c:v>
                </c:pt>
                <c:pt idx="10">
                  <c:v>3</c:v>
                </c:pt>
                <c:pt idx="11">
                  <c:v>1</c:v>
                </c:pt>
                <c:pt idx="12">
                  <c:v>3</c:v>
                </c:pt>
                <c:pt idx="13">
                  <c:v>2</c:v>
                </c:pt>
                <c:pt idx="14">
                  <c:v>2</c:v>
                </c:pt>
                <c:pt idx="15">
                  <c:v>1</c:v>
                </c:pt>
                <c:pt idx="16">
                  <c:v>1</c:v>
                </c:pt>
                <c:pt idx="17">
                  <c:v>2</c:v>
                </c:pt>
                <c:pt idx="18">
                  <c:v>1</c:v>
                </c:pt>
                <c:pt idx="19">
                  <c:v>3</c:v>
                </c:pt>
                <c:pt idx="20">
                  <c:v>4</c:v>
                </c:pt>
                <c:pt idx="21">
                  <c:v>2</c:v>
                </c:pt>
                <c:pt idx="22">
                  <c:v>6</c:v>
                </c:pt>
                <c:pt idx="23">
                  <c:v>2</c:v>
                </c:pt>
                <c:pt idx="24">
                  <c:v>2</c:v>
                </c:pt>
                <c:pt idx="25">
                  <c:v>2</c:v>
                </c:pt>
                <c:pt idx="26">
                  <c:v>2</c:v>
                </c:pt>
                <c:pt idx="27">
                  <c:v>2</c:v>
                </c:pt>
                <c:pt idx="28">
                  <c:v>1</c:v>
                </c:pt>
                <c:pt idx="29">
                  <c:v>1</c:v>
                </c:pt>
                <c:pt idx="30">
                  <c:v>2</c:v>
                </c:pt>
                <c:pt idx="31">
                  <c:v>2</c:v>
                </c:pt>
                <c:pt idx="32">
                  <c:v>3</c:v>
                </c:pt>
                <c:pt idx="33">
                  <c:v>4</c:v>
                </c:pt>
                <c:pt idx="34">
                  <c:v>1</c:v>
                </c:pt>
                <c:pt idx="35">
                  <c:v>3</c:v>
                </c:pt>
                <c:pt idx="36">
                  <c:v>4</c:v>
                </c:pt>
                <c:pt idx="37">
                  <c:v>4</c:v>
                </c:pt>
                <c:pt idx="38">
                  <c:v>2</c:v>
                </c:pt>
                <c:pt idx="39">
                  <c:v>1</c:v>
                </c:pt>
                <c:pt idx="40">
                  <c:v>4</c:v>
                </c:pt>
                <c:pt idx="41">
                  <c:v>1</c:v>
                </c:pt>
              </c:numCache>
            </c:numRef>
          </c:val>
          <c:smooth val="0"/>
          <c:extLst>
            <c:ext xmlns:c16="http://schemas.microsoft.com/office/drawing/2014/chart" uri="{C3380CC4-5D6E-409C-BE32-E72D297353CC}">
              <c16:uniqueId val="{00000002-661E-4610-AB03-AAC6D6E8E2C3}"/>
            </c:ext>
          </c:extLst>
        </c:ser>
        <c:dLbls>
          <c:showLegendKey val="0"/>
          <c:showVal val="0"/>
          <c:showCatName val="0"/>
          <c:showSerName val="0"/>
          <c:showPercent val="0"/>
          <c:showBubbleSize val="0"/>
        </c:dLbls>
        <c:marker val="1"/>
        <c:smooth val="0"/>
        <c:axId val="238900975"/>
        <c:axId val="238901391"/>
      </c:lineChart>
      <c:catAx>
        <c:axId val="2389009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01391"/>
        <c:crosses val="autoZero"/>
        <c:auto val="1"/>
        <c:lblAlgn val="ctr"/>
        <c:lblOffset val="100"/>
        <c:noMultiLvlLbl val="0"/>
      </c:catAx>
      <c:valAx>
        <c:axId val="238901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00975"/>
        <c:crosses val="autoZero"/>
        <c:crossBetween val="between"/>
      </c:valAx>
      <c:spPr>
        <a:noFill/>
        <a:ln>
          <a:noFill/>
        </a:ln>
        <a:effectLst/>
      </c:spPr>
    </c:plotArea>
    <c:legend>
      <c:legendPos val="r"/>
      <c:layout>
        <c:manualLayout>
          <c:xMode val="edge"/>
          <c:yMode val="edge"/>
          <c:x val="0.79507548643196457"/>
          <c:y val="0.10309575346906334"/>
          <c:w val="8.6122860675473423E-2"/>
          <c:h val="5.85163283872384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[DashBoard_Excel_Group04_Part2.xlsx]Order Type!PivotTable36</c:name>
    <c:fmtId val="3"/>
  </c:pivotSource>
  <c:chart>
    <c:title>
      <c:layout>
        <c:manualLayout>
          <c:xMode val="edge"/>
          <c:yMode val="edge"/>
          <c:x val="0.43700678040244972"/>
          <c:y val="5.19245065465082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533202099737535"/>
          <c:y val="0.18913833386433632"/>
          <c:w val="0.4343869203849518"/>
          <c:h val="0.75327211627448298"/>
        </c:manualLayout>
      </c:layout>
      <c:doughnutChart>
        <c:varyColors val="1"/>
        <c:ser>
          <c:idx val="0"/>
          <c:order val="0"/>
          <c:tx>
            <c:strRef>
              <c:f>'Order Type'!$C$6</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7D-4BF8-AE3A-38405DE308F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B7D-4BF8-AE3A-38405DE308F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B7D-4BF8-AE3A-38405DE308F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Type'!$B$7:$B$10</c:f>
              <c:strCache>
                <c:ptCount val="3"/>
                <c:pt idx="0">
                  <c:v>Internal Goods</c:v>
                </c:pt>
                <c:pt idx="1">
                  <c:v>Retail</c:v>
                </c:pt>
                <c:pt idx="2">
                  <c:v>Wholesale</c:v>
                </c:pt>
              </c:strCache>
            </c:strRef>
          </c:cat>
          <c:val>
            <c:numRef>
              <c:f>'Order Type'!$C$7:$C$10</c:f>
              <c:numCache>
                <c:formatCode>General</c:formatCode>
                <c:ptCount val="3"/>
                <c:pt idx="0">
                  <c:v>35</c:v>
                </c:pt>
                <c:pt idx="1">
                  <c:v>32</c:v>
                </c:pt>
                <c:pt idx="2">
                  <c:v>27</c:v>
                </c:pt>
              </c:numCache>
            </c:numRef>
          </c:val>
          <c:extLst>
            <c:ext xmlns:c16="http://schemas.microsoft.com/office/drawing/2014/chart" uri="{C3380CC4-5D6E-409C-BE32-E72D297353CC}">
              <c16:uniqueId val="{00000007-4069-4613-B403-E084E40745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893963254593179"/>
          <c:y val="3.0719281477098601E-2"/>
          <c:w val="0.19883814523184601"/>
          <c:h val="0.31384817865974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[DashBoard_Excel_Group04_Part2.xlsx]Membership distribution!PivotTable37</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0065398075240596"/>
          <c:y val="0.24571261116632265"/>
          <c:w val="0.42230336832895887"/>
          <c:h val="0.61500490533343521"/>
        </c:manualLayout>
      </c:layout>
      <c:pieChart>
        <c:varyColors val="1"/>
        <c:ser>
          <c:idx val="0"/>
          <c:order val="0"/>
          <c:tx>
            <c:strRef>
              <c:f>'Membership distribution'!$C$5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35-4856-BDB3-AA912283E4C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35-4856-BDB3-AA912283E4C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'Membership distribution'!$B$6:$B$8</c:f>
              <c:strCache>
                <c:ptCount val="2"/>
                <c:pt idx="0">
                  <c:v>Active</c:v>
                </c:pt>
                <c:pt idx="1">
                  <c:v>Expired</c:v>
                </c:pt>
              </c:strCache>
            </c:strRef>
          </c:cat>
          <c:val>
            <c:numRef>
              <c:f>'Membership distribution'!$C$6:$C$8</c:f>
              <c:numCache>
                <c:formatCode>General</c:formatCode>
                <c:ptCount val="2"/>
                <c:pt idx="0">
                  <c:v>16</c:v>
                </c:pt>
                <c:pt idx="1">
                  <c:v>78</c:v>
                </c:pt>
              </c:numCache>
            </c:numRef>
          </c:val>
          <c:extLst>
            <c:ext xmlns:c16="http://schemas.microsoft.com/office/drawing/2014/chart" uri="{C3380CC4-5D6E-409C-BE32-E72D297353CC}">
              <c16:uniqueId val="{00000005-480E-408D-BED5-F23009ECF0B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916666666666663"/>
          <c:y val="3.3581892616683789E-2"/>
          <c:w val="0.23749999999999999"/>
          <c:h val="0.21865835045075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[DashBoard_Excel_Group04_Part2.xlsx]Payment Types!PivotTable41</c:name>
    <c:fmtId val="3"/>
  </c:pivotSource>
  <c:chart>
    <c:title>
      <c:layout>
        <c:manualLayout>
          <c:xMode val="edge"/>
          <c:yMode val="edge"/>
          <c:x val="0.37034011373578302"/>
          <c:y val="0.1008311461067366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'Payment Types'!$C$6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5CF-43AD-885C-DE825F154AE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5CF-43AD-885C-DE825F154AE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Types'!$B$7:$B$8</c:f>
              <c:strCache>
                <c:ptCount val="1"/>
                <c:pt idx="0">
                  <c:v>CARD PAYMENT</c:v>
                </c:pt>
              </c:strCache>
            </c:strRef>
          </c:cat>
          <c:val>
            <c:numRef>
              <c:f>'Payment Types'!$C$7:$C$8</c:f>
              <c:numCache>
                <c:formatCode>General</c:formatCode>
                <c:ptCount val="1"/>
                <c:pt idx="0">
                  <c:v>94</c:v>
                </c:pt>
              </c:numCache>
            </c:numRef>
          </c:val>
          <c:extLst>
            <c:ext xmlns:c16="http://schemas.microsoft.com/office/drawing/2014/chart" uri="{C3380CC4-5D6E-409C-BE32-E72D297353CC}">
              <c16:uniqueId val="{00000005-B825-42C0-BDA1-873FA156ED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[DashBoard_Excel_Group04_Part2.xlsx]Charges Across Shipping Modes!PivotTable27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Avg. Shipment Charges</a:t>
            </a:r>
          </a:p>
        </c:rich>
      </c:tx>
      <c:layout>
        <c:manualLayout>
          <c:xMode val="edge"/>
          <c:yMode val="edge"/>
          <c:x val="0.12466361168675753"/>
          <c:y val="4.72231716752498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5921639313157"/>
          <c:y val="0.27319362787511459"/>
          <c:w val="0.76245269793083092"/>
          <c:h val="0.60891062063718393"/>
        </c:manualLayout>
      </c:layout>
      <c:barChart>
        <c:barDir val="col"/>
        <c:grouping val="clustered"/>
        <c:varyColors val="0"/>
        <c:ser>
          <c:idx val="0"/>
          <c:order val="0"/>
          <c:tx>
            <c:strRef>
              <c:f>'Charges Across Shipping Modes'!$C$7:$C$8</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'Charges Across Shipping Modes'!$B$9:$B$11</c:f>
              <c:strCache>
                <c:ptCount val="2"/>
                <c:pt idx="0">
                  <c:v>Domestic</c:v>
                </c:pt>
                <c:pt idx="1">
                  <c:v>International</c:v>
                </c:pt>
              </c:strCache>
            </c:strRef>
          </c:cat>
          <c:val>
            <c:numRef>
              <c:f>'Charges Across Shipping Modes'!$C$9:$C$11</c:f>
              <c:numCache>
                <c:formatCode>0.00</c:formatCode>
                <c:ptCount val="2"/>
                <c:pt idx="0">
                  <c:v>985.52</c:v>
                </c:pt>
                <c:pt idx="1">
                  <c:v>1087.3499999999999</c:v>
                </c:pt>
              </c:numCache>
            </c:numRef>
          </c:val>
          <c:extLst>
            <c:ext xmlns:c16="http://schemas.microsoft.com/office/drawing/2014/chart" uri="{C3380CC4-5D6E-409C-BE32-E72D297353CC}">
              <c16:uniqueId val="{00000005-3819-4FCF-9CA3-57C8B1752C1F}"/>
            </c:ext>
          </c:extLst>
        </c:ser>
        <c:ser>
          <c:idx val="1"/>
          <c:order val="1"/>
          <c:tx>
            <c:strRef>
              <c:f>'Charges Across Shipping Modes'!$D$7:$D$8</c:f>
              <c:strCache>
                <c:ptCount val="1"/>
                <c:pt idx="0">
                  <c:v>Regular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'Charges Across Shipping Modes'!$B$9:$B$11</c:f>
              <c:strCache>
                <c:ptCount val="2"/>
                <c:pt idx="0">
                  <c:v>Domestic</c:v>
                </c:pt>
                <c:pt idx="1">
                  <c:v>International</c:v>
                </c:pt>
              </c:strCache>
            </c:strRef>
          </c:cat>
          <c:val>
            <c:numRef>
              <c:f>'Charges Across Shipping Modes'!$D$9:$D$11</c:f>
              <c:numCache>
                <c:formatCode>0.00</c:formatCode>
                <c:ptCount val="2"/>
                <c:pt idx="0">
                  <c:v>925.14285714285711</c:v>
                </c:pt>
                <c:pt idx="1">
                  <c:v>879.71428571428567</c:v>
                </c:pt>
              </c:numCache>
            </c:numRef>
          </c:val>
          <c:extLst>
            <c:ext xmlns:c16="http://schemas.microsoft.com/office/drawing/2014/chart" uri="{C3380CC4-5D6E-409C-BE32-E72D297353CC}">
              <c16:uniqueId val="{00000001-319B-4C43-A3BF-0EEDB499706E}"/>
            </c:ext>
          </c:extLst>
        </c:ser>
        <c:dLbls>
          <c:dLblPos val="outEnd"/>
          <c:showLegendKey val="0"/>
          <c:showVal val="1"/>
          <c:showCatName val="0"/>
          <c:showSerName val="0"/>
          <c:showPercent val="0"/>
          <c:showBubbleSize val="0"/>
        </c:dLbls>
        <c:gapWidth val="100"/>
        <c:overlap val="-24"/>
        <c:axId val="43810608"/>
        <c:axId val="43803120"/>
      </c:barChart>
      <c:catAx>
        <c:axId val="4381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03120"/>
        <c:crosses val="autoZero"/>
        <c:auto val="1"/>
        <c:lblAlgn val="ctr"/>
        <c:lblOffset val="100"/>
        <c:noMultiLvlLbl val="0"/>
      </c:catAx>
      <c:valAx>
        <c:axId val="438031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10608"/>
        <c:crosses val="autoZero"/>
        <c:crossBetween val="between"/>
      </c:valAx>
      <c:spPr>
        <a:noFill/>
        <a:ln>
          <a:noFill/>
        </a:ln>
        <a:effectLst/>
      </c:spPr>
    </c:plotArea>
    <c:legend>
      <c:legendPos val="r"/>
      <c:layout>
        <c:manualLayout>
          <c:xMode val="edge"/>
          <c:yMode val="edge"/>
          <c:x val="0.49790724146989279"/>
          <c:y val="0.14224900712637992"/>
          <c:w val="0.1724073722013735"/>
          <c:h val="0.1409015965742722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[DashBoard_Excel_Group04_Part2.xlsx]Shipment Volume Trend!PivotTable23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Customer Aquisition Over Time</a:t>
            </a:r>
          </a:p>
        </c:rich>
      </c:tx>
      <c:layout>
        <c:manualLayout>
          <c:xMode val="edge"/>
          <c:yMode val="edge"/>
          <c:x val="9.505628251816875E-2"/>
          <c:y val="4.74750145602505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84167445171047E-2"/>
          <c:y val="0.21630024638605075"/>
          <c:w val="0.89451180291361521"/>
          <c:h val="0.60050224848808564"/>
        </c:manualLayout>
      </c:layout>
      <c:lineChart>
        <c:grouping val="standard"/>
        <c:varyColors val="0"/>
        <c:ser>
          <c:idx val="0"/>
          <c:order val="0"/>
          <c:tx>
            <c:strRef>
              <c:f>'Shipment Volume Trend'!$C$6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'Shipment Volume Trend'!$B$7:$B$44</c:f>
              <c:strCache>
                <c:ptCount val="38"/>
                <c:pt idx="0">
                  <c:v>1971</c:v>
                </c:pt>
                <c:pt idx="1">
                  <c:v>1972</c:v>
                </c:pt>
                <c:pt idx="2">
                  <c:v>1974</c:v>
                </c:pt>
                <c:pt idx="3">
                  <c:v>1975</c:v>
                </c:pt>
                <c:pt idx="4">
                  <c:v>1976</c:v>
                </c:pt>
                <c:pt idx="5">
                  <c:v>1977</c:v>
                </c:pt>
                <c:pt idx="6">
                  <c:v>1980</c:v>
                </c:pt>
                <c:pt idx="7">
                  <c:v>1982</c:v>
                </c:pt>
                <c:pt idx="8">
                  <c:v>1983</c:v>
                </c:pt>
                <c:pt idx="9">
                  <c:v>1984</c:v>
                </c:pt>
                <c:pt idx="10">
                  <c:v>1987</c:v>
                </c:pt>
                <c:pt idx="11">
                  <c:v>1989</c:v>
                </c:pt>
                <c:pt idx="12">
                  <c:v>1990</c:v>
                </c:pt>
                <c:pt idx="13">
                  <c:v>1992</c:v>
                </c:pt>
                <c:pt idx="14">
                  <c:v>1993</c:v>
                </c:pt>
                <c:pt idx="15">
                  <c:v>1995</c:v>
                </c:pt>
                <c:pt idx="16">
                  <c:v>1996</c:v>
                </c:pt>
                <c:pt idx="17">
                  <c:v>1997</c:v>
                </c:pt>
                <c:pt idx="18">
                  <c:v>1999</c:v>
                </c:pt>
                <c:pt idx="19">
                  <c:v>2000</c:v>
                </c:pt>
                <c:pt idx="20">
                  <c:v>2001</c:v>
                </c:pt>
                <c:pt idx="21">
                  <c:v>2002</c:v>
                </c:pt>
                <c:pt idx="22">
                  <c:v>2003</c:v>
                </c:pt>
                <c:pt idx="23">
                  <c:v>2004</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strCache>
            </c:strRef>
          </c:cat>
          <c:val>
            <c:numRef>
              <c:f>'Shipment Volume Trend'!$C$7:$C$44</c:f>
              <c:numCache>
                <c:formatCode>General</c:formatCode>
                <c:ptCount val="38"/>
                <c:pt idx="0">
                  <c:v>2</c:v>
                </c:pt>
                <c:pt idx="1">
                  <c:v>2</c:v>
                </c:pt>
                <c:pt idx="2">
                  <c:v>1</c:v>
                </c:pt>
                <c:pt idx="3">
                  <c:v>3</c:v>
                </c:pt>
                <c:pt idx="4">
                  <c:v>2</c:v>
                </c:pt>
                <c:pt idx="5">
                  <c:v>3</c:v>
                </c:pt>
                <c:pt idx="6">
                  <c:v>1</c:v>
                </c:pt>
                <c:pt idx="7">
                  <c:v>3</c:v>
                </c:pt>
                <c:pt idx="8">
                  <c:v>2</c:v>
                </c:pt>
                <c:pt idx="9">
                  <c:v>1</c:v>
                </c:pt>
                <c:pt idx="10">
                  <c:v>5</c:v>
                </c:pt>
                <c:pt idx="11">
                  <c:v>1</c:v>
                </c:pt>
                <c:pt idx="12">
                  <c:v>1</c:v>
                </c:pt>
                <c:pt idx="13">
                  <c:v>3</c:v>
                </c:pt>
                <c:pt idx="14">
                  <c:v>2</c:v>
                </c:pt>
                <c:pt idx="15">
                  <c:v>2</c:v>
                </c:pt>
                <c:pt idx="16">
                  <c:v>4</c:v>
                </c:pt>
                <c:pt idx="17">
                  <c:v>3</c:v>
                </c:pt>
                <c:pt idx="18">
                  <c:v>2</c:v>
                </c:pt>
                <c:pt idx="19">
                  <c:v>1</c:v>
                </c:pt>
                <c:pt idx="20">
                  <c:v>2</c:v>
                </c:pt>
                <c:pt idx="21">
                  <c:v>3</c:v>
                </c:pt>
                <c:pt idx="22">
                  <c:v>4</c:v>
                </c:pt>
                <c:pt idx="23">
                  <c:v>6</c:v>
                </c:pt>
                <c:pt idx="24">
                  <c:v>4</c:v>
                </c:pt>
                <c:pt idx="25">
                  <c:v>3</c:v>
                </c:pt>
                <c:pt idx="26">
                  <c:v>1</c:v>
                </c:pt>
                <c:pt idx="27">
                  <c:v>1</c:v>
                </c:pt>
                <c:pt idx="28">
                  <c:v>3</c:v>
                </c:pt>
                <c:pt idx="29">
                  <c:v>2</c:v>
                </c:pt>
                <c:pt idx="30">
                  <c:v>1</c:v>
                </c:pt>
                <c:pt idx="31">
                  <c:v>4</c:v>
                </c:pt>
                <c:pt idx="32">
                  <c:v>3</c:v>
                </c:pt>
                <c:pt idx="33">
                  <c:v>1</c:v>
                </c:pt>
                <c:pt idx="34">
                  <c:v>5</c:v>
                </c:pt>
                <c:pt idx="35">
                  <c:v>3</c:v>
                </c:pt>
                <c:pt idx="36">
                  <c:v>2</c:v>
                </c:pt>
                <c:pt idx="37">
                  <c:v>2</c:v>
                </c:pt>
              </c:numCache>
            </c:numRef>
          </c:val>
          <c:smooth val="0"/>
          <c:extLst>
            <c:ext xmlns:c16="http://schemas.microsoft.com/office/drawing/2014/chart" uri="{C3380CC4-5D6E-409C-BE32-E72D297353CC}">
              <c16:uniqueId val="{00000003-BF1F-47C3-B646-298DB156864F}"/>
            </c:ext>
          </c:extLst>
        </c:ser>
        <c:dLbls>
          <c:showLegendKey val="0"/>
          <c:showVal val="0"/>
          <c:showCatName val="0"/>
          <c:showSerName val="0"/>
          <c:showPercent val="0"/>
          <c:showBubbleSize val="0"/>
        </c:dLbls>
        <c:marker val="1"/>
        <c:smooth val="0"/>
        <c:axId val="1612819119"/>
        <c:axId val="1612802479"/>
      </c:lineChart>
      <c:catAx>
        <c:axId val="16128191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802479"/>
        <c:crosses val="autoZero"/>
        <c:auto val="1"/>
        <c:lblAlgn val="ctr"/>
        <c:lblOffset val="100"/>
        <c:noMultiLvlLbl val="0"/>
      </c:catAx>
      <c:valAx>
        <c:axId val="1612802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81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[DashBoard_Excel_Group04_Part2.xlsx]Customer!PivotTable39</c:name>
    <c:fmtId val="7"/>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Customer Churn Over Time</a:t>
            </a:r>
          </a:p>
        </c:rich>
      </c:tx>
      <c:layout>
        <c:manualLayout>
          <c:xMode val="edge"/>
          <c:yMode val="edge"/>
          <c:x val="0.2238516671676716"/>
          <c:y val="4.0997231026222276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0512304045202E-2"/>
          <c:y val="0.17684914661895113"/>
          <c:w val="0.9104947420554812"/>
          <c:h val="0.68693801758697559"/>
        </c:manualLayout>
      </c:layout>
      <c:areaChart>
        <c:grouping val="standard"/>
        <c:varyColors val="0"/>
        <c:ser>
          <c:idx val="0"/>
          <c:order val="0"/>
          <c:tx>
            <c:strRef>
              <c:f>Customer!$B$110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Customer!$A$111:$A$170</c:f>
              <c:strCache>
                <c:ptCount val="59"/>
                <c:pt idx="0">
                  <c:v>1973</c:v>
                </c:pt>
                <c:pt idx="1">
                  <c:v>1975</c:v>
                </c:pt>
                <c:pt idx="2">
                  <c:v>1976</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pt idx="44">
                  <c:v>2020</c:v>
                </c:pt>
                <c:pt idx="45">
                  <c:v>2021</c:v>
                </c:pt>
                <c:pt idx="46">
                  <c:v>2022</c:v>
                </c:pt>
                <c:pt idx="47">
                  <c:v>2023</c:v>
                </c:pt>
                <c:pt idx="48">
                  <c:v>2024</c:v>
                </c:pt>
                <c:pt idx="49">
                  <c:v>2025</c:v>
                </c:pt>
                <c:pt idx="50">
                  <c:v>2026</c:v>
                </c:pt>
                <c:pt idx="51">
                  <c:v>2027</c:v>
                </c:pt>
                <c:pt idx="52">
                  <c:v>2029</c:v>
                </c:pt>
                <c:pt idx="53">
                  <c:v>2031</c:v>
                </c:pt>
                <c:pt idx="54">
                  <c:v>2032</c:v>
                </c:pt>
                <c:pt idx="55">
                  <c:v>2033</c:v>
                </c:pt>
                <c:pt idx="56">
                  <c:v>2034</c:v>
                </c:pt>
                <c:pt idx="57">
                  <c:v>2035</c:v>
                </c:pt>
                <c:pt idx="58">
                  <c:v>2038</c:v>
                </c:pt>
              </c:strCache>
            </c:strRef>
          </c:cat>
          <c:val>
            <c:numRef>
              <c:f>Customer!$B$111:$B$170</c:f>
              <c:numCache>
                <c:formatCode>General</c:formatCode>
                <c:ptCount val="59"/>
                <c:pt idx="0">
                  <c:v>1</c:v>
                </c:pt>
                <c:pt idx="1">
                  <c:v>1</c:v>
                </c:pt>
                <c:pt idx="2">
                  <c:v>2</c:v>
                </c:pt>
                <c:pt idx="3">
                  <c:v>1</c:v>
                </c:pt>
                <c:pt idx="4">
                  <c:v>1</c:v>
                </c:pt>
                <c:pt idx="5">
                  <c:v>1</c:v>
                </c:pt>
                <c:pt idx="6">
                  <c:v>1</c:v>
                </c:pt>
                <c:pt idx="7">
                  <c:v>5</c:v>
                </c:pt>
                <c:pt idx="8">
                  <c:v>6</c:v>
                </c:pt>
                <c:pt idx="9">
                  <c:v>1</c:v>
                </c:pt>
                <c:pt idx="10">
                  <c:v>3</c:v>
                </c:pt>
                <c:pt idx="11">
                  <c:v>3</c:v>
                </c:pt>
                <c:pt idx="12">
                  <c:v>7</c:v>
                </c:pt>
                <c:pt idx="13">
                  <c:v>2</c:v>
                </c:pt>
                <c:pt idx="14">
                  <c:v>4</c:v>
                </c:pt>
                <c:pt idx="15">
                  <c:v>2</c:v>
                </c:pt>
                <c:pt idx="16">
                  <c:v>2</c:v>
                </c:pt>
                <c:pt idx="17">
                  <c:v>1</c:v>
                </c:pt>
                <c:pt idx="18">
                  <c:v>4</c:v>
                </c:pt>
                <c:pt idx="19">
                  <c:v>4</c:v>
                </c:pt>
                <c:pt idx="20">
                  <c:v>3</c:v>
                </c:pt>
                <c:pt idx="21">
                  <c:v>6</c:v>
                </c:pt>
                <c:pt idx="22">
                  <c:v>1</c:v>
                </c:pt>
                <c:pt idx="23">
                  <c:v>1</c:v>
                </c:pt>
                <c:pt idx="24">
                  <c:v>1</c:v>
                </c:pt>
                <c:pt idx="25">
                  <c:v>5</c:v>
                </c:pt>
                <c:pt idx="26">
                  <c:v>5</c:v>
                </c:pt>
                <c:pt idx="27">
                  <c:v>4</c:v>
                </c:pt>
                <c:pt idx="28">
                  <c:v>1</c:v>
                </c:pt>
                <c:pt idx="29">
                  <c:v>2</c:v>
                </c:pt>
                <c:pt idx="30">
                  <c:v>5</c:v>
                </c:pt>
                <c:pt idx="31">
                  <c:v>5</c:v>
                </c:pt>
                <c:pt idx="32">
                  <c:v>4</c:v>
                </c:pt>
                <c:pt idx="33">
                  <c:v>6</c:v>
                </c:pt>
                <c:pt idx="34">
                  <c:v>6</c:v>
                </c:pt>
                <c:pt idx="35">
                  <c:v>1</c:v>
                </c:pt>
                <c:pt idx="36">
                  <c:v>4</c:v>
                </c:pt>
                <c:pt idx="37">
                  <c:v>3</c:v>
                </c:pt>
                <c:pt idx="38">
                  <c:v>11</c:v>
                </c:pt>
                <c:pt idx="39">
                  <c:v>3</c:v>
                </c:pt>
                <c:pt idx="40">
                  <c:v>11</c:v>
                </c:pt>
                <c:pt idx="41">
                  <c:v>3</c:v>
                </c:pt>
                <c:pt idx="42">
                  <c:v>1</c:v>
                </c:pt>
                <c:pt idx="43">
                  <c:v>3</c:v>
                </c:pt>
                <c:pt idx="44">
                  <c:v>6</c:v>
                </c:pt>
                <c:pt idx="45">
                  <c:v>8</c:v>
                </c:pt>
                <c:pt idx="46">
                  <c:v>6</c:v>
                </c:pt>
                <c:pt idx="47">
                  <c:v>5</c:v>
                </c:pt>
                <c:pt idx="48">
                  <c:v>6</c:v>
                </c:pt>
                <c:pt idx="49">
                  <c:v>3</c:v>
                </c:pt>
                <c:pt idx="50">
                  <c:v>4</c:v>
                </c:pt>
                <c:pt idx="51">
                  <c:v>4</c:v>
                </c:pt>
                <c:pt idx="52">
                  <c:v>3</c:v>
                </c:pt>
                <c:pt idx="53">
                  <c:v>1</c:v>
                </c:pt>
                <c:pt idx="54">
                  <c:v>1</c:v>
                </c:pt>
                <c:pt idx="55">
                  <c:v>3</c:v>
                </c:pt>
                <c:pt idx="56">
                  <c:v>1</c:v>
                </c:pt>
                <c:pt idx="57">
                  <c:v>1</c:v>
                </c:pt>
                <c:pt idx="58">
                  <c:v>1</c:v>
                </c:pt>
              </c:numCache>
            </c:numRef>
          </c:val>
          <c:extLst>
            <c:ext xmlns:c16="http://schemas.microsoft.com/office/drawing/2014/chart" uri="{C3380CC4-5D6E-409C-BE32-E72D297353CC}">
              <c16:uniqueId val="{00000000-2691-4EBA-89CF-06B5DFE5DC50}"/>
            </c:ext>
          </c:extLst>
        </c:ser>
        <c:dLbls>
          <c:showLegendKey val="0"/>
          <c:showVal val="0"/>
          <c:showCatName val="0"/>
          <c:showSerName val="0"/>
          <c:showPercent val="0"/>
          <c:showBubbleSize val="0"/>
        </c:dLbls>
        <c:axId val="1612772527"/>
        <c:axId val="1612785007"/>
      </c:areaChart>
      <c:catAx>
        <c:axId val="16127725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785007"/>
        <c:crosses val="autoZero"/>
        <c:auto val="1"/>
        <c:lblAlgn val="ctr"/>
        <c:lblOffset val="100"/>
        <c:noMultiLvlLbl val="0"/>
      </c:catAx>
      <c:valAx>
        <c:axId val="1612785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772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[DashBoard_Excel_Group04_Part2.xlsx]Customer Segmentation!PivotTable13</c:name>
    <c:fmtId val="6"/>
  </c:pivotSource>
  <c:chart>
    <c:title>
      <c:tx>
        <c:rich>
          <a:bodyPr rot="0" spcFirstLastPara="1" vertOverflow="ellipsis" vert="horz" wrap="square" anchor="ctr" anchorCtr="1"/>
          <a:lstStyle/>
          <a:p>
            <a:pPr>
              <a:defRPr sz="3500" b="0" i="0" u="none" strike="noStrike" kern="1200" cap="none" spc="50" baseline="0">
                <a:solidFill>
                  <a:schemeClr val="lt1">
                    <a:lumMod val="85000"/>
                  </a:schemeClr>
                </a:solidFill>
                <a:latin typeface="+mn-lt"/>
                <a:ea typeface="+mn-ea"/>
                <a:cs typeface="+mn-cs"/>
              </a:defRPr>
            </a:pPr>
            <a:r>
              <a:rPr lang="en-US" sz="2400" b="1"/>
              <a:t>Customer</a:t>
            </a:r>
            <a:r>
              <a:rPr lang="en-US" sz="2400" b="1" baseline="0"/>
              <a:t> Segmentation</a:t>
            </a:r>
            <a:endParaRPr lang="en-US" sz="2400" b="1"/>
          </a:p>
        </c:rich>
      </c:tx>
      <c:layout>
        <c:manualLayout>
          <c:xMode val="edge"/>
          <c:yMode val="edge"/>
          <c:x val="0.19499533503983157"/>
          <c:y val="2.2384024240629859E-2"/>
        </c:manualLayout>
      </c:layout>
      <c:overlay val="0"/>
      <c:spPr>
        <a:noFill/>
        <a:ln>
          <a:noFill/>
        </a:ln>
        <a:effectLst/>
      </c:spPr>
      <c:txPr>
        <a:bodyPr rot="0" spcFirstLastPara="1" vertOverflow="ellipsis" vert="horz" wrap="square" anchor="ctr" anchorCtr="1"/>
        <a:lstStyle/>
        <a:p>
          <a:pPr>
            <a:defRPr sz="35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82294643840736"/>
          <c:y val="0.27930607380249867"/>
          <c:w val="0.47588842537177384"/>
          <c:h val="0.56744335078214736"/>
        </c:manualLayout>
      </c:layout>
      <c:radarChart>
        <c:radarStyle val="marker"/>
        <c:varyColors val="0"/>
        <c:ser>
          <c:idx val="0"/>
          <c:order val="0"/>
          <c:tx>
            <c:strRef>
              <c:f>'Customer Segmentation'!$X$6</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'Customer Segmentation'!$W$7:$W$16</c:f>
              <c:strCache>
                <c:ptCount val="9"/>
                <c:pt idx="0">
                  <c:v>Long Term-High Value</c:v>
                </c:pt>
                <c:pt idx="1">
                  <c:v>Long Term-Low Value</c:v>
                </c:pt>
                <c:pt idx="2">
                  <c:v>Long Term-Mid Value</c:v>
                </c:pt>
                <c:pt idx="3">
                  <c:v>Mid Term-High Value</c:v>
                </c:pt>
                <c:pt idx="4">
                  <c:v>Mid Term-Low Value</c:v>
                </c:pt>
                <c:pt idx="5">
                  <c:v>Mid Term-Mid Value</c:v>
                </c:pt>
                <c:pt idx="6">
                  <c:v>Short Term-High Value</c:v>
                </c:pt>
                <c:pt idx="7">
                  <c:v>Short Term-Low Value</c:v>
                </c:pt>
                <c:pt idx="8">
                  <c:v>Short Term-Mid Value</c:v>
                </c:pt>
              </c:strCache>
            </c:strRef>
          </c:cat>
          <c:val>
            <c:numRef>
              <c:f>'Customer Segmentation'!$X$7:$X$16</c:f>
              <c:numCache>
                <c:formatCode>General</c:formatCode>
                <c:ptCount val="9"/>
                <c:pt idx="0">
                  <c:v>35</c:v>
                </c:pt>
                <c:pt idx="1">
                  <c:v>34</c:v>
                </c:pt>
                <c:pt idx="2">
                  <c:v>31</c:v>
                </c:pt>
                <c:pt idx="3">
                  <c:v>20</c:v>
                </c:pt>
                <c:pt idx="4">
                  <c:v>14</c:v>
                </c:pt>
                <c:pt idx="5">
                  <c:v>16</c:v>
                </c:pt>
                <c:pt idx="6">
                  <c:v>17</c:v>
                </c:pt>
                <c:pt idx="7">
                  <c:v>19</c:v>
                </c:pt>
                <c:pt idx="8">
                  <c:v>14</c:v>
                </c:pt>
              </c:numCache>
            </c:numRef>
          </c:val>
          <c:extLst>
            <c:ext xmlns:c16="http://schemas.microsoft.com/office/drawing/2014/chart" uri="{C3380CC4-5D6E-409C-BE32-E72D297353CC}">
              <c16:uniqueId val="{00000000-3E22-4BB6-A9AF-3D5B169CABEF}"/>
            </c:ext>
          </c:extLst>
        </c:ser>
        <c:dLbls>
          <c:showLegendKey val="0"/>
          <c:showVal val="0"/>
          <c:showCatName val="0"/>
          <c:showSerName val="0"/>
          <c:showPercent val="0"/>
          <c:showBubbleSize val="0"/>
        </c:dLbls>
        <c:axId val="640504703"/>
        <c:axId val="640486943"/>
      </c:radarChart>
      <c:catAx>
        <c:axId val="640504703"/>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640486943"/>
        <c:crosses val="autoZero"/>
        <c:auto val="1"/>
        <c:lblAlgn val="ctr"/>
        <c:lblOffset val="100"/>
        <c:noMultiLvlLbl val="0"/>
      </c:catAx>
      <c:valAx>
        <c:axId val="640486943"/>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6405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[DashBoard_Excel_Group04_Part2.xlsx]Order Type!PivotTable36</c:name>
    <c:fmtId val="6"/>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Goods Type Distribution</a:t>
            </a:r>
          </a:p>
        </c:rich>
      </c:tx>
      <c:layout>
        <c:manualLayout>
          <c:xMode val="edge"/>
          <c:yMode val="edge"/>
          <c:x val="0.10587432567952665"/>
          <c:y val="4.9681692568992235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7957473524635115"/>
          <c:y val="0.21003679271454173"/>
          <c:w val="0.61219298481695239"/>
          <c:h val="0.68798756668540062"/>
        </c:manualLayout>
      </c:layout>
      <c:doughnutChart>
        <c:varyColors val="1"/>
        <c:ser>
          <c:idx val="0"/>
          <c:order val="0"/>
          <c:tx>
            <c:strRef>
              <c:f>'Order Type'!$C$6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004-4DA7-8141-C0D28464E0D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41-4BF7-9CBE-9E57B4DC1A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41-4BF7-9CBE-9E57B4DC1AA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Type'!$B$7:$B$10</c:f>
              <c:strCache>
                <c:ptCount val="3"/>
                <c:pt idx="0">
                  <c:v>Internal Goods</c:v>
                </c:pt>
                <c:pt idx="1">
                  <c:v>Retail</c:v>
                </c:pt>
                <c:pt idx="2">
                  <c:v>Wholesale</c:v>
                </c:pt>
              </c:strCache>
            </c:strRef>
          </c:cat>
          <c:val>
            <c:numRef>
              <c:f>'Order Type'!$C$7:$C$10</c:f>
              <c:numCache>
                <c:formatCode>General</c:formatCode>
                <c:ptCount val="3"/>
                <c:pt idx="0">
                  <c:v>35</c:v>
                </c:pt>
                <c:pt idx="1">
                  <c:v>32</c:v>
                </c:pt>
                <c:pt idx="2">
                  <c:v>27</c:v>
                </c:pt>
              </c:numCache>
            </c:numRef>
          </c:val>
          <c:extLst>
            <c:ext xmlns:c16="http://schemas.microsoft.com/office/drawing/2014/chart" uri="{C3380CC4-5D6E-409C-BE32-E72D297353CC}">
              <c16:uniqueId val="{00000008-1004-4DA7-8141-C0D28464E0D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7893963254593179"/>
          <c:y val="3.0719281477098601E-2"/>
          <c:w val="0.19634279724037643"/>
          <c:h val="0.1593934470244161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[DashBoard_Excel_Group04_Part2.xlsx]shipment_overview!PivotTable31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shipment_overview!$B$462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76-4D3E-8880-1822A3E99F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76-4D3E-8880-1822A3E99F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shipment_overview!$A$463:$A$465</c:f>
              <c:strCache>
                <c:ptCount val="2"/>
                <c:pt idx="0">
                  <c:v>DELIVERED</c:v>
                </c:pt>
                <c:pt idx="1">
                  <c:v>NOT DELIVERED</c:v>
                </c:pt>
              </c:strCache>
            </c:strRef>
          </c:cat>
          <c:val>
            <c:numRef>
              <c:f>shipment_overview!$B$463:$B$465</c:f>
              <c:numCache>
                <c:formatCode>General</c:formatCode>
                <c:ptCount val="2"/>
                <c:pt idx="0">
                  <c:v>100</c:v>
                </c:pt>
                <c:pt idx="1">
                  <c:v>100</c:v>
                </c:pt>
              </c:numCache>
            </c:numRef>
          </c:val>
          <c:extLst>
            <c:ext xmlns:c16="http://schemas.microsoft.com/office/drawing/2014/chart" uri="{C3380CC4-5D6E-409C-BE32-E72D297353CC}">
              <c16:uniqueId val="{00000000-0731-4D4C-ADE5-59AA5532157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[DashBoard_Excel_Group04_Part2.xlsx]Employees by Location!PivotTable45</c:name>
    <c:fmtId val="16"/>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Top</a:t>
            </a:r>
            <a:r>
              <a:rPr lang="en-US" sz="2400" baseline="0"/>
              <a:t> Branches with Most Employees</a:t>
            </a:r>
            <a:endParaRPr lang="en-US" sz="2400"/>
          </a:p>
        </c:rich>
      </c:tx>
      <c:layout>
        <c:manualLayout>
          <c:xMode val="edge"/>
          <c:yMode val="edge"/>
          <c:x val="9.1065912729931794E-2"/>
          <c:y val="3.4899235639289296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'Employees by Location'!$C$5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'Employees by Location'!$B$6:$B$16</c:f>
              <c:strCache>
                <c:ptCount val="10"/>
                <c:pt idx="0">
                  <c:v>AL</c:v>
                </c:pt>
                <c:pt idx="1">
                  <c:v>CA</c:v>
                </c:pt>
                <c:pt idx="2">
                  <c:v>CO</c:v>
                </c:pt>
                <c:pt idx="3">
                  <c:v>IL</c:v>
                </c:pt>
                <c:pt idx="4">
                  <c:v>KS</c:v>
                </c:pt>
                <c:pt idx="5">
                  <c:v>MA</c:v>
                </c:pt>
                <c:pt idx="6">
                  <c:v>NY</c:v>
                </c:pt>
                <c:pt idx="7">
                  <c:v>OH</c:v>
                </c:pt>
                <c:pt idx="8">
                  <c:v>TX</c:v>
                </c:pt>
                <c:pt idx="9">
                  <c:v>VA</c:v>
                </c:pt>
              </c:strCache>
            </c:strRef>
          </c:cat>
          <c:val>
            <c:numRef>
              <c:f>'Employees by Location'!$C$6:$C$16</c:f>
              <c:numCache>
                <c:formatCode>General</c:formatCode>
                <c:ptCount val="10"/>
                <c:pt idx="0">
                  <c:v>4</c:v>
                </c:pt>
                <c:pt idx="1">
                  <c:v>4</c:v>
                </c:pt>
                <c:pt idx="2">
                  <c:v>4</c:v>
                </c:pt>
                <c:pt idx="3">
                  <c:v>8</c:v>
                </c:pt>
                <c:pt idx="4">
                  <c:v>4</c:v>
                </c:pt>
                <c:pt idx="5">
                  <c:v>6</c:v>
                </c:pt>
                <c:pt idx="6">
                  <c:v>5</c:v>
                </c:pt>
                <c:pt idx="7">
                  <c:v>5</c:v>
                </c:pt>
                <c:pt idx="8">
                  <c:v>7</c:v>
                </c:pt>
                <c:pt idx="9">
                  <c:v>5</c:v>
                </c:pt>
              </c:numCache>
            </c:numRef>
          </c:val>
          <c:extLst>
            <c:ext xmlns:c16="http://schemas.microsoft.com/office/drawing/2014/chart" uri="{C3380CC4-5D6E-409C-BE32-E72D297353CC}">
              <c16:uniqueId val="{00000003-21AD-4FE8-9E6D-1EB4315639D4}"/>
            </c:ext>
          </c:extLst>
        </c:ser>
        <c:dLbls>
          <c:dLblPos val="inEnd"/>
          <c:showLegendKey val="0"/>
          <c:showVal val="1"/>
          <c:showCatName val="0"/>
          <c:showSerName val="0"/>
          <c:showPercent val="0"/>
          <c:showBubbleSize val="0"/>
        </c:dLbls>
        <c:gapWidth val="100"/>
        <c:overlap val="-24"/>
        <c:axId val="1617329167"/>
        <c:axId val="1617327087"/>
      </c:barChart>
      <c:catAx>
        <c:axId val="1617329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327087"/>
        <c:crosses val="autoZero"/>
        <c:auto val="1"/>
        <c:lblAlgn val="ctr"/>
        <c:lblOffset val="100"/>
        <c:noMultiLvlLbl val="0"/>
      </c:catAx>
      <c:valAx>
        <c:axId val="1617327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32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[DashBoard_Excel_Group04_Part2.xlsx]Employee_Designation!PivotTable46</c:name>
    <c:fmtId val="14"/>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Top Employee Designations</a:t>
            </a:r>
          </a:p>
        </c:rich>
      </c:tx>
      <c:layout>
        <c:manualLayout>
          <c:xMode val="edge"/>
          <c:yMode val="edge"/>
          <c:x val="0.23606192165929743"/>
          <c:y val="3.4126041195521088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05853114030625"/>
          <c:y val="0.17723472569832152"/>
          <c:w val="0.72084253607223547"/>
          <c:h val="0.74981468618787772"/>
        </c:manualLayout>
      </c:layout>
      <c:barChart>
        <c:barDir val="bar"/>
        <c:grouping val="clustered"/>
        <c:varyColors val="0"/>
        <c:ser>
          <c:idx val="0"/>
          <c:order val="0"/>
          <c:tx>
            <c:strRef>
              <c:f>Employee_Designation!$C$5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Employee_Designation!$B$6:$B$14</c:f>
              <c:strCache>
                <c:ptCount val="8"/>
                <c:pt idx="0">
                  <c:v>Chief finance officer</c:v>
                </c:pt>
                <c:pt idx="1">
                  <c:v>Delivery Boy</c:v>
                </c:pt>
                <c:pt idx="2">
                  <c:v>Engineering department manager</c:v>
                </c:pt>
                <c:pt idx="3">
                  <c:v>Head of marketing</c:v>
                </c:pt>
                <c:pt idx="4">
                  <c:v>Inventory manager</c:v>
                </c:pt>
                <c:pt idx="5">
                  <c:v>IT support executive</c:v>
                </c:pt>
                <c:pt idx="6">
                  <c:v>Project director</c:v>
                </c:pt>
                <c:pt idx="7">
                  <c:v>Transport manager</c:v>
                </c:pt>
              </c:strCache>
            </c:strRef>
          </c:cat>
          <c:val>
            <c:numRef>
              <c:f>Employee_Designation!$C$6:$C$14</c:f>
              <c:numCache>
                <c:formatCode>General</c:formatCode>
                <c:ptCount val="8"/>
                <c:pt idx="0">
                  <c:v>2476</c:v>
                </c:pt>
                <c:pt idx="1">
                  <c:v>3290</c:v>
                </c:pt>
                <c:pt idx="2">
                  <c:v>2358</c:v>
                </c:pt>
                <c:pt idx="3">
                  <c:v>2212</c:v>
                </c:pt>
                <c:pt idx="4">
                  <c:v>2819</c:v>
                </c:pt>
                <c:pt idx="5">
                  <c:v>5954</c:v>
                </c:pt>
                <c:pt idx="6">
                  <c:v>3299</c:v>
                </c:pt>
                <c:pt idx="7">
                  <c:v>1537</c:v>
                </c:pt>
              </c:numCache>
            </c:numRef>
          </c:val>
          <c:extLst>
            <c:ext xmlns:c16="http://schemas.microsoft.com/office/drawing/2014/chart" uri="{C3380CC4-5D6E-409C-BE32-E72D297353CC}">
              <c16:uniqueId val="{00000003-13DE-4FD6-A1C2-E4FF6A53B09E}"/>
            </c:ext>
          </c:extLst>
        </c:ser>
        <c:dLbls>
          <c:dLblPos val="outEnd"/>
          <c:showLegendKey val="0"/>
          <c:showVal val="1"/>
          <c:showCatName val="0"/>
          <c:showSerName val="0"/>
          <c:showPercent val="0"/>
          <c:showBubbleSize val="0"/>
        </c:dLbls>
        <c:gapWidth val="115"/>
        <c:overlap val="-20"/>
        <c:axId val="51781471"/>
        <c:axId val="51791039"/>
      </c:barChart>
      <c:catAx>
        <c:axId val="517814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91039"/>
        <c:crosses val="autoZero"/>
        <c:auto val="1"/>
        <c:lblAlgn val="ctr"/>
        <c:lblOffset val="100"/>
        <c:noMultiLvlLbl val="0"/>
      </c:catAx>
      <c:valAx>
        <c:axId val="51791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[DashBoard_Excel_Group04_Part2.xlsx]Financial!PivotTable43</c:name>
    <c:fmtId val="1"/>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Financial!$B$31:$B$32</c:f>
              <c:strCache>
                <c:ptCount val="1"/>
                <c:pt idx="0">
                  <c:v>Domestic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Financial!$A$33:$A$35</c:f>
              <c:strCache>
                <c:ptCount val="2"/>
                <c:pt idx="0">
                  <c:v>CARD PAYMENT</c:v>
                </c:pt>
                <c:pt idx="1">
                  <c:v>COD</c:v>
                </c:pt>
              </c:strCache>
            </c:strRef>
          </c:cat>
          <c:val>
            <c:numRef>
              <c:f>Financial!$B$33:$B$35</c:f>
              <c:numCache>
                <c:formatCode>General</c:formatCode>
                <c:ptCount val="2"/>
                <c:pt idx="0">
                  <c:v>2345418</c:v>
                </c:pt>
                <c:pt idx="1">
                  <c:v>2538237</c:v>
                </c:pt>
              </c:numCache>
            </c:numRef>
          </c:val>
          <c:extLst>
            <c:ext xmlns:c16="http://schemas.microsoft.com/office/drawing/2014/chart" uri="{C3380CC4-5D6E-409C-BE32-E72D297353CC}">
              <c16:uniqueId val="{00000000-3D82-4DCA-9A0F-83177D74C481}"/>
            </c:ext>
          </c:extLst>
        </c:ser>
        <c:ser>
          <c:idx val="1"/>
          <c:order val="1"/>
          <c:tx>
            <c:strRef>
              <c:f>Financial!$C$31:$C$32</c:f>
              <c:strCache>
                <c:ptCount val="1"/>
                <c:pt idx="0">
                  <c:v>International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Financial!$A$33:$A$35</c:f>
              <c:strCache>
                <c:ptCount val="2"/>
                <c:pt idx="0">
                  <c:v>CARD PAYMENT</c:v>
                </c:pt>
                <c:pt idx="1">
                  <c:v>COD</c:v>
                </c:pt>
              </c:strCache>
            </c:strRef>
          </c:cat>
          <c:val>
            <c:numRef>
              <c:f>Financial!$C$33:$C$35</c:f>
              <c:numCache>
                <c:formatCode>General</c:formatCode>
                <c:ptCount val="2"/>
                <c:pt idx="0">
                  <c:v>1888332</c:v>
                </c:pt>
                <c:pt idx="1">
                  <c:v>2717122</c:v>
                </c:pt>
              </c:numCache>
            </c:numRef>
          </c:val>
          <c:extLst>
            <c:ext xmlns:c16="http://schemas.microsoft.com/office/drawing/2014/chart" uri="{C3380CC4-5D6E-409C-BE32-E72D297353CC}">
              <c16:uniqueId val="{00000001-3D82-4DCA-9A0F-83177D74C481}"/>
            </c:ext>
          </c:extLst>
        </c:ser>
        <c:dLbls>
          <c:showLegendKey val="0"/>
          <c:showVal val="0"/>
          <c:showCatName val="0"/>
          <c:showSerName val="0"/>
          <c:showPercent val="0"/>
          <c:showBubbleSize val="0"/>
        </c:dLbls>
        <c:gapWidth val="100"/>
        <c:overlap val="-24"/>
        <c:axId val="43787280"/>
        <c:axId val="43791024"/>
      </c:barChart>
      <c:catAx>
        <c:axId val="43787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91024"/>
        <c:crosses val="autoZero"/>
        <c:auto val="1"/>
        <c:lblAlgn val="ctr"/>
        <c:lblOffset val="100"/>
        <c:noMultiLvlLbl val="0"/>
      </c:catAx>
      <c:valAx>
        <c:axId val="43791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[DashBoard_Excel_Group04_Part2.xlsx]Distribution Ac. Shipping Modes!PivotTable32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Ac. Shipping Modes'!$C$7:$C$8</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'Distribution Ac. Shipping Modes'!$B$9:$B$11</c:f>
              <c:strCache>
                <c:ptCount val="2"/>
                <c:pt idx="0">
                  <c:v>Domestic</c:v>
                </c:pt>
                <c:pt idx="1">
                  <c:v>International</c:v>
                </c:pt>
              </c:strCache>
            </c:strRef>
          </c:cat>
          <c:val>
            <c:numRef>
              <c:f>'Distribution Ac. Shipping Modes'!$C$9:$C$11</c:f>
              <c:numCache>
                <c:formatCode>General</c:formatCode>
                <c:ptCount val="2"/>
                <c:pt idx="0">
                  <c:v>25</c:v>
                </c:pt>
                <c:pt idx="1">
                  <c:v>20</c:v>
                </c:pt>
              </c:numCache>
            </c:numRef>
          </c:val>
          <c:extLst>
            <c:ext xmlns:c16="http://schemas.microsoft.com/office/drawing/2014/chart" uri="{C3380CC4-5D6E-409C-BE32-E72D297353CC}">
              <c16:uniqueId val="{00000005-015D-45C4-AA49-42F472816D50}"/>
            </c:ext>
          </c:extLst>
        </c:ser>
        <c:ser>
          <c:idx val="1"/>
          <c:order val="1"/>
          <c:tx>
            <c:strRef>
              <c:f>'Distribution Ac. Shipping Modes'!$D$7:$D$8</c:f>
              <c:strCache>
                <c:ptCount val="1"/>
                <c:pt idx="0">
                  <c:v>Regular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'Distribution Ac. Shipping Modes'!$B$9:$B$11</c:f>
              <c:strCache>
                <c:ptCount val="2"/>
                <c:pt idx="0">
                  <c:v>Domestic</c:v>
                </c:pt>
                <c:pt idx="1">
                  <c:v>International</c:v>
                </c:pt>
              </c:strCache>
            </c:strRef>
          </c:cat>
          <c:val>
            <c:numRef>
              <c:f>'Distribution Ac. Shipping Modes'!$D$9:$D$11</c:f>
              <c:numCache>
                <c:formatCode>General</c:formatCode>
                <c:ptCount val="2"/>
                <c:pt idx="0">
                  <c:v>28</c:v>
                </c:pt>
                <c:pt idx="1">
                  <c:v>21</c:v>
                </c:pt>
              </c:numCache>
            </c:numRef>
          </c:val>
          <c:extLst>
            <c:ext xmlns:c16="http://schemas.microsoft.com/office/drawing/2014/chart" uri="{C3380CC4-5D6E-409C-BE32-E72D297353CC}">
              <c16:uniqueId val="{00000000-48AA-4092-B252-38A2C79AB2AF}"/>
            </c:ext>
          </c:extLst>
        </c:ser>
        <c:dLbls>
          <c:showLegendKey val="0"/>
          <c:showVal val="0"/>
          <c:showCatName val="0"/>
          <c:showSerName val="0"/>
          <c:showPercent val="0"/>
          <c:showBubbleSize val="0"/>
        </c:dLbls>
        <c:gapWidth val="100"/>
        <c:overlap val="-24"/>
        <c:axId val="1616427903"/>
        <c:axId val="1616432895"/>
      </c:barChart>
      <c:catAx>
        <c:axId val="161642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432895"/>
        <c:crosses val="autoZero"/>
        <c:auto val="1"/>
        <c:lblAlgn val="ctr"/>
        <c:lblOffset val="100"/>
        <c:noMultiLvlLbl val="0"/>
      </c:catAx>
      <c:valAx>
        <c:axId val="1616432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42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[DashBoard_Excel_Group04_Part2.xlsx]Charges Across Shipping Modes!PivotTable27</c:name>
    <c:fmtId val="3"/>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5921639313157"/>
          <c:y val="0.23263854876992052"/>
          <c:w val="0.76245269793083092"/>
          <c:h val="0.57057667432719239"/>
        </c:manualLayout>
      </c:layout>
      <c:barChart>
        <c:barDir val="col"/>
        <c:grouping val="clustered"/>
        <c:varyColors val="0"/>
        <c:ser>
          <c:idx val="0"/>
          <c:order val="0"/>
          <c:tx>
            <c:strRef>
              <c:f>'Charges Across Shipping Modes'!$C$7:$C$8</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'Charges Across Shipping Modes'!$B$9:$B$11</c:f>
              <c:strCache>
                <c:ptCount val="2"/>
                <c:pt idx="0">
                  <c:v>Domestic</c:v>
                </c:pt>
                <c:pt idx="1">
                  <c:v>International</c:v>
                </c:pt>
              </c:strCache>
            </c:strRef>
          </c:cat>
          <c:val>
            <c:numRef>
              <c:f>'Charges Across Shipping Modes'!$C$9:$C$11</c:f>
              <c:numCache>
                <c:formatCode>0.00</c:formatCode>
                <c:ptCount val="2"/>
                <c:pt idx="0">
                  <c:v>985.52</c:v>
                </c:pt>
                <c:pt idx="1">
                  <c:v>1087.3499999999999</c:v>
                </c:pt>
              </c:numCache>
            </c:numRef>
          </c:val>
          <c:extLst>
            <c:ext xmlns:c16="http://schemas.microsoft.com/office/drawing/2014/chart" uri="{C3380CC4-5D6E-409C-BE32-E72D297353CC}">
              <c16:uniqueId val="{00000005-4795-477F-A653-364FF485C18B}"/>
            </c:ext>
          </c:extLst>
        </c:ser>
        <c:ser>
          <c:idx val="1"/>
          <c:order val="1"/>
          <c:tx>
            <c:strRef>
              <c:f>'Charges Across Shipping Modes'!$D$7:$D$8</c:f>
              <c:strCache>
                <c:ptCount val="1"/>
                <c:pt idx="0">
                  <c:v>Regular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'Charges Across Shipping Modes'!$B$9:$B$11</c:f>
              <c:strCache>
                <c:ptCount val="2"/>
                <c:pt idx="0">
                  <c:v>Domestic</c:v>
                </c:pt>
                <c:pt idx="1">
                  <c:v>International</c:v>
                </c:pt>
              </c:strCache>
            </c:strRef>
          </c:cat>
          <c:val>
            <c:numRef>
              <c:f>'Charges Across Shipping Modes'!$D$9:$D$11</c:f>
              <c:numCache>
                <c:formatCode>0.00</c:formatCode>
                <c:ptCount val="2"/>
                <c:pt idx="0">
                  <c:v>925.14285714285711</c:v>
                </c:pt>
                <c:pt idx="1">
                  <c:v>879.71428571428567</c:v>
                </c:pt>
              </c:numCache>
            </c:numRef>
          </c:val>
          <c:extLst>
            <c:ext xmlns:c16="http://schemas.microsoft.com/office/drawing/2014/chart" uri="{C3380CC4-5D6E-409C-BE32-E72D297353CC}">
              <c16:uniqueId val="{00000000-E34D-4128-B112-AF6F0FF51BA6}"/>
            </c:ext>
          </c:extLst>
        </c:ser>
        <c:dLbls>
          <c:showLegendKey val="0"/>
          <c:showVal val="0"/>
          <c:showCatName val="0"/>
          <c:showSerName val="0"/>
          <c:showPercent val="0"/>
          <c:showBubbleSize val="0"/>
        </c:dLbls>
        <c:gapWidth val="100"/>
        <c:overlap val="-24"/>
        <c:axId val="43810608"/>
        <c:axId val="43803120"/>
      </c:barChart>
      <c:catAx>
        <c:axId val="4381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03120"/>
        <c:crosses val="autoZero"/>
        <c:auto val="1"/>
        <c:lblAlgn val="ctr"/>
        <c:lblOffset val="100"/>
        <c:noMultiLvlLbl val="0"/>
      </c:catAx>
      <c:valAx>
        <c:axId val="438031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10608"/>
        <c:crosses val="autoZero"/>
        <c:crossBetween val="between"/>
      </c:valAx>
      <c:spPr>
        <a:noFill/>
        <a:ln>
          <a:noFill/>
        </a:ln>
        <a:effectLst/>
      </c:spPr>
    </c:plotArea>
    <c:legend>
      <c:legendPos val="r"/>
      <c:layout>
        <c:manualLayout>
          <c:xMode val="edge"/>
          <c:yMode val="edge"/>
          <c:x val="0.75401606425702816"/>
          <c:y val="3.6905122436618497E-2"/>
          <c:w val="0.18270944741532977"/>
          <c:h val="0.184979937852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[DashBoard_Excel_Group04_Part2.xlsx]Shipment Volume Trend!PivotTable23</c:name>
    <c:fmtId val="3"/>
  </c:pivotSource>
  <c:chart>
    <c:title>
      <c:layout>
        <c:manualLayout>
          <c:xMode val="edge"/>
          <c:yMode val="edge"/>
          <c:x val="0.4402576279866629"/>
          <c:y val="9.07223553577541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84167445171047E-2"/>
          <c:y val="0.21630024638605075"/>
          <c:w val="0.91245230591286908"/>
          <c:h val="0.60050224848808564"/>
        </c:manualLayout>
      </c:layout>
      <c:lineChart>
        <c:grouping val="standard"/>
        <c:varyColors val="0"/>
        <c:ser>
          <c:idx val="0"/>
          <c:order val="0"/>
          <c:tx>
            <c:strRef>
              <c:f>'Shipment Volume Trend'!$C$6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'Shipment Volume Trend'!$B$7:$B$44</c:f>
              <c:strCache>
                <c:ptCount val="38"/>
                <c:pt idx="0">
                  <c:v>1971</c:v>
                </c:pt>
                <c:pt idx="1">
                  <c:v>1972</c:v>
                </c:pt>
                <c:pt idx="2">
                  <c:v>1974</c:v>
                </c:pt>
                <c:pt idx="3">
                  <c:v>1975</c:v>
                </c:pt>
                <c:pt idx="4">
                  <c:v>1976</c:v>
                </c:pt>
                <c:pt idx="5">
                  <c:v>1977</c:v>
                </c:pt>
                <c:pt idx="6">
                  <c:v>1980</c:v>
                </c:pt>
                <c:pt idx="7">
                  <c:v>1982</c:v>
                </c:pt>
                <c:pt idx="8">
                  <c:v>1983</c:v>
                </c:pt>
                <c:pt idx="9">
                  <c:v>1984</c:v>
                </c:pt>
                <c:pt idx="10">
                  <c:v>1987</c:v>
                </c:pt>
                <c:pt idx="11">
                  <c:v>1989</c:v>
                </c:pt>
                <c:pt idx="12">
                  <c:v>1990</c:v>
                </c:pt>
                <c:pt idx="13">
                  <c:v>1992</c:v>
                </c:pt>
                <c:pt idx="14">
                  <c:v>1993</c:v>
                </c:pt>
                <c:pt idx="15">
                  <c:v>1995</c:v>
                </c:pt>
                <c:pt idx="16">
                  <c:v>1996</c:v>
                </c:pt>
                <c:pt idx="17">
                  <c:v>1997</c:v>
                </c:pt>
                <c:pt idx="18">
                  <c:v>1999</c:v>
                </c:pt>
                <c:pt idx="19">
                  <c:v>2000</c:v>
                </c:pt>
                <c:pt idx="20">
                  <c:v>2001</c:v>
                </c:pt>
                <c:pt idx="21">
                  <c:v>2002</c:v>
                </c:pt>
                <c:pt idx="22">
                  <c:v>2003</c:v>
                </c:pt>
                <c:pt idx="23">
                  <c:v>2004</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strCache>
            </c:strRef>
          </c:cat>
          <c:val>
            <c:numRef>
              <c:f>'Shipment Volume Trend'!$C$7:$C$44</c:f>
              <c:numCache>
                <c:formatCode>General</c:formatCode>
                <c:ptCount val="38"/>
                <c:pt idx="0">
                  <c:v>2</c:v>
                </c:pt>
                <c:pt idx="1">
                  <c:v>2</c:v>
                </c:pt>
                <c:pt idx="2">
                  <c:v>1</c:v>
                </c:pt>
                <c:pt idx="3">
                  <c:v>3</c:v>
                </c:pt>
                <c:pt idx="4">
                  <c:v>2</c:v>
                </c:pt>
                <c:pt idx="5">
                  <c:v>3</c:v>
                </c:pt>
                <c:pt idx="6">
                  <c:v>1</c:v>
                </c:pt>
                <c:pt idx="7">
                  <c:v>3</c:v>
                </c:pt>
                <c:pt idx="8">
                  <c:v>2</c:v>
                </c:pt>
                <c:pt idx="9">
                  <c:v>1</c:v>
                </c:pt>
                <c:pt idx="10">
                  <c:v>5</c:v>
                </c:pt>
                <c:pt idx="11">
                  <c:v>1</c:v>
                </c:pt>
                <c:pt idx="12">
                  <c:v>1</c:v>
                </c:pt>
                <c:pt idx="13">
                  <c:v>3</c:v>
                </c:pt>
                <c:pt idx="14">
                  <c:v>2</c:v>
                </c:pt>
                <c:pt idx="15">
                  <c:v>2</c:v>
                </c:pt>
                <c:pt idx="16">
                  <c:v>4</c:v>
                </c:pt>
                <c:pt idx="17">
                  <c:v>3</c:v>
                </c:pt>
                <c:pt idx="18">
                  <c:v>2</c:v>
                </c:pt>
                <c:pt idx="19">
                  <c:v>1</c:v>
                </c:pt>
                <c:pt idx="20">
                  <c:v>2</c:v>
                </c:pt>
                <c:pt idx="21">
                  <c:v>3</c:v>
                </c:pt>
                <c:pt idx="22">
                  <c:v>4</c:v>
                </c:pt>
                <c:pt idx="23">
                  <c:v>6</c:v>
                </c:pt>
                <c:pt idx="24">
                  <c:v>4</c:v>
                </c:pt>
                <c:pt idx="25">
                  <c:v>3</c:v>
                </c:pt>
                <c:pt idx="26">
                  <c:v>1</c:v>
                </c:pt>
                <c:pt idx="27">
                  <c:v>1</c:v>
                </c:pt>
                <c:pt idx="28">
                  <c:v>3</c:v>
                </c:pt>
                <c:pt idx="29">
                  <c:v>2</c:v>
                </c:pt>
                <c:pt idx="30">
                  <c:v>1</c:v>
                </c:pt>
                <c:pt idx="31">
                  <c:v>4</c:v>
                </c:pt>
                <c:pt idx="32">
                  <c:v>3</c:v>
                </c:pt>
                <c:pt idx="33">
                  <c:v>1</c:v>
                </c:pt>
                <c:pt idx="34">
                  <c:v>5</c:v>
                </c:pt>
                <c:pt idx="35">
                  <c:v>3</c:v>
                </c:pt>
                <c:pt idx="36">
                  <c:v>2</c:v>
                </c:pt>
                <c:pt idx="37">
                  <c:v>2</c:v>
                </c:pt>
              </c:numCache>
            </c:numRef>
          </c:val>
          <c:smooth val="0"/>
          <c:extLst>
            <c:ext xmlns:c16="http://schemas.microsoft.com/office/drawing/2014/chart" uri="{C3380CC4-5D6E-409C-BE32-E72D297353CC}">
              <c16:uniqueId val="{00000002-4192-4AAC-ACD3-A3B5A3FDD0B1}"/>
            </c:ext>
          </c:extLst>
        </c:ser>
        <c:dLbls>
          <c:showLegendKey val="0"/>
          <c:showVal val="0"/>
          <c:showCatName val="0"/>
          <c:showSerName val="0"/>
          <c:showPercent val="0"/>
          <c:showBubbleSize val="0"/>
        </c:dLbls>
        <c:marker val="1"/>
        <c:smooth val="0"/>
        <c:axId val="1612819119"/>
        <c:axId val="1612802479"/>
      </c:lineChart>
      <c:catAx>
        <c:axId val="16128191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802479"/>
        <c:crosses val="autoZero"/>
        <c:auto val="1"/>
        <c:lblAlgn val="ctr"/>
        <c:lblOffset val="100"/>
        <c:noMultiLvlLbl val="0"/>
      </c:catAx>
      <c:valAx>
        <c:axId val="16128024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819119"/>
        <c:crosses val="autoZero"/>
        <c:crossBetween val="between"/>
      </c:valAx>
      <c:spPr>
        <a:noFill/>
        <a:ln>
          <a:noFill/>
        </a:ln>
        <a:effectLst/>
      </c:spPr>
    </c:plotArea>
    <c:legend>
      <c:legendPos val="r"/>
      <c:layout>
        <c:manualLayout>
          <c:xMode val="edge"/>
          <c:yMode val="edge"/>
          <c:x val="0.78635307483565853"/>
          <c:y val="4.4182647300378484E-2"/>
          <c:w val="0.16366865484708806"/>
          <c:h val="0.1258214304174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[DashBoard_Excel_Group04_Part2.xlsx]Employee_Designation!PivotTable46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25449837957613"/>
          <c:y val="0.11418090427375825"/>
          <c:w val="0.52664412292707208"/>
          <c:h val="0.81286856831575294"/>
        </c:manualLayout>
      </c:layout>
      <c:barChart>
        <c:barDir val="bar"/>
        <c:grouping val="clustered"/>
        <c:varyColors val="0"/>
        <c:ser>
          <c:idx val="0"/>
          <c:order val="0"/>
          <c:tx>
            <c:strRef>
              <c:f>Employee_Designation!$C$5</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Employee_Designation!$B$6:$B$14</c:f>
              <c:strCache>
                <c:ptCount val="8"/>
                <c:pt idx="0">
                  <c:v>Chief finance officer</c:v>
                </c:pt>
                <c:pt idx="1">
                  <c:v>Delivery Boy</c:v>
                </c:pt>
                <c:pt idx="2">
                  <c:v>Engineering department manager</c:v>
                </c:pt>
                <c:pt idx="3">
                  <c:v>Head of marketing</c:v>
                </c:pt>
                <c:pt idx="4">
                  <c:v>Inventory manager</c:v>
                </c:pt>
                <c:pt idx="5">
                  <c:v>IT support executive</c:v>
                </c:pt>
                <c:pt idx="6">
                  <c:v>Project director</c:v>
                </c:pt>
                <c:pt idx="7">
                  <c:v>Transport manager</c:v>
                </c:pt>
              </c:strCache>
            </c:strRef>
          </c:cat>
          <c:val>
            <c:numRef>
              <c:f>Employee_Designation!$C$6:$C$14</c:f>
              <c:numCache>
                <c:formatCode>General</c:formatCode>
                <c:ptCount val="8"/>
                <c:pt idx="0">
                  <c:v>2476</c:v>
                </c:pt>
                <c:pt idx="1">
                  <c:v>3290</c:v>
                </c:pt>
                <c:pt idx="2">
                  <c:v>2358</c:v>
                </c:pt>
                <c:pt idx="3">
                  <c:v>2212</c:v>
                </c:pt>
                <c:pt idx="4">
                  <c:v>2819</c:v>
                </c:pt>
                <c:pt idx="5">
                  <c:v>5954</c:v>
                </c:pt>
                <c:pt idx="6">
                  <c:v>3299</c:v>
                </c:pt>
                <c:pt idx="7">
                  <c:v>1537</c:v>
                </c:pt>
              </c:numCache>
            </c:numRef>
          </c:val>
          <c:extLst>
            <c:ext xmlns:c16="http://schemas.microsoft.com/office/drawing/2014/chart" uri="{C3380CC4-5D6E-409C-BE32-E72D297353CC}">
              <c16:uniqueId val="{00000001-7F49-4EF4-BB76-10A6A26F71FE}"/>
            </c:ext>
          </c:extLst>
        </c:ser>
        <c:dLbls>
          <c:showLegendKey val="0"/>
          <c:showVal val="0"/>
          <c:showCatName val="0"/>
          <c:showSerName val="0"/>
          <c:showPercent val="0"/>
          <c:showBubbleSize val="0"/>
        </c:dLbls>
        <c:gapWidth val="115"/>
        <c:overlap val="-20"/>
        <c:axId val="51781471"/>
        <c:axId val="51791039"/>
      </c:barChart>
      <c:catAx>
        <c:axId val="517814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91039"/>
        <c:crosses val="autoZero"/>
        <c:auto val="1"/>
        <c:lblAlgn val="ctr"/>
        <c:lblOffset val="100"/>
        <c:noMultiLvlLbl val="0"/>
      </c:catAx>
      <c:valAx>
        <c:axId val="51791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78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[DashBoard_Excel_Group04_Part2.xlsx]Employees by Location!PivotTable45</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'Employees by Location'!$C$5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'Employees by Location'!$B$6:$B$16</c:f>
              <c:strCache>
                <c:ptCount val="10"/>
                <c:pt idx="0">
                  <c:v>AL</c:v>
                </c:pt>
                <c:pt idx="1">
                  <c:v>CA</c:v>
                </c:pt>
                <c:pt idx="2">
                  <c:v>CO</c:v>
                </c:pt>
                <c:pt idx="3">
                  <c:v>IL</c:v>
                </c:pt>
                <c:pt idx="4">
                  <c:v>KS</c:v>
                </c:pt>
                <c:pt idx="5">
                  <c:v>MA</c:v>
                </c:pt>
                <c:pt idx="6">
                  <c:v>NY</c:v>
                </c:pt>
                <c:pt idx="7">
                  <c:v>OH</c:v>
                </c:pt>
                <c:pt idx="8">
                  <c:v>TX</c:v>
                </c:pt>
                <c:pt idx="9">
                  <c:v>VA</c:v>
                </c:pt>
              </c:strCache>
            </c:strRef>
          </c:cat>
          <c:val>
            <c:numRef>
              <c:f>'Employees by Location'!$C$6:$C$16</c:f>
              <c:numCache>
                <c:formatCode>General</c:formatCode>
                <c:ptCount val="10"/>
                <c:pt idx="0">
                  <c:v>4</c:v>
                </c:pt>
                <c:pt idx="1">
                  <c:v>4</c:v>
                </c:pt>
                <c:pt idx="2">
                  <c:v>4</c:v>
                </c:pt>
                <c:pt idx="3">
                  <c:v>8</c:v>
                </c:pt>
                <c:pt idx="4">
                  <c:v>4</c:v>
                </c:pt>
                <c:pt idx="5">
                  <c:v>6</c:v>
                </c:pt>
                <c:pt idx="6">
                  <c:v>5</c:v>
                </c:pt>
                <c:pt idx="7">
                  <c:v>5</c:v>
                </c:pt>
                <c:pt idx="8">
                  <c:v>7</c:v>
                </c:pt>
                <c:pt idx="9">
                  <c:v>5</c:v>
                </c:pt>
              </c:numCache>
            </c:numRef>
          </c:val>
          <c:extLst>
            <c:ext xmlns:c16="http://schemas.microsoft.com/office/drawing/2014/chart" uri="{C3380CC4-5D6E-409C-BE32-E72D297353CC}">
              <c16:uniqueId val="{00000001-C7F5-41AC-A21F-ADAEEAA727DF}"/>
            </c:ext>
          </c:extLst>
        </c:ser>
        <c:dLbls>
          <c:dLblPos val="inEnd"/>
          <c:showLegendKey val="0"/>
          <c:showVal val="1"/>
          <c:showCatName val="0"/>
          <c:showSerName val="0"/>
          <c:showPercent val="0"/>
          <c:showBubbleSize val="0"/>
        </c:dLbls>
        <c:gapWidth val="100"/>
        <c:overlap val="-24"/>
        <c:axId val="1617329167"/>
        <c:axId val="1617327087"/>
      </c:barChart>
      <c:catAx>
        <c:axId val="1617329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327087"/>
        <c:crosses val="autoZero"/>
        <c:auto val="1"/>
        <c:lblAlgn val="ctr"/>
        <c:lblOffset val="100"/>
        <c:noMultiLvlLbl val="0"/>
      </c:catAx>
      <c:valAx>
        <c:axId val="1617327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32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[DashBoard_Excel_Group04_Part2.xlsx]Customer!PivotTable39</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Customer!$B$110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Customer!$A$111:$A$170</c:f>
              <c:strCache>
                <c:ptCount val="59"/>
                <c:pt idx="0">
                  <c:v>1973</c:v>
                </c:pt>
                <c:pt idx="1">
                  <c:v>1975</c:v>
                </c:pt>
                <c:pt idx="2">
                  <c:v>1976</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pt idx="44">
                  <c:v>2020</c:v>
                </c:pt>
                <c:pt idx="45">
                  <c:v>2021</c:v>
                </c:pt>
                <c:pt idx="46">
                  <c:v>2022</c:v>
                </c:pt>
                <c:pt idx="47">
                  <c:v>2023</c:v>
                </c:pt>
                <c:pt idx="48">
                  <c:v>2024</c:v>
                </c:pt>
                <c:pt idx="49">
                  <c:v>2025</c:v>
                </c:pt>
                <c:pt idx="50">
                  <c:v>2026</c:v>
                </c:pt>
                <c:pt idx="51">
                  <c:v>2027</c:v>
                </c:pt>
                <c:pt idx="52">
                  <c:v>2029</c:v>
                </c:pt>
                <c:pt idx="53">
                  <c:v>2031</c:v>
                </c:pt>
                <c:pt idx="54">
                  <c:v>2032</c:v>
                </c:pt>
                <c:pt idx="55">
                  <c:v>2033</c:v>
                </c:pt>
                <c:pt idx="56">
                  <c:v>2034</c:v>
                </c:pt>
                <c:pt idx="57">
                  <c:v>2035</c:v>
                </c:pt>
                <c:pt idx="58">
                  <c:v>2038</c:v>
                </c:pt>
              </c:strCache>
            </c:strRef>
          </c:cat>
          <c:val>
            <c:numRef>
              <c:f>Customer!$B$111:$B$170</c:f>
              <c:numCache>
                <c:formatCode>General</c:formatCode>
                <c:ptCount val="59"/>
                <c:pt idx="0">
                  <c:v>1</c:v>
                </c:pt>
                <c:pt idx="1">
                  <c:v>1</c:v>
                </c:pt>
                <c:pt idx="2">
                  <c:v>2</c:v>
                </c:pt>
                <c:pt idx="3">
                  <c:v>1</c:v>
                </c:pt>
                <c:pt idx="4">
                  <c:v>1</c:v>
                </c:pt>
                <c:pt idx="5">
                  <c:v>1</c:v>
                </c:pt>
                <c:pt idx="6">
                  <c:v>1</c:v>
                </c:pt>
                <c:pt idx="7">
                  <c:v>5</c:v>
                </c:pt>
                <c:pt idx="8">
                  <c:v>6</c:v>
                </c:pt>
                <c:pt idx="9">
                  <c:v>1</c:v>
                </c:pt>
                <c:pt idx="10">
                  <c:v>3</c:v>
                </c:pt>
                <c:pt idx="11">
                  <c:v>3</c:v>
                </c:pt>
                <c:pt idx="12">
                  <c:v>7</c:v>
                </c:pt>
                <c:pt idx="13">
                  <c:v>2</c:v>
                </c:pt>
                <c:pt idx="14">
                  <c:v>4</c:v>
                </c:pt>
                <c:pt idx="15">
                  <c:v>2</c:v>
                </c:pt>
                <c:pt idx="16">
                  <c:v>2</c:v>
                </c:pt>
                <c:pt idx="17">
                  <c:v>1</c:v>
                </c:pt>
                <c:pt idx="18">
                  <c:v>4</c:v>
                </c:pt>
                <c:pt idx="19">
                  <c:v>4</c:v>
                </c:pt>
                <c:pt idx="20">
                  <c:v>3</c:v>
                </c:pt>
                <c:pt idx="21">
                  <c:v>6</c:v>
                </c:pt>
                <c:pt idx="22">
                  <c:v>1</c:v>
                </c:pt>
                <c:pt idx="23">
                  <c:v>1</c:v>
                </c:pt>
                <c:pt idx="24">
                  <c:v>1</c:v>
                </c:pt>
                <c:pt idx="25">
                  <c:v>5</c:v>
                </c:pt>
                <c:pt idx="26">
                  <c:v>5</c:v>
                </c:pt>
                <c:pt idx="27">
                  <c:v>4</c:v>
                </c:pt>
                <c:pt idx="28">
                  <c:v>1</c:v>
                </c:pt>
                <c:pt idx="29">
                  <c:v>2</c:v>
                </c:pt>
                <c:pt idx="30">
                  <c:v>5</c:v>
                </c:pt>
                <c:pt idx="31">
                  <c:v>5</c:v>
                </c:pt>
                <c:pt idx="32">
                  <c:v>4</c:v>
                </c:pt>
                <c:pt idx="33">
                  <c:v>6</c:v>
                </c:pt>
                <c:pt idx="34">
                  <c:v>6</c:v>
                </c:pt>
                <c:pt idx="35">
                  <c:v>1</c:v>
                </c:pt>
                <c:pt idx="36">
                  <c:v>4</c:v>
                </c:pt>
                <c:pt idx="37">
                  <c:v>3</c:v>
                </c:pt>
                <c:pt idx="38">
                  <c:v>11</c:v>
                </c:pt>
                <c:pt idx="39">
                  <c:v>3</c:v>
                </c:pt>
                <c:pt idx="40">
                  <c:v>11</c:v>
                </c:pt>
                <c:pt idx="41">
                  <c:v>3</c:v>
                </c:pt>
                <c:pt idx="42">
                  <c:v>1</c:v>
                </c:pt>
                <c:pt idx="43">
                  <c:v>3</c:v>
                </c:pt>
                <c:pt idx="44">
                  <c:v>6</c:v>
                </c:pt>
                <c:pt idx="45">
                  <c:v>8</c:v>
                </c:pt>
                <c:pt idx="46">
                  <c:v>6</c:v>
                </c:pt>
                <c:pt idx="47">
                  <c:v>5</c:v>
                </c:pt>
                <c:pt idx="48">
                  <c:v>6</c:v>
                </c:pt>
                <c:pt idx="49">
                  <c:v>3</c:v>
                </c:pt>
                <c:pt idx="50">
                  <c:v>4</c:v>
                </c:pt>
                <c:pt idx="51">
                  <c:v>4</c:v>
                </c:pt>
                <c:pt idx="52">
                  <c:v>3</c:v>
                </c:pt>
                <c:pt idx="53">
                  <c:v>1</c:v>
                </c:pt>
                <c:pt idx="54">
                  <c:v>1</c:v>
                </c:pt>
                <c:pt idx="55">
                  <c:v>3</c:v>
                </c:pt>
                <c:pt idx="56">
                  <c:v>1</c:v>
                </c:pt>
                <c:pt idx="57">
                  <c:v>1</c:v>
                </c:pt>
                <c:pt idx="58">
                  <c:v>1</c:v>
                </c:pt>
              </c:numCache>
            </c:numRef>
          </c:val>
          <c:extLst>
            <c:ext xmlns:c16="http://schemas.microsoft.com/office/drawing/2014/chart" uri="{C3380CC4-5D6E-409C-BE32-E72D297353CC}">
              <c16:uniqueId val="{00000000-5CAF-4BA9-918E-61DECA7A8F4E}"/>
            </c:ext>
          </c:extLst>
        </c:ser>
        <c:dLbls>
          <c:showLegendKey val="0"/>
          <c:showVal val="0"/>
          <c:showCatName val="0"/>
          <c:showSerName val="0"/>
          <c:showPercent val="0"/>
          <c:showBubbleSize val="0"/>
        </c:dLbls>
        <c:axId val="1612772527"/>
        <c:axId val="1612785007"/>
      </c:areaChart>
      <c:catAx>
        <c:axId val="16127725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785007"/>
        <c:crosses val="autoZero"/>
        <c:auto val="1"/>
        <c:lblAlgn val="ctr"/>
        <c:lblOffset val="100"/>
        <c:noMultiLvlLbl val="0"/>
      </c:catAx>
      <c:valAx>
        <c:axId val="1612785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7725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A6DB038D-0BC5-476A-8C64-4DEBAC906594}">
          <cx:tx>
            <cx:txData>
              <cx:f>_xlchart.v1.0</cx:f>
              <cx:v>Shipment  Weight</cx:v>
            </cx:txData>
          </cx:tx>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Shipment Weight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Shipment Weight Distribution</a:t>
          </a:r>
        </a:p>
      </cx:txPr>
    </cx:title>
    <cx:plotArea>
      <cx:plotAreaRegion>
        <cx:series layoutId="clusteredColumn" uniqueId="{F0009864-443F-49DA-BD8B-5265C17F9F2F}">
          <cx:dataLabels pos="outEnd">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Shipment Weight Distribution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Shipment Weight Distribution</a:t>
          </a:r>
        </a:p>
      </cx:txPr>
    </cx:title>
    <cx:plotArea>
      <cx:plotAreaRegion>
        <cx:series layoutId="clusteredColumn" uniqueId="{F0009864-443F-49DA-BD8B-5265C17F9F2F}">
          <cx:dataLabels pos="outEnd">
            <cx:txPr>
              <a:bodyPr spcFirstLastPara="1" vertOverflow="ellipsis" horzOverflow="overflow" wrap="square" lIns="0" tIns="0" rIns="0" bIns="0" anchor="ctr" anchorCtr="1"/>
              <a:lstStyle/>
              <a:p>
                <a:pPr algn="ctr" rtl="0">
                  <a:defRPr sz="1300"/>
                </a:pPr>
                <a:endParaRPr lang="en-US" sz="1300" b="0" i="0" u="none" strike="noStrike" baseline="0">
                  <a:solidFill>
                    <a:sysClr val="window" lastClr="FFFFFF">
                      <a:lumMod val="95000"/>
                    </a:sysClr>
                  </a:solidFill>
                  <a:latin typeface="Calibri" panose="020F0502020204030204"/>
                </a:endParaRPr>
              </a:p>
            </cx:txPr>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7.xml"/><Relationship Id="rId7" Type="http://schemas.openxmlformats.org/officeDocument/2006/relationships/chart" Target="../charts/chart20.xml"/><Relationship Id="rId2" Type="http://schemas.openxmlformats.org/officeDocument/2006/relationships/chart" Target="../charts/chart16.xml"/><Relationship Id="rId1" Type="http://schemas.openxmlformats.org/officeDocument/2006/relationships/chart" Target="../charts/chart15.xml"/><Relationship Id="rId6" Type="http://schemas.microsoft.com/office/2014/relationships/chartEx" Target="../charts/chartEx3.xml"/><Relationship Id="rId5" Type="http://schemas.openxmlformats.org/officeDocument/2006/relationships/chart" Target="../charts/chart19.xml"/><Relationship Id="rId4"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352425</xdr:colOff>
      <xdr:row>7</xdr:row>
      <xdr:rowOff>152400</xdr:rowOff>
    </xdr:from>
    <xdr:to>
      <xdr:col>2</xdr:col>
      <xdr:colOff>771525</xdr:colOff>
      <xdr:row>11</xdr:row>
      <xdr:rowOff>0</xdr:rowOff>
    </xdr:to>
    <xdr:sp macro="" textlink="">
      <xdr:nvSpPr>
        <xdr:cNvPr id="2" name="TextBox 1">
          <a:extLst>
            <a:ext uri="{FF2B5EF4-FFF2-40B4-BE49-F238E27FC236}">
              <a16:creationId xmlns:a16="http://schemas.microsoft.com/office/drawing/2014/main" id="{DC0E30BF-208A-46DD-9BB6-9FB53CEEB03F}"/>
            </a:ext>
          </a:extLst>
        </xdr:cNvPr>
        <xdr:cNvSpPr txBox="1"/>
      </xdr:nvSpPr>
      <xdr:spPr>
        <a:xfrm>
          <a:off x="352425" y="1485900"/>
          <a:ext cx="30956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ysClr val="windowText" lastClr="000000"/>
              </a:solidFill>
              <a:latin typeface="Arial Black" panose="020B0A04020102020204" pitchFamily="34" charset="0"/>
            </a:rPr>
            <a:t>Shipment</a:t>
          </a:r>
          <a:r>
            <a:rPr lang="en-IN" sz="1100" b="1" baseline="0">
              <a:solidFill>
                <a:sysClr val="windowText" lastClr="000000"/>
              </a:solidFill>
              <a:latin typeface="Arial Black" panose="020B0A04020102020204" pitchFamily="34" charset="0"/>
            </a:rPr>
            <a:t> Volume Trend Chart</a:t>
          </a:r>
          <a:br>
            <a:rPr lang="en-IN" sz="1100"/>
          </a:br>
          <a:endParaRPr lang="en-IN" sz="1100"/>
        </a:p>
      </xdr:txBody>
    </xdr:sp>
    <xdr:clientData/>
  </xdr:twoCellAnchor>
  <xdr:twoCellAnchor>
    <xdr:from>
      <xdr:col>2</xdr:col>
      <xdr:colOff>152399</xdr:colOff>
      <xdr:row>66</xdr:row>
      <xdr:rowOff>47625</xdr:rowOff>
    </xdr:from>
    <xdr:to>
      <xdr:col>3</xdr:col>
      <xdr:colOff>1000124</xdr:colOff>
      <xdr:row>68</xdr:row>
      <xdr:rowOff>142875</xdr:rowOff>
    </xdr:to>
    <xdr:sp macro="" textlink="">
      <xdr:nvSpPr>
        <xdr:cNvPr id="4" name="TextBox 3">
          <a:extLst>
            <a:ext uri="{FF2B5EF4-FFF2-40B4-BE49-F238E27FC236}">
              <a16:creationId xmlns:a16="http://schemas.microsoft.com/office/drawing/2014/main" id="{395D61AE-3F95-4707-BBC1-ACF4DD2FFA50}"/>
            </a:ext>
          </a:extLst>
        </xdr:cNvPr>
        <xdr:cNvSpPr txBox="1"/>
      </xdr:nvSpPr>
      <xdr:spPr>
        <a:xfrm>
          <a:off x="2085974" y="12620625"/>
          <a:ext cx="2333625" cy="4762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ysClr val="windowText" lastClr="000000"/>
              </a:solidFill>
              <a:latin typeface="Arial Black" panose="020B0A04020102020204" pitchFamily="34" charset="0"/>
            </a:rPr>
            <a:t>Shipment </a:t>
          </a:r>
          <a:r>
            <a:rPr lang="en-IN" sz="1000" b="1" baseline="0">
              <a:solidFill>
                <a:sysClr val="windowText" lastClr="000000"/>
              </a:solidFill>
              <a:latin typeface="Arial Black" panose="020B0A04020102020204" pitchFamily="34" charset="0"/>
              <a:ea typeface="+mn-ea"/>
              <a:cs typeface="+mn-cs"/>
            </a:rPr>
            <a:t>Weight</a:t>
          </a:r>
          <a:r>
            <a:rPr lang="en-IN" sz="1000" b="1">
              <a:solidFill>
                <a:sysClr val="windowText" lastClr="000000"/>
              </a:solidFill>
              <a:latin typeface="Arial Black" panose="020B0A04020102020204" pitchFamily="34" charset="0"/>
            </a:rPr>
            <a:t> Distribution</a:t>
          </a:r>
        </a:p>
      </xdr:txBody>
    </xdr:sp>
    <xdr:clientData/>
  </xdr:twoCellAnchor>
  <xdr:twoCellAnchor>
    <xdr:from>
      <xdr:col>7</xdr:col>
      <xdr:colOff>219075</xdr:colOff>
      <xdr:row>70</xdr:row>
      <xdr:rowOff>185737</xdr:rowOff>
    </xdr:from>
    <xdr:to>
      <xdr:col>15</xdr:col>
      <xdr:colOff>409575</xdr:colOff>
      <xdr:row>85</xdr:row>
      <xdr:rowOff>71437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887AA05-BA38-4A81-9FAD-531F3F3696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53175" y="12987337"/>
              <a:ext cx="5067300"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676275</xdr:colOff>
      <xdr:row>249</xdr:row>
      <xdr:rowOff>0</xdr:rowOff>
    </xdr:from>
    <xdr:to>
      <xdr:col>3</xdr:col>
      <xdr:colOff>542925</xdr:colOff>
      <xdr:row>252</xdr:row>
      <xdr:rowOff>66675</xdr:rowOff>
    </xdr:to>
    <xdr:sp macro="" textlink="">
      <xdr:nvSpPr>
        <xdr:cNvPr id="6" name="TextBox 5">
          <a:extLst>
            <a:ext uri="{FF2B5EF4-FFF2-40B4-BE49-F238E27FC236}">
              <a16:creationId xmlns:a16="http://schemas.microsoft.com/office/drawing/2014/main" id="{4A39B665-42AF-4A63-B834-905FBC32C0F3}"/>
            </a:ext>
          </a:extLst>
        </xdr:cNvPr>
        <xdr:cNvSpPr txBox="1"/>
      </xdr:nvSpPr>
      <xdr:spPr>
        <a:xfrm>
          <a:off x="1552575" y="47434500"/>
          <a:ext cx="2409825" cy="63817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 Shipment Charges Distribution</a:t>
          </a:r>
        </a:p>
      </xdr:txBody>
    </xdr:sp>
    <xdr:clientData/>
  </xdr:twoCellAnchor>
  <xdr:twoCellAnchor>
    <xdr:from>
      <xdr:col>1</xdr:col>
      <xdr:colOff>133350</xdr:colOff>
      <xdr:row>268</xdr:row>
      <xdr:rowOff>152400</xdr:rowOff>
    </xdr:from>
    <xdr:to>
      <xdr:col>3</xdr:col>
      <xdr:colOff>266700</xdr:colOff>
      <xdr:row>271</xdr:row>
      <xdr:rowOff>47625</xdr:rowOff>
    </xdr:to>
    <xdr:sp macro="" textlink="">
      <xdr:nvSpPr>
        <xdr:cNvPr id="8" name="TextBox 7">
          <a:extLst>
            <a:ext uri="{FF2B5EF4-FFF2-40B4-BE49-F238E27FC236}">
              <a16:creationId xmlns:a16="http://schemas.microsoft.com/office/drawing/2014/main" id="{F590D7DA-F62D-4B1A-A86C-C2D9780ADE8C}"/>
            </a:ext>
          </a:extLst>
        </xdr:cNvPr>
        <xdr:cNvSpPr txBox="1"/>
      </xdr:nvSpPr>
      <xdr:spPr>
        <a:xfrm>
          <a:off x="1123950" y="51206400"/>
          <a:ext cx="2781300" cy="4667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a:solidFill>
                <a:sysClr val="windowText" lastClr="000000"/>
              </a:solidFill>
              <a:effectLst/>
              <a:latin typeface="Arial Black" panose="020B0A04020102020204" pitchFamily="34" charset="0"/>
              <a:ea typeface="+mn-ea"/>
              <a:cs typeface="+mn-cs"/>
            </a:rPr>
            <a:t>Shipment Efficiency Scatter Plot</a:t>
          </a:r>
          <a:endParaRPr lang="en-IN" sz="1100">
            <a:solidFill>
              <a:sysClr val="windowText" lastClr="000000"/>
            </a:solidFill>
            <a:latin typeface="Arial Black" panose="020B0A04020102020204" pitchFamily="34" charset="0"/>
          </a:endParaRPr>
        </a:p>
      </xdr:txBody>
    </xdr:sp>
    <xdr:clientData/>
  </xdr:twoCellAnchor>
  <xdr:twoCellAnchor>
    <xdr:from>
      <xdr:col>12</xdr:col>
      <xdr:colOff>441960</xdr:colOff>
      <xdr:row>275</xdr:row>
      <xdr:rowOff>63817</xdr:rowOff>
    </xdr:from>
    <xdr:to>
      <xdr:col>20</xdr:col>
      <xdr:colOff>137160</xdr:colOff>
      <xdr:row>289</xdr:row>
      <xdr:rowOff>140017</xdr:rowOff>
    </xdr:to>
    <xdr:graphicFrame macro="">
      <xdr:nvGraphicFramePr>
        <xdr:cNvPr id="13" name="Chart 12">
          <a:extLst>
            <a:ext uri="{FF2B5EF4-FFF2-40B4-BE49-F238E27FC236}">
              <a16:creationId xmlns:a16="http://schemas.microsoft.com/office/drawing/2014/main" id="{FE3F0AE1-8F77-481E-99D1-3DF107D5A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238125</xdr:colOff>
      <xdr:row>457</xdr:row>
      <xdr:rowOff>95249</xdr:rowOff>
    </xdr:from>
    <xdr:to>
      <xdr:col>3</xdr:col>
      <xdr:colOff>161925</xdr:colOff>
      <xdr:row>459</xdr:row>
      <xdr:rowOff>47624</xdr:rowOff>
    </xdr:to>
    <xdr:sp macro="" textlink="">
      <xdr:nvSpPr>
        <xdr:cNvPr id="14" name="TextBox 13">
          <a:extLst>
            <a:ext uri="{FF2B5EF4-FFF2-40B4-BE49-F238E27FC236}">
              <a16:creationId xmlns:a16="http://schemas.microsoft.com/office/drawing/2014/main" id="{D9595D2B-FC10-4ACB-8602-57F6E5B7188D}"/>
            </a:ext>
          </a:extLst>
        </xdr:cNvPr>
        <xdr:cNvSpPr txBox="1"/>
      </xdr:nvSpPr>
      <xdr:spPr>
        <a:xfrm>
          <a:off x="1266825" y="87153749"/>
          <a:ext cx="2505075" cy="33337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Arial Black" panose="020B0A04020102020204" pitchFamily="34" charset="0"/>
            </a:rPr>
            <a:t>Shipment Status Distribution Chart</a:t>
          </a:r>
        </a:p>
      </xdr:txBody>
    </xdr:sp>
    <xdr:clientData/>
  </xdr:twoCellAnchor>
  <xdr:twoCellAnchor>
    <xdr:from>
      <xdr:col>4</xdr:col>
      <xdr:colOff>104775</xdr:colOff>
      <xdr:row>456</xdr:row>
      <xdr:rowOff>61912</xdr:rowOff>
    </xdr:from>
    <xdr:to>
      <xdr:col>11</xdr:col>
      <xdr:colOff>219075</xdr:colOff>
      <xdr:row>470</xdr:row>
      <xdr:rowOff>138112</xdr:rowOff>
    </xdr:to>
    <xdr:graphicFrame macro="">
      <xdr:nvGraphicFramePr>
        <xdr:cNvPr id="15" name="Chart 14">
          <a:extLst>
            <a:ext uri="{FF2B5EF4-FFF2-40B4-BE49-F238E27FC236}">
              <a16:creationId xmlns:a16="http://schemas.microsoft.com/office/drawing/2014/main" id="{791FE941-F014-4ACD-81EE-10DC3D50F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981075</xdr:colOff>
      <xdr:row>473</xdr:row>
      <xdr:rowOff>76200</xdr:rowOff>
    </xdr:from>
    <xdr:to>
      <xdr:col>2</xdr:col>
      <xdr:colOff>1457325</xdr:colOff>
      <xdr:row>474</xdr:row>
      <xdr:rowOff>152400</xdr:rowOff>
    </xdr:to>
    <xdr:sp macro="" textlink="">
      <xdr:nvSpPr>
        <xdr:cNvPr id="16" name="TextBox 15">
          <a:extLst>
            <a:ext uri="{FF2B5EF4-FFF2-40B4-BE49-F238E27FC236}">
              <a16:creationId xmlns:a16="http://schemas.microsoft.com/office/drawing/2014/main" id="{F3900609-7113-4C24-A275-9C4610456CC4}"/>
            </a:ext>
          </a:extLst>
        </xdr:cNvPr>
        <xdr:cNvSpPr txBox="1"/>
      </xdr:nvSpPr>
      <xdr:spPr>
        <a:xfrm>
          <a:off x="981075" y="90182700"/>
          <a:ext cx="2524125" cy="2667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ysClr val="windowText" lastClr="000000"/>
              </a:solidFill>
            </a:rPr>
            <a:t>Shipment domain-type distribution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45720</xdr:colOff>
      <xdr:row>4</xdr:row>
      <xdr:rowOff>30480</xdr:rowOff>
    </xdr:from>
    <xdr:to>
      <xdr:col>13</xdr:col>
      <xdr:colOff>434340</xdr:colOff>
      <xdr:row>22</xdr:row>
      <xdr:rowOff>114300</xdr:rowOff>
    </xdr:to>
    <xdr:graphicFrame macro="">
      <xdr:nvGraphicFramePr>
        <xdr:cNvPr id="2" name="Chart 1">
          <a:extLst>
            <a:ext uri="{FF2B5EF4-FFF2-40B4-BE49-F238E27FC236}">
              <a16:creationId xmlns:a16="http://schemas.microsoft.com/office/drawing/2014/main" id="{BAE030A7-DE2D-4F17-8C81-0D3FE5D3C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5</xdr:row>
      <xdr:rowOff>0</xdr:rowOff>
    </xdr:from>
    <xdr:to>
      <xdr:col>15</xdr:col>
      <xdr:colOff>30480</xdr:colOff>
      <xdr:row>24</xdr:row>
      <xdr:rowOff>152400</xdr:rowOff>
    </xdr:to>
    <xdr:graphicFrame macro="">
      <xdr:nvGraphicFramePr>
        <xdr:cNvPr id="2" name="Chart 1">
          <a:extLst>
            <a:ext uri="{FF2B5EF4-FFF2-40B4-BE49-F238E27FC236}">
              <a16:creationId xmlns:a16="http://schemas.microsoft.com/office/drawing/2014/main" id="{04374346-B5A7-47E8-8877-25752FB2E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21</xdr:col>
      <xdr:colOff>590550</xdr:colOff>
      <xdr:row>16</xdr:row>
      <xdr:rowOff>180974</xdr:rowOff>
    </xdr:from>
    <xdr:to>
      <xdr:col>28</xdr:col>
      <xdr:colOff>365760</xdr:colOff>
      <xdr:row>36</xdr:row>
      <xdr:rowOff>15239</xdr:rowOff>
    </xdr:to>
    <xdr:graphicFrame macro="">
      <xdr:nvGraphicFramePr>
        <xdr:cNvPr id="2" name="Chart 1">
          <a:extLst>
            <a:ext uri="{FF2B5EF4-FFF2-40B4-BE49-F238E27FC236}">
              <a16:creationId xmlns:a16="http://schemas.microsoft.com/office/drawing/2014/main" id="{2A146CC6-A4A0-4A63-8FAA-047C2669B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4</xdr:row>
      <xdr:rowOff>0</xdr:rowOff>
    </xdr:from>
    <xdr:to>
      <xdr:col>16</xdr:col>
      <xdr:colOff>60960</xdr:colOff>
      <xdr:row>24</xdr:row>
      <xdr:rowOff>167640</xdr:rowOff>
    </xdr:to>
    <xdr:graphicFrame macro="">
      <xdr:nvGraphicFramePr>
        <xdr:cNvPr id="2" name="Chart 1">
          <a:extLst>
            <a:ext uri="{FF2B5EF4-FFF2-40B4-BE49-F238E27FC236}">
              <a16:creationId xmlns:a16="http://schemas.microsoft.com/office/drawing/2014/main" id="{C972DBF6-E7A5-4F4A-9E70-29FBD52D7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5</xdr:row>
      <xdr:rowOff>0</xdr:rowOff>
    </xdr:from>
    <xdr:to>
      <xdr:col>12</xdr:col>
      <xdr:colOff>304800</xdr:colOff>
      <xdr:row>19</xdr:row>
      <xdr:rowOff>76200</xdr:rowOff>
    </xdr:to>
    <xdr:graphicFrame macro="">
      <xdr:nvGraphicFramePr>
        <xdr:cNvPr id="2" name="Chart 1">
          <a:extLst>
            <a:ext uri="{FF2B5EF4-FFF2-40B4-BE49-F238E27FC236}">
              <a16:creationId xmlns:a16="http://schemas.microsoft.com/office/drawing/2014/main" id="{6DFF8954-3515-4F13-A6BE-040D4A7CA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22860</xdr:colOff>
      <xdr:row>3</xdr:row>
      <xdr:rowOff>7620</xdr:rowOff>
    </xdr:from>
    <xdr:to>
      <xdr:col>12</xdr:col>
      <xdr:colOff>327660</xdr:colOff>
      <xdr:row>20</xdr:row>
      <xdr:rowOff>38100</xdr:rowOff>
    </xdr:to>
    <xdr:graphicFrame macro="">
      <xdr:nvGraphicFramePr>
        <xdr:cNvPr id="2" name="Chart 1">
          <a:extLst>
            <a:ext uri="{FF2B5EF4-FFF2-40B4-BE49-F238E27FC236}">
              <a16:creationId xmlns:a16="http://schemas.microsoft.com/office/drawing/2014/main" id="{637C9CFC-B1AE-4D71-B3F1-797B25D95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5</xdr:row>
      <xdr:rowOff>0</xdr:rowOff>
    </xdr:from>
    <xdr:to>
      <xdr:col>13</xdr:col>
      <xdr:colOff>114300</xdr:colOff>
      <xdr:row>19</xdr:row>
      <xdr:rowOff>76200</xdr:rowOff>
    </xdr:to>
    <xdr:graphicFrame macro="">
      <xdr:nvGraphicFramePr>
        <xdr:cNvPr id="2" name="Chart 1">
          <a:extLst>
            <a:ext uri="{FF2B5EF4-FFF2-40B4-BE49-F238E27FC236}">
              <a16:creationId xmlns:a16="http://schemas.microsoft.com/office/drawing/2014/main" id="{0A186391-5980-4F1D-B4DA-52E211C05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5443</xdr:colOff>
      <xdr:row>35</xdr:row>
      <xdr:rowOff>101007</xdr:rowOff>
    </xdr:from>
    <xdr:to>
      <xdr:col>8</xdr:col>
      <xdr:colOff>599153</xdr:colOff>
      <xdr:row>54</xdr:row>
      <xdr:rowOff>104672</xdr:rowOff>
    </xdr:to>
    <xdr:graphicFrame macro="">
      <xdr:nvGraphicFramePr>
        <xdr:cNvPr id="3" name="Chart 2">
          <a:extLst>
            <a:ext uri="{FF2B5EF4-FFF2-40B4-BE49-F238E27FC236}">
              <a16:creationId xmlns:a16="http://schemas.microsoft.com/office/drawing/2014/main" id="{1967FE20-6308-47C3-A4DC-A347C2D68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4551</xdr:colOff>
      <xdr:row>32</xdr:row>
      <xdr:rowOff>123487</xdr:rowOff>
    </xdr:from>
    <xdr:to>
      <xdr:col>21</xdr:col>
      <xdr:colOff>15363</xdr:colOff>
      <xdr:row>54</xdr:row>
      <xdr:rowOff>92177</xdr:rowOff>
    </xdr:to>
    <xdr:graphicFrame macro="">
      <xdr:nvGraphicFramePr>
        <xdr:cNvPr id="4" name="Chart 3">
          <a:extLst>
            <a:ext uri="{FF2B5EF4-FFF2-40B4-BE49-F238E27FC236}">
              <a16:creationId xmlns:a16="http://schemas.microsoft.com/office/drawing/2014/main" id="{940F8EF6-887F-4674-8772-886054DDB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138267</xdr:colOff>
      <xdr:row>32</xdr:row>
      <xdr:rowOff>125418</xdr:rowOff>
    </xdr:from>
    <xdr:to>
      <xdr:col>32</xdr:col>
      <xdr:colOff>307259</xdr:colOff>
      <xdr:row>54</xdr:row>
      <xdr:rowOff>76814</xdr:rowOff>
    </xdr:to>
    <xdr:graphicFrame macro="">
      <xdr:nvGraphicFramePr>
        <xdr:cNvPr id="8" name="Chart 7">
          <a:extLst>
            <a:ext uri="{FF2B5EF4-FFF2-40B4-BE49-F238E27FC236}">
              <a16:creationId xmlns:a16="http://schemas.microsoft.com/office/drawing/2014/main" id="{F744FAD8-CD66-4385-9EE3-0CE93A854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405195</xdr:colOff>
      <xdr:row>32</xdr:row>
      <xdr:rowOff>142875</xdr:rowOff>
    </xdr:from>
    <xdr:to>
      <xdr:col>40</xdr:col>
      <xdr:colOff>476249</xdr:colOff>
      <xdr:row>54</xdr:row>
      <xdr:rowOff>76815</xdr:rowOff>
    </xdr:to>
    <xdr:graphicFrame macro="">
      <xdr:nvGraphicFramePr>
        <xdr:cNvPr id="9" name="Chart 8">
          <a:extLst>
            <a:ext uri="{FF2B5EF4-FFF2-40B4-BE49-F238E27FC236}">
              <a16:creationId xmlns:a16="http://schemas.microsoft.com/office/drawing/2014/main" id="{6B49B79F-EADA-46E4-B06D-E4E0C87BC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168992</xdr:colOff>
      <xdr:row>10</xdr:row>
      <xdr:rowOff>40992</xdr:rowOff>
    </xdr:from>
    <xdr:to>
      <xdr:col>40</xdr:col>
      <xdr:colOff>491021</xdr:colOff>
      <xdr:row>32</xdr:row>
      <xdr:rowOff>30724</xdr:rowOff>
    </xdr:to>
    <xdr:graphicFrame macro="">
      <xdr:nvGraphicFramePr>
        <xdr:cNvPr id="11" name="Chart 10">
          <a:extLst>
            <a:ext uri="{FF2B5EF4-FFF2-40B4-BE49-F238E27FC236}">
              <a16:creationId xmlns:a16="http://schemas.microsoft.com/office/drawing/2014/main" id="{2B477A88-633A-4056-BAAB-96CFC5E78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36</xdr:col>
      <xdr:colOff>559662</xdr:colOff>
      <xdr:row>4</xdr:row>
      <xdr:rowOff>5697</xdr:rowOff>
    </xdr:from>
    <xdr:to>
      <xdr:col>40</xdr:col>
      <xdr:colOff>443933</xdr:colOff>
      <xdr:row>9</xdr:row>
      <xdr:rowOff>4983</xdr:rowOff>
    </xdr:to>
    <mc:AlternateContent xmlns:mc="http://schemas.openxmlformats.org/markup-compatibility/2006" xmlns:a14="http://schemas.microsoft.com/office/drawing/2010/main">
      <mc:Choice Requires="a14">
        <xdr:graphicFrame macro="">
          <xdr:nvGraphicFramePr>
            <xdr:cNvPr id="14" name="S.SER_TYPE">
              <a:extLst>
                <a:ext uri="{FF2B5EF4-FFF2-40B4-BE49-F238E27FC236}">
                  <a16:creationId xmlns:a16="http://schemas.microsoft.com/office/drawing/2014/main" id="{73E5E43F-12D0-44FB-9912-BABC2E193B6C}"/>
                </a:ext>
              </a:extLst>
            </xdr:cNvPr>
            <xdr:cNvGraphicFramePr/>
          </xdr:nvGraphicFramePr>
          <xdr:xfrm>
            <a:off x="0" y="0"/>
            <a:ext cx="0" cy="0"/>
          </xdr:xfrm>
          <a:graphic>
            <a:graphicData uri="http://schemas.microsoft.com/office/drawing/2010/slicer">
              <sle:slicer xmlns:sle="http://schemas.microsoft.com/office/drawing/2010/slicer" name="S.SER_TYPE"/>
            </a:graphicData>
          </a:graphic>
        </xdr:graphicFrame>
      </mc:Choice>
      <mc:Fallback xmlns="">
        <xdr:sp macro="" textlink="">
          <xdr:nvSpPr>
            <xdr:cNvPr id="0" name=""/>
            <xdr:cNvSpPr>
              <a:spLocks noTextEdit="1"/>
            </xdr:cNvSpPr>
          </xdr:nvSpPr>
          <xdr:spPr>
            <a:xfrm>
              <a:off x="20110978" y="740960"/>
              <a:ext cx="2290587" cy="918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581940</xdr:colOff>
      <xdr:row>4</xdr:row>
      <xdr:rowOff>8460</xdr:rowOff>
    </xdr:from>
    <xdr:to>
      <xdr:col>36</xdr:col>
      <xdr:colOff>484751</xdr:colOff>
      <xdr:row>9</xdr:row>
      <xdr:rowOff>4983</xdr:rowOff>
    </xdr:to>
    <mc:AlternateContent xmlns:mc="http://schemas.openxmlformats.org/markup-compatibility/2006" xmlns:a14="http://schemas.microsoft.com/office/drawing/2010/main">
      <mc:Choice Requires="a14">
        <xdr:graphicFrame macro="">
          <xdr:nvGraphicFramePr>
            <xdr:cNvPr id="15" name="S.SH_DOMAIN 1">
              <a:extLst>
                <a:ext uri="{FF2B5EF4-FFF2-40B4-BE49-F238E27FC236}">
                  <a16:creationId xmlns:a16="http://schemas.microsoft.com/office/drawing/2014/main" id="{8BE6AF5B-75F5-427C-90FA-3748588262A0}"/>
                </a:ext>
              </a:extLst>
            </xdr:cNvPr>
            <xdr:cNvGraphicFramePr/>
          </xdr:nvGraphicFramePr>
          <xdr:xfrm>
            <a:off x="0" y="0"/>
            <a:ext cx="0" cy="0"/>
          </xdr:xfrm>
          <a:graphic>
            <a:graphicData uri="http://schemas.microsoft.com/office/drawing/2010/slicer">
              <sle:slicer xmlns:sle="http://schemas.microsoft.com/office/drawing/2010/slicer" name="S.SH_DOMAIN 1"/>
            </a:graphicData>
          </a:graphic>
        </xdr:graphicFrame>
      </mc:Choice>
      <mc:Fallback xmlns="">
        <xdr:sp macro="" textlink="">
          <xdr:nvSpPr>
            <xdr:cNvPr id="0" name=""/>
            <xdr:cNvSpPr>
              <a:spLocks noTextEdit="1"/>
            </xdr:cNvSpPr>
          </xdr:nvSpPr>
          <xdr:spPr>
            <a:xfrm>
              <a:off x="17726940" y="743723"/>
              <a:ext cx="2309127" cy="915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587374</xdr:colOff>
      <xdr:row>3</xdr:row>
      <xdr:rowOff>188802</xdr:rowOff>
    </xdr:from>
    <xdr:to>
      <xdr:col>32</xdr:col>
      <xdr:colOff>449035</xdr:colOff>
      <xdr:row>8</xdr:row>
      <xdr:rowOff>163285</xdr:rowOff>
    </xdr:to>
    <mc:AlternateContent xmlns:mc="http://schemas.openxmlformats.org/markup-compatibility/2006" xmlns:tsle="http://schemas.microsoft.com/office/drawing/2012/timeslicer">
      <mc:Choice Requires="tsle">
        <xdr:graphicFrame macro="">
          <xdr:nvGraphicFramePr>
            <xdr:cNvPr id="16" name="S.Sent_date">
              <a:extLst>
                <a:ext uri="{FF2B5EF4-FFF2-40B4-BE49-F238E27FC236}">
                  <a16:creationId xmlns:a16="http://schemas.microsoft.com/office/drawing/2014/main" id="{BA4BD662-3017-4B7A-BD70-A665FE5E43D2}"/>
                </a:ext>
              </a:extLst>
            </xdr:cNvPr>
            <xdr:cNvGraphicFramePr/>
          </xdr:nvGraphicFramePr>
          <xdr:xfrm>
            <a:off x="0" y="0"/>
            <a:ext cx="0" cy="0"/>
          </xdr:xfrm>
          <a:graphic>
            <a:graphicData uri="http://schemas.microsoft.com/office/drawing/2012/timeslicer">
              <tsle:timeslicer name="S.Sent_date"/>
            </a:graphicData>
          </a:graphic>
        </xdr:graphicFrame>
      </mc:Choice>
      <mc:Fallback xmlns="">
        <xdr:sp macro="" textlink="">
          <xdr:nvSpPr>
            <xdr:cNvPr id="0" name=""/>
            <xdr:cNvSpPr>
              <a:spLocks noTextEdit="1"/>
            </xdr:cNvSpPr>
          </xdr:nvSpPr>
          <xdr:spPr>
            <a:xfrm>
              <a:off x="15326058" y="740249"/>
              <a:ext cx="2267977" cy="8935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127001</xdr:colOff>
      <xdr:row>4</xdr:row>
      <xdr:rowOff>22100</xdr:rowOff>
    </xdr:from>
    <xdr:to>
      <xdr:col>24</xdr:col>
      <xdr:colOff>484187</xdr:colOff>
      <xdr:row>9</xdr:row>
      <xdr:rowOff>4984</xdr:rowOff>
    </xdr:to>
    <mc:AlternateContent xmlns:mc="http://schemas.openxmlformats.org/markup-compatibility/2006" xmlns:a14="http://schemas.microsoft.com/office/drawing/2010/main">
      <mc:Choice Requires="a14">
        <xdr:graphicFrame macro="">
          <xdr:nvGraphicFramePr>
            <xdr:cNvPr id="17" name="C_TYPE">
              <a:extLst>
                <a:ext uri="{FF2B5EF4-FFF2-40B4-BE49-F238E27FC236}">
                  <a16:creationId xmlns:a16="http://schemas.microsoft.com/office/drawing/2014/main" id="{71228613-2D96-4100-933E-A0138B6EBBAD}"/>
                </a:ext>
              </a:extLst>
            </xdr:cNvPr>
            <xdr:cNvGraphicFramePr/>
          </xdr:nvGraphicFramePr>
          <xdr:xfrm>
            <a:off x="0" y="0"/>
            <a:ext cx="0" cy="0"/>
          </xdr:xfrm>
          <a:graphic>
            <a:graphicData uri="http://schemas.microsoft.com/office/drawing/2010/slicer">
              <sle:slicer xmlns:sle="http://schemas.microsoft.com/office/drawing/2010/slicer" name="C_TYPE"/>
            </a:graphicData>
          </a:graphic>
        </xdr:graphicFrame>
      </mc:Choice>
      <mc:Fallback xmlns="">
        <xdr:sp macro="" textlink="">
          <xdr:nvSpPr>
            <xdr:cNvPr id="0" name=""/>
            <xdr:cNvSpPr>
              <a:spLocks noTextEdit="1"/>
            </xdr:cNvSpPr>
          </xdr:nvSpPr>
          <xdr:spPr>
            <a:xfrm>
              <a:off x="10654633" y="757363"/>
              <a:ext cx="2161922" cy="901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108855</xdr:colOff>
      <xdr:row>4</xdr:row>
      <xdr:rowOff>22101</xdr:rowOff>
    </xdr:from>
    <xdr:to>
      <xdr:col>21</xdr:col>
      <xdr:colOff>15874</xdr:colOff>
      <xdr:row>9</xdr:row>
      <xdr:rowOff>4983</xdr:rowOff>
    </xdr:to>
    <mc:AlternateContent xmlns:mc="http://schemas.openxmlformats.org/markup-compatibility/2006" xmlns:a14="http://schemas.microsoft.com/office/drawing/2010/main">
      <mc:Choice Requires="a14">
        <xdr:graphicFrame macro="">
          <xdr:nvGraphicFramePr>
            <xdr:cNvPr id="18" name="Membership Status">
              <a:extLst>
                <a:ext uri="{FF2B5EF4-FFF2-40B4-BE49-F238E27FC236}">
                  <a16:creationId xmlns:a16="http://schemas.microsoft.com/office/drawing/2014/main" id="{564FF0FA-682C-4BF0-AF67-F97E86B4593F}"/>
                </a:ext>
              </a:extLst>
            </xdr:cNvPr>
            <xdr:cNvGraphicFramePr/>
          </xdr:nvGraphicFramePr>
          <xdr:xfrm>
            <a:off x="0" y="0"/>
            <a:ext cx="0" cy="0"/>
          </xdr:xfrm>
          <a:graphic>
            <a:graphicData uri="http://schemas.microsoft.com/office/drawing/2010/slicer">
              <sle:slicer xmlns:sle="http://schemas.microsoft.com/office/drawing/2010/slicer" name="Membership Status"/>
            </a:graphicData>
          </a:graphic>
        </xdr:graphicFrame>
      </mc:Choice>
      <mc:Fallback xmlns="">
        <xdr:sp macro="" textlink="">
          <xdr:nvSpPr>
            <xdr:cNvPr id="0" name=""/>
            <xdr:cNvSpPr>
              <a:spLocks noTextEdit="1"/>
            </xdr:cNvSpPr>
          </xdr:nvSpPr>
          <xdr:spPr>
            <a:xfrm>
              <a:off x="8230171" y="757364"/>
              <a:ext cx="2313335" cy="901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570824</xdr:colOff>
      <xdr:row>4</xdr:row>
      <xdr:rowOff>13443</xdr:rowOff>
    </xdr:from>
    <xdr:to>
      <xdr:col>28</xdr:col>
      <xdr:colOff>500060</xdr:colOff>
      <xdr:row>9</xdr:row>
      <xdr:rowOff>4983</xdr:rowOff>
    </xdr:to>
    <mc:AlternateContent xmlns:mc="http://schemas.openxmlformats.org/markup-compatibility/2006" xmlns:a14="http://schemas.microsoft.com/office/drawing/2010/main">
      <mc:Choice Requires="a14">
        <xdr:graphicFrame macro="">
          <xdr:nvGraphicFramePr>
            <xdr:cNvPr id="19" name="P.Payment_Mode">
              <a:extLst>
                <a:ext uri="{FF2B5EF4-FFF2-40B4-BE49-F238E27FC236}">
                  <a16:creationId xmlns:a16="http://schemas.microsoft.com/office/drawing/2014/main" id="{F9FA1036-8E7B-420C-BBF7-CDC42309D1FC}"/>
                </a:ext>
              </a:extLst>
            </xdr:cNvPr>
            <xdr:cNvGraphicFramePr/>
          </xdr:nvGraphicFramePr>
          <xdr:xfrm>
            <a:off x="0" y="0"/>
            <a:ext cx="0" cy="0"/>
          </xdr:xfrm>
          <a:graphic>
            <a:graphicData uri="http://schemas.microsoft.com/office/drawing/2010/slicer">
              <sle:slicer xmlns:sle="http://schemas.microsoft.com/office/drawing/2010/slicer" name="P.Payment_Mode"/>
            </a:graphicData>
          </a:graphic>
        </xdr:graphicFrame>
      </mc:Choice>
      <mc:Fallback xmlns="">
        <xdr:sp macro="" textlink="">
          <xdr:nvSpPr>
            <xdr:cNvPr id="0" name=""/>
            <xdr:cNvSpPr>
              <a:spLocks noTextEdit="1"/>
            </xdr:cNvSpPr>
          </xdr:nvSpPr>
          <xdr:spPr>
            <a:xfrm>
              <a:off x="12903192" y="748706"/>
              <a:ext cx="2335552" cy="91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92758</xdr:colOff>
      <xdr:row>15</xdr:row>
      <xdr:rowOff>69578</xdr:rowOff>
    </xdr:from>
    <xdr:to>
      <xdr:col>8</xdr:col>
      <xdr:colOff>599326</xdr:colOff>
      <xdr:row>34</xdr:row>
      <xdr:rowOff>181938</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0204FC0F-24A7-48BD-A0FE-4906E63C8C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9938" y="2706098"/>
              <a:ext cx="3844128" cy="3587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88193</xdr:colOff>
      <xdr:row>10</xdr:row>
      <xdr:rowOff>40994</xdr:rowOff>
    </xdr:from>
    <xdr:to>
      <xdr:col>21</xdr:col>
      <xdr:colOff>66842</xdr:colOff>
      <xdr:row>32</xdr:row>
      <xdr:rowOff>0</xdr:rowOff>
    </xdr:to>
    <xdr:graphicFrame macro="">
      <xdr:nvGraphicFramePr>
        <xdr:cNvPr id="29" name="Chart 28">
          <a:extLst>
            <a:ext uri="{FF2B5EF4-FFF2-40B4-BE49-F238E27FC236}">
              <a16:creationId xmlns:a16="http://schemas.microsoft.com/office/drawing/2014/main" id="{D154B636-E25E-495C-97DF-8368ED53A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200525</xdr:colOff>
      <xdr:row>10</xdr:row>
      <xdr:rowOff>32356</xdr:rowOff>
    </xdr:from>
    <xdr:to>
      <xdr:col>33</xdr:col>
      <xdr:colOff>28030</xdr:colOff>
      <xdr:row>32</xdr:row>
      <xdr:rowOff>16711</xdr:rowOff>
    </xdr:to>
    <xdr:graphicFrame macro="">
      <xdr:nvGraphicFramePr>
        <xdr:cNvPr id="30" name="Chart 29">
          <a:extLst>
            <a:ext uri="{FF2B5EF4-FFF2-40B4-BE49-F238E27FC236}">
              <a16:creationId xmlns:a16="http://schemas.microsoft.com/office/drawing/2014/main" id="{973E4A03-407A-4C43-8A7B-75A84CBE1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485775</xdr:colOff>
      <xdr:row>8</xdr:row>
      <xdr:rowOff>66675</xdr:rowOff>
    </xdr:from>
    <xdr:to>
      <xdr:col>1</xdr:col>
      <xdr:colOff>1676400</xdr:colOff>
      <xdr:row>10</xdr:row>
      <xdr:rowOff>57150</xdr:rowOff>
    </xdr:to>
    <xdr:sp macro="" textlink="">
      <xdr:nvSpPr>
        <xdr:cNvPr id="2" name="TextBox 1">
          <a:extLst>
            <a:ext uri="{FF2B5EF4-FFF2-40B4-BE49-F238E27FC236}">
              <a16:creationId xmlns:a16="http://schemas.microsoft.com/office/drawing/2014/main" id="{52AD3454-573C-4080-802B-A0FB23DF319B}"/>
            </a:ext>
          </a:extLst>
        </xdr:cNvPr>
        <xdr:cNvSpPr txBox="1"/>
      </xdr:nvSpPr>
      <xdr:spPr>
        <a:xfrm>
          <a:off x="485775" y="1590675"/>
          <a:ext cx="2162175" cy="37147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Customer Type Distribution</a:t>
          </a:r>
        </a:p>
      </xdr:txBody>
    </xdr:sp>
    <xdr:clientData/>
  </xdr:twoCellAnchor>
  <xdr:twoCellAnchor>
    <xdr:from>
      <xdr:col>0</xdr:col>
      <xdr:colOff>409575</xdr:colOff>
      <xdr:row>27</xdr:row>
      <xdr:rowOff>28575</xdr:rowOff>
    </xdr:from>
    <xdr:to>
      <xdr:col>2</xdr:col>
      <xdr:colOff>1304925</xdr:colOff>
      <xdr:row>30</xdr:row>
      <xdr:rowOff>0</xdr:rowOff>
    </xdr:to>
    <xdr:sp macro="" textlink="">
      <xdr:nvSpPr>
        <xdr:cNvPr id="4" name="TextBox 3">
          <a:extLst>
            <a:ext uri="{FF2B5EF4-FFF2-40B4-BE49-F238E27FC236}">
              <a16:creationId xmlns:a16="http://schemas.microsoft.com/office/drawing/2014/main" id="{407F70D0-FD09-404C-A792-01B08C00595C}"/>
            </a:ext>
          </a:extLst>
        </xdr:cNvPr>
        <xdr:cNvSpPr txBox="1"/>
      </xdr:nvSpPr>
      <xdr:spPr>
        <a:xfrm>
          <a:off x="409575" y="5172075"/>
          <a:ext cx="2714625" cy="5429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Membership Status Distribution</a:t>
          </a:r>
        </a:p>
      </xdr:txBody>
    </xdr:sp>
    <xdr:clientData/>
  </xdr:twoCellAnchor>
  <xdr:twoCellAnchor>
    <xdr:from>
      <xdr:col>1</xdr:col>
      <xdr:colOff>190500</xdr:colOff>
      <xdr:row>48</xdr:row>
      <xdr:rowOff>0</xdr:rowOff>
    </xdr:from>
    <xdr:to>
      <xdr:col>5</xdr:col>
      <xdr:colOff>9525</xdr:colOff>
      <xdr:row>50</xdr:row>
      <xdr:rowOff>161925</xdr:rowOff>
    </xdr:to>
    <xdr:sp macro="" textlink="">
      <xdr:nvSpPr>
        <xdr:cNvPr id="6" name="TextBox 5">
          <a:extLst>
            <a:ext uri="{FF2B5EF4-FFF2-40B4-BE49-F238E27FC236}">
              <a16:creationId xmlns:a16="http://schemas.microsoft.com/office/drawing/2014/main" id="{CDAF88C2-401B-4C3F-B057-D6AA7570A3BC}"/>
            </a:ext>
          </a:extLst>
        </xdr:cNvPr>
        <xdr:cNvSpPr txBox="1"/>
      </xdr:nvSpPr>
      <xdr:spPr>
        <a:xfrm>
          <a:off x="1066800" y="9144000"/>
          <a:ext cx="3248025" cy="5429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Customer Aquisition over time</a:t>
          </a:r>
        </a:p>
      </xdr:txBody>
    </xdr:sp>
    <xdr:clientData/>
  </xdr:twoCellAnchor>
  <xdr:twoCellAnchor>
    <xdr:from>
      <xdr:col>2</xdr:col>
      <xdr:colOff>19050</xdr:colOff>
      <xdr:row>103</xdr:row>
      <xdr:rowOff>180975</xdr:rowOff>
    </xdr:from>
    <xdr:to>
      <xdr:col>6</xdr:col>
      <xdr:colOff>76200</xdr:colOff>
      <xdr:row>106</xdr:row>
      <xdr:rowOff>152400</xdr:rowOff>
    </xdr:to>
    <xdr:sp macro="" textlink="">
      <xdr:nvSpPr>
        <xdr:cNvPr id="8" name="TextBox 7">
          <a:extLst>
            <a:ext uri="{FF2B5EF4-FFF2-40B4-BE49-F238E27FC236}">
              <a16:creationId xmlns:a16="http://schemas.microsoft.com/office/drawing/2014/main" id="{ABC8FF38-5758-4A1A-8399-A2A25FDFAD0C}"/>
            </a:ext>
          </a:extLst>
        </xdr:cNvPr>
        <xdr:cNvSpPr txBox="1"/>
      </xdr:nvSpPr>
      <xdr:spPr>
        <a:xfrm>
          <a:off x="1819275" y="19802475"/>
          <a:ext cx="3219450" cy="5429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Customer Churn Over Time</a:t>
          </a:r>
        </a:p>
      </xdr:txBody>
    </xdr:sp>
    <xdr:clientData/>
  </xdr:twoCellAnchor>
  <xdr:twoCellAnchor>
    <xdr:from>
      <xdr:col>1</xdr:col>
      <xdr:colOff>762000</xdr:colOff>
      <xdr:row>173</xdr:row>
      <xdr:rowOff>57150</xdr:rowOff>
    </xdr:from>
    <xdr:to>
      <xdr:col>4</xdr:col>
      <xdr:colOff>247650</xdr:colOff>
      <xdr:row>176</xdr:row>
      <xdr:rowOff>38100</xdr:rowOff>
    </xdr:to>
    <xdr:sp macro="" textlink="">
      <xdr:nvSpPr>
        <xdr:cNvPr id="10" name="TextBox 9">
          <a:extLst>
            <a:ext uri="{FF2B5EF4-FFF2-40B4-BE49-F238E27FC236}">
              <a16:creationId xmlns:a16="http://schemas.microsoft.com/office/drawing/2014/main" id="{FC1BB405-1039-47F4-BAB5-5F7245323A00}"/>
            </a:ext>
          </a:extLst>
        </xdr:cNvPr>
        <xdr:cNvSpPr txBox="1"/>
      </xdr:nvSpPr>
      <xdr:spPr>
        <a:xfrm>
          <a:off x="1638300" y="33013650"/>
          <a:ext cx="23526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Customer Segmentation Chart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6</xdr:row>
      <xdr:rowOff>180975</xdr:rowOff>
    </xdr:from>
    <xdr:to>
      <xdr:col>2</xdr:col>
      <xdr:colOff>1000125</xdr:colOff>
      <xdr:row>9</xdr:row>
      <xdr:rowOff>161925</xdr:rowOff>
    </xdr:to>
    <xdr:sp macro="" textlink="">
      <xdr:nvSpPr>
        <xdr:cNvPr id="2" name="TextBox 1">
          <a:extLst>
            <a:ext uri="{FF2B5EF4-FFF2-40B4-BE49-F238E27FC236}">
              <a16:creationId xmlns:a16="http://schemas.microsoft.com/office/drawing/2014/main" id="{F3CB2B5B-AF4F-4FE4-9158-10C172114DE4}"/>
            </a:ext>
          </a:extLst>
        </xdr:cNvPr>
        <xdr:cNvSpPr txBox="1"/>
      </xdr:nvSpPr>
      <xdr:spPr>
        <a:xfrm>
          <a:off x="962025" y="1323975"/>
          <a:ext cx="2476500" cy="5524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Payment Mode Distribution</a:t>
          </a:r>
        </a:p>
      </xdr:txBody>
    </xdr:sp>
    <xdr:clientData/>
  </xdr:twoCellAnchor>
  <xdr:twoCellAnchor>
    <xdr:from>
      <xdr:col>0</xdr:col>
      <xdr:colOff>371475</xdr:colOff>
      <xdr:row>24</xdr:row>
      <xdr:rowOff>95250</xdr:rowOff>
    </xdr:from>
    <xdr:to>
      <xdr:col>2</xdr:col>
      <xdr:colOff>485775</xdr:colOff>
      <xdr:row>26</xdr:row>
      <xdr:rowOff>152400</xdr:rowOff>
    </xdr:to>
    <xdr:sp macro="" textlink="">
      <xdr:nvSpPr>
        <xdr:cNvPr id="4" name="TextBox 3">
          <a:extLst>
            <a:ext uri="{FF2B5EF4-FFF2-40B4-BE49-F238E27FC236}">
              <a16:creationId xmlns:a16="http://schemas.microsoft.com/office/drawing/2014/main" id="{9394B840-8084-41C5-92EB-E084B6E71A9F}"/>
            </a:ext>
          </a:extLst>
        </xdr:cNvPr>
        <xdr:cNvSpPr txBox="1"/>
      </xdr:nvSpPr>
      <xdr:spPr>
        <a:xfrm>
          <a:off x="371475" y="4667250"/>
          <a:ext cx="2571750" cy="4381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Reveneue</a:t>
          </a:r>
          <a:r>
            <a:rPr lang="en-IN" sz="1100" b="1" baseline="0">
              <a:solidFill>
                <a:schemeClr val="dk1"/>
              </a:solidFill>
              <a:effectLst/>
              <a:latin typeface="+mn-lt"/>
              <a:ea typeface="+mn-ea"/>
              <a:cs typeface="+mn-cs"/>
            </a:rPr>
            <a:t> of Different Payment Mode</a:t>
          </a:r>
          <a:endParaRPr lang="en-IN">
            <a:effectLst/>
          </a:endParaRPr>
        </a:p>
        <a:p>
          <a:endParaRPr lang="en-IN" sz="1100"/>
        </a:p>
      </xdr:txBody>
    </xdr:sp>
    <xdr:clientData/>
  </xdr:twoCellAnchor>
  <xdr:twoCellAnchor>
    <xdr:from>
      <xdr:col>4</xdr:col>
      <xdr:colOff>238125</xdr:colOff>
      <xdr:row>24</xdr:row>
      <xdr:rowOff>119062</xdr:rowOff>
    </xdr:from>
    <xdr:to>
      <xdr:col>11</xdr:col>
      <xdr:colOff>542925</xdr:colOff>
      <xdr:row>39</xdr:row>
      <xdr:rowOff>4762</xdr:rowOff>
    </xdr:to>
    <xdr:graphicFrame macro="">
      <xdr:nvGraphicFramePr>
        <xdr:cNvPr id="5" name="Chart 4">
          <a:extLst>
            <a:ext uri="{FF2B5EF4-FFF2-40B4-BE49-F238E27FC236}">
              <a16:creationId xmlns:a16="http://schemas.microsoft.com/office/drawing/2014/main" id="{28AAB147-4B33-4306-978A-379F0BA16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104775</xdr:colOff>
      <xdr:row>42</xdr:row>
      <xdr:rowOff>171450</xdr:rowOff>
    </xdr:from>
    <xdr:to>
      <xdr:col>3</xdr:col>
      <xdr:colOff>190500</xdr:colOff>
      <xdr:row>44</xdr:row>
      <xdr:rowOff>114300</xdr:rowOff>
    </xdr:to>
    <xdr:sp macro="" textlink="">
      <xdr:nvSpPr>
        <xdr:cNvPr id="6" name="TextBox 5">
          <a:extLst>
            <a:ext uri="{FF2B5EF4-FFF2-40B4-BE49-F238E27FC236}">
              <a16:creationId xmlns:a16="http://schemas.microsoft.com/office/drawing/2014/main" id="{C13BA1F5-7D0F-45AB-8DD6-B873113AA488}"/>
            </a:ext>
          </a:extLst>
        </xdr:cNvPr>
        <xdr:cNvSpPr txBox="1"/>
      </xdr:nvSpPr>
      <xdr:spPr>
        <a:xfrm>
          <a:off x="1304925" y="8172450"/>
          <a:ext cx="2009775" cy="3238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Top Customer by Revenue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9</xdr:row>
      <xdr:rowOff>114300</xdr:rowOff>
    </xdr:from>
    <xdr:to>
      <xdr:col>4</xdr:col>
      <xdr:colOff>200025</xdr:colOff>
      <xdr:row>11</xdr:row>
      <xdr:rowOff>142875</xdr:rowOff>
    </xdr:to>
    <xdr:sp macro="" textlink="">
      <xdr:nvSpPr>
        <xdr:cNvPr id="2" name="TextBox 1">
          <a:extLst>
            <a:ext uri="{FF2B5EF4-FFF2-40B4-BE49-F238E27FC236}">
              <a16:creationId xmlns:a16="http://schemas.microsoft.com/office/drawing/2014/main" id="{1F15DAC1-3868-484F-BE2E-C9B83CB9B7FA}"/>
            </a:ext>
          </a:extLst>
        </xdr:cNvPr>
        <xdr:cNvSpPr txBox="1"/>
      </xdr:nvSpPr>
      <xdr:spPr>
        <a:xfrm>
          <a:off x="409575" y="1828800"/>
          <a:ext cx="2667000" cy="40957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ysClr val="windowText" lastClr="000000"/>
              </a:solidFill>
            </a:rPr>
            <a:t>Employee Branch Distribution Chart</a:t>
          </a:r>
        </a:p>
      </xdr:txBody>
    </xdr:sp>
    <xdr:clientData/>
  </xdr:twoCellAnchor>
  <xdr:twoCellAnchor>
    <xdr:from>
      <xdr:col>2</xdr:col>
      <xdr:colOff>438150</xdr:colOff>
      <xdr:row>64</xdr:row>
      <xdr:rowOff>133350</xdr:rowOff>
    </xdr:from>
    <xdr:to>
      <xdr:col>4</xdr:col>
      <xdr:colOff>914400</xdr:colOff>
      <xdr:row>66</xdr:row>
      <xdr:rowOff>180975</xdr:rowOff>
    </xdr:to>
    <xdr:sp macro="" textlink="">
      <xdr:nvSpPr>
        <xdr:cNvPr id="4" name="TextBox 3">
          <a:extLst>
            <a:ext uri="{FF2B5EF4-FFF2-40B4-BE49-F238E27FC236}">
              <a16:creationId xmlns:a16="http://schemas.microsoft.com/office/drawing/2014/main" id="{91AD2E4C-FA99-47C2-802C-02C7AB714692}"/>
            </a:ext>
          </a:extLst>
        </xdr:cNvPr>
        <xdr:cNvSpPr txBox="1"/>
      </xdr:nvSpPr>
      <xdr:spPr>
        <a:xfrm>
          <a:off x="2962275" y="12325350"/>
          <a:ext cx="3286125" cy="4286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Employee Designation Chart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5</xdr:row>
      <xdr:rowOff>0</xdr:rowOff>
    </xdr:from>
    <xdr:to>
      <xdr:col>13</xdr:col>
      <xdr:colOff>304800</xdr:colOff>
      <xdr:row>19</xdr:row>
      <xdr:rowOff>76200</xdr:rowOff>
    </xdr:to>
    <xdr:graphicFrame macro="">
      <xdr:nvGraphicFramePr>
        <xdr:cNvPr id="2" name="Chart 1">
          <a:extLst>
            <a:ext uri="{FF2B5EF4-FFF2-40B4-BE49-F238E27FC236}">
              <a16:creationId xmlns:a16="http://schemas.microsoft.com/office/drawing/2014/main" id="{393D6321-FC39-4EC8-920D-2B26B984B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5</xdr:row>
      <xdr:rowOff>15240</xdr:rowOff>
    </xdr:from>
    <xdr:to>
      <xdr:col>13</xdr:col>
      <xdr:colOff>7620</xdr:colOff>
      <xdr:row>22</xdr:row>
      <xdr:rowOff>91440</xdr:rowOff>
    </xdr:to>
    <xdr:graphicFrame macro="">
      <xdr:nvGraphicFramePr>
        <xdr:cNvPr id="2" name="Chart 1">
          <a:extLst>
            <a:ext uri="{FF2B5EF4-FFF2-40B4-BE49-F238E27FC236}">
              <a16:creationId xmlns:a16="http://schemas.microsoft.com/office/drawing/2014/main" id="{385EAB98-8D7C-4840-AB1F-836A0A83F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518160</xdr:colOff>
      <xdr:row>3</xdr:row>
      <xdr:rowOff>144780</xdr:rowOff>
    </xdr:from>
    <xdr:to>
      <xdr:col>18</xdr:col>
      <xdr:colOff>518160</xdr:colOff>
      <xdr:row>8</xdr:row>
      <xdr:rowOff>137159</xdr:rowOff>
    </xdr:to>
    <mc:AlternateContent xmlns:mc="http://schemas.openxmlformats.org/markup-compatibility/2006" xmlns:a14="http://schemas.microsoft.com/office/drawing/2010/main">
      <mc:Choice Requires="a14">
        <xdr:graphicFrame macro="">
          <xdr:nvGraphicFramePr>
            <xdr:cNvPr id="2" name="S.SH_DOMAIN">
              <a:extLst>
                <a:ext uri="{FF2B5EF4-FFF2-40B4-BE49-F238E27FC236}">
                  <a16:creationId xmlns:a16="http://schemas.microsoft.com/office/drawing/2014/main" id="{BF3808A0-DAB8-41DB-BF2B-916361F39FE1}"/>
                </a:ext>
              </a:extLst>
            </xdr:cNvPr>
            <xdr:cNvGraphicFramePr/>
          </xdr:nvGraphicFramePr>
          <xdr:xfrm>
            <a:off x="0" y="0"/>
            <a:ext cx="0" cy="0"/>
          </xdr:xfrm>
          <a:graphic>
            <a:graphicData uri="http://schemas.microsoft.com/office/drawing/2010/slicer">
              <sle:slicer xmlns:sle="http://schemas.microsoft.com/office/drawing/2010/slicer" name="S.SH_DOMAIN"/>
            </a:graphicData>
          </a:graphic>
        </xdr:graphicFrame>
      </mc:Choice>
      <mc:Fallback xmlns="">
        <xdr:sp macro="" textlink="">
          <xdr:nvSpPr>
            <xdr:cNvPr id="0" name=""/>
            <xdr:cNvSpPr>
              <a:spLocks noTextEdit="1"/>
            </xdr:cNvSpPr>
          </xdr:nvSpPr>
          <xdr:spPr>
            <a:xfrm>
              <a:off x="9951720" y="693420"/>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5</xdr:row>
      <xdr:rowOff>22860</xdr:rowOff>
    </xdr:from>
    <xdr:to>
      <xdr:col>14</xdr:col>
      <xdr:colOff>320040</xdr:colOff>
      <xdr:row>24</xdr:row>
      <xdr:rowOff>30480</xdr:rowOff>
    </xdr:to>
    <xdr:graphicFrame macro="">
      <xdr:nvGraphicFramePr>
        <xdr:cNvPr id="3" name="Chart 2">
          <a:extLst>
            <a:ext uri="{FF2B5EF4-FFF2-40B4-BE49-F238E27FC236}">
              <a16:creationId xmlns:a16="http://schemas.microsoft.com/office/drawing/2014/main" id="{262AF765-B171-414C-9F11-3CE88CB0E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281940</xdr:colOff>
      <xdr:row>7</xdr:row>
      <xdr:rowOff>22860</xdr:rowOff>
    </xdr:from>
    <xdr:to>
      <xdr:col>11</xdr:col>
      <xdr:colOff>419100</xdr:colOff>
      <xdr:row>22</xdr:row>
      <xdr:rowOff>137160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3A2FB2A-025A-09E6-BD80-6A586BB05F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62200" y="1303020"/>
              <a:ext cx="501396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320040</xdr:colOff>
      <xdr:row>4</xdr:row>
      <xdr:rowOff>7620</xdr:rowOff>
    </xdr:from>
    <xdr:to>
      <xdr:col>8</xdr:col>
      <xdr:colOff>800100</xdr:colOff>
      <xdr:row>26</xdr:row>
      <xdr:rowOff>22860</xdr:rowOff>
    </xdr:to>
    <xdr:graphicFrame macro="">
      <xdr:nvGraphicFramePr>
        <xdr:cNvPr id="2" name="Chart 1">
          <a:extLst>
            <a:ext uri="{FF2B5EF4-FFF2-40B4-BE49-F238E27FC236}">
              <a16:creationId xmlns:a16="http://schemas.microsoft.com/office/drawing/2014/main" id="{EA8A2906-B79B-484E-A7E1-B0CF76823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rd_Excel_Group04_Part1.xlsx" TargetMode="External"/><Relationship Id="rId1" Type="http://schemas.openxmlformats.org/officeDocument/2006/relationships/pivotCacheRecords" Target="pivotCacheRecords1.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4.744984375" createdVersion="8" refreshedVersion="8" minRefreshableVersion="3" recordCount="200" xr:uid="{C540AF53-7524-4869-99FD-BA96B9564ACA}">
  <cacheSource type="worksheet">
    <worksheetSource name="Merge2" r:id="rId2"/>
  </cacheSource>
  <cacheFields count="16">
    <cacheField name="C_ID" numFmtId="0">
      <sharedItems containsSemiMixedTypes="0" containsString="0" containsNumber="1" containsInteger="1" minValue="3" maxValue="9968"/>
    </cacheField>
    <cacheField name="M_ID" numFmtId="0">
      <sharedItems containsSemiMixedTypes="0" containsString="0" containsNumber="1" containsInteger="1" minValue="0" maxValue="988"/>
    </cacheField>
    <cacheField name="C_NAME" numFmtId="0">
      <sharedItems/>
    </cacheField>
    <cacheField name="C_EMAIL_ID" numFmtId="0">
      <sharedItems/>
    </cacheField>
    <cacheField name="C_TYPE" numFmtId="0">
      <sharedItems/>
    </cacheField>
    <cacheField name="P.AMOUNT" numFmtId="0">
      <sharedItems containsSemiMixedTypes="0" containsString="0" containsNumber="1" containsInteger="1" minValue="312" maxValue="99604"/>
    </cacheField>
    <cacheField name="P.Payment_Status" numFmtId="0">
      <sharedItems/>
    </cacheField>
    <cacheField name="P.Payment_Mode" numFmtId="0">
      <sharedItems/>
    </cacheField>
    <cacheField name="P.Payment_Date" numFmtId="0">
      <sharedItems/>
    </cacheField>
    <cacheField name="P.Pay_Category" numFmtId="0">
      <sharedItems/>
    </cacheField>
    <cacheField name="M.Start_date" numFmtId="14">
      <sharedItems containsSemiMixedTypes="0" containsNonDate="0" containsDate="1" containsString="0" minDate="1971-01-02T00:00:00" maxDate="2019-09-22T00:00:00"/>
    </cacheField>
    <cacheField name="M.End_date" numFmtId="14">
      <sharedItems containsSemiMixedTypes="0" containsNonDate="0" containsDate="1" containsString="0" minDate="1973-06-25T00:00:00" maxDate="2038-12-08T00:00:00"/>
    </cacheField>
    <cacheField name="M.Tenure" numFmtId="1">
      <sharedItems containsSemiMixedTypes="0" containsString="0" containsNumber="1" containsInteger="1" minValue="0" maxValue="20"/>
    </cacheField>
    <cacheField name="M.Tenure_type" numFmtId="1">
      <sharedItems count="3">
        <s v="Short Term"/>
        <s v="Long Term"/>
        <s v="Mid Term"/>
      </sharedItems>
    </cacheField>
    <cacheField name="P.Amount_Category" numFmtId="1">
      <sharedItems count="3">
        <s v="Mid Value"/>
        <s v="High Value"/>
        <s v="Low Value"/>
      </sharedItems>
    </cacheField>
    <cacheField name="Customer Segment" numFmtId="1">
      <sharedItems count="9">
        <s v="Short Term-Mid Value"/>
        <s v="Long Term-High Value"/>
        <s v="Long Term-Mid Value"/>
        <s v="Mid Term-High Value"/>
        <s v="Long Term-Low Value"/>
        <s v="Short Term-High Value"/>
        <s v="Short Term-Low Value"/>
        <s v="Mid Term-Low Value"/>
        <s v="Mid Term-Mid Value"/>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89699077" backgroundQuery="1" createdVersion="7" refreshedVersion="8" minRefreshableVersion="3" recordCount="0" supportSubquery="1" supportAdvancedDrill="1" xr:uid="{5F6CC6EA-738D-411D-A1B1-89A5C20225C0}">
  <cacheSource type="external" connectionId="17"/>
  <cacheFields count="3">
    <cacheField name="[Measures].[Total Employees]" caption="Total Employees" numFmtId="0" hierarchy="50" level="32767"/>
    <cacheField name="[Measures].[Average Shipment Handling Time]" caption="Average Shipment Handling Time" numFmtId="0" hierarchy="57" level="32767"/>
    <cacheField name="[Data_Sheet].[Delivery Time].[Delivery Time]" caption="Delivery Time" numFmtId="0" hierarchy="42"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0" memberValueDatatype="130" unbalanced="0"/>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2" memberValueDatatype="20" unbalanced="0">
      <fieldsUsage count="2">
        <fieldUsage x="-1"/>
        <fieldUsage x="2"/>
      </fieldsUsage>
    </cacheHierarchy>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oneField="1">
      <fieldsUsage count="1">
        <fieldUsage x="0"/>
      </fieldsUsage>
    </cacheHierarchy>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oneField="1">
      <fieldsUsage count="1">
        <fieldUsage x="1"/>
      </fieldsUsage>
    </cacheHierarchy>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5.590026736114" createdVersion="8" refreshedVersion="8" minRefreshableVersion="3" recordCount="200" xr:uid="{F0775597-929C-4509-9F30-AE8B138977F2}">
  <cacheSource type="worksheet">
    <worksheetSource name="Data_Sheet"/>
  </cacheSource>
  <cacheFields count="34">
    <cacheField name="C_ID" numFmtId="0">
      <sharedItems containsSemiMixedTypes="0" containsString="0" containsNumber="1" containsInteger="1" minValue="3" maxValue="9968"/>
    </cacheField>
    <cacheField name="M_ID" numFmtId="0">
      <sharedItems containsSemiMixedTypes="0" containsString="0" containsNumber="1" containsInteger="1" minValue="0" maxValue="988"/>
    </cacheField>
    <cacheField name="C_NAME" numFmtId="0">
      <sharedItems/>
    </cacheField>
    <cacheField name="C_EMAIL_ID" numFmtId="0">
      <sharedItems/>
    </cacheField>
    <cacheField name="C_TYPE" numFmtId="0">
      <sharedItems/>
    </cacheField>
    <cacheField name="C_ADDR" numFmtId="0">
      <sharedItems/>
    </cacheField>
    <cacheField name="C_CONT_NO" numFmtId="0">
      <sharedItems containsSemiMixedTypes="0" containsString="0" containsNumber="1" containsInteger="1" minValue="1022633285" maxValue="9998350900"/>
    </cacheField>
    <cacheField name="M_Start_date" numFmtId="14">
      <sharedItems containsSemiMixedTypes="0" containsNonDate="0" containsDate="1" containsString="0" minDate="1971-01-02T00:00:00" maxDate="2019-09-22T00:00:00"/>
    </cacheField>
    <cacheField name="M_End_date" numFmtId="14">
      <sharedItems containsSemiMixedTypes="0" containsNonDate="0" containsDate="1" containsString="0" minDate="1973-06-25T00:00:00" maxDate="2038-12-08T00:00:00"/>
    </cacheField>
    <cacheField name="Membership Status" numFmtId="14">
      <sharedItems/>
    </cacheField>
    <cacheField name="S.SH_ID" numFmtId="0">
      <sharedItems containsSemiMixedTypes="0" containsString="0" containsNumber="1" containsInteger="1" minValue="1" maxValue="998"/>
    </cacheField>
    <cacheField name="S.SH_CONTENT" numFmtId="0">
      <sharedItems/>
    </cacheField>
    <cacheField name="S.SH_DOMAIN" numFmtId="0">
      <sharedItems/>
    </cacheField>
    <cacheField name="S.SER_TYPE" numFmtId="0">
      <sharedItems/>
    </cacheField>
    <cacheField name="S.SH_WEIGHT" numFmtId="0">
      <sharedItems containsSemiMixedTypes="0" containsString="0" containsNumber="1" containsInteger="1" minValue="23" maxValue="997" count="176">
        <n v="553"/>
        <n v="947"/>
        <n v="810"/>
        <n v="994"/>
        <n v="598"/>
        <n v="412"/>
        <n v="613"/>
        <n v="379"/>
        <n v="892"/>
        <n v="347"/>
        <n v="457"/>
        <n v="360"/>
        <n v="957"/>
        <n v="23"/>
        <n v="479"/>
        <n v="305"/>
        <n v="630"/>
        <n v="939"/>
        <n v="679"/>
        <n v="803"/>
        <n v="783"/>
        <n v="431"/>
        <n v="432"/>
        <n v="776"/>
        <n v="710"/>
        <n v="959"/>
        <n v="581"/>
        <n v="147"/>
        <n v="590"/>
        <n v="193"/>
        <n v="478"/>
        <n v="879"/>
        <n v="275"/>
        <n v="319"/>
        <n v="52"/>
        <n v="577"/>
        <n v="702"/>
        <n v="299"/>
        <n v="930"/>
        <n v="483"/>
        <n v="314"/>
        <n v="109"/>
        <n v="24"/>
        <n v="545"/>
        <n v="987"/>
        <n v="505"/>
        <n v="182"/>
        <n v="226"/>
        <n v="111"/>
        <n v="889"/>
        <n v="145"/>
        <n v="829"/>
        <n v="269"/>
        <n v="873"/>
        <n v="660"/>
        <n v="484"/>
        <n v="100"/>
        <n v="711"/>
        <n v="753"/>
        <n v="325"/>
        <n v="209"/>
        <n v="996"/>
        <n v="420"/>
        <n v="329"/>
        <n v="901"/>
        <n v="88"/>
        <n v="267"/>
        <n v="905"/>
        <n v="799"/>
        <n v="773"/>
        <n v="367"/>
        <n v="78"/>
        <n v="791"/>
        <n v="603"/>
        <n v="315"/>
        <n v="84"/>
        <n v="880"/>
        <n v="234"/>
        <n v="869"/>
        <n v="931"/>
        <n v="638"/>
        <n v="50"/>
        <n v="121"/>
        <n v="477"/>
        <n v="912"/>
        <n v="868"/>
        <n v="482"/>
        <n v="683"/>
        <n v="382"/>
        <n v="949"/>
        <n v="718"/>
        <n v="607"/>
        <n v="715"/>
        <n v="242"/>
        <n v="593"/>
        <n v="812"/>
        <n v="916"/>
        <n v="833"/>
        <n v="872"/>
        <n v="318"/>
        <n v="588"/>
        <n v="442"/>
        <n v="216"/>
        <n v="946"/>
        <n v="796"/>
        <n v="550"/>
        <n v="26"/>
        <n v="490"/>
        <n v="430"/>
        <n v="369"/>
        <n v="438"/>
        <n v="726"/>
        <n v="451"/>
        <n v="240"/>
        <n v="982"/>
        <n v="954"/>
        <n v="35"/>
        <n v="576"/>
        <n v="148"/>
        <n v="422"/>
        <n v="507"/>
        <n v="745"/>
        <n v="510"/>
        <n v="117"/>
        <n v="973"/>
        <n v="243"/>
        <n v="997"/>
        <n v="571"/>
        <n v="98"/>
        <n v="266"/>
        <n v="60"/>
        <n v="871"/>
        <n v="876"/>
        <n v="654"/>
        <n v="854"/>
        <n v="74"/>
        <n v="782"/>
        <n v="45"/>
        <n v="591"/>
        <n v="274"/>
        <n v="434"/>
        <n v="897"/>
        <n v="67"/>
        <n v="178"/>
        <n v="180"/>
        <n v="717"/>
        <n v="280"/>
        <n v="263"/>
        <n v="187"/>
        <n v="540"/>
        <n v="94"/>
        <n v="906"/>
        <n v="71"/>
        <n v="253"/>
        <n v="399"/>
        <n v="230"/>
        <n v="91"/>
        <n v="735"/>
        <n v="970"/>
        <n v="80"/>
        <n v="777"/>
        <n v="262"/>
        <n v="840"/>
        <n v="955"/>
        <n v="372"/>
        <n v="172"/>
        <n v="665"/>
        <n v="516"/>
        <n v="938"/>
        <n v="245"/>
        <n v="271"/>
        <n v="691"/>
        <n v="913"/>
        <n v="808"/>
        <n v="600"/>
        <n v="606"/>
      </sharedItems>
    </cacheField>
    <cacheField name="S.SH_CHARGES" numFmtId="0">
      <sharedItems containsSemiMixedTypes="0" containsString="0" containsNumber="1" containsInteger="1" minValue="20" maxValue="1486"/>
    </cacheField>
    <cacheField name="S.SH.EFFICIENCY" numFmtId="10">
      <sharedItems containsSemiMixedTypes="0" containsString="0" containsNumber="1" minValue="0.11342351716961499" maxValue="1.75"/>
    </cacheField>
    <cacheField name="S.SR_ADDR" numFmtId="0">
      <sharedItems/>
    </cacheField>
    <cacheField name="S.DS_ADDR" numFmtId="0">
      <sharedItems/>
    </cacheField>
    <cacheField name="S.Current_Status" numFmtId="0">
      <sharedItems/>
    </cacheField>
    <cacheField name="S.Sent_date" numFmtId="0">
      <sharedItems containsSemiMixedTypes="0" containsNonDate="0" containsDate="1" containsString="0" minDate="1971-02-06T00:00:00" maxDate="2019-12-31T00:00:00"/>
    </cacheField>
    <cacheField name="S.Delivery_date" numFmtId="0">
      <sharedItems containsNonDate="0" containsDate="1" containsString="0" containsBlank="1" minDate="1971-11-01T00:00:00" maxDate="2019-12-13T00:00:00"/>
    </cacheField>
    <cacheField name="P.Payment_ID" numFmtId="0">
      <sharedItems/>
    </cacheField>
    <cacheField name="P.AMOUNT" numFmtId="0">
      <sharedItems containsSemiMixedTypes="0" containsString="0" containsNumber="1" containsInteger="1" minValue="312" maxValue="99604"/>
    </cacheField>
    <cacheField name="P.Payment_Status" numFmtId="0">
      <sharedItems/>
    </cacheField>
    <cacheField name="P.Payment_Mode" numFmtId="0">
      <sharedItems count="2">
        <s v="CARD PAYMENT"/>
        <s v="COD"/>
      </sharedItems>
    </cacheField>
    <cacheField name="P.Payment_Date" numFmtId="14">
      <sharedItems containsNonDate="0" containsDate="1" containsString="0" containsBlank="1" minDate="1971-11-01T00:00:00" maxDate="2019-12-13T00:00:00"/>
    </cacheField>
    <cacheField name="E.Employee_E_ID" numFmtId="0">
      <sharedItems containsSemiMixedTypes="0" containsString="0" containsNumber="1" containsInteger="1" minValue="2" maxValue="999"/>
    </cacheField>
    <cacheField name="ED.E_NAME" numFmtId="0">
      <sharedItems/>
    </cacheField>
    <cacheField name="ED.E_DESIGNATION" numFmtId="0">
      <sharedItems/>
    </cacheField>
    <cacheField name="ED.E_ADDR" numFmtId="0">
      <sharedItems/>
    </cacheField>
    <cacheField name="ED.E_BRANCH" numFmtId="0">
      <sharedItems/>
    </cacheField>
    <cacheField name="ED.E_CONT_NO" numFmtId="0">
      <sharedItems containsSemiMixedTypes="0" containsString="0" containsNumber="1" containsInteger="1" minValue="1015130737" maxValue="9986862728"/>
    </cacheField>
    <cacheField name="Delivery Time" numFmtId="0">
      <sharedItems containsString="0" containsBlank="1" containsNumber="1" containsInteger="1" minValue="-21" maxValue="29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034722" backgroundQuery="1" createdVersion="7" refreshedVersion="8" minRefreshableVersion="3" recordCount="0" supportSubquery="1" supportAdvancedDrill="1" xr:uid="{E8A3177E-657F-4088-8331-1124ECCF5EB7}">
  <cacheSource type="external" connectionId="17"/>
  <cacheFields count="3">
    <cacheField name="[Data_Sheet].[C_TYPE].[C_TYPE]" caption="C_TYPE" numFmtId="0" hierarchy="4" level="1">
      <sharedItems count="3">
        <s v="Internal Goods"/>
        <s v="Retail"/>
        <s v="Wholesale"/>
      </sharedItems>
    </cacheField>
    <cacheField name="[Measures].[Count of C_ID]" caption="Count of C_ID" numFmtId="0" hierarchy="66" level="32767"/>
    <cacheField name="[Data_Sheet].[P.Payment_Mode].[P.Payment_Mode]" caption="P.Payment_Mode" numFmtId="0" hierarchy="25"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0"/>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1273151" backgroundQuery="1" createdVersion="7" refreshedVersion="8" minRefreshableVersion="3" recordCount="0" supportSubquery="1" supportAdvancedDrill="1" xr:uid="{E83968A6-52B0-4610-8A1C-5B01014CCFE5}">
  <cacheSource type="external" connectionId="17"/>
  <cacheFields count="5">
    <cacheField name="[Measures].[Average of S.SH_CHARGES]" caption="Average of S.SH_CHARGES" numFmtId="0" hierarchy="63" level="32767"/>
    <cacheField name="[Data_Sheet].[S.SER_TYPE].[S.SER_TYPE]" caption="S.SER_TYPE" numFmtId="0" hierarchy="13" level="1">
      <sharedItems count="2">
        <s v="Express"/>
        <s v="Regular"/>
      </sharedItems>
    </cacheField>
    <cacheField name="[Data_Sheet].[S.SH_DOMAIN].[S.SH_DOMAIN]" caption="S.SH_DOMAIN" numFmtId="0" hierarchy="12" level="1">
      <sharedItems count="2">
        <s v="Domestic"/>
        <s v="International"/>
      </sharedItems>
    </cacheField>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4"/>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2"/>
      </fieldsUsage>
    </cacheHierarchy>
    <cacheHierarchy uniqueName="[Data_Sheet].[S.SER_TYPE]" caption="S.SER_TYPE" attribute="1" defaultMemberUniqueName="[Data_Sheet].[S.SER_TYPE].[All]" allUniqueName="[Data_Sheet].[S.SER_TYPE].[All]" dimensionUniqueName="[Data_Sheet]" displayFolder="" count="2" memberValueDatatype="130" unbalanced="0">
      <fieldsUsage count="2">
        <fieldUsage x="-1"/>
        <fieldUsage x="1"/>
      </fieldsUsage>
    </cacheHierarchy>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3"/>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2662037" backgroundQuery="1" createdVersion="7" refreshedVersion="8" minRefreshableVersion="3" recordCount="0" supportSubquery="1" supportAdvancedDrill="1" xr:uid="{CED5E304-3158-477F-B596-F964BB1DC0C5}">
  <cacheSource type="external" connectionId="17"/>
  <cacheFields count="4">
    <cacheField name="[Data_Sheet].[M_Start_date (Year)].[M_Start_date (Year)]" caption="M_Start_date (Year)" numFmtId="0" hierarchy="36" level="1">
      <sharedItems count="42">
        <s v="1971"/>
        <s v="1972"/>
        <s v="1973"/>
        <s v="1974"/>
        <s v="1975"/>
        <s v="1976"/>
        <s v="1979"/>
        <s v="1980"/>
        <s v="1981"/>
        <s v="1982"/>
        <s v="1983"/>
        <s v="1984"/>
        <s v="1985"/>
        <s v="1986"/>
        <s v="1988"/>
        <s v="1989"/>
        <s v="1990"/>
        <s v="1992"/>
        <s v="1993"/>
        <s v="1994"/>
        <s v="1995"/>
        <s v="1997"/>
        <s v="1998"/>
        <s v="1999"/>
        <s v="2000"/>
        <s v="2001"/>
        <s v="2002"/>
        <s v="2003"/>
        <s v="2004"/>
        <s v="2005"/>
        <s v="2007"/>
        <s v="2008"/>
        <s v="2009"/>
        <s v="2010"/>
        <s v="2011"/>
        <s v="2012"/>
        <s v="2013"/>
        <s v="2014"/>
        <s v="2015"/>
        <s v="2016"/>
        <s v="2017"/>
        <s v="2018"/>
      </sharedItems>
    </cacheField>
    <cacheField name="[Measures].[Count of M_ID]" caption="Count of M_ID" numFmtId="0" hierarchy="68" level="32767"/>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3"/>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2" memberValueDatatype="130" unbalanced="0">
      <fieldsUsage count="2">
        <fieldUsage x="-1"/>
        <fieldUsage x="0"/>
      </fieldsUsage>
    </cacheHierarchy>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3703707" backgroundQuery="1" createdVersion="7" refreshedVersion="8" minRefreshableVersion="3" recordCount="0" supportSubquery="1" supportAdvancedDrill="1" xr:uid="{CE844AB2-017E-4E34-A52D-031D1D229359}">
  <cacheSource type="external" connectionId="17"/>
  <cacheFields count="4">
    <cacheField name="[Measures].[Count of M_ID]" caption="Count of M_ID" numFmtId="0" hierarchy="68" level="32767"/>
    <cacheField name="[Data_Sheet].[M_End_date (Year)].[M_End_date (Year)]" caption="M_End_date (Year)" numFmtId="0" hierarchy="39" level="1">
      <sharedItems count="45">
        <s v="1975"/>
        <s v="1976"/>
        <s v="1978"/>
        <s v="1982"/>
        <s v="1983"/>
        <s v="1986"/>
        <s v="1987"/>
        <s v="1988"/>
        <s v="1989"/>
        <s v="1990"/>
        <s v="1991"/>
        <s v="1993"/>
        <s v="1994"/>
        <s v="1995"/>
        <s v="1996"/>
        <s v="1999"/>
        <s v="2000"/>
        <s v="2001"/>
        <s v="2002"/>
        <s v="2004"/>
        <s v="2005"/>
        <s v="2006"/>
        <s v="2007"/>
        <s v="2008"/>
        <s v="2009"/>
        <s v="2010"/>
        <s v="2013"/>
        <s v="2014"/>
        <s v="2015"/>
        <s v="2016"/>
        <s v="2017"/>
        <s v="2018"/>
        <s v="2019"/>
        <s v="2020"/>
        <s v="2021"/>
        <s v="2022"/>
        <s v="2023"/>
        <s v="2024"/>
        <s v="2025"/>
        <s v="2026"/>
        <s v="2027"/>
        <s v="2031"/>
        <s v="2033"/>
        <s v="2034"/>
        <s v="2038"/>
      </sharedItems>
    </cacheField>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3"/>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2" memberValueDatatype="130" unbalanced="0">
      <fieldsUsage count="2">
        <fieldUsage x="-1"/>
        <fieldUsage x="1"/>
      </fieldsUsage>
    </cacheHierarchy>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4398146" backgroundQuery="1" createdVersion="7" refreshedVersion="8" minRefreshableVersion="3" recordCount="0" supportSubquery="1" supportAdvancedDrill="1" xr:uid="{17065264-A30A-4AD2-81A7-9648B8349655}">
  <cacheSource type="external" connectionId="17"/>
  <cacheFields count="5">
    <cacheField name="[Measures].[Count of S.SH_ID]" caption="Count of S.SH_ID" numFmtId="0" hierarchy="61" level="32767"/>
    <cacheField name="[Data_Sheet].[S.SH_DOMAIN].[S.SH_DOMAIN]" caption="S.SH_DOMAIN" numFmtId="0" hierarchy="12" level="1">
      <sharedItems count="2">
        <s v="Domestic"/>
        <s v="International"/>
      </sharedItems>
    </cacheField>
    <cacheField name="[Data_Sheet].[S.SER_TYPE].[S.SER_TYPE]" caption="S.SER_TYPE" numFmtId="0" hierarchy="13" level="1">
      <sharedItems count="2">
        <s v="Express"/>
        <s v="Regular"/>
      </sharedItems>
    </cacheField>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4"/>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1"/>
      </fieldsUsage>
    </cacheHierarchy>
    <cacheHierarchy uniqueName="[Data_Sheet].[S.SER_TYPE]" caption="S.SER_TYPE" attribute="1" defaultMemberUniqueName="[Data_Sheet].[S.SER_TYPE].[All]" allUniqueName="[Data_Sheet].[S.SER_TYPE].[All]" dimensionUniqueName="[Data_Sheet]" displayFolder="" count="2" memberValueDatatype="130" unbalanced="0">
      <fieldsUsage count="2">
        <fieldUsage x="-1"/>
        <fieldUsage x="2"/>
      </fieldsUsage>
    </cacheHierarchy>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3"/>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5787039" backgroundQuery="1" createdVersion="7" refreshedVersion="8" minRefreshableVersion="3" recordCount="0" supportSubquery="1" supportAdvancedDrill="1" xr:uid="{2F0813F6-3B1D-451A-BF20-1CEC0A273492}">
  <cacheSource type="external" connectionId="17"/>
  <cacheFields count="4">
    <cacheField name="[Data_Sheet].[ED.E_DESIGNATION].[ED.E_DESIGNATION]" caption="ED.E_DESIGNATION" numFmtId="0" hierarchy="29" level="1">
      <sharedItems count="13">
        <s v="Chief finance officer"/>
        <s v="Delivery Boy"/>
        <s v="Engineering department manager"/>
        <s v="Head of marketing"/>
        <s v="Inventory manager"/>
        <s v="IT support executive"/>
        <s v="Project director"/>
        <s v="Transport manager"/>
        <s v="Market analyst" u="1"/>
        <s v="Sales manager" u="1"/>
        <s v="Office manager" u="1"/>
        <s v="Warehouse manager" u="1"/>
        <s v="Branch manager" u="1"/>
      </sharedItems>
    </cacheField>
    <cacheField name="[Measures].[Sum of E.Employee_E_ID]" caption="Sum of E.Employee_E_ID" numFmtId="0" hierarchy="72" level="32767"/>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3"/>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2" memberValueDatatype="130" unbalanced="0">
      <fieldsUsage count="2">
        <fieldUsage x="-1"/>
        <fieldUsage x="0"/>
      </fieldsUsage>
    </cacheHierarchy>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7291663" backgroundQuery="1" createdVersion="7" refreshedVersion="8" minRefreshableVersion="3" recordCount="0" supportSubquery="1" supportAdvancedDrill="1" xr:uid="{2467AE72-6572-4F83-A15E-8A43059DAC75}">
  <cacheSource type="external" connectionId="17"/>
  <cacheFields count="4">
    <cacheField name="[Data_Sheet].[ED.E_BRANCH].[ED.E_BRANCH]" caption="ED.E_BRANCH" numFmtId="0" hierarchy="31" level="1">
      <sharedItems count="10">
        <s v="AL"/>
        <s v="CA"/>
        <s v="CO"/>
        <s v="IL"/>
        <s v="KS"/>
        <s v="MA"/>
        <s v="NY"/>
        <s v="OH"/>
        <s v="TX"/>
        <s v="VA"/>
      </sharedItems>
    </cacheField>
    <cacheField name="[Measures].[Count of E.Employee_E_ID]" caption="Count of E.Employee_E_ID" numFmtId="0" hierarchy="73" level="32767"/>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3"/>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2" memberValueDatatype="130" unbalanced="0">
      <fieldsUsage count="2">
        <fieldUsage x="-1"/>
        <fieldUsage x="0"/>
      </fieldsUsage>
    </cacheHierarchy>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8333333" backgroundQuery="1" createdVersion="7" refreshedVersion="8" minRefreshableVersion="3" recordCount="0" supportSubquery="1" supportAdvancedDrill="1" xr:uid="{FCFBBAD7-712B-439C-88EE-5C107CCEAE7A}">
  <cacheSource type="external" connectionId="17"/>
  <cacheFields count="4">
    <cacheField name="[Measures].[Count of C_ID]" caption="Count of C_ID" numFmtId="0" hierarchy="66" level="32767"/>
    <cacheField name="[Data_Sheet].[Membership Status].[Membership Status]" caption="Membership Status" numFmtId="0" hierarchy="9" level="1">
      <sharedItems count="2">
        <s v="Active"/>
        <s v="Expired"/>
      </sharedItems>
    </cacheField>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3"/>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fieldsUsage count="2">
        <fieldUsage x="-1"/>
        <fieldUsage x="1"/>
      </fieldsUsage>
    </cacheHierarchy>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26157404" backgroundQuery="1" createdVersion="7" refreshedVersion="8" minRefreshableVersion="3" recordCount="0" supportSubquery="1" supportAdvancedDrill="1" xr:uid="{1E8B8E59-4C11-434B-9484-4AB34C000466}">
  <cacheSource type="external" connectionId="17"/>
  <cacheFields count="2">
    <cacheField name="[Data_Sheet].[S.SH_WEIGHT].[S.SH_WEIGHT]" caption="S.SH_WEIGHT" numFmtId="0" hierarchy="14" level="1">
      <sharedItems containsSemiMixedTypes="0" containsString="0" containsNumber="1" containsInteger="1" minValue="23" maxValue="997" count="176">
        <n v="23"/>
        <n v="24"/>
        <n v="26"/>
        <n v="35"/>
        <n v="45"/>
        <n v="50"/>
        <n v="52"/>
        <n v="60"/>
        <n v="67"/>
        <n v="71"/>
        <n v="74"/>
        <n v="78"/>
        <n v="80"/>
        <n v="84"/>
        <n v="88"/>
        <n v="91"/>
        <n v="94"/>
        <n v="98"/>
        <n v="100"/>
        <n v="109"/>
        <n v="111"/>
        <n v="117"/>
        <n v="121"/>
        <n v="145"/>
        <n v="147"/>
        <n v="148"/>
        <n v="172"/>
        <n v="178"/>
        <n v="180"/>
        <n v="182"/>
        <n v="187"/>
        <n v="193"/>
        <n v="209"/>
        <n v="216"/>
        <n v="226"/>
        <n v="230"/>
        <n v="234"/>
        <n v="240"/>
        <n v="242"/>
        <n v="243"/>
        <n v="245"/>
        <n v="253"/>
        <n v="262"/>
        <n v="263"/>
        <n v="266"/>
        <n v="267"/>
        <n v="269"/>
        <n v="271"/>
        <n v="274"/>
        <n v="275"/>
        <n v="280"/>
        <n v="299"/>
        <n v="305"/>
        <n v="314"/>
        <n v="315"/>
        <n v="318"/>
        <n v="319"/>
        <n v="325"/>
        <n v="329"/>
        <n v="347"/>
        <n v="360"/>
        <n v="367"/>
        <n v="369"/>
        <n v="372"/>
        <n v="379"/>
        <n v="382"/>
        <n v="399"/>
        <n v="412"/>
        <n v="420"/>
        <n v="422"/>
        <n v="430"/>
        <n v="431"/>
        <n v="432"/>
        <n v="434"/>
        <n v="438"/>
        <n v="442"/>
        <n v="451"/>
        <n v="457"/>
        <n v="477"/>
        <n v="478"/>
        <n v="479"/>
        <n v="482"/>
        <n v="483"/>
        <n v="484"/>
        <n v="490"/>
        <n v="505"/>
        <n v="507"/>
        <n v="510"/>
        <n v="516"/>
        <n v="540"/>
        <n v="545"/>
        <n v="550"/>
        <n v="553"/>
        <n v="571"/>
        <n v="576"/>
        <n v="577"/>
        <n v="581"/>
        <n v="588"/>
        <n v="590"/>
        <n v="591"/>
        <n v="593"/>
        <n v="598"/>
        <n v="600"/>
        <n v="603"/>
        <n v="606"/>
        <n v="607"/>
        <n v="613"/>
        <n v="630"/>
        <n v="638"/>
        <n v="654"/>
        <n v="660"/>
        <n v="665"/>
        <n v="679"/>
        <n v="683"/>
        <n v="691"/>
        <n v="702"/>
        <n v="710"/>
        <n v="711"/>
        <n v="715"/>
        <n v="717"/>
        <n v="718"/>
        <n v="726"/>
        <n v="735"/>
        <n v="745"/>
        <n v="753"/>
        <n v="773"/>
        <n v="776"/>
        <n v="777"/>
        <n v="782"/>
        <n v="783"/>
        <n v="791"/>
        <n v="796"/>
        <n v="799"/>
        <n v="803"/>
        <n v="808"/>
        <n v="810"/>
        <n v="812"/>
        <n v="829"/>
        <n v="833"/>
        <n v="840"/>
        <n v="854"/>
        <n v="868"/>
        <n v="869"/>
        <n v="871"/>
        <n v="872"/>
        <n v="873"/>
        <n v="876"/>
        <n v="879"/>
        <n v="880"/>
        <n v="889"/>
        <n v="892"/>
        <n v="897"/>
        <n v="901"/>
        <n v="905"/>
        <n v="906"/>
        <n v="912"/>
        <n v="913"/>
        <n v="916"/>
        <n v="930"/>
        <n v="931"/>
        <n v="938"/>
        <n v="939"/>
        <n v="946"/>
        <n v="947"/>
        <n v="949"/>
        <n v="954"/>
        <n v="955"/>
        <n v="957"/>
        <n v="959"/>
        <n v="970"/>
        <n v="973"/>
        <n v="982"/>
        <n v="987"/>
        <n v="994"/>
        <n v="996"/>
        <n v="997"/>
      </sharedItems>
      <extLst>
        <ext xmlns:x15="http://schemas.microsoft.com/office/spreadsheetml/2010/11/main" uri="{4F2E5C28-24EA-4eb8-9CBF-B6C8F9C3D259}">
          <x15:cachedUniqueNames>
            <x15:cachedUniqueName index="0" name="[Data_Sheet].[S.SH_WEIGHT].&amp;[23]"/>
            <x15:cachedUniqueName index="1" name="[Data_Sheet].[S.SH_WEIGHT].&amp;[24]"/>
            <x15:cachedUniqueName index="2" name="[Data_Sheet].[S.SH_WEIGHT].&amp;[26]"/>
            <x15:cachedUniqueName index="3" name="[Data_Sheet].[S.SH_WEIGHT].&amp;[35]"/>
            <x15:cachedUniqueName index="4" name="[Data_Sheet].[S.SH_WEIGHT].&amp;[45]"/>
            <x15:cachedUniqueName index="5" name="[Data_Sheet].[S.SH_WEIGHT].&amp;[50]"/>
            <x15:cachedUniqueName index="6" name="[Data_Sheet].[S.SH_WEIGHT].&amp;[52]"/>
            <x15:cachedUniqueName index="7" name="[Data_Sheet].[S.SH_WEIGHT].&amp;[60]"/>
            <x15:cachedUniqueName index="8" name="[Data_Sheet].[S.SH_WEIGHT].&amp;[67]"/>
            <x15:cachedUniqueName index="9" name="[Data_Sheet].[S.SH_WEIGHT].&amp;[71]"/>
            <x15:cachedUniqueName index="10" name="[Data_Sheet].[S.SH_WEIGHT].&amp;[74]"/>
            <x15:cachedUniqueName index="11" name="[Data_Sheet].[S.SH_WEIGHT].&amp;[78]"/>
            <x15:cachedUniqueName index="12" name="[Data_Sheet].[S.SH_WEIGHT].&amp;[80]"/>
            <x15:cachedUniqueName index="13" name="[Data_Sheet].[S.SH_WEIGHT].&amp;[84]"/>
            <x15:cachedUniqueName index="14" name="[Data_Sheet].[S.SH_WEIGHT].&amp;[88]"/>
            <x15:cachedUniqueName index="15" name="[Data_Sheet].[S.SH_WEIGHT].&amp;[91]"/>
            <x15:cachedUniqueName index="16" name="[Data_Sheet].[S.SH_WEIGHT].&amp;[94]"/>
            <x15:cachedUniqueName index="17" name="[Data_Sheet].[S.SH_WEIGHT].&amp;[98]"/>
            <x15:cachedUniqueName index="18" name="[Data_Sheet].[S.SH_WEIGHT].&amp;[100]"/>
            <x15:cachedUniqueName index="19" name="[Data_Sheet].[S.SH_WEIGHT].&amp;[109]"/>
            <x15:cachedUniqueName index="20" name="[Data_Sheet].[S.SH_WEIGHT].&amp;[111]"/>
            <x15:cachedUniqueName index="21" name="[Data_Sheet].[S.SH_WEIGHT].&amp;[117]"/>
            <x15:cachedUniqueName index="22" name="[Data_Sheet].[S.SH_WEIGHT].&amp;[121]"/>
            <x15:cachedUniqueName index="23" name="[Data_Sheet].[S.SH_WEIGHT].&amp;[145]"/>
            <x15:cachedUniqueName index="24" name="[Data_Sheet].[S.SH_WEIGHT].&amp;[147]"/>
            <x15:cachedUniqueName index="25" name="[Data_Sheet].[S.SH_WEIGHT].&amp;[148]"/>
            <x15:cachedUniqueName index="26" name="[Data_Sheet].[S.SH_WEIGHT].&amp;[172]"/>
            <x15:cachedUniqueName index="27" name="[Data_Sheet].[S.SH_WEIGHT].&amp;[178]"/>
            <x15:cachedUniqueName index="28" name="[Data_Sheet].[S.SH_WEIGHT].&amp;[180]"/>
            <x15:cachedUniqueName index="29" name="[Data_Sheet].[S.SH_WEIGHT].&amp;[182]"/>
            <x15:cachedUniqueName index="30" name="[Data_Sheet].[S.SH_WEIGHT].&amp;[187]"/>
            <x15:cachedUniqueName index="31" name="[Data_Sheet].[S.SH_WEIGHT].&amp;[193]"/>
            <x15:cachedUniqueName index="32" name="[Data_Sheet].[S.SH_WEIGHT].&amp;[209]"/>
            <x15:cachedUniqueName index="33" name="[Data_Sheet].[S.SH_WEIGHT].&amp;[216]"/>
            <x15:cachedUniqueName index="34" name="[Data_Sheet].[S.SH_WEIGHT].&amp;[226]"/>
            <x15:cachedUniqueName index="35" name="[Data_Sheet].[S.SH_WEIGHT].&amp;[230]"/>
            <x15:cachedUniqueName index="36" name="[Data_Sheet].[S.SH_WEIGHT].&amp;[234]"/>
            <x15:cachedUniqueName index="37" name="[Data_Sheet].[S.SH_WEIGHT].&amp;[240]"/>
            <x15:cachedUniqueName index="38" name="[Data_Sheet].[S.SH_WEIGHT].&amp;[242]"/>
            <x15:cachedUniqueName index="39" name="[Data_Sheet].[S.SH_WEIGHT].&amp;[243]"/>
            <x15:cachedUniqueName index="40" name="[Data_Sheet].[S.SH_WEIGHT].&amp;[245]"/>
            <x15:cachedUniqueName index="41" name="[Data_Sheet].[S.SH_WEIGHT].&amp;[253]"/>
            <x15:cachedUniqueName index="42" name="[Data_Sheet].[S.SH_WEIGHT].&amp;[262]"/>
            <x15:cachedUniqueName index="43" name="[Data_Sheet].[S.SH_WEIGHT].&amp;[263]"/>
            <x15:cachedUniqueName index="44" name="[Data_Sheet].[S.SH_WEIGHT].&amp;[266]"/>
            <x15:cachedUniqueName index="45" name="[Data_Sheet].[S.SH_WEIGHT].&amp;[267]"/>
            <x15:cachedUniqueName index="46" name="[Data_Sheet].[S.SH_WEIGHT].&amp;[269]"/>
            <x15:cachedUniqueName index="47" name="[Data_Sheet].[S.SH_WEIGHT].&amp;[271]"/>
            <x15:cachedUniqueName index="48" name="[Data_Sheet].[S.SH_WEIGHT].&amp;[274]"/>
            <x15:cachedUniqueName index="49" name="[Data_Sheet].[S.SH_WEIGHT].&amp;[275]"/>
            <x15:cachedUniqueName index="50" name="[Data_Sheet].[S.SH_WEIGHT].&amp;[280]"/>
            <x15:cachedUniqueName index="51" name="[Data_Sheet].[S.SH_WEIGHT].&amp;[299]"/>
            <x15:cachedUniqueName index="52" name="[Data_Sheet].[S.SH_WEIGHT].&amp;[305]"/>
            <x15:cachedUniqueName index="53" name="[Data_Sheet].[S.SH_WEIGHT].&amp;[314]"/>
            <x15:cachedUniqueName index="54" name="[Data_Sheet].[S.SH_WEIGHT].&amp;[315]"/>
            <x15:cachedUniqueName index="55" name="[Data_Sheet].[S.SH_WEIGHT].&amp;[318]"/>
            <x15:cachedUniqueName index="56" name="[Data_Sheet].[S.SH_WEIGHT].&amp;[319]"/>
            <x15:cachedUniqueName index="57" name="[Data_Sheet].[S.SH_WEIGHT].&amp;[325]"/>
            <x15:cachedUniqueName index="58" name="[Data_Sheet].[S.SH_WEIGHT].&amp;[329]"/>
            <x15:cachedUniqueName index="59" name="[Data_Sheet].[S.SH_WEIGHT].&amp;[347]"/>
            <x15:cachedUniqueName index="60" name="[Data_Sheet].[S.SH_WEIGHT].&amp;[360]"/>
            <x15:cachedUniqueName index="61" name="[Data_Sheet].[S.SH_WEIGHT].&amp;[367]"/>
            <x15:cachedUniqueName index="62" name="[Data_Sheet].[S.SH_WEIGHT].&amp;[369]"/>
            <x15:cachedUniqueName index="63" name="[Data_Sheet].[S.SH_WEIGHT].&amp;[372]"/>
            <x15:cachedUniqueName index="64" name="[Data_Sheet].[S.SH_WEIGHT].&amp;[379]"/>
            <x15:cachedUniqueName index="65" name="[Data_Sheet].[S.SH_WEIGHT].&amp;[382]"/>
            <x15:cachedUniqueName index="66" name="[Data_Sheet].[S.SH_WEIGHT].&amp;[399]"/>
            <x15:cachedUniqueName index="67" name="[Data_Sheet].[S.SH_WEIGHT].&amp;[412]"/>
            <x15:cachedUniqueName index="68" name="[Data_Sheet].[S.SH_WEIGHT].&amp;[420]"/>
            <x15:cachedUniqueName index="69" name="[Data_Sheet].[S.SH_WEIGHT].&amp;[422]"/>
            <x15:cachedUniqueName index="70" name="[Data_Sheet].[S.SH_WEIGHT].&amp;[430]"/>
            <x15:cachedUniqueName index="71" name="[Data_Sheet].[S.SH_WEIGHT].&amp;[431]"/>
            <x15:cachedUniqueName index="72" name="[Data_Sheet].[S.SH_WEIGHT].&amp;[432]"/>
            <x15:cachedUniqueName index="73" name="[Data_Sheet].[S.SH_WEIGHT].&amp;[434]"/>
            <x15:cachedUniqueName index="74" name="[Data_Sheet].[S.SH_WEIGHT].&amp;[438]"/>
            <x15:cachedUniqueName index="75" name="[Data_Sheet].[S.SH_WEIGHT].&amp;[442]"/>
            <x15:cachedUniqueName index="76" name="[Data_Sheet].[S.SH_WEIGHT].&amp;[451]"/>
            <x15:cachedUniqueName index="77" name="[Data_Sheet].[S.SH_WEIGHT].&amp;[457]"/>
            <x15:cachedUniqueName index="78" name="[Data_Sheet].[S.SH_WEIGHT].&amp;[477]"/>
            <x15:cachedUniqueName index="79" name="[Data_Sheet].[S.SH_WEIGHT].&amp;[478]"/>
            <x15:cachedUniqueName index="80" name="[Data_Sheet].[S.SH_WEIGHT].&amp;[479]"/>
            <x15:cachedUniqueName index="81" name="[Data_Sheet].[S.SH_WEIGHT].&amp;[482]"/>
            <x15:cachedUniqueName index="82" name="[Data_Sheet].[S.SH_WEIGHT].&amp;[483]"/>
            <x15:cachedUniqueName index="83" name="[Data_Sheet].[S.SH_WEIGHT].&amp;[484]"/>
            <x15:cachedUniqueName index="84" name="[Data_Sheet].[S.SH_WEIGHT].&amp;[490]"/>
            <x15:cachedUniqueName index="85" name="[Data_Sheet].[S.SH_WEIGHT].&amp;[505]"/>
            <x15:cachedUniqueName index="86" name="[Data_Sheet].[S.SH_WEIGHT].&amp;[507]"/>
            <x15:cachedUniqueName index="87" name="[Data_Sheet].[S.SH_WEIGHT].&amp;[510]"/>
            <x15:cachedUniqueName index="88" name="[Data_Sheet].[S.SH_WEIGHT].&amp;[516]"/>
            <x15:cachedUniqueName index="89" name="[Data_Sheet].[S.SH_WEIGHT].&amp;[540]"/>
            <x15:cachedUniqueName index="90" name="[Data_Sheet].[S.SH_WEIGHT].&amp;[545]"/>
            <x15:cachedUniqueName index="91" name="[Data_Sheet].[S.SH_WEIGHT].&amp;[550]"/>
            <x15:cachedUniqueName index="92" name="[Data_Sheet].[S.SH_WEIGHT].&amp;[553]"/>
            <x15:cachedUniqueName index="93" name="[Data_Sheet].[S.SH_WEIGHT].&amp;[571]"/>
            <x15:cachedUniqueName index="94" name="[Data_Sheet].[S.SH_WEIGHT].&amp;[576]"/>
            <x15:cachedUniqueName index="95" name="[Data_Sheet].[S.SH_WEIGHT].&amp;[577]"/>
            <x15:cachedUniqueName index="96" name="[Data_Sheet].[S.SH_WEIGHT].&amp;[581]"/>
            <x15:cachedUniqueName index="97" name="[Data_Sheet].[S.SH_WEIGHT].&amp;[588]"/>
            <x15:cachedUniqueName index="98" name="[Data_Sheet].[S.SH_WEIGHT].&amp;[590]"/>
            <x15:cachedUniqueName index="99" name="[Data_Sheet].[S.SH_WEIGHT].&amp;[591]"/>
            <x15:cachedUniqueName index="100" name="[Data_Sheet].[S.SH_WEIGHT].&amp;[593]"/>
            <x15:cachedUniqueName index="101" name="[Data_Sheet].[S.SH_WEIGHT].&amp;[598]"/>
            <x15:cachedUniqueName index="102" name="[Data_Sheet].[S.SH_WEIGHT].&amp;[600]"/>
            <x15:cachedUniqueName index="103" name="[Data_Sheet].[S.SH_WEIGHT].&amp;[603]"/>
            <x15:cachedUniqueName index="104" name="[Data_Sheet].[S.SH_WEIGHT].&amp;[606]"/>
            <x15:cachedUniqueName index="105" name="[Data_Sheet].[S.SH_WEIGHT].&amp;[607]"/>
            <x15:cachedUniqueName index="106" name="[Data_Sheet].[S.SH_WEIGHT].&amp;[613]"/>
            <x15:cachedUniqueName index="107" name="[Data_Sheet].[S.SH_WEIGHT].&amp;[630]"/>
            <x15:cachedUniqueName index="108" name="[Data_Sheet].[S.SH_WEIGHT].&amp;[638]"/>
            <x15:cachedUniqueName index="109" name="[Data_Sheet].[S.SH_WEIGHT].&amp;[654]"/>
            <x15:cachedUniqueName index="110" name="[Data_Sheet].[S.SH_WEIGHT].&amp;[660]"/>
            <x15:cachedUniqueName index="111" name="[Data_Sheet].[S.SH_WEIGHT].&amp;[665]"/>
            <x15:cachedUniqueName index="112" name="[Data_Sheet].[S.SH_WEIGHT].&amp;[679]"/>
            <x15:cachedUniqueName index="113" name="[Data_Sheet].[S.SH_WEIGHT].&amp;[683]"/>
            <x15:cachedUniqueName index="114" name="[Data_Sheet].[S.SH_WEIGHT].&amp;[691]"/>
            <x15:cachedUniqueName index="115" name="[Data_Sheet].[S.SH_WEIGHT].&amp;[702]"/>
            <x15:cachedUniqueName index="116" name="[Data_Sheet].[S.SH_WEIGHT].&amp;[710]"/>
            <x15:cachedUniqueName index="117" name="[Data_Sheet].[S.SH_WEIGHT].&amp;[711]"/>
            <x15:cachedUniqueName index="118" name="[Data_Sheet].[S.SH_WEIGHT].&amp;[715]"/>
            <x15:cachedUniqueName index="119" name="[Data_Sheet].[S.SH_WEIGHT].&amp;[717]"/>
            <x15:cachedUniqueName index="120" name="[Data_Sheet].[S.SH_WEIGHT].&amp;[718]"/>
            <x15:cachedUniqueName index="121" name="[Data_Sheet].[S.SH_WEIGHT].&amp;[726]"/>
            <x15:cachedUniqueName index="122" name="[Data_Sheet].[S.SH_WEIGHT].&amp;[735]"/>
            <x15:cachedUniqueName index="123" name="[Data_Sheet].[S.SH_WEIGHT].&amp;[745]"/>
            <x15:cachedUniqueName index="124" name="[Data_Sheet].[S.SH_WEIGHT].&amp;[753]"/>
            <x15:cachedUniqueName index="125" name="[Data_Sheet].[S.SH_WEIGHT].&amp;[773]"/>
            <x15:cachedUniqueName index="126" name="[Data_Sheet].[S.SH_WEIGHT].&amp;[776]"/>
            <x15:cachedUniqueName index="127" name="[Data_Sheet].[S.SH_WEIGHT].&amp;[777]"/>
            <x15:cachedUniqueName index="128" name="[Data_Sheet].[S.SH_WEIGHT].&amp;[782]"/>
            <x15:cachedUniqueName index="129" name="[Data_Sheet].[S.SH_WEIGHT].&amp;[783]"/>
            <x15:cachedUniqueName index="130" name="[Data_Sheet].[S.SH_WEIGHT].&amp;[791]"/>
            <x15:cachedUniqueName index="131" name="[Data_Sheet].[S.SH_WEIGHT].&amp;[796]"/>
            <x15:cachedUniqueName index="132" name="[Data_Sheet].[S.SH_WEIGHT].&amp;[799]"/>
            <x15:cachedUniqueName index="133" name="[Data_Sheet].[S.SH_WEIGHT].&amp;[803]"/>
            <x15:cachedUniqueName index="134" name="[Data_Sheet].[S.SH_WEIGHT].&amp;[808]"/>
            <x15:cachedUniqueName index="135" name="[Data_Sheet].[S.SH_WEIGHT].&amp;[810]"/>
            <x15:cachedUniqueName index="136" name="[Data_Sheet].[S.SH_WEIGHT].&amp;[812]"/>
            <x15:cachedUniqueName index="137" name="[Data_Sheet].[S.SH_WEIGHT].&amp;[829]"/>
            <x15:cachedUniqueName index="138" name="[Data_Sheet].[S.SH_WEIGHT].&amp;[833]"/>
            <x15:cachedUniqueName index="139" name="[Data_Sheet].[S.SH_WEIGHT].&amp;[840]"/>
            <x15:cachedUniqueName index="140" name="[Data_Sheet].[S.SH_WEIGHT].&amp;[854]"/>
            <x15:cachedUniqueName index="141" name="[Data_Sheet].[S.SH_WEIGHT].&amp;[868]"/>
            <x15:cachedUniqueName index="142" name="[Data_Sheet].[S.SH_WEIGHT].&amp;[869]"/>
            <x15:cachedUniqueName index="143" name="[Data_Sheet].[S.SH_WEIGHT].&amp;[871]"/>
            <x15:cachedUniqueName index="144" name="[Data_Sheet].[S.SH_WEIGHT].&amp;[872]"/>
            <x15:cachedUniqueName index="145" name="[Data_Sheet].[S.SH_WEIGHT].&amp;[873]"/>
            <x15:cachedUniqueName index="146" name="[Data_Sheet].[S.SH_WEIGHT].&amp;[876]"/>
            <x15:cachedUniqueName index="147" name="[Data_Sheet].[S.SH_WEIGHT].&amp;[879]"/>
            <x15:cachedUniqueName index="148" name="[Data_Sheet].[S.SH_WEIGHT].&amp;[880]"/>
            <x15:cachedUniqueName index="149" name="[Data_Sheet].[S.SH_WEIGHT].&amp;[889]"/>
            <x15:cachedUniqueName index="150" name="[Data_Sheet].[S.SH_WEIGHT].&amp;[892]"/>
            <x15:cachedUniqueName index="151" name="[Data_Sheet].[S.SH_WEIGHT].&amp;[897]"/>
            <x15:cachedUniqueName index="152" name="[Data_Sheet].[S.SH_WEIGHT].&amp;[901]"/>
            <x15:cachedUniqueName index="153" name="[Data_Sheet].[S.SH_WEIGHT].&amp;[905]"/>
            <x15:cachedUniqueName index="154" name="[Data_Sheet].[S.SH_WEIGHT].&amp;[906]"/>
            <x15:cachedUniqueName index="155" name="[Data_Sheet].[S.SH_WEIGHT].&amp;[912]"/>
            <x15:cachedUniqueName index="156" name="[Data_Sheet].[S.SH_WEIGHT].&amp;[913]"/>
            <x15:cachedUniqueName index="157" name="[Data_Sheet].[S.SH_WEIGHT].&amp;[916]"/>
            <x15:cachedUniqueName index="158" name="[Data_Sheet].[S.SH_WEIGHT].&amp;[930]"/>
            <x15:cachedUniqueName index="159" name="[Data_Sheet].[S.SH_WEIGHT].&amp;[931]"/>
            <x15:cachedUniqueName index="160" name="[Data_Sheet].[S.SH_WEIGHT].&amp;[938]"/>
            <x15:cachedUniqueName index="161" name="[Data_Sheet].[S.SH_WEIGHT].&amp;[939]"/>
            <x15:cachedUniqueName index="162" name="[Data_Sheet].[S.SH_WEIGHT].&amp;[946]"/>
            <x15:cachedUniqueName index="163" name="[Data_Sheet].[S.SH_WEIGHT].&amp;[947]"/>
            <x15:cachedUniqueName index="164" name="[Data_Sheet].[S.SH_WEIGHT].&amp;[949]"/>
            <x15:cachedUniqueName index="165" name="[Data_Sheet].[S.SH_WEIGHT].&amp;[954]"/>
            <x15:cachedUniqueName index="166" name="[Data_Sheet].[S.SH_WEIGHT].&amp;[955]"/>
            <x15:cachedUniqueName index="167" name="[Data_Sheet].[S.SH_WEIGHT].&amp;[957]"/>
            <x15:cachedUniqueName index="168" name="[Data_Sheet].[S.SH_WEIGHT].&amp;[959]"/>
            <x15:cachedUniqueName index="169" name="[Data_Sheet].[S.SH_WEIGHT].&amp;[970]"/>
            <x15:cachedUniqueName index="170" name="[Data_Sheet].[S.SH_WEIGHT].&amp;[973]"/>
            <x15:cachedUniqueName index="171" name="[Data_Sheet].[S.SH_WEIGHT].&amp;[982]"/>
            <x15:cachedUniqueName index="172" name="[Data_Sheet].[S.SH_WEIGHT].&amp;[987]"/>
            <x15:cachedUniqueName index="173" name="[Data_Sheet].[S.SH_WEIGHT].&amp;[994]"/>
            <x15:cachedUniqueName index="174" name="[Data_Sheet].[S.SH_WEIGHT].&amp;[996]"/>
            <x15:cachedUniqueName index="175" name="[Data_Sheet].[S.SH_WEIGHT].&amp;[997]"/>
          </x15:cachedUniqueNames>
        </ext>
      </extLst>
    </cacheField>
    <cacheField name="[Data_Sheet].[S.SH_DOMAIN].[S.SH_DOMAIN]" caption="S.SH_DOMAIN" numFmtId="0" hierarchy="12"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1"/>
      </fieldsUsage>
    </cacheHierarchy>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2" memberValueDatatype="20" unbalanced="0">
      <fieldsUsage count="2">
        <fieldUsage x="-1"/>
        <fieldUsage x="0"/>
      </fieldsUsage>
    </cacheHierarchy>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09375003" backgroundQuery="1" createdVersion="7" refreshedVersion="8" minRefreshableVersion="3" recordCount="0" supportSubquery="1" supportAdvancedDrill="1" xr:uid="{993B857B-4390-492D-9320-790DBDDAE209}">
  <cacheSource type="external" connectionId="17"/>
  <cacheFields count="3">
    <cacheField name="[Data_Sheet].[P.Payment_Mode].[P.Payment_Mode]" caption="P.Payment_Mode" numFmtId="0" hierarchy="25" level="1">
      <sharedItems count="2">
        <s v="CARD PAYMENT"/>
        <s v="COD" u="1"/>
      </sharedItems>
    </cacheField>
    <cacheField name="[Measures].[Count of P.Payment_ID]" caption="Count of P.Payment_ID" numFmtId="0" hierarchy="69" level="32767"/>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2"/>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0"/>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10416665" backgroundQuery="1" createdVersion="7" refreshedVersion="8" minRefreshableVersion="3" recordCount="0" supportSubquery="1" supportAdvancedDrill="1" xr:uid="{6048F432-3ABB-493D-AB98-D838755E7487}">
  <cacheSource type="external" connectionId="17"/>
  <cacheFields count="4">
    <cacheField name="[Data_Sheet].[S.Sent_date (Year)].[S.Sent_date (Year)]" caption="S.Sent_date (Year)" numFmtId="0" hierarchy="33" level="1">
      <sharedItems count="38">
        <s v="1971"/>
        <s v="1972"/>
        <s v="1974"/>
        <s v="1975"/>
        <s v="1976"/>
        <s v="1977"/>
        <s v="1980"/>
        <s v="1982"/>
        <s v="1983"/>
        <s v="1984"/>
        <s v="1987"/>
        <s v="1989"/>
        <s v="1990"/>
        <s v="1992"/>
        <s v="1993"/>
        <s v="1995"/>
        <s v="1996"/>
        <s v="1997"/>
        <s v="1999"/>
        <s v="2000"/>
        <s v="2001"/>
        <s v="2002"/>
        <s v="2003"/>
        <s v="2004"/>
        <s v="2006"/>
        <s v="2007"/>
        <s v="2008"/>
        <s v="2009"/>
        <s v="2010"/>
        <s v="2011"/>
        <s v="2012"/>
        <s v="2013"/>
        <s v="2014"/>
        <s v="2015"/>
        <s v="2016"/>
        <s v="2017"/>
        <s v="2018"/>
        <s v="2019"/>
      </sharedItems>
    </cacheField>
    <cacheField name="[Measures].[Count of S.SH_ID]" caption="Count of S.SH_ID" numFmtId="0" hierarchy="61" level="32767"/>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3"/>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2"/>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2" memberValueDatatype="130" unbalanced="0">
      <fieldsUsage count="2">
        <fieldUsage x="-1"/>
        <fieldUsage x="0"/>
      </fieldsUsage>
    </cacheHierarchy>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92012152774" backgroundQuery="1" createdVersion="7" refreshedVersion="8" minRefreshableVersion="3" recordCount="0" supportSubquery="1" supportAdvancedDrill="1" xr:uid="{0EF5AA26-BA92-4CD0-8068-5C40CA5CFDDE}">
  <cacheSource type="external" connectionId="17"/>
  <cacheFields count="3">
    <cacheField name="[Data_Sheet].[C_NAME].[C_NAME]" caption="C_NAME" numFmtId="0" hierarchy="2" level="1">
      <sharedItems count="5">
        <s v="Dejon"/>
        <s v="Dennis"/>
        <s v="Gordon"/>
        <s v="Janelle"/>
        <s v="Rayshawn"/>
      </sharedItems>
    </cacheField>
    <cacheField name="[Data_Sheet].[P.Payment_Mode].[P.Payment_Mode]" caption="P.Payment_Mode" numFmtId="0" hierarchy="25" level="1">
      <sharedItems containsSemiMixedTypes="0" containsNonDate="0" containsString="0"/>
    </cacheField>
    <cacheField name="[Data_Sheet].[C_TYPE].[C_TYPE]" caption="C_TYPE" numFmtId="0" hierarchy="4"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2" memberValueDatatype="130" unbalanced="0">
      <fieldsUsage count="2">
        <fieldUsage x="-1"/>
        <fieldUsage x="0"/>
      </fieldsUsage>
    </cacheHierarchy>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fieldsUsage count="2">
        <fieldUsage x="-1"/>
        <fieldUsage x="2"/>
      </fieldsUsage>
    </cacheHierarchy>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1"/>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24537034" backgroundQuery="1" createdVersion="3" refreshedVersion="8" minRefreshableVersion="3" recordCount="0" supportSubquery="1" supportAdvancedDrill="1" xr:uid="{B98F8B35-C88A-4F18-B5A3-54D1B206E633}">
  <cacheSource type="external" connectionId="17">
    <extLst>
      <ext xmlns:x14="http://schemas.microsoft.com/office/spreadsheetml/2009/9/main" uri="{F057638F-6D5F-4e77-A914-E7F072B9BCA8}">
        <x14:sourceConnection name="ThisWorkbookDataModel"/>
      </ext>
    </extLst>
  </cacheSource>
  <cacheFields count="0"/>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2"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2"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cacheHierarchy uniqueName="[Data_Sheet].[S.SER_TYPE]" caption="S.SER_TYPE" attribute="1" defaultMemberUniqueName="[Data_Sheet].[S.SER_TYPE].[All]" allUniqueName="[Data_Sheet].[S.SER_TYPE].[All]" dimensionUniqueName="[Data_Sheet]" displayFolder="" count="2"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75787984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31828707" backgroundQuery="1" createdVersion="3" refreshedVersion="8" minRefreshableVersion="3" recordCount="0" supportSubquery="1" supportAdvancedDrill="1" xr:uid="{64E8D17D-7B42-4A3B-B1F1-B451DB137191}">
  <cacheSource type="external" connectionId="17">
    <extLst>
      <ext xmlns:x14="http://schemas.microsoft.com/office/spreadsheetml/2009/9/main" uri="{F057638F-6D5F-4e77-A914-E7F072B9BCA8}">
        <x14:sourceConnection name="ThisWorkbookDataModel"/>
      </ext>
    </extLst>
  </cacheSource>
  <cacheFields count="0"/>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0" memberValueDatatype="130" unbalanced="0"/>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2"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3457805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28587959" backgroundQuery="1" createdVersion="7" refreshedVersion="8" minRefreshableVersion="3" recordCount="0" supportSubquery="1" supportAdvancedDrill="1" xr:uid="{A098149B-38A7-41AA-8CF9-59252AC94CF9}">
  <cacheSource type="external" connectionId="17"/>
  <cacheFields count="3">
    <cacheField name="[Measures].[Sum of S.SH.EFFICIENCY]" caption="Sum of S.SH.EFFICIENCY" numFmtId="0" hierarchy="64" level="32767"/>
    <cacheField name="[Data_Sheet].[S.SH_DOMAIN].[S.SH_DOMAIN]" caption="S.SH_DOMAIN" numFmtId="0" hierarchy="12" level="1">
      <sharedItems count="2">
        <s v="Domestic"/>
        <s v="International"/>
      </sharedItems>
    </cacheField>
    <cacheField name="[Data_Sheet].[S.SH_WEIGHT].[S.SH_WEIGHT]" caption="S.SH_WEIGHT" numFmtId="0" hierarchy="14" level="1">
      <sharedItems containsSemiMixedTypes="0" containsString="0" containsNumber="1" containsInteger="1" minValue="23" maxValue="997" count="176">
        <n v="23"/>
        <n v="24"/>
        <n v="26"/>
        <n v="35"/>
        <n v="45"/>
        <n v="50"/>
        <n v="52"/>
        <n v="60"/>
        <n v="67"/>
        <n v="71"/>
        <n v="74"/>
        <n v="78"/>
        <n v="80"/>
        <n v="84"/>
        <n v="88"/>
        <n v="91"/>
        <n v="94"/>
        <n v="98"/>
        <n v="100"/>
        <n v="109"/>
        <n v="111"/>
        <n v="117"/>
        <n v="121"/>
        <n v="145"/>
        <n v="147"/>
        <n v="148"/>
        <n v="172"/>
        <n v="178"/>
        <n v="180"/>
        <n v="182"/>
        <n v="187"/>
        <n v="193"/>
        <n v="209"/>
        <n v="216"/>
        <n v="226"/>
        <n v="230"/>
        <n v="234"/>
        <n v="240"/>
        <n v="242"/>
        <n v="243"/>
        <n v="245"/>
        <n v="253"/>
        <n v="262"/>
        <n v="263"/>
        <n v="266"/>
        <n v="267"/>
        <n v="269"/>
        <n v="271"/>
        <n v="274"/>
        <n v="275"/>
        <n v="280"/>
        <n v="299"/>
        <n v="305"/>
        <n v="314"/>
        <n v="315"/>
        <n v="318"/>
        <n v="319"/>
        <n v="325"/>
        <n v="329"/>
        <n v="347"/>
        <n v="360"/>
        <n v="367"/>
        <n v="369"/>
        <n v="372"/>
        <n v="379"/>
        <n v="382"/>
        <n v="399"/>
        <n v="412"/>
        <n v="420"/>
        <n v="422"/>
        <n v="430"/>
        <n v="431"/>
        <n v="432"/>
        <n v="434"/>
        <n v="438"/>
        <n v="442"/>
        <n v="451"/>
        <n v="457"/>
        <n v="477"/>
        <n v="478"/>
        <n v="479"/>
        <n v="482"/>
        <n v="483"/>
        <n v="484"/>
        <n v="490"/>
        <n v="505"/>
        <n v="507"/>
        <n v="510"/>
        <n v="516"/>
        <n v="540"/>
        <n v="545"/>
        <n v="550"/>
        <n v="553"/>
        <n v="571"/>
        <n v="576"/>
        <n v="577"/>
        <n v="581"/>
        <n v="588"/>
        <n v="590"/>
        <n v="591"/>
        <n v="593"/>
        <n v="598"/>
        <n v="600"/>
        <n v="603"/>
        <n v="606"/>
        <n v="607"/>
        <n v="613"/>
        <n v="630"/>
        <n v="638"/>
        <n v="654"/>
        <n v="660"/>
        <n v="665"/>
        <n v="679"/>
        <n v="683"/>
        <n v="691"/>
        <n v="702"/>
        <n v="710"/>
        <n v="711"/>
        <n v="715"/>
        <n v="717"/>
        <n v="718"/>
        <n v="726"/>
        <n v="735"/>
        <n v="745"/>
        <n v="753"/>
        <n v="773"/>
        <n v="776"/>
        <n v="777"/>
        <n v="782"/>
        <n v="783"/>
        <n v="791"/>
        <n v="796"/>
        <n v="799"/>
        <n v="803"/>
        <n v="808"/>
        <n v="810"/>
        <n v="812"/>
        <n v="829"/>
        <n v="833"/>
        <n v="840"/>
        <n v="854"/>
        <n v="868"/>
        <n v="869"/>
        <n v="871"/>
        <n v="872"/>
        <n v="873"/>
        <n v="876"/>
        <n v="879"/>
        <n v="880"/>
        <n v="889"/>
        <n v="892"/>
        <n v="897"/>
        <n v="901"/>
        <n v="905"/>
        <n v="906"/>
        <n v="912"/>
        <n v="913"/>
        <n v="916"/>
        <n v="930"/>
        <n v="931"/>
        <n v="938"/>
        <n v="939"/>
        <n v="946"/>
        <n v="947"/>
        <n v="949"/>
        <n v="954"/>
        <n v="955"/>
        <n v="957"/>
        <n v="959"/>
        <n v="970"/>
        <n v="973"/>
        <n v="982"/>
        <n v="987"/>
        <n v="994"/>
        <n v="996"/>
        <n v="997"/>
      </sharedItems>
      <extLst>
        <ext xmlns:x15="http://schemas.microsoft.com/office/spreadsheetml/2010/11/main" uri="{4F2E5C28-24EA-4eb8-9CBF-B6C8F9C3D259}">
          <x15:cachedUniqueNames>
            <x15:cachedUniqueName index="0" name="[Data_Sheet].[S.SH_WEIGHT].&amp;[23]"/>
            <x15:cachedUniqueName index="1" name="[Data_Sheet].[S.SH_WEIGHT].&amp;[24]"/>
            <x15:cachedUniqueName index="2" name="[Data_Sheet].[S.SH_WEIGHT].&amp;[26]"/>
            <x15:cachedUniqueName index="3" name="[Data_Sheet].[S.SH_WEIGHT].&amp;[35]"/>
            <x15:cachedUniqueName index="4" name="[Data_Sheet].[S.SH_WEIGHT].&amp;[45]"/>
            <x15:cachedUniqueName index="5" name="[Data_Sheet].[S.SH_WEIGHT].&amp;[50]"/>
            <x15:cachedUniqueName index="6" name="[Data_Sheet].[S.SH_WEIGHT].&amp;[52]"/>
            <x15:cachedUniqueName index="7" name="[Data_Sheet].[S.SH_WEIGHT].&amp;[60]"/>
            <x15:cachedUniqueName index="8" name="[Data_Sheet].[S.SH_WEIGHT].&amp;[67]"/>
            <x15:cachedUniqueName index="9" name="[Data_Sheet].[S.SH_WEIGHT].&amp;[71]"/>
            <x15:cachedUniqueName index="10" name="[Data_Sheet].[S.SH_WEIGHT].&amp;[74]"/>
            <x15:cachedUniqueName index="11" name="[Data_Sheet].[S.SH_WEIGHT].&amp;[78]"/>
            <x15:cachedUniqueName index="12" name="[Data_Sheet].[S.SH_WEIGHT].&amp;[80]"/>
            <x15:cachedUniqueName index="13" name="[Data_Sheet].[S.SH_WEIGHT].&amp;[84]"/>
            <x15:cachedUniqueName index="14" name="[Data_Sheet].[S.SH_WEIGHT].&amp;[88]"/>
            <x15:cachedUniqueName index="15" name="[Data_Sheet].[S.SH_WEIGHT].&amp;[91]"/>
            <x15:cachedUniqueName index="16" name="[Data_Sheet].[S.SH_WEIGHT].&amp;[94]"/>
            <x15:cachedUniqueName index="17" name="[Data_Sheet].[S.SH_WEIGHT].&amp;[98]"/>
            <x15:cachedUniqueName index="18" name="[Data_Sheet].[S.SH_WEIGHT].&amp;[100]"/>
            <x15:cachedUniqueName index="19" name="[Data_Sheet].[S.SH_WEIGHT].&amp;[109]"/>
            <x15:cachedUniqueName index="20" name="[Data_Sheet].[S.SH_WEIGHT].&amp;[111]"/>
            <x15:cachedUniqueName index="21" name="[Data_Sheet].[S.SH_WEIGHT].&amp;[117]"/>
            <x15:cachedUniqueName index="22" name="[Data_Sheet].[S.SH_WEIGHT].&amp;[121]"/>
            <x15:cachedUniqueName index="23" name="[Data_Sheet].[S.SH_WEIGHT].&amp;[145]"/>
            <x15:cachedUniqueName index="24" name="[Data_Sheet].[S.SH_WEIGHT].&amp;[147]"/>
            <x15:cachedUniqueName index="25" name="[Data_Sheet].[S.SH_WEIGHT].&amp;[148]"/>
            <x15:cachedUniqueName index="26" name="[Data_Sheet].[S.SH_WEIGHT].&amp;[172]"/>
            <x15:cachedUniqueName index="27" name="[Data_Sheet].[S.SH_WEIGHT].&amp;[178]"/>
            <x15:cachedUniqueName index="28" name="[Data_Sheet].[S.SH_WEIGHT].&amp;[180]"/>
            <x15:cachedUniqueName index="29" name="[Data_Sheet].[S.SH_WEIGHT].&amp;[182]"/>
            <x15:cachedUniqueName index="30" name="[Data_Sheet].[S.SH_WEIGHT].&amp;[187]"/>
            <x15:cachedUniqueName index="31" name="[Data_Sheet].[S.SH_WEIGHT].&amp;[193]"/>
            <x15:cachedUniqueName index="32" name="[Data_Sheet].[S.SH_WEIGHT].&amp;[209]"/>
            <x15:cachedUniqueName index="33" name="[Data_Sheet].[S.SH_WEIGHT].&amp;[216]"/>
            <x15:cachedUniqueName index="34" name="[Data_Sheet].[S.SH_WEIGHT].&amp;[226]"/>
            <x15:cachedUniqueName index="35" name="[Data_Sheet].[S.SH_WEIGHT].&amp;[230]"/>
            <x15:cachedUniqueName index="36" name="[Data_Sheet].[S.SH_WEIGHT].&amp;[234]"/>
            <x15:cachedUniqueName index="37" name="[Data_Sheet].[S.SH_WEIGHT].&amp;[240]"/>
            <x15:cachedUniqueName index="38" name="[Data_Sheet].[S.SH_WEIGHT].&amp;[242]"/>
            <x15:cachedUniqueName index="39" name="[Data_Sheet].[S.SH_WEIGHT].&amp;[243]"/>
            <x15:cachedUniqueName index="40" name="[Data_Sheet].[S.SH_WEIGHT].&amp;[245]"/>
            <x15:cachedUniqueName index="41" name="[Data_Sheet].[S.SH_WEIGHT].&amp;[253]"/>
            <x15:cachedUniqueName index="42" name="[Data_Sheet].[S.SH_WEIGHT].&amp;[262]"/>
            <x15:cachedUniqueName index="43" name="[Data_Sheet].[S.SH_WEIGHT].&amp;[263]"/>
            <x15:cachedUniqueName index="44" name="[Data_Sheet].[S.SH_WEIGHT].&amp;[266]"/>
            <x15:cachedUniqueName index="45" name="[Data_Sheet].[S.SH_WEIGHT].&amp;[267]"/>
            <x15:cachedUniqueName index="46" name="[Data_Sheet].[S.SH_WEIGHT].&amp;[269]"/>
            <x15:cachedUniqueName index="47" name="[Data_Sheet].[S.SH_WEIGHT].&amp;[271]"/>
            <x15:cachedUniqueName index="48" name="[Data_Sheet].[S.SH_WEIGHT].&amp;[274]"/>
            <x15:cachedUniqueName index="49" name="[Data_Sheet].[S.SH_WEIGHT].&amp;[275]"/>
            <x15:cachedUniqueName index="50" name="[Data_Sheet].[S.SH_WEIGHT].&amp;[280]"/>
            <x15:cachedUniqueName index="51" name="[Data_Sheet].[S.SH_WEIGHT].&amp;[299]"/>
            <x15:cachedUniqueName index="52" name="[Data_Sheet].[S.SH_WEIGHT].&amp;[305]"/>
            <x15:cachedUniqueName index="53" name="[Data_Sheet].[S.SH_WEIGHT].&amp;[314]"/>
            <x15:cachedUniqueName index="54" name="[Data_Sheet].[S.SH_WEIGHT].&amp;[315]"/>
            <x15:cachedUniqueName index="55" name="[Data_Sheet].[S.SH_WEIGHT].&amp;[318]"/>
            <x15:cachedUniqueName index="56" name="[Data_Sheet].[S.SH_WEIGHT].&amp;[319]"/>
            <x15:cachedUniqueName index="57" name="[Data_Sheet].[S.SH_WEIGHT].&amp;[325]"/>
            <x15:cachedUniqueName index="58" name="[Data_Sheet].[S.SH_WEIGHT].&amp;[329]"/>
            <x15:cachedUniqueName index="59" name="[Data_Sheet].[S.SH_WEIGHT].&amp;[347]"/>
            <x15:cachedUniqueName index="60" name="[Data_Sheet].[S.SH_WEIGHT].&amp;[360]"/>
            <x15:cachedUniqueName index="61" name="[Data_Sheet].[S.SH_WEIGHT].&amp;[367]"/>
            <x15:cachedUniqueName index="62" name="[Data_Sheet].[S.SH_WEIGHT].&amp;[369]"/>
            <x15:cachedUniqueName index="63" name="[Data_Sheet].[S.SH_WEIGHT].&amp;[372]"/>
            <x15:cachedUniqueName index="64" name="[Data_Sheet].[S.SH_WEIGHT].&amp;[379]"/>
            <x15:cachedUniqueName index="65" name="[Data_Sheet].[S.SH_WEIGHT].&amp;[382]"/>
            <x15:cachedUniqueName index="66" name="[Data_Sheet].[S.SH_WEIGHT].&amp;[399]"/>
            <x15:cachedUniqueName index="67" name="[Data_Sheet].[S.SH_WEIGHT].&amp;[412]"/>
            <x15:cachedUniqueName index="68" name="[Data_Sheet].[S.SH_WEIGHT].&amp;[420]"/>
            <x15:cachedUniqueName index="69" name="[Data_Sheet].[S.SH_WEIGHT].&amp;[422]"/>
            <x15:cachedUniqueName index="70" name="[Data_Sheet].[S.SH_WEIGHT].&amp;[430]"/>
            <x15:cachedUniqueName index="71" name="[Data_Sheet].[S.SH_WEIGHT].&amp;[431]"/>
            <x15:cachedUniqueName index="72" name="[Data_Sheet].[S.SH_WEIGHT].&amp;[432]"/>
            <x15:cachedUniqueName index="73" name="[Data_Sheet].[S.SH_WEIGHT].&amp;[434]"/>
            <x15:cachedUniqueName index="74" name="[Data_Sheet].[S.SH_WEIGHT].&amp;[438]"/>
            <x15:cachedUniqueName index="75" name="[Data_Sheet].[S.SH_WEIGHT].&amp;[442]"/>
            <x15:cachedUniqueName index="76" name="[Data_Sheet].[S.SH_WEIGHT].&amp;[451]"/>
            <x15:cachedUniqueName index="77" name="[Data_Sheet].[S.SH_WEIGHT].&amp;[457]"/>
            <x15:cachedUniqueName index="78" name="[Data_Sheet].[S.SH_WEIGHT].&amp;[477]"/>
            <x15:cachedUniqueName index="79" name="[Data_Sheet].[S.SH_WEIGHT].&amp;[478]"/>
            <x15:cachedUniqueName index="80" name="[Data_Sheet].[S.SH_WEIGHT].&amp;[479]"/>
            <x15:cachedUniqueName index="81" name="[Data_Sheet].[S.SH_WEIGHT].&amp;[482]"/>
            <x15:cachedUniqueName index="82" name="[Data_Sheet].[S.SH_WEIGHT].&amp;[483]"/>
            <x15:cachedUniqueName index="83" name="[Data_Sheet].[S.SH_WEIGHT].&amp;[484]"/>
            <x15:cachedUniqueName index="84" name="[Data_Sheet].[S.SH_WEIGHT].&amp;[490]"/>
            <x15:cachedUniqueName index="85" name="[Data_Sheet].[S.SH_WEIGHT].&amp;[505]"/>
            <x15:cachedUniqueName index="86" name="[Data_Sheet].[S.SH_WEIGHT].&amp;[507]"/>
            <x15:cachedUniqueName index="87" name="[Data_Sheet].[S.SH_WEIGHT].&amp;[510]"/>
            <x15:cachedUniqueName index="88" name="[Data_Sheet].[S.SH_WEIGHT].&amp;[516]"/>
            <x15:cachedUniqueName index="89" name="[Data_Sheet].[S.SH_WEIGHT].&amp;[540]"/>
            <x15:cachedUniqueName index="90" name="[Data_Sheet].[S.SH_WEIGHT].&amp;[545]"/>
            <x15:cachedUniqueName index="91" name="[Data_Sheet].[S.SH_WEIGHT].&amp;[550]"/>
            <x15:cachedUniqueName index="92" name="[Data_Sheet].[S.SH_WEIGHT].&amp;[553]"/>
            <x15:cachedUniqueName index="93" name="[Data_Sheet].[S.SH_WEIGHT].&amp;[571]"/>
            <x15:cachedUniqueName index="94" name="[Data_Sheet].[S.SH_WEIGHT].&amp;[576]"/>
            <x15:cachedUniqueName index="95" name="[Data_Sheet].[S.SH_WEIGHT].&amp;[577]"/>
            <x15:cachedUniqueName index="96" name="[Data_Sheet].[S.SH_WEIGHT].&amp;[581]"/>
            <x15:cachedUniqueName index="97" name="[Data_Sheet].[S.SH_WEIGHT].&amp;[588]"/>
            <x15:cachedUniqueName index="98" name="[Data_Sheet].[S.SH_WEIGHT].&amp;[590]"/>
            <x15:cachedUniqueName index="99" name="[Data_Sheet].[S.SH_WEIGHT].&amp;[591]"/>
            <x15:cachedUniqueName index="100" name="[Data_Sheet].[S.SH_WEIGHT].&amp;[593]"/>
            <x15:cachedUniqueName index="101" name="[Data_Sheet].[S.SH_WEIGHT].&amp;[598]"/>
            <x15:cachedUniqueName index="102" name="[Data_Sheet].[S.SH_WEIGHT].&amp;[600]"/>
            <x15:cachedUniqueName index="103" name="[Data_Sheet].[S.SH_WEIGHT].&amp;[603]"/>
            <x15:cachedUniqueName index="104" name="[Data_Sheet].[S.SH_WEIGHT].&amp;[606]"/>
            <x15:cachedUniqueName index="105" name="[Data_Sheet].[S.SH_WEIGHT].&amp;[607]"/>
            <x15:cachedUniqueName index="106" name="[Data_Sheet].[S.SH_WEIGHT].&amp;[613]"/>
            <x15:cachedUniqueName index="107" name="[Data_Sheet].[S.SH_WEIGHT].&amp;[630]"/>
            <x15:cachedUniqueName index="108" name="[Data_Sheet].[S.SH_WEIGHT].&amp;[638]"/>
            <x15:cachedUniqueName index="109" name="[Data_Sheet].[S.SH_WEIGHT].&amp;[654]"/>
            <x15:cachedUniqueName index="110" name="[Data_Sheet].[S.SH_WEIGHT].&amp;[660]"/>
            <x15:cachedUniqueName index="111" name="[Data_Sheet].[S.SH_WEIGHT].&amp;[665]"/>
            <x15:cachedUniqueName index="112" name="[Data_Sheet].[S.SH_WEIGHT].&amp;[679]"/>
            <x15:cachedUniqueName index="113" name="[Data_Sheet].[S.SH_WEIGHT].&amp;[683]"/>
            <x15:cachedUniqueName index="114" name="[Data_Sheet].[S.SH_WEIGHT].&amp;[691]"/>
            <x15:cachedUniqueName index="115" name="[Data_Sheet].[S.SH_WEIGHT].&amp;[702]"/>
            <x15:cachedUniqueName index="116" name="[Data_Sheet].[S.SH_WEIGHT].&amp;[710]"/>
            <x15:cachedUniqueName index="117" name="[Data_Sheet].[S.SH_WEIGHT].&amp;[711]"/>
            <x15:cachedUniqueName index="118" name="[Data_Sheet].[S.SH_WEIGHT].&amp;[715]"/>
            <x15:cachedUniqueName index="119" name="[Data_Sheet].[S.SH_WEIGHT].&amp;[717]"/>
            <x15:cachedUniqueName index="120" name="[Data_Sheet].[S.SH_WEIGHT].&amp;[718]"/>
            <x15:cachedUniqueName index="121" name="[Data_Sheet].[S.SH_WEIGHT].&amp;[726]"/>
            <x15:cachedUniqueName index="122" name="[Data_Sheet].[S.SH_WEIGHT].&amp;[735]"/>
            <x15:cachedUniqueName index="123" name="[Data_Sheet].[S.SH_WEIGHT].&amp;[745]"/>
            <x15:cachedUniqueName index="124" name="[Data_Sheet].[S.SH_WEIGHT].&amp;[753]"/>
            <x15:cachedUniqueName index="125" name="[Data_Sheet].[S.SH_WEIGHT].&amp;[773]"/>
            <x15:cachedUniqueName index="126" name="[Data_Sheet].[S.SH_WEIGHT].&amp;[776]"/>
            <x15:cachedUniqueName index="127" name="[Data_Sheet].[S.SH_WEIGHT].&amp;[777]"/>
            <x15:cachedUniqueName index="128" name="[Data_Sheet].[S.SH_WEIGHT].&amp;[782]"/>
            <x15:cachedUniqueName index="129" name="[Data_Sheet].[S.SH_WEIGHT].&amp;[783]"/>
            <x15:cachedUniqueName index="130" name="[Data_Sheet].[S.SH_WEIGHT].&amp;[791]"/>
            <x15:cachedUniqueName index="131" name="[Data_Sheet].[S.SH_WEIGHT].&amp;[796]"/>
            <x15:cachedUniqueName index="132" name="[Data_Sheet].[S.SH_WEIGHT].&amp;[799]"/>
            <x15:cachedUniqueName index="133" name="[Data_Sheet].[S.SH_WEIGHT].&amp;[803]"/>
            <x15:cachedUniqueName index="134" name="[Data_Sheet].[S.SH_WEIGHT].&amp;[808]"/>
            <x15:cachedUniqueName index="135" name="[Data_Sheet].[S.SH_WEIGHT].&amp;[810]"/>
            <x15:cachedUniqueName index="136" name="[Data_Sheet].[S.SH_WEIGHT].&amp;[812]"/>
            <x15:cachedUniqueName index="137" name="[Data_Sheet].[S.SH_WEIGHT].&amp;[829]"/>
            <x15:cachedUniqueName index="138" name="[Data_Sheet].[S.SH_WEIGHT].&amp;[833]"/>
            <x15:cachedUniqueName index="139" name="[Data_Sheet].[S.SH_WEIGHT].&amp;[840]"/>
            <x15:cachedUniqueName index="140" name="[Data_Sheet].[S.SH_WEIGHT].&amp;[854]"/>
            <x15:cachedUniqueName index="141" name="[Data_Sheet].[S.SH_WEIGHT].&amp;[868]"/>
            <x15:cachedUniqueName index="142" name="[Data_Sheet].[S.SH_WEIGHT].&amp;[869]"/>
            <x15:cachedUniqueName index="143" name="[Data_Sheet].[S.SH_WEIGHT].&amp;[871]"/>
            <x15:cachedUniqueName index="144" name="[Data_Sheet].[S.SH_WEIGHT].&amp;[872]"/>
            <x15:cachedUniqueName index="145" name="[Data_Sheet].[S.SH_WEIGHT].&amp;[873]"/>
            <x15:cachedUniqueName index="146" name="[Data_Sheet].[S.SH_WEIGHT].&amp;[876]"/>
            <x15:cachedUniqueName index="147" name="[Data_Sheet].[S.SH_WEIGHT].&amp;[879]"/>
            <x15:cachedUniqueName index="148" name="[Data_Sheet].[S.SH_WEIGHT].&amp;[880]"/>
            <x15:cachedUniqueName index="149" name="[Data_Sheet].[S.SH_WEIGHT].&amp;[889]"/>
            <x15:cachedUniqueName index="150" name="[Data_Sheet].[S.SH_WEIGHT].&amp;[892]"/>
            <x15:cachedUniqueName index="151" name="[Data_Sheet].[S.SH_WEIGHT].&amp;[897]"/>
            <x15:cachedUniqueName index="152" name="[Data_Sheet].[S.SH_WEIGHT].&amp;[901]"/>
            <x15:cachedUniqueName index="153" name="[Data_Sheet].[S.SH_WEIGHT].&amp;[905]"/>
            <x15:cachedUniqueName index="154" name="[Data_Sheet].[S.SH_WEIGHT].&amp;[906]"/>
            <x15:cachedUniqueName index="155" name="[Data_Sheet].[S.SH_WEIGHT].&amp;[912]"/>
            <x15:cachedUniqueName index="156" name="[Data_Sheet].[S.SH_WEIGHT].&amp;[913]"/>
            <x15:cachedUniqueName index="157" name="[Data_Sheet].[S.SH_WEIGHT].&amp;[916]"/>
            <x15:cachedUniqueName index="158" name="[Data_Sheet].[S.SH_WEIGHT].&amp;[930]"/>
            <x15:cachedUniqueName index="159" name="[Data_Sheet].[S.SH_WEIGHT].&amp;[931]"/>
            <x15:cachedUniqueName index="160" name="[Data_Sheet].[S.SH_WEIGHT].&amp;[938]"/>
            <x15:cachedUniqueName index="161" name="[Data_Sheet].[S.SH_WEIGHT].&amp;[939]"/>
            <x15:cachedUniqueName index="162" name="[Data_Sheet].[S.SH_WEIGHT].&amp;[946]"/>
            <x15:cachedUniqueName index="163" name="[Data_Sheet].[S.SH_WEIGHT].&amp;[947]"/>
            <x15:cachedUniqueName index="164" name="[Data_Sheet].[S.SH_WEIGHT].&amp;[949]"/>
            <x15:cachedUniqueName index="165" name="[Data_Sheet].[S.SH_WEIGHT].&amp;[954]"/>
            <x15:cachedUniqueName index="166" name="[Data_Sheet].[S.SH_WEIGHT].&amp;[955]"/>
            <x15:cachedUniqueName index="167" name="[Data_Sheet].[S.SH_WEIGHT].&amp;[957]"/>
            <x15:cachedUniqueName index="168" name="[Data_Sheet].[S.SH_WEIGHT].&amp;[959]"/>
            <x15:cachedUniqueName index="169" name="[Data_Sheet].[S.SH_WEIGHT].&amp;[970]"/>
            <x15:cachedUniqueName index="170" name="[Data_Sheet].[S.SH_WEIGHT].&amp;[973]"/>
            <x15:cachedUniqueName index="171" name="[Data_Sheet].[S.SH_WEIGHT].&amp;[982]"/>
            <x15:cachedUniqueName index="172" name="[Data_Sheet].[S.SH_WEIGHT].&amp;[987]"/>
            <x15:cachedUniqueName index="173" name="[Data_Sheet].[S.SH_WEIGHT].&amp;[994]"/>
            <x15:cachedUniqueName index="174" name="[Data_Sheet].[S.SH_WEIGHT].&amp;[996]"/>
            <x15:cachedUniqueName index="175" name="[Data_Sheet].[S.SH_WEIGHT].&amp;[997]"/>
          </x15:cachedUniqueNames>
        </ext>
      </extLst>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1"/>
      </fieldsUsage>
    </cacheHierarchy>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2" memberValueDatatype="20" unbalanced="0">
      <fieldsUsage count="2">
        <fieldUsage x="-1"/>
        <fieldUsage x="2"/>
      </fieldsUsage>
    </cacheHierarchy>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30208337" backgroundQuery="1" createdVersion="7" refreshedVersion="8" minRefreshableVersion="3" recordCount="0" supportSubquery="1" supportAdvancedDrill="1" xr:uid="{6FE9BD08-F1EF-4EE2-B818-DDDC75737405}">
  <cacheSource type="external" connectionId="17"/>
  <cacheFields count="3">
    <cacheField name="[Measures].[Count of S.SH_ID]" caption="Count of S.SH_ID" numFmtId="0" hierarchy="61" level="32767"/>
    <cacheField name="[Data_Sheet].[S.Current_Status].[S.Current_Status]" caption="S.Current_Status" numFmtId="0" hierarchy="19" level="1">
      <sharedItems count="2">
        <s v="DELIVERED"/>
        <s v="NOT DELIVERED"/>
      </sharedItems>
    </cacheField>
    <cacheField name="[Data_Sheet].[S.SH_DOMAIN].[S.SH_DOMAIN]" caption="S.SH_DOMAIN" numFmtId="0" hierarchy="12"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2"/>
      </fieldsUsage>
    </cacheHierarchy>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2" memberValueDatatype="130" unbalanced="0">
      <fieldsUsage count="2">
        <fieldUsage x="-1"/>
        <fieldUsage x="1"/>
      </fieldsUsage>
    </cacheHierarchy>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73495373" backgroundQuery="1" createdVersion="7" refreshedVersion="8" minRefreshableVersion="3" recordCount="0" supportSubquery="1" supportAdvancedDrill="1" xr:uid="{43902E20-A0D5-4AEE-895D-6EC1DFEB26F8}">
  <cacheSource type="external" connectionId="17"/>
  <cacheFields count="5">
    <cacheField name="[Measures].[Total Shipments]" caption="Total Shipments" numFmtId="0" hierarchy="46" level="32767"/>
    <cacheField name="[Measures].[Average Shipment Weight]" caption="Average Shipment Weight" numFmtId="0" hierarchy="47" level="32767"/>
    <cacheField name="[Measures].[Total Shipment Charges]" caption="Total Shipment Charges" numFmtId="0" hierarchy="48" level="32767"/>
    <cacheField name="[Measures].[Total Shipment Efficiency]" caption="Total Shipment Efficiency" numFmtId="0" hierarchy="49" level="32767"/>
    <cacheField name="[Data_Sheet].[S.SH_DOMAIN].[S.SH_DOMAIN]" caption="S.SH_DOMAIN" numFmtId="0" hierarchy="12" level="1">
      <sharedItems containsSemiMixedTypes="0" containsNonDate="0" containsString="0"/>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4"/>
      </fieldsUsage>
    </cacheHierarchy>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oneField="1">
      <fieldsUsage count="1">
        <fieldUsage x="0"/>
      </fieldsUsage>
    </cacheHierarchy>
    <cacheHierarchy uniqueName="[Measures].[Average Shipment Weight]" caption="Average Shipment Weight" measure="1" displayFolder="" measureGroup="Data_Sheet" count="0" oneField="1">
      <fieldsUsage count="1">
        <fieldUsage x="1"/>
      </fieldsUsage>
    </cacheHierarchy>
    <cacheHierarchy uniqueName="[Measures].[Total Shipment Charges]" caption="Total Shipment Charges" measure="1" displayFolder="" measureGroup="Data_Sheet" count="0" oneField="1">
      <fieldsUsage count="1">
        <fieldUsage x="2"/>
      </fieldsUsage>
    </cacheHierarchy>
    <cacheHierarchy uniqueName="[Measures].[Total Shipment Efficiency]" caption="Total Shipment Efficiency" measure="1" displayFolder="" measureGroup="Data_Sheet" count="0" oneField="1">
      <fieldsUsage count="1">
        <fieldUsage x="3"/>
      </fieldsUsage>
    </cacheHierarchy>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82523149" backgroundQuery="1" createdVersion="7" refreshedVersion="8" minRefreshableVersion="3" recordCount="0" supportSubquery="1" supportAdvancedDrill="1" xr:uid="{CB2C3334-02B6-4FCA-BF6A-F221C5E81AF6}">
  <cacheSource type="external" connectionId="17"/>
  <cacheFields count="3">
    <cacheField name="[Measures].[Total Revenue]" caption="Total Revenue" numFmtId="0" hierarchy="52" level="32767"/>
    <cacheField name="[Measures].[Total Payment Received]" caption="Total Payment Received" numFmtId="0" hierarchy="55" level="32767"/>
    <cacheField name="[Measures].[Total Outstanding Amount]" caption="Total Outstanding Amount" numFmtId="0" hierarchy="56" level="32767"/>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0" memberValueDatatype="130" unbalanced="0"/>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oneField="1">
      <fieldsUsage count="1">
        <fieldUsage x="0"/>
      </fieldsUsage>
    </cacheHierarchy>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oneField="1">
      <fieldsUsage count="1">
        <fieldUsage x="1"/>
      </fieldsUsage>
    </cacheHierarchy>
    <cacheHierarchy uniqueName="[Measures].[Total Outstanding Amount]" caption="Total Outstanding Amount" measure="1" displayFolder="" measureGroup="Data_Sheet" count="0" oneField="1">
      <fieldsUsage count="1">
        <fieldUsage x="2"/>
      </fieldsUsage>
    </cacheHierarchy>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84837966" backgroundQuery="1" createdVersion="7" refreshedVersion="8" minRefreshableVersion="3" recordCount="0" supportSubquery="1" supportAdvancedDrill="1" xr:uid="{48E72E6A-22D8-43BA-99C1-2E8D9CDB7076}">
  <cacheSource type="external" connectionId="17"/>
  <cacheFields count="3">
    <cacheField name="[Measures].[Sum of P.AMOUNT]" caption="Sum of P.AMOUNT" numFmtId="0" hierarchy="70" level="32767"/>
    <cacheField name="[Data_Sheet].[P.Payment_Mode].[P.Payment_Mode]" caption="P.Payment_Mode" numFmtId="0" hierarchy="25" level="1">
      <sharedItems count="2">
        <s v="CARD PAYMENT"/>
        <s v="COD"/>
      </sharedItems>
    </cacheField>
    <cacheField name="[Data_Sheet].[S.SH_DOMAIN].[S.SH_DOMAIN]" caption="S.SH_DOMAIN" numFmtId="0" hierarchy="12" level="1">
      <sharedItems count="2">
        <s v="Domestic"/>
        <s v="International"/>
      </sharedItems>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2" memberValueDatatype="130" unbalanced="0">
      <fieldsUsage count="2">
        <fieldUsage x="-1"/>
        <fieldUsage x="2"/>
      </fieldsUsage>
    </cacheHierarchy>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2" memberValueDatatype="130" unbalanced="0">
      <fieldsUsage count="2">
        <fieldUsage x="-1"/>
        <fieldUsage x="1"/>
      </fieldsUsage>
    </cacheHierarchy>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86574075" backgroundQuery="1" createdVersion="7" refreshedVersion="8" minRefreshableVersion="3" recordCount="0" supportSubquery="1" supportAdvancedDrill="1" xr:uid="{2D11E059-F007-496F-B39E-E23CE84F97E2}">
  <cacheSource type="external" connectionId="17"/>
  <cacheFields count="3">
    <cacheField name="[Measures].[Total Customer]" caption="Total Customer" numFmtId="0" hierarchy="51" level="32767"/>
    <cacheField name="[Measures].[Average Customer Payment]" caption="Average Customer Payment" numFmtId="0" hierarchy="53" level="32767"/>
    <cacheField name="[Measures].[Payment Status Ratio]" caption="Payment Status Ratio" numFmtId="0" hierarchy="54" level="32767"/>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0" memberValueDatatype="130" unbalanced="0"/>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0" memberValueDatatype="130" unbalanced="0"/>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oneField="1">
      <fieldsUsage count="1">
        <fieldUsage x="0"/>
      </fieldsUsage>
    </cacheHierarchy>
    <cacheHierarchy uniqueName="[Measures].[Total Revenue]" caption="Total Revenue" measure="1" displayFolder="" measureGroup="Data_Sheet" count="0"/>
    <cacheHierarchy uniqueName="[Measures].[Average Customer Payment]" caption="Average Customer Payment" measure="1" displayFolder="" measureGroup="Data_Sheet" count="0" oneField="1">
      <fieldsUsage count="1">
        <fieldUsage x="1"/>
      </fieldsUsage>
    </cacheHierarchy>
    <cacheHierarchy uniqueName="[Measures].[Payment Status Ratio]" caption="Payment Status Ratio" measure="1" displayFolder="" measureGroup="Data_Sheet" count="0" oneField="1">
      <fieldsUsage count="1">
        <fieldUsage x="2"/>
      </fieldsUsage>
    </cacheHierarchy>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75.589888078706" backgroundQuery="1" createdVersion="7" refreshedVersion="8" minRefreshableVersion="3" recordCount="0" supportSubquery="1" supportAdvancedDrill="1" xr:uid="{91793473-EF7F-46D0-A679-0B7C6BF3CDEC}">
  <cacheSource type="external" connectionId="17"/>
  <cacheFields count="2">
    <cacheField name="[Measures].[Count of M_ID]" caption="Count of M_ID" numFmtId="0" hierarchy="68" level="32767"/>
    <cacheField name="[Data_Sheet].[M_End_date (Year)].[M_End_date (Year)]" caption="M_End_date (Year)" numFmtId="0" hierarchy="39" level="1">
      <sharedItems count="59">
        <s v="1973"/>
        <s v="1975"/>
        <s v="1976"/>
        <s v="1978"/>
        <s v="1979"/>
        <s v="1980"/>
        <s v="1981"/>
        <s v="1982"/>
        <s v="1983"/>
        <s v="1984"/>
        <s v="1985"/>
        <s v="1986"/>
        <s v="1987"/>
        <s v="1988"/>
        <s v="1989"/>
        <s v="1990"/>
        <s v="1991"/>
        <s v="1992"/>
        <s v="1993"/>
        <s v="1994"/>
        <s v="1995"/>
        <s v="1996"/>
        <s v="1997"/>
        <s v="1998"/>
        <s v="1999"/>
        <s v="2000"/>
        <s v="2001"/>
        <s v="2002"/>
        <s v="2004"/>
        <s v="2005"/>
        <s v="2006"/>
        <s v="2007"/>
        <s v="2008"/>
        <s v="2009"/>
        <s v="2010"/>
        <s v="2011"/>
        <s v="2012"/>
        <s v="2013"/>
        <s v="2014"/>
        <s v="2015"/>
        <s v="2016"/>
        <s v="2017"/>
        <s v="2018"/>
        <s v="2019"/>
        <s v="2020"/>
        <s v="2021"/>
        <s v="2022"/>
        <s v="2023"/>
        <s v="2024"/>
        <s v="2025"/>
        <s v="2026"/>
        <s v="2027"/>
        <s v="2029"/>
        <s v="2031"/>
        <s v="2032"/>
        <s v="2033"/>
        <s v="2034"/>
        <s v="2035"/>
        <s v="2038"/>
      </sharedItems>
    </cacheField>
  </cacheFields>
  <cacheHierarchies count="75">
    <cacheHierarchy uniqueName="[Data_Sheet].[C_ID]" caption="C_ID" attribute="1" defaultMemberUniqueName="[Data_Sheet].[C_ID].[All]" allUniqueName="[Data_Sheet].[C_ID].[All]" dimensionUniqueName="[Data_Sheet]" displayFolder="" count="0" memberValueDatatype="20" unbalanced="0"/>
    <cacheHierarchy uniqueName="[Data_Sheet].[M_ID]" caption="M_ID" attribute="1" defaultMemberUniqueName="[Data_Sheet].[M_ID].[All]" allUniqueName="[Data_Sheet].[M_ID].[All]" dimensionUniqueName="[Data_Sheet]" displayFolder="" count="0" memberValueDatatype="20" unbalanced="0"/>
    <cacheHierarchy uniqueName="[Data_Sheet].[C_NAME]" caption="C_NAME" attribute="1" defaultMemberUniqueName="[Data_Sheet].[C_NAME].[All]" allUniqueName="[Data_Sheet].[C_NAME].[All]" dimensionUniqueName="[Data_Sheet]" displayFolder="" count="0" memberValueDatatype="130" unbalanced="0"/>
    <cacheHierarchy uniqueName="[Data_Sheet].[C_EMAIL_ID]" caption="C_EMAIL_ID" attribute="1" defaultMemberUniqueName="[Data_Sheet].[C_EMAIL_ID].[All]" allUniqueName="[Data_Sheet].[C_EMAIL_ID].[All]" dimensionUniqueName="[Data_Sheet]" displayFolder="" count="0" memberValueDatatype="130" unbalanced="0"/>
    <cacheHierarchy uniqueName="[Data_Sheet].[C_TYPE]" caption="C_TYPE" attribute="1" defaultMemberUniqueName="[Data_Sheet].[C_TYPE].[All]" allUniqueName="[Data_Sheet].[C_TYPE].[All]" dimensionUniqueName="[Data_Sheet]" displayFolder="" count="0" memberValueDatatype="130" unbalanced="0"/>
    <cacheHierarchy uniqueName="[Data_Sheet].[C_ADDR]" caption="C_ADDR" attribute="1" defaultMemberUniqueName="[Data_Sheet].[C_ADDR].[All]" allUniqueName="[Data_Sheet].[C_ADDR].[All]" dimensionUniqueName="[Data_Sheet]" displayFolder="" count="0" memberValueDatatype="130" unbalanced="0"/>
    <cacheHierarchy uniqueName="[Data_Sheet].[C_CONT_NO]" caption="C_CONT_NO" attribute="1" defaultMemberUniqueName="[Data_Sheet].[C_CONT_NO].[All]" allUniqueName="[Data_Sheet].[C_CONT_NO].[All]" dimensionUniqueName="[Data_Sheet]" displayFolder="" count="0" memberValueDatatype="5" unbalanced="0"/>
    <cacheHierarchy uniqueName="[Data_Sheet].[M_Start_date]" caption="M_Start_date" attribute="1" time="1" defaultMemberUniqueName="[Data_Sheet].[M_Start_date].[All]" allUniqueName="[Data_Sheet].[M_Start_date].[All]" dimensionUniqueName="[Data_Sheet]" displayFolder="" count="0" memberValueDatatype="7" unbalanced="0"/>
    <cacheHierarchy uniqueName="[Data_Sheet].[M_End_date]" caption="M_End_date" attribute="1" time="1" defaultMemberUniqueName="[Data_Sheet].[M_End_date].[All]" allUniqueName="[Data_Sheet].[M_End_date].[All]" dimensionUniqueName="[Data_Sheet]" displayFolder="" count="0" memberValueDatatype="7" unbalanced="0"/>
    <cacheHierarchy uniqueName="[Data_Sheet].[Membership Status]" caption="Membership Status" attribute="1" defaultMemberUniqueName="[Data_Sheet].[Membership Status].[All]" allUniqueName="[Data_Sheet].[Membership Status].[All]" dimensionUniqueName="[Data_Sheet]" displayFolder="" count="0" memberValueDatatype="130" unbalanced="0"/>
    <cacheHierarchy uniqueName="[Data_Sheet].[S.SH_ID]" caption="S.SH_ID" attribute="1" defaultMemberUniqueName="[Data_Sheet].[S.SH_ID].[All]" allUniqueName="[Data_Sheet].[S.SH_ID].[All]" dimensionUniqueName="[Data_Sheet]" displayFolder="" count="0" memberValueDatatype="20" unbalanced="0"/>
    <cacheHierarchy uniqueName="[Data_Sheet].[S.SH_CONTENT]" caption="S.SH_CONTENT" attribute="1" defaultMemberUniqueName="[Data_Sheet].[S.SH_CONTENT].[All]" allUniqueName="[Data_Sheet].[S.SH_CONTENT].[All]" dimensionUniqueName="[Data_Sheet]" displayFolder="" count="0" memberValueDatatype="130" unbalanced="0"/>
    <cacheHierarchy uniqueName="[Data_Sheet].[S.SH_DOMAIN]" caption="S.SH_DOMAIN" attribute="1" defaultMemberUniqueName="[Data_Sheet].[S.SH_DOMAIN].[All]" allUniqueName="[Data_Sheet].[S.SH_DOMAIN].[All]" dimensionUniqueName="[Data_Sheet]" displayFolder="" count="0" memberValueDatatype="130" unbalanced="0"/>
    <cacheHierarchy uniqueName="[Data_Sheet].[S.SER_TYPE]" caption="S.SER_TYPE" attribute="1" defaultMemberUniqueName="[Data_Sheet].[S.SER_TYPE].[All]" allUniqueName="[Data_Sheet].[S.SER_TYPE].[All]" dimensionUniqueName="[Data_Sheet]" displayFolder="" count="0" memberValueDatatype="130" unbalanced="0"/>
    <cacheHierarchy uniqueName="[Data_Sheet].[S.SH_WEIGHT]" caption="S.SH_WEIGHT" attribute="1" defaultMemberUniqueName="[Data_Sheet].[S.SH_WEIGHT].[All]" allUniqueName="[Data_Sheet].[S.SH_WEIGHT].[All]" dimensionUniqueName="[Data_Sheet]" displayFolder="" count="0" memberValueDatatype="20" unbalanced="0"/>
    <cacheHierarchy uniqueName="[Data_Sheet].[S.SH_CHARGES]" caption="S.SH_CHARGES" attribute="1" defaultMemberUniqueName="[Data_Sheet].[S.SH_CHARGES].[All]" allUniqueName="[Data_Sheet].[S.SH_CHARGES].[All]" dimensionUniqueName="[Data_Sheet]" displayFolder="" count="0" memberValueDatatype="20" unbalanced="0"/>
    <cacheHierarchy uniqueName="[Data_Sheet].[S.SH.EFFICIENCY]" caption="S.SH.EFFICIENCY" attribute="1" defaultMemberUniqueName="[Data_Sheet].[S.SH.EFFICIENCY].[All]" allUniqueName="[Data_Sheet].[S.SH.EFFICIENCY].[All]" dimensionUniqueName="[Data_Sheet]" displayFolder="" count="0" memberValueDatatype="5" unbalanced="0"/>
    <cacheHierarchy uniqueName="[Data_Sheet].[S.SR_ADDR]" caption="S.SR_ADDR" attribute="1" defaultMemberUniqueName="[Data_Sheet].[S.SR_ADDR].[All]" allUniqueName="[Data_Sheet].[S.SR_ADDR].[All]" dimensionUniqueName="[Data_Sheet]" displayFolder="" count="0" memberValueDatatype="130" unbalanced="0"/>
    <cacheHierarchy uniqueName="[Data_Sheet].[S.DS_ADDR]" caption="S.DS_ADDR" attribute="1" defaultMemberUniqueName="[Data_Sheet].[S.DS_ADDR].[All]" allUniqueName="[Data_Sheet].[S.DS_ADDR].[All]" dimensionUniqueName="[Data_Sheet]" displayFolder="" count="0" memberValueDatatype="130" unbalanced="0"/>
    <cacheHierarchy uniqueName="[Data_Sheet].[S.Current_Status]" caption="S.Current_Status" attribute="1" defaultMemberUniqueName="[Data_Sheet].[S.Current_Status].[All]" allUniqueName="[Data_Sheet].[S.Current_Status].[All]" dimensionUniqueName="[Data_Sheet]" displayFolder="" count="0" memberValueDatatype="130" unbalanced="0"/>
    <cacheHierarchy uniqueName="[Data_Sheet].[S.Sent_date]" caption="S.Sent_date" attribute="1" time="1" defaultMemberUniqueName="[Data_Sheet].[S.Sent_date].[All]" allUniqueName="[Data_Sheet].[S.Sent_date].[All]" dimensionUniqueName="[Data_Sheet]" displayFolder="" count="0" memberValueDatatype="7" unbalanced="0"/>
    <cacheHierarchy uniqueName="[Data_Sheet].[S.Delivery_date]" caption="S.Delivery_date" attribute="1" time="1" defaultMemberUniqueName="[Data_Sheet].[S.Delivery_date].[All]" allUniqueName="[Data_Sheet].[S.Delivery_date].[All]" dimensionUniqueName="[Data_Sheet]" displayFolder="" count="0" memberValueDatatype="7" unbalanced="0"/>
    <cacheHierarchy uniqueName="[Data_Sheet].[P.Payment_ID]" caption="P.Payment_ID" attribute="1" defaultMemberUniqueName="[Data_Sheet].[P.Payment_ID].[All]" allUniqueName="[Data_Sheet].[P.Payment_ID].[All]" dimensionUniqueName="[Data_Sheet]" displayFolder="" count="0" memberValueDatatype="130" unbalanced="0"/>
    <cacheHierarchy uniqueName="[Data_Sheet].[P.AMOUNT]" caption="P.AMOUNT" attribute="1" defaultMemberUniqueName="[Data_Sheet].[P.AMOUNT].[All]" allUniqueName="[Data_Sheet].[P.AMOUNT].[All]" dimensionUniqueName="[Data_Sheet]" displayFolder="" count="0" memberValueDatatype="20" unbalanced="0"/>
    <cacheHierarchy uniqueName="[Data_Sheet].[P.Payment_Status]" caption="P.Payment_Status" attribute="1" defaultMemberUniqueName="[Data_Sheet].[P.Payment_Status].[All]" allUniqueName="[Data_Sheet].[P.Payment_Status].[All]" dimensionUniqueName="[Data_Sheet]" displayFolder="" count="0" memberValueDatatype="130" unbalanced="0"/>
    <cacheHierarchy uniqueName="[Data_Sheet].[P.Payment_Mode]" caption="P.Payment_Mode" attribute="1" defaultMemberUniqueName="[Data_Sheet].[P.Payment_Mode].[All]" allUniqueName="[Data_Sheet].[P.Payment_Mode].[All]" dimensionUniqueName="[Data_Sheet]" displayFolder="" count="0" memberValueDatatype="130" unbalanced="0"/>
    <cacheHierarchy uniqueName="[Data_Sheet].[P.Payment_Date]" caption="P.Payment_Date" attribute="1" time="1" defaultMemberUniqueName="[Data_Sheet].[P.Payment_Date].[All]" allUniqueName="[Data_Sheet].[P.Payment_Date].[All]" dimensionUniqueName="[Data_Sheet]" displayFolder="" count="0" memberValueDatatype="7" unbalanced="0"/>
    <cacheHierarchy uniqueName="[Data_Sheet].[E.Employee_E_ID]" caption="E.Employee_E_ID" attribute="1" defaultMemberUniqueName="[Data_Sheet].[E.Employee_E_ID].[All]" allUniqueName="[Data_Sheet].[E.Employee_E_ID].[All]" dimensionUniqueName="[Data_Sheet]" displayFolder="" count="0" memberValueDatatype="20" unbalanced="0"/>
    <cacheHierarchy uniqueName="[Data_Sheet].[ED.E_NAME]" caption="ED.E_NAME" attribute="1" defaultMemberUniqueName="[Data_Sheet].[ED.E_NAME].[All]" allUniqueName="[Data_Sheet].[ED.E_NAME].[All]" dimensionUniqueName="[Data_Sheet]" displayFolder="" count="0" memberValueDatatype="130" unbalanced="0"/>
    <cacheHierarchy uniqueName="[Data_Sheet].[ED.E_DESIGNATION]" caption="ED.E_DESIGNATION" attribute="1" defaultMemberUniqueName="[Data_Sheet].[ED.E_DESIGNATION].[All]" allUniqueName="[Data_Sheet].[ED.E_DESIGNATION].[All]" dimensionUniqueName="[Data_Sheet]" displayFolder="" count="0" memberValueDatatype="130" unbalanced="0"/>
    <cacheHierarchy uniqueName="[Data_Sheet].[ED.E_ADDR]" caption="ED.E_ADDR" attribute="1" defaultMemberUniqueName="[Data_Sheet].[ED.E_ADDR].[All]" allUniqueName="[Data_Sheet].[ED.E_ADDR].[All]" dimensionUniqueName="[Data_Sheet]" displayFolder="" count="0" memberValueDatatype="130" unbalanced="0"/>
    <cacheHierarchy uniqueName="[Data_Sheet].[ED.E_BRANCH]" caption="ED.E_BRANCH" attribute="1" defaultMemberUniqueName="[Data_Sheet].[ED.E_BRANCH].[All]" allUniqueName="[Data_Sheet].[ED.E_BRANCH].[All]" dimensionUniqueName="[Data_Sheet]" displayFolder="" count="0" memberValueDatatype="130" unbalanced="0"/>
    <cacheHierarchy uniqueName="[Data_Sheet].[ED.E_CONT_NO]" caption="ED.E_CONT_NO" attribute="1" defaultMemberUniqueName="[Data_Sheet].[ED.E_CONT_NO].[All]" allUniqueName="[Data_Sheet].[ED.E_CONT_NO].[All]" dimensionUniqueName="[Data_Sheet]" displayFolder="" count="0" memberValueDatatype="5" unbalanced="0"/>
    <cacheHierarchy uniqueName="[Data_Sheet].[S.Sent_date (Year)]" caption="S.Sent_date (Year)" attribute="1" defaultMemberUniqueName="[Data_Sheet].[S.Sent_date (Year)].[All]" allUniqueName="[Data_Sheet].[S.Sent_date (Year)].[All]" dimensionUniqueName="[Data_Sheet]" displayFolder="" count="0" memberValueDatatype="130" unbalanced="0"/>
    <cacheHierarchy uniqueName="[Data_Sheet].[S.Sent_date (Quarter)]" caption="S.Sent_date (Quarter)" attribute="1" defaultMemberUniqueName="[Data_Sheet].[S.Sent_date (Quarter)].[All]" allUniqueName="[Data_Sheet].[S.Sent_date (Quarter)].[All]" dimensionUniqueName="[Data_Sheet]" displayFolder="" count="0" memberValueDatatype="130" unbalanced="0"/>
    <cacheHierarchy uniqueName="[Data_Sheet].[S.Sent_date (Month)]" caption="S.Sent_date (Month)" attribute="1" defaultMemberUniqueName="[Data_Sheet].[S.Sent_date (Month)].[All]" allUniqueName="[Data_Sheet].[S.Sent_date (Month)].[All]" dimensionUniqueName="[Data_Sheet]" displayFolder="" count="0" memberValueDatatype="130" unbalanced="0"/>
    <cacheHierarchy uniqueName="[Data_Sheet].[M_Start_date (Year)]" caption="M_Start_date (Year)" attribute="1" defaultMemberUniqueName="[Data_Sheet].[M_Start_date (Year)].[All]" allUniqueName="[Data_Sheet].[M_Start_date (Year)].[All]" dimensionUniqueName="[Data_Sheet]" displayFolder="" count="0" memberValueDatatype="130" unbalanced="0"/>
    <cacheHierarchy uniqueName="[Data_Sheet].[M_Start_date (Quarter)]" caption="M_Start_date (Quarter)" attribute="1" defaultMemberUniqueName="[Data_Sheet].[M_Start_date (Quarter)].[All]" allUniqueName="[Data_Sheet].[M_Start_date (Quarter)].[All]" dimensionUniqueName="[Data_Sheet]" displayFolder="" count="0" memberValueDatatype="130" unbalanced="0"/>
    <cacheHierarchy uniqueName="[Data_Sheet].[M_Start_date (Month)]" caption="M_Start_date (Month)" attribute="1" defaultMemberUniqueName="[Data_Sheet].[M_Start_date (Month)].[All]" allUniqueName="[Data_Sheet].[M_Start_date (Month)].[All]" dimensionUniqueName="[Data_Sheet]" displayFolder="" count="0" memberValueDatatype="130" unbalanced="0"/>
    <cacheHierarchy uniqueName="[Data_Sheet].[M_End_date (Year)]" caption="M_End_date (Year)" attribute="1" defaultMemberUniqueName="[Data_Sheet].[M_End_date (Year)].[All]" allUniqueName="[Data_Sheet].[M_End_date (Year)].[All]" dimensionUniqueName="[Data_Sheet]" displayFolder="" count="2" memberValueDatatype="130" unbalanced="0">
      <fieldsUsage count="2">
        <fieldUsage x="-1"/>
        <fieldUsage x="1"/>
      </fieldsUsage>
    </cacheHierarchy>
    <cacheHierarchy uniqueName="[Data_Sheet].[M_End_date (Quarter)]" caption="M_End_date (Quarter)" attribute="1" defaultMemberUniqueName="[Data_Sheet].[M_End_date (Quarter)].[All]" allUniqueName="[Data_Sheet].[M_End_date (Quarter)].[All]" dimensionUniqueName="[Data_Sheet]" displayFolder="" count="0" memberValueDatatype="130" unbalanced="0"/>
    <cacheHierarchy uniqueName="[Data_Sheet].[M_End_date (Month)]" caption="M_End_date (Month)" attribute="1" defaultMemberUniqueName="[Data_Sheet].[M_End_date (Month)].[All]" allUniqueName="[Data_Sheet].[M_End_date (Month)].[All]" dimensionUniqueName="[Data_Sheet]" displayFolder="" count="0" memberValueDatatype="130" unbalanced="0"/>
    <cacheHierarchy uniqueName="[Data_Sheet].[Delivery Time]" caption="Delivery Time" attribute="1" defaultMemberUniqueName="[Data_Sheet].[Delivery Time].[All]" allUniqueName="[Data_Sheet].[Delivery Time].[All]" dimensionUniqueName="[Data_Sheet]" displayFolder="" count="0" memberValueDatatype="20" unbalanced="0"/>
    <cacheHierarchy uniqueName="[Data_Sheet].[M_End_date (Month Index)]" caption="M_End_date (Month Index)" attribute="1" defaultMemberUniqueName="[Data_Sheet].[M_End_date (Month Index)].[All]" allUniqueName="[Data_Sheet].[M_End_date (Month Index)].[All]" dimensionUniqueName="[Data_Sheet]" displayFolder="" count="0" memberValueDatatype="20" unbalanced="0" hidden="1"/>
    <cacheHierarchy uniqueName="[Data_Sheet].[M_Start_date (Month Index)]" caption="M_Start_date (Month Index)" attribute="1" defaultMemberUniqueName="[Data_Sheet].[M_Start_date (Month Index)].[All]" allUniqueName="[Data_Sheet].[M_Start_date (Month Index)].[All]" dimensionUniqueName="[Data_Sheet]" displayFolder="" count="0" memberValueDatatype="20" unbalanced="0" hidden="1"/>
    <cacheHierarchy uniqueName="[Data_Sheet].[S.Sent_date (Month Index)]" caption="S.Sent_date (Month Index)" attribute="1" defaultMemberUniqueName="[Data_Sheet].[S.Sent_date (Month Index)].[All]" allUniqueName="[Data_Sheet].[S.Sent_date (Month Index)].[All]" dimensionUniqueName="[Data_Sheet]" displayFolder="" count="0" memberValueDatatype="20" unbalanced="0" hidden="1"/>
    <cacheHierarchy uniqueName="[Measures].[Total Shipments]" caption="Total Shipments" measure="1" displayFolder="" measureGroup="Data_Sheet" count="0"/>
    <cacheHierarchy uniqueName="[Measures].[Average Shipment Weight]" caption="Average Shipment Weight" measure="1" displayFolder="" measureGroup="Data_Sheet" count="0"/>
    <cacheHierarchy uniqueName="[Measures].[Total Shipment Charges]" caption="Total Shipment Charges" measure="1" displayFolder="" measureGroup="Data_Sheet" count="0"/>
    <cacheHierarchy uniqueName="[Measures].[Total Shipment Efficiency]" caption="Total Shipment Efficiency" measure="1" displayFolder="" measureGroup="Data_Sheet" count="0"/>
    <cacheHierarchy uniqueName="[Measures].[Total Employees]" caption="Total Employees" measure="1" displayFolder="" measureGroup="Data_Sheet" count="0"/>
    <cacheHierarchy uniqueName="[Measures].[Total Customer]" caption="Total Customer" measure="1" displayFolder="" measureGroup="Data_Sheet" count="0"/>
    <cacheHierarchy uniqueName="[Measures].[Total Revenue]" caption="Total Revenue" measure="1" displayFolder="" measureGroup="Data_Sheet" count="0"/>
    <cacheHierarchy uniqueName="[Measures].[Average Customer Payment]" caption="Average Customer Payment" measure="1" displayFolder="" measureGroup="Data_Sheet" count="0"/>
    <cacheHierarchy uniqueName="[Measures].[Payment Status Ratio]" caption="Payment Status Ratio" measure="1" displayFolder="" measureGroup="Data_Sheet" count="0"/>
    <cacheHierarchy uniqueName="[Measures].[Total Payment Received]" caption="Total Payment Received" measure="1" displayFolder="" measureGroup="Data_Sheet" count="0"/>
    <cacheHierarchy uniqueName="[Measures].[Total Outstanding Amount]" caption="Total Outstanding Amount" measure="1" displayFolder="" measureGroup="Data_Sheet" count="0"/>
    <cacheHierarchy uniqueName="[Measures].[Average Shipment Handling Time]" caption="Average Shipment Handling Time" measure="1" displayFolder="" measureGroup="Data_Sheet" count="0"/>
    <cacheHierarchy uniqueName="[Measures].[__XL_Count Data_Sheet]" caption="__XL_Count Data_Sheet" measure="1" displayFolder="" measureGroup="Data_Sheet" count="0" hidden="1"/>
    <cacheHierarchy uniqueName="[Measures].[__No measures defined]" caption="__No measures defined" measure="1" displayFolder="" count="0" hidden="1"/>
    <cacheHierarchy uniqueName="[Measures].[Sum of S.SH_ID]" caption="Sum of S.SH_ID" measure="1" displayFolder="" measureGroup="Data_Sheet" count="0" hidden="1">
      <extLst>
        <ext xmlns:x15="http://schemas.microsoft.com/office/spreadsheetml/2010/11/main" uri="{B97F6D7D-B522-45F9-BDA1-12C45D357490}">
          <x15:cacheHierarchy aggregatedColumn="10"/>
        </ext>
      </extLst>
    </cacheHierarchy>
    <cacheHierarchy uniqueName="[Measures].[Count of S.SH_ID]" caption="Count of S.SH_ID" measure="1" displayFolder="" measureGroup="Data_Sheet" count="0" hidden="1">
      <extLst>
        <ext xmlns:x15="http://schemas.microsoft.com/office/spreadsheetml/2010/11/main" uri="{B97F6D7D-B522-45F9-BDA1-12C45D357490}">
          <x15:cacheHierarchy aggregatedColumn="10"/>
        </ext>
      </extLst>
    </cacheHierarchy>
    <cacheHierarchy uniqueName="[Measures].[Sum of S.SH_CHARGES]" caption="Sum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Average of S.SH_CHARGES]" caption="Average of S.SH_CHARGES" measure="1" displayFolder="" measureGroup="Data_Sheet" count="0" hidden="1">
      <extLst>
        <ext xmlns:x15="http://schemas.microsoft.com/office/spreadsheetml/2010/11/main" uri="{B97F6D7D-B522-45F9-BDA1-12C45D357490}">
          <x15:cacheHierarchy aggregatedColumn="15"/>
        </ext>
      </extLst>
    </cacheHierarchy>
    <cacheHierarchy uniqueName="[Measures].[Sum of S.SH.EFFICIENCY]" caption="Sum of S.SH.EFFICIENCY" measure="1" displayFolder="" measureGroup="Data_Sheet" count="0" hidden="1">
      <extLst>
        <ext xmlns:x15="http://schemas.microsoft.com/office/spreadsheetml/2010/11/main" uri="{B97F6D7D-B522-45F9-BDA1-12C45D357490}">
          <x15:cacheHierarchy aggregatedColumn="16"/>
        </ext>
      </extLst>
    </cacheHierarchy>
    <cacheHierarchy uniqueName="[Measures].[Sum of C_ID]" caption="Sum of C_ID" measure="1" displayFolder="" measureGroup="Data_Sheet" count="0" hidden="1">
      <extLst>
        <ext xmlns:x15="http://schemas.microsoft.com/office/spreadsheetml/2010/11/main" uri="{B97F6D7D-B522-45F9-BDA1-12C45D357490}">
          <x15:cacheHierarchy aggregatedColumn="0"/>
        </ext>
      </extLst>
    </cacheHierarchy>
    <cacheHierarchy uniqueName="[Measures].[Count of C_ID]" caption="Count of C_ID" measure="1" displayFolder="" measureGroup="Data_Sheet" count="0" hidden="1">
      <extLst>
        <ext xmlns:x15="http://schemas.microsoft.com/office/spreadsheetml/2010/11/main" uri="{B97F6D7D-B522-45F9-BDA1-12C45D357490}">
          <x15:cacheHierarchy aggregatedColumn="0"/>
        </ext>
      </extLst>
    </cacheHierarchy>
    <cacheHierarchy uniqueName="[Measures].[Sum of M_ID]" caption="Sum of M_ID" measure="1" displayFolder="" measureGroup="Data_Sheet" count="0" hidden="1">
      <extLst>
        <ext xmlns:x15="http://schemas.microsoft.com/office/spreadsheetml/2010/11/main" uri="{B97F6D7D-B522-45F9-BDA1-12C45D357490}">
          <x15:cacheHierarchy aggregatedColumn="1"/>
        </ext>
      </extLst>
    </cacheHierarchy>
    <cacheHierarchy uniqueName="[Measures].[Count of M_ID]" caption="Count of M_ID" measure="1" displayFolder="" measureGroup="Data_Sheet"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P.Payment_ID]" caption="Count of P.Payment_ID" measure="1" displayFolder="" measureGroup="Data_Sheet" count="0" hidden="1">
      <extLst>
        <ext xmlns:x15="http://schemas.microsoft.com/office/spreadsheetml/2010/11/main" uri="{B97F6D7D-B522-45F9-BDA1-12C45D357490}">
          <x15:cacheHierarchy aggregatedColumn="22"/>
        </ext>
      </extLst>
    </cacheHierarchy>
    <cacheHierarchy uniqueName="[Measures].[Sum of P.AMOUNT]" caption="Sum of P.AMOUNT" measure="1" displayFolder="" measureGroup="Data_Sheet" count="0" hidden="1">
      <extLst>
        <ext xmlns:x15="http://schemas.microsoft.com/office/spreadsheetml/2010/11/main" uri="{B97F6D7D-B522-45F9-BDA1-12C45D357490}">
          <x15:cacheHierarchy aggregatedColumn="23"/>
        </ext>
      </extLst>
    </cacheHierarchy>
    <cacheHierarchy uniqueName="[Measures].[Average of P.AMOUNT]" caption="Average of P.AMOUNT" measure="1" displayFolder="" measureGroup="Data_Sheet" count="0" hidden="1">
      <extLst>
        <ext xmlns:x15="http://schemas.microsoft.com/office/spreadsheetml/2010/11/main" uri="{B97F6D7D-B522-45F9-BDA1-12C45D357490}">
          <x15:cacheHierarchy aggregatedColumn="23"/>
        </ext>
      </extLst>
    </cacheHierarchy>
    <cacheHierarchy uniqueName="[Measures].[Sum of E.Employee_E_ID]" caption="Sum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Employee_E_ID]" caption="Count of E.Employee_E_ID" measure="1" displayFolder="" measureGroup="Data_Sheet" count="0" hidden="1">
      <extLst>
        <ext xmlns:x15="http://schemas.microsoft.com/office/spreadsheetml/2010/11/main" uri="{B97F6D7D-B522-45F9-BDA1-12C45D357490}">
          <x15:cacheHierarchy aggregatedColumn="27"/>
        </ext>
      </extLst>
    </cacheHierarchy>
    <cacheHierarchy uniqueName="[Measures].[Count of ED.E_DESIGNATION]" caption="Count of ED.E_DESIGNATION" measure="1" displayFolder="" measureGroup="Data_Sheet" count="0" hidden="1">
      <extLst>
        <ext xmlns:x15="http://schemas.microsoft.com/office/spreadsheetml/2010/11/main" uri="{B97F6D7D-B522-45F9-BDA1-12C45D357490}">
          <x15:cacheHierarchy aggregatedColumn="29"/>
        </ext>
      </extLst>
    </cacheHierarchy>
  </cacheHierarchies>
  <kpis count="0"/>
  <dimensions count="2">
    <dimension name="Data_Sheet" uniqueName="[Data_Sheet]" caption="Data_Sheet"/>
    <dimension measure="1" name="Measures" uniqueName="[Measures]" caption="Measures"/>
  </dimensions>
  <measureGroups count="1">
    <measureGroup name="Data_Sheet" caption="Data_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230"/>
    <n v="31"/>
    <s v="Mitchell"/>
    <s v="harriette42@ymail.com"/>
    <s v="Internal Goods"/>
    <n v="49302"/>
    <s v="PAID"/>
    <s v="CARD PAYMENT"/>
    <s v="12/18/2014"/>
    <s v="Medium"/>
    <d v="1979-11-05T00:00:00"/>
    <d v="1983-05-16T00:00:00"/>
    <n v="3"/>
    <x v="0"/>
    <x v="0"/>
    <x v="0"/>
  </r>
  <r>
    <n v="3189"/>
    <n v="495"/>
    <s v="Reginald"/>
    <s v="matthew951@yahoo.co.in"/>
    <s v="Wholesale"/>
    <n v="78698"/>
    <s v="PAID"/>
    <s v="CARD PAYMENT"/>
    <s v="7/10/1997"/>
    <s v="High"/>
    <d v="2014-09-26T00:00:00"/>
    <d v="2034-04-11T00:00:00"/>
    <n v="19"/>
    <x v="1"/>
    <x v="1"/>
    <x v="1"/>
  </r>
  <r>
    <n v="2216"/>
    <n v="795"/>
    <s v="Jaylene"/>
    <s v="geraldine867@ymail.co.in"/>
    <s v="Retail"/>
    <n v="69417"/>
    <s v="NOT PAID"/>
    <s v="CARD PAYMENT"/>
    <s v="NP"/>
    <s v="High"/>
    <d v="1983-10-23T00:00:00"/>
    <d v="2002-07-13T00:00:00"/>
    <n v="18"/>
    <x v="1"/>
    <x v="1"/>
    <x v="1"/>
  </r>
  <r>
    <n v="1904"/>
    <n v="33"/>
    <s v="Stacie"/>
    <s v="brenda905@ymail.com"/>
    <s v="Internal Goods"/>
    <n v="39655"/>
    <s v="NOT PAID"/>
    <s v="COD"/>
    <s v="NP"/>
    <s v="Medium"/>
    <d v="1994-06-06T00:00:00"/>
    <d v="2012-06-01T00:00:00"/>
    <n v="17"/>
    <x v="1"/>
    <x v="0"/>
    <x v="2"/>
  </r>
  <r>
    <n v="7342"/>
    <n v="882"/>
    <s v="Jonathan"/>
    <s v="malie282@gmail.com"/>
    <s v="Wholesale"/>
    <n v="87400"/>
    <s v="NOT PAID"/>
    <s v="COD"/>
    <s v="NP"/>
    <s v="High"/>
    <d v="2001-06-02T00:00:00"/>
    <d v="2014-07-26T00:00:00"/>
    <n v="13"/>
    <x v="1"/>
    <x v="1"/>
    <x v="1"/>
  </r>
  <r>
    <n v="7633"/>
    <n v="657"/>
    <s v="Italia"/>
    <s v="fred847@google.co.in"/>
    <s v="Internal Goods"/>
    <n v="56881"/>
    <s v="PAID"/>
    <s v="CARD PAYMENT"/>
    <s v="11/1/1971"/>
    <s v="Medium"/>
    <d v="1986-06-20T00:00:00"/>
    <d v="2006-07-22T00:00:00"/>
    <n v="20"/>
    <x v="1"/>
    <x v="0"/>
    <x v="2"/>
  </r>
  <r>
    <n v="2154"/>
    <n v="761"/>
    <s v="Catherine"/>
    <s v="clay224@gmail.com"/>
    <s v="Wholesale"/>
    <n v="99239"/>
    <s v="NOT PAID"/>
    <s v="COD"/>
    <s v="NP"/>
    <s v="High"/>
    <d v="1974-03-11T00:00:00"/>
    <d v="1980-10-27T00:00:00"/>
    <n v="6"/>
    <x v="2"/>
    <x v="1"/>
    <x v="3"/>
  </r>
  <r>
    <n v="5543"/>
    <n v="20"/>
    <s v="Pierre"/>
    <s v="alaysha578@hotmail.com"/>
    <s v="Wholesale"/>
    <n v="23921"/>
    <s v="NOT PAID"/>
    <s v="COD"/>
    <s v="NP"/>
    <s v="Low"/>
    <d v="1971-11-24T00:00:00"/>
    <d v="1984-11-24T00:00:00"/>
    <n v="13"/>
    <x v="1"/>
    <x v="2"/>
    <x v="4"/>
  </r>
  <r>
    <n v="2332"/>
    <n v="356"/>
    <s v="Sheryl"/>
    <s v="kelli519@gmail.com"/>
    <s v="Retail"/>
    <n v="67599"/>
    <s v="NOT PAID"/>
    <s v="CARD PAYMENT"/>
    <s v="NP"/>
    <s v="High"/>
    <d v="2009-05-31T00:00:00"/>
    <d v="2014-10-02T00:00:00"/>
    <n v="5"/>
    <x v="0"/>
    <x v="1"/>
    <x v="5"/>
  </r>
  <r>
    <n v="4094"/>
    <n v="301"/>
    <s v="Rory"/>
    <s v="ryker154@hotmail.com"/>
    <s v="Internal Goods"/>
    <n v="3725"/>
    <s v="NOT PAID"/>
    <s v="COD"/>
    <s v="NP"/>
    <s v="Low"/>
    <d v="2018-03-24T00:00:00"/>
    <d v="2035-12-29T00:00:00"/>
    <n v="17"/>
    <x v="1"/>
    <x v="2"/>
    <x v="4"/>
  </r>
  <r>
    <n v="3042"/>
    <n v="450"/>
    <s v="Cecile"/>
    <s v="johnnie593@hotmail.com"/>
    <s v="Wholesale"/>
    <n v="95516"/>
    <s v="PAID"/>
    <s v="COD"/>
    <s v="5/15/1991"/>
    <s v="High"/>
    <d v="1973-09-07T00:00:00"/>
    <d v="1983-01-08T00:00:00"/>
    <n v="9"/>
    <x v="2"/>
    <x v="1"/>
    <x v="3"/>
  </r>
  <r>
    <n v="2220"/>
    <n v="782"/>
    <s v="Monte"/>
    <s v="zykeria36@google.co.in"/>
    <s v="Wholesale"/>
    <n v="62528"/>
    <s v="PAID"/>
    <s v="COD"/>
    <s v="6/30/1976"/>
    <s v="Medium"/>
    <d v="2001-09-27T00:00:00"/>
    <d v="2014-10-25T00:00:00"/>
    <n v="13"/>
    <x v="1"/>
    <x v="1"/>
    <x v="1"/>
  </r>
  <r>
    <n v="4988"/>
    <n v="820"/>
    <s v="Belle"/>
    <s v="selma775@yahoo.co.in"/>
    <s v="Wholesale"/>
    <n v="21021"/>
    <s v="NOT PAID"/>
    <s v="CARD PAYMENT"/>
    <s v="NP"/>
    <s v="Low"/>
    <d v="2012-04-29T00:00:00"/>
    <d v="2024-09-11T00:00:00"/>
    <n v="12"/>
    <x v="1"/>
    <x v="2"/>
    <x v="4"/>
  </r>
  <r>
    <n v="175"/>
    <n v="316"/>
    <s v="Rayshawn"/>
    <s v="kathryn298@gmail.com"/>
    <s v="Wholesale"/>
    <n v="99492"/>
    <s v="NOT PAID"/>
    <s v="CARD PAYMENT"/>
    <s v="NP"/>
    <s v="High"/>
    <d v="1982-06-02T00:00:00"/>
    <d v="1987-12-10T00:00:00"/>
    <n v="5"/>
    <x v="0"/>
    <x v="1"/>
    <x v="5"/>
  </r>
  <r>
    <n v="4233"/>
    <n v="945"/>
    <s v="Abby"/>
    <s v="karl167@google.co.in"/>
    <s v="Internal Goods"/>
    <n v="60282"/>
    <s v="PAID"/>
    <s v="CARD PAYMENT"/>
    <s v="8/9/1987"/>
    <s v="Medium"/>
    <d v="1975-08-10T00:00:00"/>
    <d v="1991-05-22T00:00:00"/>
    <n v="15"/>
    <x v="1"/>
    <x v="1"/>
    <x v="1"/>
  </r>
  <r>
    <n v="4351"/>
    <n v="174"/>
    <s v="Alonzo"/>
    <s v="freda331@yahoo.co.in"/>
    <s v="Internal Goods"/>
    <n v="20357"/>
    <s v="NOT PAID"/>
    <s v="CARD PAYMENT"/>
    <s v="NP"/>
    <s v="Low"/>
    <d v="2014-09-14T00:00:00"/>
    <d v="2019-10-22T00:00:00"/>
    <n v="5"/>
    <x v="0"/>
    <x v="2"/>
    <x v="6"/>
  </r>
  <r>
    <n v="5578"/>
    <n v="634"/>
    <s v="Ray"/>
    <s v="david216@ymail.com"/>
    <s v="Wholesale"/>
    <n v="24053"/>
    <s v="NOT PAID"/>
    <s v="CARD PAYMENT"/>
    <s v="NP"/>
    <s v="Low"/>
    <d v="2004-05-18T00:00:00"/>
    <d v="2016-09-11T00:00:00"/>
    <n v="12"/>
    <x v="1"/>
    <x v="2"/>
    <x v="4"/>
  </r>
  <r>
    <n v="4523"/>
    <n v="456"/>
    <s v="Tiffany"/>
    <s v="winnifred436@gmail.com"/>
    <s v="Wholesale"/>
    <n v="50958"/>
    <s v="NOT PAID"/>
    <s v="CARD PAYMENT"/>
    <s v="NP"/>
    <s v="Medium"/>
    <d v="2015-12-30T00:00:00"/>
    <d v="2033-12-21T00:00:00"/>
    <n v="17"/>
    <x v="1"/>
    <x v="0"/>
    <x v="2"/>
  </r>
  <r>
    <n v="2972"/>
    <n v="0"/>
    <s v="Rosalind"/>
    <s v="bryce535@google.co.in"/>
    <s v="Wholesale"/>
    <n v="68227"/>
    <s v="PAID"/>
    <s v="CARD PAYMENT"/>
    <s v="7/6/1977"/>
    <s v="High"/>
    <d v="2015-12-30T00:00:00"/>
    <d v="2020-09-14T00:00:00"/>
    <n v="4"/>
    <x v="0"/>
    <x v="1"/>
    <x v="5"/>
  </r>
  <r>
    <n v="6153"/>
    <n v="186"/>
    <s v="Franklin"/>
    <s v="maeve922@gmail.com"/>
    <s v="Retail"/>
    <n v="77861"/>
    <s v="PAID"/>
    <s v="CARD PAYMENT"/>
    <s v="9/8/1997"/>
    <s v="High"/>
    <d v="1983-10-23T00:00:00"/>
    <d v="1994-05-17T00:00:00"/>
    <n v="10"/>
    <x v="2"/>
    <x v="1"/>
    <x v="3"/>
  </r>
  <r>
    <n v="4852"/>
    <n v="596"/>
    <s v="Sophie"/>
    <s v="seth275@ymail.com"/>
    <s v="Internal Goods"/>
    <n v="48315"/>
    <s v="NOT PAID"/>
    <s v="CARD PAYMENT"/>
    <s v="NP"/>
    <s v="Medium"/>
    <d v="2014-12-30T00:00:00"/>
    <d v="2031-06-10T00:00:00"/>
    <n v="16"/>
    <x v="1"/>
    <x v="0"/>
    <x v="2"/>
  </r>
  <r>
    <n v="8106"/>
    <n v="245"/>
    <s v="Matthew"/>
    <s v="maria344@yahoo.com"/>
    <s v="Retail"/>
    <n v="83002"/>
    <s v="PAID"/>
    <s v="CARD PAYMENT"/>
    <s v="3/5/1999"/>
    <s v="High"/>
    <d v="1995-01-03T00:00:00"/>
    <d v="2000-09-14T00:00:00"/>
    <n v="5"/>
    <x v="0"/>
    <x v="1"/>
    <x v="5"/>
  </r>
  <r>
    <n v="3917"/>
    <n v="17"/>
    <s v="Larry"/>
    <s v="taron588@yahoo.co.in"/>
    <s v="Internal Goods"/>
    <n v="47650"/>
    <s v="PAID"/>
    <s v="COD"/>
    <s v="11/8/1977"/>
    <s v="Medium"/>
    <d v="1979-08-05T00:00:00"/>
    <d v="1996-08-03T00:00:00"/>
    <n v="16"/>
    <x v="1"/>
    <x v="0"/>
    <x v="2"/>
  </r>
  <r>
    <n v="9377"/>
    <n v="48"/>
    <s v="Elena"/>
    <s v="bryce621@google.co.in"/>
    <s v="Internal Goods"/>
    <n v="19386"/>
    <s v="NOT PAID"/>
    <s v="COD"/>
    <s v="NP"/>
    <s v="Low"/>
    <d v="2003-06-11T00:00:00"/>
    <d v="2010-03-16T00:00:00"/>
    <n v="6"/>
    <x v="2"/>
    <x v="2"/>
    <x v="7"/>
  </r>
  <r>
    <n v="5387"/>
    <n v="457"/>
    <s v="Brady"/>
    <s v="ramona218@gmail.com"/>
    <s v="Retail"/>
    <n v="39432"/>
    <s v="PAID"/>
    <s v="COD"/>
    <s v="9/15/2005"/>
    <s v="Medium"/>
    <d v="1974-06-06T00:00:00"/>
    <d v="1976-10-09T00:00:00"/>
    <n v="2"/>
    <x v="0"/>
    <x v="0"/>
    <x v="0"/>
  </r>
  <r>
    <n v="6513"/>
    <n v="944"/>
    <s v="Sapphire"/>
    <s v="adrienne107@gmail.com"/>
    <s v="Retail"/>
    <n v="1421"/>
    <s v="PAID"/>
    <s v="COD"/>
    <s v="12/12/2019"/>
    <s v="Low"/>
    <d v="1994-09-13T00:00:00"/>
    <d v="2007-04-20T00:00:00"/>
    <n v="12"/>
    <x v="1"/>
    <x v="2"/>
    <x v="4"/>
  </r>
  <r>
    <n v="3965"/>
    <n v="516"/>
    <s v="Gene"/>
    <s v="dawn743@yahoo.com"/>
    <s v="Retail"/>
    <n v="16113"/>
    <s v="PAID"/>
    <s v="COD"/>
    <s v="11/15/2013"/>
    <s v="Low"/>
    <d v="2003-07-11T00:00:00"/>
    <d v="2010-04-01T00:00:00"/>
    <n v="6"/>
    <x v="2"/>
    <x v="2"/>
    <x v="7"/>
  </r>
  <r>
    <n v="8893"/>
    <n v="847"/>
    <s v="Magdalene"/>
    <s v="yessenia134@yahoo.com"/>
    <s v="Retail"/>
    <n v="52318"/>
    <s v="NOT PAID"/>
    <s v="CARD PAYMENT"/>
    <s v="NP"/>
    <s v="Medium"/>
    <d v="1992-05-28T00:00:00"/>
    <d v="2001-01-22T00:00:00"/>
    <n v="8"/>
    <x v="2"/>
    <x v="0"/>
    <x v="8"/>
  </r>
  <r>
    <n v="1897"/>
    <n v="504"/>
    <s v="Norma"/>
    <s v="ryan368@ymail.com"/>
    <s v="Wholesale"/>
    <n v="7389"/>
    <s v="NOT PAID"/>
    <s v="CARD PAYMENT"/>
    <s v="NP"/>
    <s v="Low"/>
    <d v="1979-11-16T00:00:00"/>
    <d v="1988-11-14T00:00:00"/>
    <n v="8"/>
    <x v="2"/>
    <x v="2"/>
    <x v="7"/>
  </r>
  <r>
    <n v="390"/>
    <n v="115"/>
    <s v="Destiny"/>
    <s v="harriette113@ymail.co.in"/>
    <s v="Retail"/>
    <n v="86040"/>
    <s v="PAID"/>
    <s v="COD"/>
    <s v="11/15/2013"/>
    <s v="High"/>
    <d v="2010-06-16T00:00:00"/>
    <d v="2012-10-01T00:00:00"/>
    <n v="2"/>
    <x v="0"/>
    <x v="1"/>
    <x v="5"/>
  </r>
  <r>
    <n v="3633"/>
    <n v="740"/>
    <s v="Glory"/>
    <s v="jana467@gmail.com"/>
    <s v="Internal Goods"/>
    <n v="56148"/>
    <s v="PAID"/>
    <s v="COD"/>
    <s v="8/10/2001"/>
    <s v="Medium"/>
    <d v="1971-09-13T00:00:00"/>
    <d v="1973-06-25T00:00:00"/>
    <n v="1"/>
    <x v="0"/>
    <x v="0"/>
    <x v="0"/>
  </r>
  <r>
    <n v="7828"/>
    <n v="884"/>
    <s v="Latasha"/>
    <s v="frances207@ymail.co.in"/>
    <s v="Internal Goods"/>
    <n v="894"/>
    <s v="PAID"/>
    <s v="CARD PAYMENT"/>
    <s v="7/17/2006"/>
    <s v="Low"/>
    <d v="1995-07-02T00:00:00"/>
    <d v="2013-09-05T00:00:00"/>
    <n v="18"/>
    <x v="1"/>
    <x v="2"/>
    <x v="4"/>
  </r>
  <r>
    <n v="2241"/>
    <n v="446"/>
    <s v="Clay"/>
    <s v="tiffani841@google.co.in"/>
    <s v="Internal Goods"/>
    <n v="35634"/>
    <s v="NOT PAID"/>
    <s v="COD"/>
    <s v="NP"/>
    <s v="Medium"/>
    <d v="1998-01-11T00:00:00"/>
    <d v="2016-07-06T00:00:00"/>
    <n v="18"/>
    <x v="1"/>
    <x v="0"/>
    <x v="2"/>
  </r>
  <r>
    <n v="896"/>
    <n v="74"/>
    <s v="Frances"/>
    <s v="cecile32@hotmail.com"/>
    <s v="Internal Goods"/>
    <n v="28701"/>
    <s v="PAID"/>
    <s v="CARD PAYMENT"/>
    <s v="11/15/2013"/>
    <s v="Low"/>
    <d v="1982-09-06T00:00:00"/>
    <d v="2001-08-11T00:00:00"/>
    <n v="18"/>
    <x v="1"/>
    <x v="2"/>
    <x v="4"/>
  </r>
  <r>
    <n v="6361"/>
    <n v="636"/>
    <s v="Dinah"/>
    <s v="bryce393@ymail.com"/>
    <s v="Internal Goods"/>
    <n v="90380"/>
    <s v="PAID"/>
    <s v="CARD PAYMENT"/>
    <s v="8/2/1993"/>
    <s v="High"/>
    <d v="1999-05-09T00:00:00"/>
    <d v="2005-06-01T00:00:00"/>
    <n v="6"/>
    <x v="2"/>
    <x v="1"/>
    <x v="3"/>
  </r>
  <r>
    <n v="6713"/>
    <n v="37"/>
    <s v="Merna"/>
    <s v="earle203@google.co.in"/>
    <s v="Retail"/>
    <n v="21813"/>
    <s v="NOT PAID"/>
    <s v="COD"/>
    <s v="NP"/>
    <s v="Low"/>
    <d v="2004-09-17T00:00:00"/>
    <d v="2024-06-03T00:00:00"/>
    <n v="19"/>
    <x v="1"/>
    <x v="2"/>
    <x v="4"/>
  </r>
  <r>
    <n v="4283"/>
    <n v="804"/>
    <s v="Louise"/>
    <s v="danita716@ymail.com"/>
    <s v="Wholesale"/>
    <n v="36312"/>
    <s v="NOT PAID"/>
    <s v="CARD PAYMENT"/>
    <s v="NP"/>
    <s v="Medium"/>
    <d v="1997-08-24T00:00:00"/>
    <d v="2010-07-07T00:00:00"/>
    <n v="12"/>
    <x v="1"/>
    <x v="0"/>
    <x v="2"/>
  </r>
  <r>
    <n v="9486"/>
    <n v="694"/>
    <s v="Kaitlyn"/>
    <s v="raeleigh114@gmail.com"/>
    <s v="Wholesale"/>
    <n v="24856"/>
    <s v="PAID"/>
    <s v="CARD PAYMENT"/>
    <s v="10/20/2002"/>
    <s v="Low"/>
    <d v="2003-06-03T00:00:00"/>
    <d v="2014-05-08T00:00:00"/>
    <n v="10"/>
    <x v="2"/>
    <x v="2"/>
    <x v="7"/>
  </r>
  <r>
    <n v="308"/>
    <n v="198"/>
    <s v="Morgan"/>
    <s v="guy394@outlook.com"/>
    <s v="Retail"/>
    <n v="39234"/>
    <s v="PAID"/>
    <s v="CARD PAYMENT"/>
    <s v="7/17/2006"/>
    <s v="Medium"/>
    <d v="1998-05-07T00:00:00"/>
    <d v="2016-12-29T00:00:00"/>
    <n v="18"/>
    <x v="1"/>
    <x v="0"/>
    <x v="2"/>
  </r>
  <r>
    <n v="8927"/>
    <n v="576"/>
    <s v="Courtney"/>
    <s v="anastasia108@google.co.in"/>
    <s v="Wholesale"/>
    <n v="74222"/>
    <s v="PAID"/>
    <s v="COD"/>
    <s v="11/20/2004"/>
    <s v="High"/>
    <d v="1976-01-04T00:00:00"/>
    <d v="1985-09-15T00:00:00"/>
    <n v="9"/>
    <x v="2"/>
    <x v="1"/>
    <x v="3"/>
  </r>
  <r>
    <n v="249"/>
    <n v="754"/>
    <s v="Rayshawn"/>
    <s v="benita963@gmail.com"/>
    <s v="Retail"/>
    <n v="47260"/>
    <s v="PAID"/>
    <s v="CARD PAYMENT"/>
    <s v="3/8/1982"/>
    <s v="Medium"/>
    <d v="2010-05-14T00:00:00"/>
    <d v="2027-11-18T00:00:00"/>
    <n v="17"/>
    <x v="1"/>
    <x v="0"/>
    <x v="2"/>
  </r>
  <r>
    <n v="2620"/>
    <n v="547"/>
    <s v="Eddie"/>
    <s v="dianne471@ymail.com"/>
    <s v="Retail"/>
    <n v="45432"/>
    <s v="NOT PAID"/>
    <s v="COD"/>
    <s v="NP"/>
    <s v="Medium"/>
    <d v="2006-08-19T00:00:00"/>
    <d v="2022-01-03T00:00:00"/>
    <n v="15"/>
    <x v="1"/>
    <x v="0"/>
    <x v="2"/>
  </r>
  <r>
    <n v="1164"/>
    <n v="656"/>
    <s v="Maurice"/>
    <s v="andrea833@yahoo.co.in"/>
    <s v="Internal Goods"/>
    <n v="30192"/>
    <s v="PAID"/>
    <s v="COD"/>
    <s v="4/9/1994"/>
    <s v="Low"/>
    <d v="1983-06-12T00:00:00"/>
    <d v="2001-11-24T00:00:00"/>
    <n v="18"/>
    <x v="1"/>
    <x v="0"/>
    <x v="2"/>
  </r>
  <r>
    <n v="4711"/>
    <n v="654"/>
    <s v="Taryn"/>
    <s v="raul112@outlook.com"/>
    <s v="Internal Goods"/>
    <n v="53868"/>
    <s v="NOT PAID"/>
    <s v="CARD PAYMENT"/>
    <s v="NP"/>
    <s v="Medium"/>
    <d v="1998-05-12T00:00:00"/>
    <d v="2007-09-17T00:00:00"/>
    <n v="9"/>
    <x v="2"/>
    <x v="0"/>
    <x v="8"/>
  </r>
  <r>
    <n v="4053"/>
    <n v="646"/>
    <s v="Lazaro"/>
    <s v="raven727@yahoo.co.in"/>
    <s v="Retail"/>
    <n v="9691"/>
    <s v="NOT PAID"/>
    <s v="CARD PAYMENT"/>
    <s v="NP"/>
    <s v="Low"/>
    <d v="2013-03-15T00:00:00"/>
    <d v="2024-06-05T00:00:00"/>
    <n v="11"/>
    <x v="1"/>
    <x v="2"/>
    <x v="4"/>
  </r>
  <r>
    <n v="4272"/>
    <n v="250"/>
    <s v="Muriel"/>
    <s v="rebecca74@yahoo.co.in"/>
    <s v="Retail"/>
    <n v="39001"/>
    <s v="NOT PAID"/>
    <s v="COD"/>
    <s v="NP"/>
    <s v="Medium"/>
    <d v="2014-04-17T00:00:00"/>
    <d v="2022-06-30T00:00:00"/>
    <n v="8"/>
    <x v="2"/>
    <x v="0"/>
    <x v="8"/>
  </r>
  <r>
    <n v="7005"/>
    <n v="81"/>
    <s v="Dejon"/>
    <s v="rosalind124@hotmail.com"/>
    <s v="Retail"/>
    <n v="70814"/>
    <s v="NOT PAID"/>
    <s v="CARD PAYMENT"/>
    <s v="NP"/>
    <s v="High"/>
    <d v="1971-03-29T00:00:00"/>
    <d v="1983-03-28T00:00:00"/>
    <n v="11"/>
    <x v="1"/>
    <x v="1"/>
    <x v="1"/>
  </r>
  <r>
    <n v="2308"/>
    <n v="898"/>
    <s v="Peter"/>
    <s v="anne714@gmail.com"/>
    <s v="Internal Goods"/>
    <n v="13740"/>
    <s v="PAID"/>
    <s v="COD"/>
    <s v="8/9/2008"/>
    <s v="Low"/>
    <d v="1979-11-16T00:00:00"/>
    <d v="1983-06-05T00:00:00"/>
    <n v="3"/>
    <x v="0"/>
    <x v="2"/>
    <x v="6"/>
  </r>
  <r>
    <n v="5150"/>
    <n v="461"/>
    <s v="Todd"/>
    <s v="michael518@yahoo.com"/>
    <s v="Wholesale"/>
    <n v="33435"/>
    <s v="NOT PAID"/>
    <s v="CARD PAYMENT"/>
    <s v="NP"/>
    <s v="Medium"/>
    <d v="2017-07-10T00:00:00"/>
    <d v="2033-11-24T00:00:00"/>
    <n v="16"/>
    <x v="1"/>
    <x v="0"/>
    <x v="2"/>
  </r>
  <r>
    <n v="693"/>
    <n v="390"/>
    <s v="Stacy"/>
    <s v="danielle957@yahoo.co.in"/>
    <s v="Internal Goods"/>
    <n v="73589"/>
    <s v="NOT PAID"/>
    <s v="CARD PAYMENT"/>
    <s v="NP"/>
    <s v="High"/>
    <d v="2007-09-06T00:00:00"/>
    <d v="2021-12-25T00:00:00"/>
    <n v="14"/>
    <x v="1"/>
    <x v="1"/>
    <x v="1"/>
  </r>
  <r>
    <n v="9598"/>
    <n v="988"/>
    <s v="Frank"/>
    <s v="heather632@hotmail.com"/>
    <s v="Internal Goods"/>
    <n v="18598"/>
    <s v="PAID"/>
    <s v="COD"/>
    <s v="10/15/1982"/>
    <s v="Low"/>
    <d v="1984-09-25T00:00:00"/>
    <d v="1986-07-17T00:00:00"/>
    <n v="1"/>
    <x v="0"/>
    <x v="2"/>
    <x v="6"/>
  </r>
  <r>
    <n v="8103"/>
    <n v="597"/>
    <s v="Catherine"/>
    <s v="kaitlyn744@yahoo.com"/>
    <s v="Retail"/>
    <n v="23003"/>
    <s v="PAID"/>
    <s v="CARD PAYMENT"/>
    <s v="7/12/2007"/>
    <s v="Low"/>
    <d v="1979-08-05T00:00:00"/>
    <d v="1990-11-20T00:00:00"/>
    <n v="11"/>
    <x v="1"/>
    <x v="2"/>
    <x v="4"/>
  </r>
  <r>
    <n v="8894"/>
    <n v="916"/>
    <s v="Daren"/>
    <s v="eileen529@google.co.in"/>
    <s v="Wholesale"/>
    <n v="80901"/>
    <s v="NOT PAID"/>
    <s v="CARD PAYMENT"/>
    <s v="NP"/>
    <s v="High"/>
    <d v="2009-05-31T00:00:00"/>
    <d v="2021-11-04T00:00:00"/>
    <n v="12"/>
    <x v="1"/>
    <x v="1"/>
    <x v="1"/>
  </r>
  <r>
    <n v="114"/>
    <n v="135"/>
    <s v="Tiffany"/>
    <s v="cheyenne213@outlook.com"/>
    <s v="Internal Goods"/>
    <n v="69113"/>
    <s v="PAID"/>
    <s v="COD"/>
    <s v="7/15/1991"/>
    <s v="High"/>
    <d v="1982-12-13T00:00:00"/>
    <d v="1996-03-30T00:00:00"/>
    <n v="13"/>
    <x v="1"/>
    <x v="1"/>
    <x v="1"/>
  </r>
  <r>
    <n v="6546"/>
    <n v="262"/>
    <s v="Isidro"/>
    <s v="ely630@yahoo.com"/>
    <s v="Wholesale"/>
    <n v="26060"/>
    <s v="NOT PAID"/>
    <s v="COD"/>
    <s v="NP"/>
    <s v="Low"/>
    <d v="2010-05-01T00:00:00"/>
    <d v="2020-11-07T00:00:00"/>
    <n v="10"/>
    <x v="2"/>
    <x v="2"/>
    <x v="7"/>
  </r>
  <r>
    <n v="3571"/>
    <n v="844"/>
    <s v="Claude"/>
    <s v="irby513@hotmail.com"/>
    <s v="Retail"/>
    <n v="25677"/>
    <s v="NOT PAID"/>
    <s v="CARD PAYMENT"/>
    <s v="NP"/>
    <s v="Low"/>
    <d v="1985-11-24T00:00:00"/>
    <d v="1987-09-04T00:00:00"/>
    <n v="1"/>
    <x v="0"/>
    <x v="2"/>
    <x v="6"/>
  </r>
  <r>
    <n v="7316"/>
    <n v="169"/>
    <s v="Gaylon"/>
    <s v="genevieve714@hotmail.com"/>
    <s v="Retail"/>
    <n v="62912"/>
    <s v="NOT PAID"/>
    <s v="COD"/>
    <s v="NP"/>
    <s v="Medium"/>
    <d v="1976-07-30T00:00:00"/>
    <d v="1995-05-27T00:00:00"/>
    <n v="18"/>
    <x v="1"/>
    <x v="1"/>
    <x v="1"/>
  </r>
  <r>
    <n v="2478"/>
    <n v="671"/>
    <s v="Adonis"/>
    <s v="elliana123@hotmail.com"/>
    <s v="Internal Goods"/>
    <n v="77649"/>
    <s v="PAID"/>
    <s v="CARD PAYMENT"/>
    <s v="9/30/1983"/>
    <s v="High"/>
    <d v="2003-06-03T00:00:00"/>
    <d v="2009-11-02T00:00:00"/>
    <n v="6"/>
    <x v="2"/>
    <x v="1"/>
    <x v="3"/>
  </r>
  <r>
    <n v="1215"/>
    <n v="353"/>
    <s v="Stacy"/>
    <s v="katrice318@yahoo.co.in"/>
    <s v="Internal Goods"/>
    <n v="73561"/>
    <s v="PAID"/>
    <s v="COD"/>
    <s v="10/22/2006"/>
    <s v="High"/>
    <d v="1988-10-03T00:00:00"/>
    <d v="2008-03-11T00:00:00"/>
    <n v="19"/>
    <x v="1"/>
    <x v="1"/>
    <x v="1"/>
  </r>
  <r>
    <n v="5402"/>
    <n v="776"/>
    <s v="Claude"/>
    <s v="laverne188@google.co.in"/>
    <s v="Retail"/>
    <n v="50357"/>
    <s v="NOT PAID"/>
    <s v="COD"/>
    <s v="NP"/>
    <s v="Medium"/>
    <d v="2017-05-03T00:00:00"/>
    <d v="2021-01-18T00:00:00"/>
    <n v="3"/>
    <x v="0"/>
    <x v="0"/>
    <x v="0"/>
  </r>
  <r>
    <n v="1647"/>
    <n v="205"/>
    <s v="Bambi"/>
    <s v="chasity357@yahoo.co.in"/>
    <s v="Internal Goods"/>
    <n v="61325"/>
    <s v="PAID"/>
    <s v="CARD PAYMENT"/>
    <s v="3/22/2000"/>
    <s v="Medium"/>
    <d v="1992-11-10T00:00:00"/>
    <d v="2001-07-30T00:00:00"/>
    <n v="8"/>
    <x v="2"/>
    <x v="1"/>
    <x v="3"/>
  </r>
  <r>
    <n v="9423"/>
    <n v="705"/>
    <s v="Isabela"/>
    <s v="kyle670@gmail.com"/>
    <s v="Retail"/>
    <n v="76658"/>
    <s v="NOT PAID"/>
    <s v="COD"/>
    <s v="NP"/>
    <s v="High"/>
    <d v="2005-12-06T00:00:00"/>
    <d v="2021-05-07T00:00:00"/>
    <n v="15"/>
    <x v="1"/>
    <x v="1"/>
    <x v="1"/>
  </r>
  <r>
    <n v="6404"/>
    <n v="10"/>
    <s v="Philip"/>
    <s v="gene977@ymail.co.in"/>
    <s v="Internal Goods"/>
    <n v="35525"/>
    <s v="NOT PAID"/>
    <s v="COD"/>
    <s v="NP"/>
    <s v="Medium"/>
    <d v="1995-01-03T00:00:00"/>
    <d v="2000-10-03T00:00:00"/>
    <n v="5"/>
    <x v="0"/>
    <x v="0"/>
    <x v="0"/>
  </r>
  <r>
    <n v="6767"/>
    <n v="195"/>
    <s v="Joe"/>
    <s v="marlene682@outlook.com"/>
    <s v="Wholesale"/>
    <n v="12462"/>
    <s v="PAID"/>
    <s v="COD"/>
    <s v="10/4/2012"/>
    <s v="Low"/>
    <d v="2011-12-05T00:00:00"/>
    <d v="2012-07-27T00:00:00"/>
    <n v="0"/>
    <x v="0"/>
    <x v="2"/>
    <x v="6"/>
  </r>
  <r>
    <n v="1278"/>
    <n v="136"/>
    <s v="Alonzo"/>
    <s v="clay181@hotmail.com"/>
    <s v="Wholesale"/>
    <n v="27105"/>
    <s v="PAID"/>
    <s v="COD"/>
    <s v="11/8/1977"/>
    <s v="Low"/>
    <d v="1977-08-28T00:00:00"/>
    <d v="1996-09-09T00:00:00"/>
    <n v="19"/>
    <x v="1"/>
    <x v="2"/>
    <x v="4"/>
  </r>
  <r>
    <n v="1334"/>
    <n v="500"/>
    <s v="Philip"/>
    <s v="baldemar170@yahoo.co.in"/>
    <s v="Internal Goods"/>
    <n v="99604"/>
    <s v="PAID"/>
    <s v="COD"/>
    <s v="11/30/2010"/>
    <s v="High"/>
    <d v="2010-05-14T00:00:00"/>
    <d v="2012-08-04T00:00:00"/>
    <n v="2"/>
    <x v="0"/>
    <x v="1"/>
    <x v="5"/>
  </r>
  <r>
    <n v="8887"/>
    <n v="969"/>
    <s v="Lola"/>
    <s v="claudia529@google.co.in"/>
    <s v="Retail"/>
    <n v="90449"/>
    <s v="PAID"/>
    <s v="CARD PAYMENT"/>
    <s v="3/9/2009"/>
    <s v="High"/>
    <d v="1981-11-11T00:00:00"/>
    <d v="2000-03-09T00:00:00"/>
    <n v="18"/>
    <x v="1"/>
    <x v="1"/>
    <x v="1"/>
  </r>
  <r>
    <n v="9858"/>
    <n v="817"/>
    <s v="Jennie"/>
    <s v="arya715@ymail.co.in"/>
    <s v="Wholesale"/>
    <n v="9520"/>
    <s v="NOT PAID"/>
    <s v="COD"/>
    <s v="NP"/>
    <s v="Low"/>
    <d v="2002-09-23T00:00:00"/>
    <d v="2006-03-25T00:00:00"/>
    <n v="3"/>
    <x v="0"/>
    <x v="2"/>
    <x v="6"/>
  </r>
  <r>
    <n v="9636"/>
    <n v="833"/>
    <s v="Brennan"/>
    <s v="rodney10@ymail.com"/>
    <s v="Wholesale"/>
    <n v="42210"/>
    <s v="NOT PAID"/>
    <s v="CARD PAYMENT"/>
    <s v="NP"/>
    <s v="Medium"/>
    <d v="1994-09-13T00:00:00"/>
    <d v="2010-04-29T00:00:00"/>
    <n v="15"/>
    <x v="1"/>
    <x v="0"/>
    <x v="2"/>
  </r>
  <r>
    <n v="9943"/>
    <n v="221"/>
    <s v="Juan"/>
    <s v="amelia849@hotmail.com"/>
    <s v="Internal Goods"/>
    <n v="21639"/>
    <s v="NOT PAID"/>
    <s v="COD"/>
    <s v="NP"/>
    <s v="Low"/>
    <d v="1982-12-31T00:00:00"/>
    <d v="1985-08-09T00:00:00"/>
    <n v="2"/>
    <x v="0"/>
    <x v="2"/>
    <x v="6"/>
  </r>
  <r>
    <n v="1246"/>
    <n v="77"/>
    <s v="Carlotta"/>
    <s v="stephanie808@gmail.com"/>
    <s v="Retail"/>
    <n v="58736"/>
    <s v="PAID"/>
    <s v="COD"/>
    <s v="7/31/2019"/>
    <s v="Medium"/>
    <d v="1996-11-18T00:00:00"/>
    <d v="2016-04-22T00:00:00"/>
    <n v="19"/>
    <x v="1"/>
    <x v="0"/>
    <x v="2"/>
  </r>
  <r>
    <n v="4527"/>
    <n v="800"/>
    <s v="Austin"/>
    <s v="dejon859@ymail.com"/>
    <s v="Wholesale"/>
    <n v="3951"/>
    <s v="PAID"/>
    <s v="CARD PAYMENT"/>
    <s v="1/5/2002"/>
    <s v="Low"/>
    <d v="1989-11-30T00:00:00"/>
    <d v="2009-06-14T00:00:00"/>
    <n v="19"/>
    <x v="1"/>
    <x v="2"/>
    <x v="4"/>
  </r>
  <r>
    <n v="3782"/>
    <n v="146"/>
    <s v="Naisha"/>
    <s v="lawrence813@gmail.com"/>
    <s v="Retail"/>
    <n v="69479"/>
    <s v="NOT PAID"/>
    <s v="CARD PAYMENT"/>
    <s v="NP"/>
    <s v="High"/>
    <d v="2000-03-28T00:00:00"/>
    <d v="2006-10-12T00:00:00"/>
    <n v="6"/>
    <x v="2"/>
    <x v="1"/>
    <x v="3"/>
  </r>
  <r>
    <n v="6225"/>
    <n v="531"/>
    <s v="Maurice"/>
    <s v="felicity667@ymail.com"/>
    <s v="Internal Goods"/>
    <n v="10366"/>
    <s v="PAID"/>
    <s v="COD"/>
    <s v="12/23/2006"/>
    <s v="Low"/>
    <d v="2009-11-26T00:00:00"/>
    <d v="2027-11-17T00:00:00"/>
    <n v="17"/>
    <x v="1"/>
    <x v="2"/>
    <x v="4"/>
  </r>
  <r>
    <n v="2257"/>
    <n v="503"/>
    <s v="Gabrielle"/>
    <s v="kim205@hotmail.com"/>
    <s v="Retail"/>
    <n v="10001"/>
    <s v="NOT PAID"/>
    <s v="CARD PAYMENT"/>
    <s v="NP"/>
    <s v="Low"/>
    <d v="1998-08-06T00:00:00"/>
    <d v="2014-10-22T00:00:00"/>
    <n v="16"/>
    <x v="1"/>
    <x v="2"/>
    <x v="4"/>
  </r>
  <r>
    <n v="9177"/>
    <n v="19"/>
    <s v="Grover"/>
    <s v="morgan937@yahoo.com"/>
    <s v="Wholesale"/>
    <n v="15307"/>
    <s v="PAID"/>
    <s v="CARD PAYMENT"/>
    <s v="5/1/1996"/>
    <s v="Low"/>
    <d v="2010-12-17T00:00:00"/>
    <d v="2021-01-03T00:00:00"/>
    <n v="10"/>
    <x v="2"/>
    <x v="2"/>
    <x v="7"/>
  </r>
  <r>
    <n v="8703"/>
    <n v="897"/>
    <s v="Carter"/>
    <s v="hudson500@gmail.com"/>
    <s v="Internal Goods"/>
    <n v="68923"/>
    <s v="NOT PAID"/>
    <s v="CARD PAYMENT"/>
    <s v="NP"/>
    <s v="High"/>
    <d v="1998-05-07T00:00:00"/>
    <d v="1999-04-02T00:00:00"/>
    <n v="0"/>
    <x v="0"/>
    <x v="1"/>
    <x v="5"/>
  </r>
  <r>
    <n v="3514"/>
    <n v="703"/>
    <s v="Claude"/>
    <s v="stacy454@hotmail.com"/>
    <s v="Wholesale"/>
    <n v="59651"/>
    <s v="PAID"/>
    <s v="COD"/>
    <s v="9/25/2004"/>
    <s v="Medium"/>
    <d v="1986-01-29T00:00:00"/>
    <d v="1987-01-03T00:00:00"/>
    <n v="0"/>
    <x v="0"/>
    <x v="0"/>
    <x v="0"/>
  </r>
  <r>
    <n v="3089"/>
    <n v="249"/>
    <s v="Bianca"/>
    <s v="peter111@ymail.co.in"/>
    <s v="Internal Goods"/>
    <n v="78953"/>
    <s v="NOT PAID"/>
    <s v="CARD PAYMENT"/>
    <s v="NP"/>
    <s v="High"/>
    <d v="2001-08-16T00:00:00"/>
    <d v="2002-05-08T00:00:00"/>
    <n v="0"/>
    <x v="0"/>
    <x v="1"/>
    <x v="5"/>
  </r>
  <r>
    <n v="7253"/>
    <n v="360"/>
    <s v="Frank"/>
    <s v="beth644@outlook.com"/>
    <s v="Internal Goods"/>
    <n v="89420"/>
    <s v="PAID"/>
    <s v="COD"/>
    <s v="3/2/2004"/>
    <s v="High"/>
    <d v="1979-09-15T00:00:00"/>
    <d v="1994-06-30T00:00:00"/>
    <n v="14"/>
    <x v="1"/>
    <x v="1"/>
    <x v="1"/>
  </r>
  <r>
    <n v="8786"/>
    <n v="327"/>
    <s v="Marie"/>
    <s v="devon640@hotmail.com"/>
    <s v="Internal Goods"/>
    <n v="50374"/>
    <s v="NOT PAID"/>
    <s v="CARD PAYMENT"/>
    <s v="NP"/>
    <s v="Medium"/>
    <d v="2017-08-13T00:00:00"/>
    <d v="2027-01-14T00:00:00"/>
    <n v="9"/>
    <x v="2"/>
    <x v="0"/>
    <x v="8"/>
  </r>
  <r>
    <n v="1211"/>
    <n v="121"/>
    <s v="Neri"/>
    <s v="jonathan257@google.co.in"/>
    <s v="Internal Goods"/>
    <n v="83102"/>
    <s v="NOT PAID"/>
    <s v="COD"/>
    <s v="NP"/>
    <s v="High"/>
    <d v="2012-09-15T00:00:00"/>
    <d v="2015-08-22T00:00:00"/>
    <n v="2"/>
    <x v="0"/>
    <x v="1"/>
    <x v="5"/>
  </r>
  <r>
    <n v="359"/>
    <n v="614"/>
    <s v="Chelsey"/>
    <s v="benita200@yahoo.co.in"/>
    <s v="Internal Goods"/>
    <n v="62151"/>
    <s v="NOT PAID"/>
    <s v="COD"/>
    <s v="NP"/>
    <s v="Medium"/>
    <d v="1986-01-29T00:00:00"/>
    <d v="1989-04-08T00:00:00"/>
    <n v="3"/>
    <x v="0"/>
    <x v="1"/>
    <x v="5"/>
  </r>
  <r>
    <n v="2066"/>
    <n v="80"/>
    <s v="Catherine"/>
    <s v="john780@yahoo.com"/>
    <s v="Retail"/>
    <n v="84665"/>
    <s v="NOT PAID"/>
    <s v="COD"/>
    <s v="NP"/>
    <s v="High"/>
    <d v="2005-03-25T00:00:00"/>
    <d v="2023-09-29T00:00:00"/>
    <n v="18"/>
    <x v="1"/>
    <x v="1"/>
    <x v="1"/>
  </r>
  <r>
    <n v="4322"/>
    <n v="401"/>
    <s v="Lucien"/>
    <s v="jan805@ymail.com"/>
    <s v="Internal Goods"/>
    <n v="1760"/>
    <s v="PAID"/>
    <s v="COD"/>
    <s v="8/23/1995"/>
    <s v="Low"/>
    <d v="2001-01-15T00:00:00"/>
    <d v="2006-12-29T00:00:00"/>
    <n v="5"/>
    <x v="0"/>
    <x v="2"/>
    <x v="6"/>
  </r>
  <r>
    <n v="7773"/>
    <n v="914"/>
    <s v="Aidan"/>
    <s v="robert988@google.co.in"/>
    <s v="Internal Goods"/>
    <n v="30239"/>
    <s v="PAID"/>
    <s v="COD"/>
    <s v="1/31/1985"/>
    <s v="Low"/>
    <d v="1985-11-17T00:00:00"/>
    <d v="1998-11-08T00:00:00"/>
    <n v="12"/>
    <x v="1"/>
    <x v="0"/>
    <x v="2"/>
  </r>
  <r>
    <n v="6746"/>
    <n v="713"/>
    <s v="Tomeka"/>
    <s v="kaitlyn60@yahoo.com"/>
    <s v="Wholesale"/>
    <n v="20194"/>
    <s v="PAID"/>
    <s v="COD"/>
    <s v="10/20/2006"/>
    <s v="Low"/>
    <d v="1976-11-04T00:00:00"/>
    <d v="1990-12-14T00:00:00"/>
    <n v="14"/>
    <x v="1"/>
    <x v="2"/>
    <x v="4"/>
  </r>
  <r>
    <n v="6732"/>
    <n v="568"/>
    <s v="Theresa"/>
    <s v="stephan274@yahoo.co.in"/>
    <s v="Internal Goods"/>
    <n v="58470"/>
    <s v="PAID"/>
    <s v="COD"/>
    <s v="10/17/1989"/>
    <s v="Medium"/>
    <d v="1990-06-07T00:00:00"/>
    <d v="2001-04-23T00:00:00"/>
    <n v="10"/>
    <x v="2"/>
    <x v="0"/>
    <x v="8"/>
  </r>
  <r>
    <n v="805"/>
    <n v="752"/>
    <s v="Korie"/>
    <s v="emma964@gmail.com"/>
    <s v="Retail"/>
    <n v="91926"/>
    <s v="NOT PAID"/>
    <s v="COD"/>
    <s v="NP"/>
    <s v="High"/>
    <d v="2014-05-23T00:00:00"/>
    <d v="2016-10-05T00:00:00"/>
    <n v="2"/>
    <x v="0"/>
    <x v="1"/>
    <x v="5"/>
  </r>
  <r>
    <n v="7540"/>
    <n v="867"/>
    <s v="Misael"/>
    <s v="monica700@gmail.com"/>
    <s v="Retail"/>
    <n v="34797"/>
    <s v="PAID"/>
    <s v="COD"/>
    <s v="3/16/1980"/>
    <s v="Medium"/>
    <d v="2008-08-14T00:00:00"/>
    <d v="2024-11-07T00:00:00"/>
    <n v="16"/>
    <x v="1"/>
    <x v="0"/>
    <x v="2"/>
  </r>
  <r>
    <n v="5269"/>
    <n v="980"/>
    <s v="Steven"/>
    <s v="pamala451@outlook.com"/>
    <s v="Retail"/>
    <n v="19346"/>
    <s v="NOT PAID"/>
    <s v="COD"/>
    <s v="NP"/>
    <s v="Low"/>
    <d v="2002-09-26T00:00:00"/>
    <d v="2016-06-20T00:00:00"/>
    <n v="13"/>
    <x v="1"/>
    <x v="2"/>
    <x v="4"/>
  </r>
  <r>
    <n v="8404"/>
    <n v="704"/>
    <s v="Tammi"/>
    <s v="matt620@yahoo.com"/>
    <s v="Wholesale"/>
    <n v="35185"/>
    <s v="NOT PAID"/>
    <s v="COD"/>
    <s v="NP"/>
    <s v="Medium"/>
    <d v="2013-11-25T00:00:00"/>
    <d v="2029-10-10T00:00:00"/>
    <n v="15"/>
    <x v="1"/>
    <x v="0"/>
    <x v="2"/>
  </r>
  <r>
    <n v="519"/>
    <n v="598"/>
    <s v="Rayburn"/>
    <s v="kristie659@hotmail.com"/>
    <s v="Retail"/>
    <n v="7068"/>
    <s v="NOT PAID"/>
    <s v="CARD PAYMENT"/>
    <s v="NP"/>
    <s v="Low"/>
    <d v="1986-06-20T00:00:00"/>
    <d v="1996-04-17T00:00:00"/>
    <n v="9"/>
    <x v="2"/>
    <x v="2"/>
    <x v="7"/>
  </r>
  <r>
    <n v="4060"/>
    <n v="932"/>
    <s v="Gordon"/>
    <s v="lee224@ymail.co.in"/>
    <s v="Wholesale"/>
    <n v="96496"/>
    <s v="PAID"/>
    <s v="CARD PAYMENT"/>
    <s v="8/9/1987"/>
    <s v="High"/>
    <d v="1985-04-08T00:00:00"/>
    <d v="1993-01-16T00:00:00"/>
    <n v="7"/>
    <x v="2"/>
    <x v="1"/>
    <x v="3"/>
  </r>
  <r>
    <n v="8860"/>
    <n v="834"/>
    <s v="Zakariya"/>
    <s v="roger478@ymail.co.in"/>
    <s v="Retail"/>
    <n v="2988"/>
    <s v="PAID"/>
    <s v="CARD PAYMENT"/>
    <s v="9/11/1990"/>
    <s v="Low"/>
    <d v="1997-05-25T00:00:00"/>
    <d v="2016-06-27T00:00:00"/>
    <n v="19"/>
    <x v="1"/>
    <x v="2"/>
    <x v="4"/>
  </r>
  <r>
    <n v="7164"/>
    <n v="209"/>
    <s v="Otis"/>
    <s v="zoya623@gmail.com"/>
    <s v="Retail"/>
    <n v="83253"/>
    <s v="PAID"/>
    <s v="COD"/>
    <s v="9/17/1989"/>
    <s v="High"/>
    <d v="1981-11-18T00:00:00"/>
    <d v="1993-12-21T00:00:00"/>
    <n v="12"/>
    <x v="1"/>
    <x v="1"/>
    <x v="1"/>
  </r>
  <r>
    <n v="9792"/>
    <n v="330"/>
    <s v="Curtis"/>
    <s v="robert627@yahoo.co.in"/>
    <s v="Retail"/>
    <n v="87828"/>
    <s v="PAID"/>
    <s v="COD"/>
    <s v="9/9/2014"/>
    <s v="High"/>
    <d v="1994-09-13T00:00:00"/>
    <d v="2005-07-01T00:00:00"/>
    <n v="10"/>
    <x v="2"/>
    <x v="1"/>
    <x v="3"/>
  </r>
  <r>
    <n v="9934"/>
    <n v="138"/>
    <s v="Gabrielle"/>
    <s v="danny201@yahoo.com"/>
    <s v="Retail"/>
    <n v="17035"/>
    <s v="PAID"/>
    <s v="COD"/>
    <s v="6/12/1997"/>
    <s v="Low"/>
    <d v="1994-03-18T00:00:00"/>
    <d v="2009-12-17T00:00:00"/>
    <n v="15"/>
    <x v="1"/>
    <x v="2"/>
    <x v="4"/>
  </r>
  <r>
    <n v="1980"/>
    <n v="981"/>
    <s v="Dani"/>
    <s v="ryker409@gmail.com"/>
    <s v="Retail"/>
    <n v="426"/>
    <s v="NOT PAID"/>
    <s v="COD"/>
    <s v="NP"/>
    <s v="Low"/>
    <d v="1977-03-20T00:00:00"/>
    <d v="1995-03-26T00:00:00"/>
    <n v="18"/>
    <x v="1"/>
    <x v="2"/>
    <x v="4"/>
  </r>
  <r>
    <n v="9251"/>
    <n v="130"/>
    <s v="Sadie"/>
    <s v="zelda490@yahoo.co.in"/>
    <s v="Retail"/>
    <n v="20238"/>
    <s v="PAID"/>
    <s v="COD"/>
    <s v="3/30/1977"/>
    <s v="Low"/>
    <d v="2005-10-15T00:00:00"/>
    <d v="2009-07-08T00:00:00"/>
    <n v="3"/>
    <x v="0"/>
    <x v="2"/>
    <x v="6"/>
  </r>
  <r>
    <n v="6717"/>
    <n v="685"/>
    <s v="Emma"/>
    <s v="david957@ymail.com"/>
    <s v="Internal Goods"/>
    <n v="68331"/>
    <s v="PAID"/>
    <s v="CARD PAYMENT"/>
    <s v="10/29/1982"/>
    <s v="High"/>
    <d v="1974-03-11T00:00:00"/>
    <d v="1983-11-24T00:00:00"/>
    <n v="9"/>
    <x v="2"/>
    <x v="1"/>
    <x v="3"/>
  </r>
  <r>
    <n v="3622"/>
    <n v="544"/>
    <s v="Eddie"/>
    <s v="jacquelin945@yahoo.com"/>
    <s v="Internal Goods"/>
    <n v="86132"/>
    <s v="PAID"/>
    <s v="CARD PAYMENT"/>
    <s v="3/1/2019"/>
    <s v="High"/>
    <d v="2018-10-02T00:00:00"/>
    <d v="2038-12-07T00:00:00"/>
    <n v="20"/>
    <x v="1"/>
    <x v="1"/>
    <x v="1"/>
  </r>
  <r>
    <n v="8808"/>
    <n v="384"/>
    <s v="Connie"/>
    <s v="ardis505@ymail.com"/>
    <s v="Retail"/>
    <n v="766"/>
    <s v="NOT PAID"/>
    <s v="CARD PAYMENT"/>
    <s v="NP"/>
    <s v="Low"/>
    <d v="2002-07-25T00:00:00"/>
    <d v="2014-11-03T00:00:00"/>
    <n v="12"/>
    <x v="1"/>
    <x v="2"/>
    <x v="4"/>
  </r>
  <r>
    <n v="4920"/>
    <n v="467"/>
    <s v="Ricky"/>
    <s v="scott41@hotmail.com"/>
    <s v="Retail"/>
    <n v="13169"/>
    <s v="NOT PAID"/>
    <s v="COD"/>
    <s v="NP"/>
    <s v="Low"/>
    <d v="1982-08-15T00:00:00"/>
    <d v="1993-04-25T00:00:00"/>
    <n v="10"/>
    <x v="2"/>
    <x v="2"/>
    <x v="7"/>
  </r>
  <r>
    <n v="3140"/>
    <n v="112"/>
    <s v="Patrick"/>
    <s v="alexia131@outlook.com"/>
    <s v="Wholesale"/>
    <n v="48657"/>
    <s v="PAID"/>
    <s v="COD"/>
    <s v="10/26/2004"/>
    <s v="Medium"/>
    <d v="2004-12-13T00:00:00"/>
    <d v="2006-08-03T00:00:00"/>
    <n v="1"/>
    <x v="0"/>
    <x v="0"/>
    <x v="0"/>
  </r>
  <r>
    <n v="8104"/>
    <n v="906"/>
    <s v="Annie"/>
    <s v="donnell940@ymail.co.in"/>
    <s v="Wholesale"/>
    <n v="88037"/>
    <s v="NOT PAID"/>
    <s v="CARD PAYMENT"/>
    <s v="NP"/>
    <s v="High"/>
    <d v="2012-04-29T00:00:00"/>
    <d v="2023-01-22T00:00:00"/>
    <n v="10"/>
    <x v="2"/>
    <x v="1"/>
    <x v="3"/>
  </r>
  <r>
    <n v="2208"/>
    <n v="609"/>
    <s v="Elvia"/>
    <s v="trent560@google.co.in"/>
    <s v="Retail"/>
    <n v="21972"/>
    <s v="PAID"/>
    <s v="CARD PAYMENT"/>
    <s v="8/11/2013"/>
    <s v="Low"/>
    <d v="1993-10-07T00:00:00"/>
    <d v="2002-03-11T00:00:00"/>
    <n v="8"/>
    <x v="2"/>
    <x v="2"/>
    <x v="7"/>
  </r>
  <r>
    <n v="7043"/>
    <n v="379"/>
    <s v="Laurette"/>
    <s v="gerald85@google.co.in"/>
    <s v="Retail"/>
    <n v="87886"/>
    <s v="NOT PAID"/>
    <s v="COD"/>
    <s v="NP"/>
    <s v="High"/>
    <d v="2003-07-11T00:00:00"/>
    <d v="2011-07-09T00:00:00"/>
    <n v="7"/>
    <x v="2"/>
    <x v="1"/>
    <x v="3"/>
  </r>
  <r>
    <n v="7485"/>
    <n v="357"/>
    <s v="Austin"/>
    <s v="zakariya835@yahoo.com"/>
    <s v="Retail"/>
    <n v="3244"/>
    <s v="PAID"/>
    <s v="CARD PAYMENT"/>
    <s v="4/27/2010"/>
    <s v="Low"/>
    <d v="1979-09-07T00:00:00"/>
    <d v="1982-05-27T00:00:00"/>
    <n v="2"/>
    <x v="0"/>
    <x v="2"/>
    <x v="6"/>
  </r>
  <r>
    <n v="1748"/>
    <n v="364"/>
    <s v="Willie"/>
    <s v="artie206@ymail.com"/>
    <s v="Internal Goods"/>
    <n v="32031"/>
    <s v="PAID"/>
    <s v="COD"/>
    <s v="11/1/1992"/>
    <s v="Low"/>
    <d v="2013-11-11T00:00:00"/>
    <d v="2022-09-22T00:00:00"/>
    <n v="8"/>
    <x v="2"/>
    <x v="0"/>
    <x v="8"/>
  </r>
  <r>
    <n v="9968"/>
    <n v="69"/>
    <s v="Diana"/>
    <s v="ryan128@yahoo.com"/>
    <s v="Retail"/>
    <n v="51284"/>
    <s v="NOT PAID"/>
    <s v="CARD PAYMENT"/>
    <s v="NP"/>
    <s v="Medium"/>
    <d v="1975-08-10T00:00:00"/>
    <d v="1986-06-30T00:00:00"/>
    <n v="10"/>
    <x v="2"/>
    <x v="0"/>
    <x v="8"/>
  </r>
  <r>
    <n v="5330"/>
    <n v="973"/>
    <s v="Amelia"/>
    <s v="albertha398@ymail.com"/>
    <s v="Retail"/>
    <n v="23055"/>
    <s v="PAID"/>
    <s v="CARD PAYMENT"/>
    <s v="6/8/2011"/>
    <s v="Low"/>
    <d v="2008-12-02T00:00:00"/>
    <d v="2026-03-24T00:00:00"/>
    <n v="17"/>
    <x v="1"/>
    <x v="2"/>
    <x v="4"/>
  </r>
  <r>
    <n v="2183"/>
    <n v="455"/>
    <s v="Dennis"/>
    <s v="carolyn538@yahoo.co.in"/>
    <s v="Internal Goods"/>
    <n v="94926"/>
    <s v="PAID"/>
    <s v="CARD PAYMENT"/>
    <s v="12/2/2003"/>
    <s v="High"/>
    <d v="1974-10-08T00:00:00"/>
    <d v="1988-07-09T00:00:00"/>
    <n v="13"/>
    <x v="1"/>
    <x v="1"/>
    <x v="1"/>
  </r>
  <r>
    <n v="2182"/>
    <n v="247"/>
    <s v="Paige"/>
    <s v="ilana40@ymail.co.in"/>
    <s v="Retail"/>
    <n v="312"/>
    <s v="NOT PAID"/>
    <s v="COD"/>
    <s v="NP"/>
    <s v="Low"/>
    <d v="1971-01-02T00:00:00"/>
    <d v="1982-09-13T00:00:00"/>
    <n v="11"/>
    <x v="1"/>
    <x v="2"/>
    <x v="4"/>
  </r>
  <r>
    <n v="1087"/>
    <n v="491"/>
    <s v="Lydia"/>
    <s v="christa254@gmail.com"/>
    <s v="Wholesale"/>
    <n v="45852"/>
    <s v="PAID"/>
    <s v="COD"/>
    <s v="8/30/2018"/>
    <s v="Medium"/>
    <d v="2008-04-19T00:00:00"/>
    <d v="2021-08-19T00:00:00"/>
    <n v="13"/>
    <x v="1"/>
    <x v="0"/>
    <x v="2"/>
  </r>
  <r>
    <n v="4296"/>
    <n v="826"/>
    <s v="Kandace"/>
    <s v="bobby84@yahoo.com"/>
    <s v="Internal Goods"/>
    <n v="77063"/>
    <s v="PAID"/>
    <s v="CARD PAYMENT"/>
    <s v="3/9/2013"/>
    <s v="High"/>
    <d v="2013-08-01T00:00:00"/>
    <d v="2024-06-08T00:00:00"/>
    <n v="10"/>
    <x v="2"/>
    <x v="1"/>
    <x v="3"/>
  </r>
  <r>
    <n v="9784"/>
    <n v="400"/>
    <s v="Tianna"/>
    <s v="laurence971@yahoo.co.in"/>
    <s v="Internal Goods"/>
    <n v="44299"/>
    <s v="PAID"/>
    <s v="COD"/>
    <s v="6/21/2013"/>
    <s v="Medium"/>
    <d v="2006-01-15T00:00:00"/>
    <d v="2020-03-04T00:00:00"/>
    <n v="14"/>
    <x v="1"/>
    <x v="0"/>
    <x v="2"/>
  </r>
  <r>
    <n v="6210"/>
    <n v="271"/>
    <s v="Roxanne"/>
    <s v="trevon752@yahoo.co.in"/>
    <s v="Retail"/>
    <n v="67123"/>
    <s v="PAID"/>
    <s v="COD"/>
    <s v="7/3/1991"/>
    <s v="High"/>
    <d v="2010-06-24T00:00:00"/>
    <d v="2029-11-03T00:00:00"/>
    <n v="19"/>
    <x v="1"/>
    <x v="1"/>
    <x v="1"/>
  </r>
  <r>
    <n v="5781"/>
    <n v="110"/>
    <s v="Hellen"/>
    <s v="jason341@yahoo.com"/>
    <s v="Retail"/>
    <n v="51104"/>
    <s v="NOT PAID"/>
    <s v="COD"/>
    <s v="NP"/>
    <s v="Medium"/>
    <d v="2013-11-11T00:00:00"/>
    <d v="2022-07-31T00:00:00"/>
    <n v="8"/>
    <x v="2"/>
    <x v="0"/>
    <x v="8"/>
  </r>
  <r>
    <n v="8306"/>
    <n v="277"/>
    <s v="Zoie"/>
    <s v="ramona899@yahoo.com"/>
    <s v="Retail"/>
    <n v="35369"/>
    <s v="NOT PAID"/>
    <s v="CARD PAYMENT"/>
    <s v="NP"/>
    <s v="Medium"/>
    <d v="2010-05-14T00:00:00"/>
    <d v="2017-07-23T00:00:00"/>
    <n v="7"/>
    <x v="2"/>
    <x v="0"/>
    <x v="8"/>
  </r>
  <r>
    <n v="3270"/>
    <n v="85"/>
    <s v="George"/>
    <s v="harvey871@ymail.co.in"/>
    <s v="Retail"/>
    <n v="559"/>
    <s v="PAID"/>
    <s v="CARD PAYMENT"/>
    <s v="5/25/1974"/>
    <s v="Low"/>
    <d v="1998-09-20T00:00:00"/>
    <d v="2018-10-29T00:00:00"/>
    <n v="20"/>
    <x v="1"/>
    <x v="2"/>
    <x v="4"/>
  </r>
  <r>
    <n v="6787"/>
    <n v="863"/>
    <s v="Genesis"/>
    <s v="ericka392@hotmail.com"/>
    <s v="Wholesale"/>
    <n v="13394"/>
    <s v="NOT PAID"/>
    <s v="CARD PAYMENT"/>
    <s v="NP"/>
    <s v="Low"/>
    <d v="2000-11-20T00:00:00"/>
    <d v="2008-12-13T00:00:00"/>
    <n v="8"/>
    <x v="2"/>
    <x v="2"/>
    <x v="7"/>
  </r>
  <r>
    <n v="3733"/>
    <n v="731"/>
    <s v="Reymundo"/>
    <s v="scott810@ymail.co.in"/>
    <s v="Internal Goods"/>
    <n v="51472"/>
    <s v="PAID"/>
    <s v="CARD PAYMENT"/>
    <s v="5/20/1975"/>
    <s v="Medium"/>
    <d v="1980-04-20T00:00:00"/>
    <d v="1986-04-18T00:00:00"/>
    <n v="5"/>
    <x v="0"/>
    <x v="0"/>
    <x v="0"/>
  </r>
  <r>
    <n v="207"/>
    <n v="638"/>
    <s v="Boyd"/>
    <s v="shirley751@gmail.com"/>
    <s v="Retail"/>
    <n v="99367"/>
    <s v="PAID"/>
    <s v="COD"/>
    <s v="9/15/2005"/>
    <s v="High"/>
    <d v="2017-05-21T00:00:00"/>
    <d v="2023-12-15T00:00:00"/>
    <n v="6"/>
    <x v="2"/>
    <x v="1"/>
    <x v="3"/>
  </r>
  <r>
    <n v="3"/>
    <n v="275"/>
    <s v="Janelle"/>
    <s v="nevaeh593@outlook.com"/>
    <s v="Internal Goods"/>
    <n v="98982"/>
    <s v="NOT PAID"/>
    <s v="CARD PAYMENT"/>
    <s v="NP"/>
    <s v="High"/>
    <d v="1994-04-02T00:00:00"/>
    <d v="2004-01-16T00:00:00"/>
    <n v="9"/>
    <x v="2"/>
    <x v="1"/>
    <x v="3"/>
  </r>
  <r>
    <n v="1896"/>
    <n v="278"/>
    <s v="Bryn"/>
    <s v="rayburn250@yahoo.co.in"/>
    <s v="Retail"/>
    <n v="47111"/>
    <s v="NOT PAID"/>
    <s v="COD"/>
    <s v="NP"/>
    <s v="Medium"/>
    <d v="1977-09-29T00:00:00"/>
    <d v="1987-01-10T00:00:00"/>
    <n v="9"/>
    <x v="2"/>
    <x v="0"/>
    <x v="8"/>
  </r>
  <r>
    <n v="9631"/>
    <n v="948"/>
    <s v="Eriana"/>
    <s v="rayburn258@gmail.com"/>
    <s v="Retail"/>
    <n v="87420"/>
    <s v="NOT PAID"/>
    <s v="COD"/>
    <s v="NP"/>
    <s v="High"/>
    <d v="2011-01-22T00:00:00"/>
    <d v="2016-10-11T00:00:00"/>
    <n v="5"/>
    <x v="0"/>
    <x v="1"/>
    <x v="5"/>
  </r>
  <r>
    <n v="3132"/>
    <n v="912"/>
    <s v="Bayley"/>
    <s v="sharyn974@ymail.co.in"/>
    <s v="Retail"/>
    <n v="59376"/>
    <s v="NOT PAID"/>
    <s v="COD"/>
    <s v="NP"/>
    <s v="Medium"/>
    <d v="1977-09-02T00:00:00"/>
    <d v="1979-03-18T00:00:00"/>
    <n v="1"/>
    <x v="0"/>
    <x v="0"/>
    <x v="0"/>
  </r>
  <r>
    <n v="1202"/>
    <n v="426"/>
    <s v="Chasity"/>
    <s v="leslie740@ymail.co.in"/>
    <s v="Internal Goods"/>
    <n v="41003"/>
    <s v="NOT PAID"/>
    <s v="CARD PAYMENT"/>
    <s v="NP"/>
    <s v="Medium"/>
    <d v="2007-11-04T00:00:00"/>
    <d v="2025-01-06T00:00:00"/>
    <n v="17"/>
    <x v="1"/>
    <x v="0"/>
    <x v="2"/>
  </r>
  <r>
    <n v="8834"/>
    <n v="735"/>
    <s v="Dejon"/>
    <s v="ericka359@ymail.com"/>
    <s v="Internal Goods"/>
    <n v="58511"/>
    <s v="NOT PAID"/>
    <s v="CARD PAYMENT"/>
    <s v="NP"/>
    <s v="Medium"/>
    <d v="1988-04-12T00:00:00"/>
    <d v="2002-07-22T00:00:00"/>
    <n v="14"/>
    <x v="1"/>
    <x v="0"/>
    <x v="2"/>
  </r>
  <r>
    <n v="1201"/>
    <n v="666"/>
    <s v="Sydney"/>
    <s v="curtis682@hotmail.com"/>
    <s v="Internal Goods"/>
    <n v="52868"/>
    <s v="PAID"/>
    <s v="COD"/>
    <s v="7/22/1983"/>
    <s v="Medium"/>
    <d v="1988-01-24T00:00:00"/>
    <d v="2007-06-21T00:00:00"/>
    <n v="19"/>
    <x v="1"/>
    <x v="0"/>
    <x v="2"/>
  </r>
  <r>
    <n v="2573"/>
    <n v="888"/>
    <s v="Bernadine"/>
    <s v="alessia799@hotmail.com"/>
    <s v="Internal Goods"/>
    <n v="8206"/>
    <s v="PAID"/>
    <s v="CARD PAYMENT"/>
    <s v="9/21/2016"/>
    <s v="Low"/>
    <d v="2008-08-09T00:00:00"/>
    <d v="2010-06-12T00:00:00"/>
    <n v="1"/>
    <x v="0"/>
    <x v="2"/>
    <x v="6"/>
  </r>
  <r>
    <n v="6759"/>
    <n v="310"/>
    <s v="Julianna"/>
    <s v="bridgett374@yahoo.com"/>
    <s v="Internal Goods"/>
    <n v="48873"/>
    <s v="NOT PAID"/>
    <s v="CARD PAYMENT"/>
    <s v="NP"/>
    <s v="Medium"/>
    <d v="1972-04-24T00:00:00"/>
    <d v="1982-03-12T00:00:00"/>
    <n v="9"/>
    <x v="2"/>
    <x v="0"/>
    <x v="8"/>
  </r>
  <r>
    <n v="2601"/>
    <n v="43"/>
    <s v="Gwendolyn"/>
    <s v="kelly848@hotmail.com"/>
    <s v="Wholesale"/>
    <n v="22214"/>
    <s v="NOT PAID"/>
    <s v="CARD PAYMENT"/>
    <s v="NP"/>
    <s v="Low"/>
    <d v="1982-09-06T00:00:00"/>
    <d v="1995-06-11T00:00:00"/>
    <n v="12"/>
    <x v="1"/>
    <x v="2"/>
    <x v="4"/>
  </r>
  <r>
    <n v="2656"/>
    <n v="722"/>
    <s v="Maurice"/>
    <s v="francis214@hotmail.com"/>
    <s v="Wholesale"/>
    <n v="806"/>
    <s v="NOT PAID"/>
    <s v="COD"/>
    <s v="NP"/>
    <s v="Low"/>
    <d v="1982-03-23T00:00:00"/>
    <d v="1997-04-13T00:00:00"/>
    <n v="15"/>
    <x v="1"/>
    <x v="2"/>
    <x v="4"/>
  </r>
  <r>
    <n v="9645"/>
    <n v="233"/>
    <s v="Muriel"/>
    <s v="stephania835@gmail.com"/>
    <s v="Wholesale"/>
    <n v="27590"/>
    <s v="PAID"/>
    <s v="CARD PAYMENT"/>
    <s v="1/9/2006"/>
    <s v="Low"/>
    <d v="1999-06-04T00:00:00"/>
    <d v="2015-12-24T00:00:00"/>
    <n v="16"/>
    <x v="1"/>
    <x v="2"/>
    <x v="4"/>
  </r>
  <r>
    <n v="584"/>
    <n v="392"/>
    <s v="Marie"/>
    <s v="zella692@yahoo.co.in"/>
    <s v="Wholesale"/>
    <n v="5769"/>
    <s v="NOT PAID"/>
    <s v="CARD PAYMENT"/>
    <s v="NP"/>
    <s v="Low"/>
    <d v="1976-12-15T00:00:00"/>
    <d v="1978-12-15T00:00:00"/>
    <n v="2"/>
    <x v="0"/>
    <x v="2"/>
    <x v="6"/>
  </r>
  <r>
    <n v="2121"/>
    <n v="527"/>
    <s v="Holli"/>
    <s v="tiffany386@ymail.com"/>
    <s v="Wholesale"/>
    <n v="38290"/>
    <s v="PAID"/>
    <s v="COD"/>
    <s v="9/12/1979"/>
    <s v="Medium"/>
    <d v="1973-11-27T00:00:00"/>
    <d v="1981-10-16T00:00:00"/>
    <n v="7"/>
    <x v="2"/>
    <x v="0"/>
    <x v="8"/>
  </r>
  <r>
    <n v="2142"/>
    <n v="767"/>
    <s v="Rory"/>
    <s v="bernard448@google.co.in"/>
    <s v="Internal Goods"/>
    <n v="44807"/>
    <s v="PAID"/>
    <s v="CARD PAYMENT"/>
    <s v="10/20/2002"/>
    <s v="Medium"/>
    <d v="1973-09-07T00:00:00"/>
    <d v="1976-10-14T00:00:00"/>
    <n v="3"/>
    <x v="0"/>
    <x v="0"/>
    <x v="0"/>
  </r>
  <r>
    <n v="2396"/>
    <n v="650"/>
    <s v="Miley"/>
    <s v="parth128@gmail.com"/>
    <s v="Retail"/>
    <n v="11223"/>
    <s v="PAID"/>
    <s v="COD"/>
    <s v="9/15/2005"/>
    <s v="Low"/>
    <d v="1984-10-03T00:00:00"/>
    <d v="1991-03-16T00:00:00"/>
    <n v="6"/>
    <x v="2"/>
    <x v="2"/>
    <x v="7"/>
  </r>
  <r>
    <n v="8747"/>
    <n v="908"/>
    <s v="Trey"/>
    <s v="arlene95@ymail.co.in"/>
    <s v="Retail"/>
    <n v="85889"/>
    <s v="PAID"/>
    <s v="COD"/>
    <s v="9/11/1998"/>
    <s v="High"/>
    <d v="2006-01-15T00:00:00"/>
    <d v="2024-07-28T00:00:00"/>
    <n v="18"/>
    <x v="1"/>
    <x v="1"/>
    <x v="1"/>
  </r>
  <r>
    <n v="4142"/>
    <n v="955"/>
    <s v="Debora"/>
    <s v="ronnie261@ymail.co.in"/>
    <s v="Retail"/>
    <n v="57138"/>
    <s v="PAID"/>
    <s v="COD"/>
    <s v="8/23/1989"/>
    <s v="Medium"/>
    <d v="1977-09-29T00:00:00"/>
    <d v="1992-07-18T00:00:00"/>
    <n v="14"/>
    <x v="1"/>
    <x v="0"/>
    <x v="2"/>
  </r>
  <r>
    <n v="9770"/>
    <n v="106"/>
    <s v="Sonja"/>
    <s v="anne892@hotmail.com"/>
    <s v="Wholesale"/>
    <n v="987"/>
    <s v="PAID"/>
    <s v="COD"/>
    <s v="11/8/1977"/>
    <s v="Low"/>
    <d v="2006-08-19T00:00:00"/>
    <d v="2013-01-07T00:00:00"/>
    <n v="6"/>
    <x v="2"/>
    <x v="2"/>
    <x v="7"/>
  </r>
  <r>
    <n v="2593"/>
    <n v="410"/>
    <s v="Willie"/>
    <s v="kathleen439@outlook.com"/>
    <s v="Wholesale"/>
    <n v="80179"/>
    <s v="PAID"/>
    <s v="COD"/>
    <s v="1/26/2009"/>
    <s v="High"/>
    <d v="2013-03-10T00:00:00"/>
    <d v="2032-07-12T00:00:00"/>
    <n v="19"/>
    <x v="1"/>
    <x v="1"/>
    <x v="1"/>
  </r>
  <r>
    <n v="9807"/>
    <n v="311"/>
    <s v="Max"/>
    <s v="jalen33@yahoo.com"/>
    <s v="Retail"/>
    <n v="63810"/>
    <s v="PAID"/>
    <s v="CARD PAYMENT"/>
    <s v="8/3/2001"/>
    <s v="Medium"/>
    <d v="2005-03-25T00:00:00"/>
    <d v="2019-09-24T00:00:00"/>
    <n v="14"/>
    <x v="1"/>
    <x v="1"/>
    <x v="1"/>
  </r>
  <r>
    <n v="2525"/>
    <n v="830"/>
    <s v="Danielle"/>
    <s v="jensen191@ymail.co.in"/>
    <s v="Internal Goods"/>
    <n v="22261"/>
    <s v="PAID"/>
    <s v="CARD PAYMENT"/>
    <s v="12/25/1992"/>
    <s v="Low"/>
    <d v="2010-06-24T00:00:00"/>
    <d v="2026-11-19T00:00:00"/>
    <n v="16"/>
    <x v="1"/>
    <x v="2"/>
    <x v="4"/>
  </r>
  <r>
    <n v="1724"/>
    <n v="805"/>
    <s v="Caitlin"/>
    <s v="stanley922@ymail.co.in"/>
    <s v="Internal Goods"/>
    <n v="37286"/>
    <s v="PAID"/>
    <s v="CARD PAYMENT"/>
    <s v="5/17/2004"/>
    <s v="Medium"/>
    <d v="1983-10-29T00:00:00"/>
    <d v="1987-08-30T00:00:00"/>
    <n v="3"/>
    <x v="0"/>
    <x v="0"/>
    <x v="0"/>
  </r>
  <r>
    <n v="7146"/>
    <n v="351"/>
    <s v="Enrique"/>
    <s v="stanley112@outlook.com"/>
    <s v="Wholesale"/>
    <n v="73874"/>
    <s v="PAID"/>
    <s v="CARD PAYMENT"/>
    <s v="11/28/2003"/>
    <s v="High"/>
    <d v="2013-11-11T00:00:00"/>
    <d v="2026-11-21T00:00:00"/>
    <n v="13"/>
    <x v="1"/>
    <x v="1"/>
    <x v="1"/>
  </r>
  <r>
    <n v="563"/>
    <n v="529"/>
    <s v="Brenda"/>
    <s v="pamela639@google.co.in"/>
    <s v="Retail"/>
    <n v="20187"/>
    <s v="NOT PAID"/>
    <s v="COD"/>
    <s v="NP"/>
    <s v="Low"/>
    <d v="1975-06-12T00:00:00"/>
    <d v="1983-01-10T00:00:00"/>
    <n v="7"/>
    <x v="2"/>
    <x v="2"/>
    <x v="7"/>
  </r>
  <r>
    <n v="7771"/>
    <n v="52"/>
    <s v="Andre"/>
    <s v="isabela532@hotmail.com"/>
    <s v="Retail"/>
    <n v="51038"/>
    <s v="NOT PAID"/>
    <s v="COD"/>
    <s v="NP"/>
    <s v="Medium"/>
    <d v="2002-11-14T00:00:00"/>
    <d v="2022-12-23T00:00:00"/>
    <n v="20"/>
    <x v="1"/>
    <x v="0"/>
    <x v="2"/>
  </r>
  <r>
    <n v="4789"/>
    <n v="30"/>
    <s v="Eunice"/>
    <s v="tiffani333@outlook.com"/>
    <s v="Internal Goods"/>
    <n v="89846"/>
    <s v="NOT PAID"/>
    <s v="COD"/>
    <s v="NP"/>
    <s v="High"/>
    <d v="2016-11-27T00:00:00"/>
    <d v="2029-06-20T00:00:00"/>
    <n v="12"/>
    <x v="1"/>
    <x v="1"/>
    <x v="1"/>
  </r>
  <r>
    <n v="3221"/>
    <n v="421"/>
    <s v="Johnny"/>
    <s v="ora822@outlook.com"/>
    <s v="Retail"/>
    <n v="59967"/>
    <s v="NOT PAID"/>
    <s v="CARD PAYMENT"/>
    <s v="NP"/>
    <s v="Medium"/>
    <d v="2002-06-24T00:00:00"/>
    <d v="2014-01-04T00:00:00"/>
    <n v="11"/>
    <x v="1"/>
    <x v="0"/>
    <x v="2"/>
  </r>
  <r>
    <n v="5197"/>
    <n v="696"/>
    <s v="Christa"/>
    <s v="crystal579@outlook.com"/>
    <s v="Internal Goods"/>
    <n v="59474"/>
    <s v="PAID"/>
    <s v="COD"/>
    <s v="1/17/2012"/>
    <s v="Medium"/>
    <d v="1995-11-23T00:00:00"/>
    <d v="2000-06-04T00:00:00"/>
    <n v="4"/>
    <x v="0"/>
    <x v="0"/>
    <x v="0"/>
  </r>
  <r>
    <n v="8183"/>
    <n v="788"/>
    <s v="Wilbur"/>
    <s v="todd405@ymail.co.in"/>
    <s v="Retail"/>
    <n v="77342"/>
    <s v="NOT PAID"/>
    <s v="COD"/>
    <s v="NP"/>
    <s v="High"/>
    <d v="2011-05-14T00:00:00"/>
    <d v="2013-09-11T00:00:00"/>
    <n v="2"/>
    <x v="0"/>
    <x v="1"/>
    <x v="5"/>
  </r>
  <r>
    <n v="1126"/>
    <n v="590"/>
    <s v="Steve"/>
    <s v="frederick409@outlook.com"/>
    <s v="Wholesale"/>
    <n v="57460"/>
    <s v="PAID"/>
    <s v="COD"/>
    <s v="3/2/2010"/>
    <s v="Medium"/>
    <d v="2002-07-25T00:00:00"/>
    <d v="2010-12-12T00:00:00"/>
    <n v="8"/>
    <x v="2"/>
    <x v="0"/>
    <x v="8"/>
  </r>
  <r>
    <n v="4899"/>
    <n v="417"/>
    <s v="Ronnie"/>
    <s v="makala843@ymail.com"/>
    <s v="Internal Goods"/>
    <n v="74930"/>
    <s v="NOT PAID"/>
    <s v="COD"/>
    <s v="NP"/>
    <s v="High"/>
    <d v="2009-09-25T00:00:00"/>
    <d v="2023-03-16T00:00:00"/>
    <n v="13"/>
    <x v="1"/>
    <x v="1"/>
    <x v="1"/>
  </r>
  <r>
    <n v="4732"/>
    <n v="635"/>
    <s v="Julie"/>
    <s v="wayne473@gmail.com"/>
    <s v="Internal Goods"/>
    <n v="89389"/>
    <s v="NOT PAID"/>
    <s v="COD"/>
    <s v="NP"/>
    <s v="High"/>
    <d v="1980-05-07T00:00:00"/>
    <d v="1987-10-18T00:00:00"/>
    <n v="7"/>
    <x v="2"/>
    <x v="1"/>
    <x v="3"/>
  </r>
  <r>
    <n v="4103"/>
    <n v="549"/>
    <s v="Paola"/>
    <s v="bart400@outlook.com"/>
    <s v="Internal Goods"/>
    <n v="86767"/>
    <s v="NOT PAID"/>
    <s v="COD"/>
    <s v="NP"/>
    <s v="High"/>
    <d v="1972-10-26T00:00:00"/>
    <d v="1989-12-22T00:00:00"/>
    <n v="17"/>
    <x v="1"/>
    <x v="1"/>
    <x v="1"/>
  </r>
  <r>
    <n v="7861"/>
    <n v="877"/>
    <s v="Shemar"/>
    <s v="leighann675@gmail.com"/>
    <s v="Wholesale"/>
    <n v="42257"/>
    <s v="PAID"/>
    <s v="COD"/>
    <s v="5/17/2008"/>
    <s v="Medium"/>
    <d v="2006-01-15T00:00:00"/>
    <d v="2020-05-08T00:00:00"/>
    <n v="14"/>
    <x v="1"/>
    <x v="0"/>
    <x v="2"/>
  </r>
  <r>
    <n v="7764"/>
    <n v="690"/>
    <s v="Albert"/>
    <s v="christina573@hotmail.com"/>
    <s v="Wholesale"/>
    <n v="28987"/>
    <s v="NOT PAID"/>
    <s v="COD"/>
    <s v="NP"/>
    <s v="Low"/>
    <d v="2010-11-04T00:00:00"/>
    <d v="2015-03-27T00:00:00"/>
    <n v="4"/>
    <x v="0"/>
    <x v="2"/>
    <x v="6"/>
  </r>
  <r>
    <n v="5345"/>
    <n v="164"/>
    <s v="Kyleigh"/>
    <s v="edith189@ymail.co.in"/>
    <s v="Wholesale"/>
    <n v="38952"/>
    <s v="PAID"/>
    <s v="COD"/>
    <s v="8/28/2010"/>
    <s v="Medium"/>
    <d v="1997-05-19T00:00:00"/>
    <d v="2008-01-13T00:00:00"/>
    <n v="10"/>
    <x v="2"/>
    <x v="0"/>
    <x v="8"/>
  </r>
  <r>
    <n v="6191"/>
    <n v="279"/>
    <s v="Julianna"/>
    <s v="milburn442@hotmail.com"/>
    <s v="Retail"/>
    <n v="50635"/>
    <s v="NOT PAID"/>
    <s v="COD"/>
    <s v="NP"/>
    <s v="Medium"/>
    <d v="1981-11-18T00:00:00"/>
    <d v="1989-04-20T00:00:00"/>
    <n v="7"/>
    <x v="2"/>
    <x v="0"/>
    <x v="8"/>
  </r>
  <r>
    <n v="310"/>
    <n v="574"/>
    <s v="Michaela"/>
    <s v="loren171@gmail.com"/>
    <s v="Internal Goods"/>
    <n v="32800"/>
    <s v="NOT PAID"/>
    <s v="COD"/>
    <s v="NP"/>
    <s v="Low"/>
    <d v="2005-10-06T00:00:00"/>
    <d v="2021-04-11T00:00:00"/>
    <n v="15"/>
    <x v="1"/>
    <x v="0"/>
    <x v="2"/>
  </r>
  <r>
    <n v="3095"/>
    <n v="222"/>
    <s v="Stefania"/>
    <s v="zoie905@gmail.com"/>
    <s v="Retail"/>
    <n v="67478"/>
    <s v="NOT PAID"/>
    <s v="CARD PAYMENT"/>
    <s v="NP"/>
    <s v="High"/>
    <d v="1972-03-12T00:00:00"/>
    <d v="1989-11-27T00:00:00"/>
    <n v="17"/>
    <x v="1"/>
    <x v="1"/>
    <x v="1"/>
  </r>
  <r>
    <n v="2159"/>
    <n v="640"/>
    <s v="Nigel"/>
    <s v="coleman372@yahoo.co.in"/>
    <s v="Retail"/>
    <n v="24449"/>
    <s v="PAID"/>
    <s v="COD"/>
    <s v="6/25/2011"/>
    <s v="Low"/>
    <d v="2016-10-11T00:00:00"/>
    <d v="2027-08-11T00:00:00"/>
    <n v="10"/>
    <x v="2"/>
    <x v="2"/>
    <x v="7"/>
  </r>
  <r>
    <n v="3569"/>
    <n v="896"/>
    <s v="Mavis"/>
    <s v="jennifer84@gmail.com"/>
    <s v="Retail"/>
    <n v="3119"/>
    <s v="PAID"/>
    <s v="CARD PAYMENT"/>
    <s v="7/2/2014"/>
    <s v="Low"/>
    <d v="2016-11-01T00:00:00"/>
    <d v="2021-07-18T00:00:00"/>
    <n v="4"/>
    <x v="0"/>
    <x v="2"/>
    <x v="6"/>
  </r>
  <r>
    <n v="5958"/>
    <n v="318"/>
    <s v="Todd"/>
    <s v="jensen157@gmail.com"/>
    <s v="Retail"/>
    <n v="13693"/>
    <s v="PAID"/>
    <s v="COD"/>
    <s v="9/25/2004"/>
    <s v="Low"/>
    <d v="1974-05-31T00:00:00"/>
    <d v="1987-07-12T00:00:00"/>
    <n v="13"/>
    <x v="1"/>
    <x v="2"/>
    <x v="4"/>
  </r>
  <r>
    <n v="1275"/>
    <n v="953"/>
    <s v="Marion"/>
    <s v="cristina330@ymail.com"/>
    <s v="Retail"/>
    <n v="80796"/>
    <s v="PAID"/>
    <s v="COD"/>
    <s v="3/9/2010"/>
    <s v="High"/>
    <d v="2000-03-04T00:00:00"/>
    <d v="2016-01-28T00:00:00"/>
    <n v="15"/>
    <x v="1"/>
    <x v="1"/>
    <x v="1"/>
  </r>
  <r>
    <n v="6357"/>
    <n v="681"/>
    <s v="Adrianna"/>
    <s v="annamaria542@ymail.co.in"/>
    <s v="Retail"/>
    <n v="19804"/>
    <s v="NOT PAID"/>
    <s v="COD"/>
    <s v="NP"/>
    <s v="Low"/>
    <d v="2009-01-13T00:00:00"/>
    <d v="2020-01-22T00:00:00"/>
    <n v="11"/>
    <x v="1"/>
    <x v="2"/>
    <x v="4"/>
  </r>
  <r>
    <n v="4551"/>
    <n v="972"/>
    <s v="Jaimee"/>
    <s v="jennie676@gmail.com"/>
    <s v="Wholesale"/>
    <n v="75766"/>
    <s v="NOT PAID"/>
    <s v="CARD PAYMENT"/>
    <s v="NP"/>
    <s v="High"/>
    <d v="2009-05-31T00:00:00"/>
    <d v="2023-09-25T00:00:00"/>
    <n v="14"/>
    <x v="1"/>
    <x v="1"/>
    <x v="1"/>
  </r>
  <r>
    <n v="4252"/>
    <n v="407"/>
    <s v="Joe"/>
    <s v="eldon965@gmail.com"/>
    <s v="Internal Goods"/>
    <n v="74338"/>
    <s v="NOT PAID"/>
    <s v="COD"/>
    <s v="NP"/>
    <s v="High"/>
    <d v="1989-08-09T00:00:00"/>
    <d v="2007-08-14T00:00:00"/>
    <n v="18"/>
    <x v="1"/>
    <x v="1"/>
    <x v="1"/>
  </r>
  <r>
    <n v="2096"/>
    <n v="226"/>
    <s v="Jennifer"/>
    <s v="tammi464@google.co.in"/>
    <s v="Internal Goods"/>
    <n v="73423"/>
    <s v="PAID"/>
    <s v="CARD PAYMENT"/>
    <s v="8/20/2012"/>
    <s v="High"/>
    <d v="1985-11-24T00:00:00"/>
    <d v="1994-09-21T00:00:00"/>
    <n v="8"/>
    <x v="2"/>
    <x v="1"/>
    <x v="3"/>
  </r>
  <r>
    <n v="5209"/>
    <n v="762"/>
    <s v="Peyton"/>
    <s v="elise537@google.co.in"/>
    <s v="Retail"/>
    <n v="91842"/>
    <s v="PAID"/>
    <s v="COD"/>
    <s v="8/31/1976"/>
    <s v="High"/>
    <d v="2019-09-21T00:00:00"/>
    <d v="2025-08-19T00:00:00"/>
    <n v="5"/>
    <x v="0"/>
    <x v="1"/>
    <x v="5"/>
  </r>
  <r>
    <n v="9271"/>
    <n v="872"/>
    <s v="Joel"/>
    <s v="twanna51@outlook.com"/>
    <s v="Retail"/>
    <n v="81148"/>
    <s v="NOT PAID"/>
    <s v="COD"/>
    <s v="NP"/>
    <s v="High"/>
    <d v="2000-03-04T00:00:00"/>
    <d v="2014-12-07T00:00:00"/>
    <n v="14"/>
    <x v="1"/>
    <x v="1"/>
    <x v="1"/>
  </r>
  <r>
    <n v="6772"/>
    <n v="473"/>
    <s v="Chasity"/>
    <s v="dawn379@gmail.com"/>
    <s v="Wholesale"/>
    <n v="96963"/>
    <s v="PAID"/>
    <s v="COD"/>
    <s v="9/29/2009"/>
    <s v="High"/>
    <d v="1976-04-29T00:00:00"/>
    <d v="1994-07-05T00:00:00"/>
    <n v="18"/>
    <x v="1"/>
    <x v="1"/>
    <x v="1"/>
  </r>
  <r>
    <n v="4628"/>
    <n v="248"/>
    <s v="Darrel"/>
    <s v="gael721@hotmail.com"/>
    <s v="Retail"/>
    <n v="88092"/>
    <s v="NOT PAID"/>
    <s v="COD"/>
    <s v="NP"/>
    <s v="High"/>
    <d v="2010-06-16T00:00:00"/>
    <d v="2020-05-12T00:00:00"/>
    <n v="9"/>
    <x v="2"/>
    <x v="1"/>
    <x v="3"/>
  </r>
  <r>
    <n v="3853"/>
    <n v="416"/>
    <s v="Frank"/>
    <s v="joao478@ymail.co.in"/>
    <s v="Retail"/>
    <n v="66397"/>
    <s v="NOT PAID"/>
    <s v="CARD PAYMENT"/>
    <s v="NP"/>
    <s v="High"/>
    <d v="2011-09-16T00:00:00"/>
    <d v="2025-12-19T00:00:00"/>
    <n v="14"/>
    <x v="1"/>
    <x v="1"/>
    <x v="1"/>
  </r>
  <r>
    <n v="515"/>
    <n v="425"/>
    <s v="Christina"/>
    <s v="muriel437@yahoo.com"/>
    <s v="Wholesale"/>
    <n v="1714"/>
    <s v="PAID"/>
    <s v="CARD PAYMENT"/>
    <s v="4/30/1987"/>
    <s v="Low"/>
    <d v="2017-06-04T00:00:00"/>
    <d v="2019-12-09T00:00:00"/>
    <n v="2"/>
    <x v="0"/>
    <x v="2"/>
    <x v="6"/>
  </r>
  <r>
    <n v="7513"/>
    <n v="435"/>
    <s v="Bruno"/>
    <s v="valeria27@ymail.com"/>
    <s v="Wholesale"/>
    <n v="5059"/>
    <s v="NOT PAID"/>
    <s v="CARD PAYMENT"/>
    <s v="NP"/>
    <s v="Low"/>
    <d v="1995-06-07T00:00:00"/>
    <d v="2009-07-05T00:00:00"/>
    <n v="14"/>
    <x v="1"/>
    <x v="2"/>
    <x v="4"/>
  </r>
  <r>
    <n v="9030"/>
    <n v="370"/>
    <s v="Fabiola"/>
    <s v="yasmeen6@outlook.com"/>
    <s v="Internal Goods"/>
    <n v="66582"/>
    <s v="NOT PAID"/>
    <s v="CARD PAYMENT"/>
    <s v="NP"/>
    <s v="High"/>
    <d v="1998-06-14T00:00:00"/>
    <d v="2016-04-26T00:00:00"/>
    <n v="17"/>
    <x v="1"/>
    <x v="1"/>
    <x v="1"/>
  </r>
  <r>
    <n v="2378"/>
    <n v="406"/>
    <s v="Lucien"/>
    <s v="cecilia196@hotmail.com"/>
    <s v="Internal Goods"/>
    <n v="42143"/>
    <s v="PAID"/>
    <s v="CARD PAYMENT"/>
    <s v="6/16/1972"/>
    <s v="Medium"/>
    <d v="1988-08-04T00:00:00"/>
    <d v="2007-05-20T00:00:00"/>
    <n v="18"/>
    <x v="1"/>
    <x v="0"/>
    <x v="2"/>
  </r>
  <r>
    <n v="5894"/>
    <n v="976"/>
    <s v="Laverne"/>
    <s v="brent496@ymail.co.in"/>
    <s v="Internal Goods"/>
    <n v="27741"/>
    <s v="NOT PAID"/>
    <s v="COD"/>
    <s v="NP"/>
    <s v="Low"/>
    <d v="2013-03-10T00:00:00"/>
    <d v="2014-01-06T00:00:00"/>
    <n v="0"/>
    <x v="0"/>
    <x v="2"/>
    <x v="6"/>
  </r>
  <r>
    <n v="7587"/>
    <n v="349"/>
    <s v="Joseph"/>
    <s v="gray853@yahoo.co.in"/>
    <s v="Internal Goods"/>
    <n v="696"/>
    <s v="NOT PAID"/>
    <s v="CARD PAYMENT"/>
    <s v="NP"/>
    <s v="Low"/>
    <d v="2012-05-20T00:00:00"/>
    <d v="2017-11-27T00:00:00"/>
    <n v="5"/>
    <x v="0"/>
    <x v="2"/>
    <x v="6"/>
  </r>
  <r>
    <n v="1424"/>
    <n v="595"/>
    <s v="George"/>
    <s v="kenny233@hotmail.com"/>
    <s v="Retail"/>
    <n v="37660"/>
    <s v="NOT PAID"/>
    <s v="CARD PAYMENT"/>
    <s v="NP"/>
    <s v="Medium"/>
    <d v="1984-05-18T00:00:00"/>
    <d v="2000-03-15T00:00:00"/>
    <n v="15"/>
    <x v="1"/>
    <x v="0"/>
    <x v="2"/>
  </r>
  <r>
    <n v="5214"/>
    <n v="366"/>
    <s v="Velma"/>
    <s v="jasmine269@hotmail.com"/>
    <s v="Retail"/>
    <n v="16299"/>
    <s v="NOT PAID"/>
    <s v="CARD PAYMENT"/>
    <s v="NP"/>
    <s v="Low"/>
    <d v="1971-06-23T00:00:00"/>
    <d v="1975-06-04T00:00:00"/>
    <n v="3"/>
    <x v="0"/>
    <x v="2"/>
    <x v="6"/>
  </r>
  <r>
    <n v="8249"/>
    <n v="39"/>
    <s v="Christy"/>
    <s v="kelly404@gmail.com"/>
    <s v="Retail"/>
    <n v="16690"/>
    <s v="PAID"/>
    <s v="CARD PAYMENT"/>
    <s v="9/13/1996"/>
    <s v="Low"/>
    <d v="1995-07-13T00:00:00"/>
    <d v="2009-08-11T00:00:00"/>
    <n v="14"/>
    <x v="1"/>
    <x v="2"/>
    <x v="4"/>
  </r>
  <r>
    <n v="3172"/>
    <n v="978"/>
    <s v="Catherine"/>
    <s v="alysha459@ymail.co.in"/>
    <s v="Internal Goods"/>
    <n v="21003"/>
    <s v="NOT PAID"/>
    <s v="CARD PAYMENT"/>
    <s v="NP"/>
    <s v="Low"/>
    <d v="1980-07-17T00:00:00"/>
    <d v="1982-04-29T00:00:00"/>
    <n v="1"/>
    <x v="0"/>
    <x v="2"/>
    <x v="6"/>
  </r>
  <r>
    <n v="5489"/>
    <n v="623"/>
    <s v="Lita"/>
    <s v="rashawn68@hotmail.com"/>
    <s v="Retail"/>
    <n v="93642"/>
    <s v="PAID"/>
    <s v="COD"/>
    <s v="9/8/2002"/>
    <s v="High"/>
    <d v="1976-12-15T00:00:00"/>
    <d v="1985-06-12T00:00:00"/>
    <n v="8"/>
    <x v="2"/>
    <x v="1"/>
    <x v="3"/>
  </r>
  <r>
    <n v="2037"/>
    <n v="751"/>
    <s v="Stephon"/>
    <s v="rita822@google.co.in"/>
    <s v="Wholesale"/>
    <n v="34832"/>
    <s v="NOT PAID"/>
    <s v="COD"/>
    <s v="NP"/>
    <s v="Medium"/>
    <d v="2010-06-24T00:00:00"/>
    <d v="2016-03-14T00:00:00"/>
    <n v="5"/>
    <x v="0"/>
    <x v="0"/>
    <x v="0"/>
  </r>
  <r>
    <n v="2401"/>
    <n v="899"/>
    <s v="Demetrius"/>
    <s v="jaime171@hotmail.com"/>
    <s v="Wholesale"/>
    <n v="59176"/>
    <s v="PAID"/>
    <s v="COD"/>
    <s v="1/1/1995"/>
    <s v="Medium"/>
    <d v="1972-03-09T00:00:00"/>
    <d v="1982-07-14T00:00:00"/>
    <n v="10"/>
    <x v="2"/>
    <x v="0"/>
    <x v="8"/>
  </r>
  <r>
    <n v="1303"/>
    <n v="396"/>
    <s v="Evan"/>
    <s v="debora90@gmail.com"/>
    <s v="Internal Goods"/>
    <n v="3846"/>
    <s v="NOT PAID"/>
    <s v="COD"/>
    <s v="NP"/>
    <s v="Low"/>
    <d v="1982-04-30T00:00:00"/>
    <d v="1996-11-26T00:00:00"/>
    <n v="14"/>
    <x v="1"/>
    <x v="2"/>
    <x v="4"/>
  </r>
  <r>
    <n v="6798"/>
    <n v="792"/>
    <s v="Rita"/>
    <s v="jan949@yahoo.co.in"/>
    <s v="Internal Goods"/>
    <n v="17651"/>
    <s v="PAID"/>
    <s v="CARD PAYMENT"/>
    <s v="10/17/1989"/>
    <s v="Low"/>
    <d v="2001-06-02T00:00:00"/>
    <d v="2014-01-08T00:00:00"/>
    <n v="12"/>
    <x v="1"/>
    <x v="2"/>
    <x v="4"/>
  </r>
  <r>
    <n v="9917"/>
    <n v="808"/>
    <s v="Franklin"/>
    <s v="van725@yahoo.com"/>
    <s v="Wholesale"/>
    <n v="2282"/>
    <s v="NOT PAID"/>
    <s v="CARD PAYMENT"/>
    <s v="NP"/>
    <s v="Low"/>
    <d v="2014-04-17T00:00:00"/>
    <d v="2033-12-04T00:00:00"/>
    <n v="19"/>
    <x v="1"/>
    <x v="2"/>
    <x v="4"/>
  </r>
  <r>
    <n v="2969"/>
    <n v="903"/>
    <s v="Dianne"/>
    <s v="jalen271@gmail.com"/>
    <s v="Retail"/>
    <n v="49908"/>
    <s v="NOT PAID"/>
    <s v="CARD PAYMENT"/>
    <s v="NP"/>
    <s v="Medium"/>
    <d v="2013-11-25T00:00:00"/>
    <d v="2017-05-01T00:00:00"/>
    <n v="3"/>
    <x v="0"/>
    <x v="0"/>
    <x v="0"/>
  </r>
  <r>
    <n v="8737"/>
    <n v="335"/>
    <s v="Mickey"/>
    <s v="samual419@outlook.com"/>
    <s v="Retail"/>
    <n v="68886"/>
    <s v="NOT PAID"/>
    <s v="COD"/>
    <s v="NP"/>
    <s v="High"/>
    <d v="1984-10-19T00:00:00"/>
    <d v="1996-07-15T00:00:00"/>
    <n v="11"/>
    <x v="1"/>
    <x v="1"/>
    <x v="1"/>
  </r>
  <r>
    <n v="2104"/>
    <n v="784"/>
    <s v="Amy"/>
    <s v="holli358@ymail.com"/>
    <s v="Wholesale"/>
    <n v="41456"/>
    <s v="PAID"/>
    <s v="CARD PAYMENT"/>
    <s v="12/27/1992"/>
    <s v="Medium"/>
    <d v="1994-06-06T00:00:00"/>
    <d v="2008-05-24T00:00:00"/>
    <n v="13"/>
    <x v="1"/>
    <x v="0"/>
    <x v="2"/>
  </r>
  <r>
    <n v="1702"/>
    <n v="683"/>
    <s v="Eileen"/>
    <s v="latasha554@ymail.com"/>
    <s v="Wholesale"/>
    <n v="39488"/>
    <s v="NOT PAID"/>
    <s v="COD"/>
    <s v="NP"/>
    <s v="Medium"/>
    <d v="2010-08-18T00:00:00"/>
    <d v="2026-12-26T00:00:00"/>
    <n v="16"/>
    <x v="1"/>
    <x v="0"/>
    <x v="2"/>
  </r>
  <r>
    <n v="8933"/>
    <n v="536"/>
    <s v="Stanley"/>
    <s v="alexia103@ymail.com"/>
    <s v="Retail"/>
    <n v="75362"/>
    <s v="PAID"/>
    <s v="COD"/>
    <s v="8/24/2017"/>
    <s v="High"/>
    <d v="2009-08-05T00:00:00"/>
    <d v="2014-10-28T00:00:00"/>
    <n v="5"/>
    <x v="0"/>
    <x v="1"/>
    <x v="5"/>
  </r>
  <r>
    <n v="3624"/>
    <n v="142"/>
    <s v="Douglas"/>
    <s v="beth30@yahoo.co.in"/>
    <s v="Internal Goods"/>
    <n v="73137"/>
    <s v="PAID"/>
    <s v="CARD PAYMENT"/>
    <s v="3/20/2015"/>
    <s v="High"/>
    <d v="2017-05-03T00:00:00"/>
    <d v="2022-09-08T00:00:00"/>
    <n v="5"/>
    <x v="0"/>
    <x v="1"/>
    <x v="5"/>
  </r>
  <r>
    <n v="4892"/>
    <n v="617"/>
    <s v="Jill"/>
    <s v="valencia714@yahoo.co.in"/>
    <s v="Wholesale"/>
    <n v="77570"/>
    <s v="NOT PAID"/>
    <s v="CARD PAYMENT"/>
    <s v="NP"/>
    <s v="High"/>
    <d v="1990-08-14T00:00:00"/>
    <d v="1993-12-07T00:00:00"/>
    <n v="3"/>
    <x v="0"/>
    <x v="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230"/>
    <n v="31"/>
    <s v="Mitchell"/>
    <s v="harriette42@ymail.com"/>
    <s v="Internal Goods"/>
    <s v="2100 Block of 27TH AV"/>
    <n v="9961255787"/>
    <d v="1979-11-05T00:00:00"/>
    <d v="1983-05-16T00:00:00"/>
    <s v="Expired"/>
    <n v="690"/>
    <s v="Healthcare"/>
    <s v="Domestic"/>
    <s v="Regular"/>
    <x v="0"/>
    <n v="1210"/>
    <n v="0.45702479338842977"/>
    <s v="1800 Block of 26TH ST"/>
    <s v="1200 Block of JACKSON ST"/>
    <s v="DELIVERED"/>
    <d v="2014-04-28T00:00:00"/>
    <d v="2014-12-18T00:00:00"/>
    <s v="313cd69e-66f3-11ea-9879-7077813058ce"/>
    <n v="49302"/>
    <s v="PAID"/>
    <x v="0"/>
    <d v="2014-12-18T00:00:00"/>
    <n v="582"/>
    <s v="Harriette"/>
    <s v="Market analyst"/>
    <s v="600 Block of PINE ST"/>
    <s v="TX"/>
    <n v="2754220306"/>
    <n v="234"/>
  </r>
  <r>
    <n v="1334"/>
    <n v="500"/>
    <s v="Philip"/>
    <s v="baldemar170@yahoo.co.in"/>
    <s v="Internal Goods"/>
    <s v="800 Block of HOWARD ST"/>
    <n v="7636788633"/>
    <d v="2010-05-14T00:00:00"/>
    <d v="2012-08-04T00:00:00"/>
    <s v="Expired"/>
    <n v="1"/>
    <s v="Arts and crafts"/>
    <s v="International"/>
    <s v="Express"/>
    <x v="1"/>
    <n v="1385"/>
    <n v="0.68375451263537901"/>
    <s v="LARKIN ST / ELLIS ST"/>
    <s v="2700 Block of DIAMOND ST"/>
    <s v="DELIVERED"/>
    <d v="2010-02-13T00:00:00"/>
    <d v="2010-11-30T00:00:00"/>
    <s v="3172107a-66f3-11ea-ad07-7077813058ce"/>
    <n v="99604"/>
    <s v="PAID"/>
    <x v="1"/>
    <d v="2010-11-30T00:00:00"/>
    <n v="361"/>
    <s v="Baldemar"/>
    <s v="Market analyst"/>
    <s v="2700 Block of TAYLOR ST"/>
    <s v="NY"/>
    <n v="3968979172"/>
    <n v="290"/>
  </r>
  <r>
    <n v="3189"/>
    <n v="495"/>
    <s v="Reginald"/>
    <s v="matthew951@yahoo.co.in"/>
    <s v="Wholesale"/>
    <s v="300 Block of ELLIS ST"/>
    <n v="3555176867"/>
    <d v="2014-09-26T00:00:00"/>
    <d v="2034-04-11T00:00:00"/>
    <s v="Active"/>
    <n v="933"/>
    <s v="Healthcare"/>
    <s v="International"/>
    <s v="Express"/>
    <x v="2"/>
    <n v="1114"/>
    <n v="0.72710951526032319"/>
    <s v="2600 Block of ALEMANY BL"/>
    <s v="700 Block of HAMPSHIRE ST"/>
    <s v="DELIVERED"/>
    <d v="1997-06-14T00:00:00"/>
    <d v="1997-07-10T00:00:00"/>
    <s v="313dc140-66f3-11ea-a952-7077813058ce"/>
    <n v="78698"/>
    <s v="PAID"/>
    <x v="0"/>
    <d v="1997-07-10T00:00:00"/>
    <n v="396"/>
    <s v="Matthew"/>
    <s v="Chief finance officer"/>
    <s v="EDDY ST / MASON ST"/>
    <s v="MA"/>
    <n v="4171197971"/>
    <n v="26"/>
  </r>
  <r>
    <n v="2216"/>
    <n v="795"/>
    <s v="Jaylene"/>
    <s v="geraldine867@ymail.co.in"/>
    <s v="Retail"/>
    <s v="1000 Block of MISSION ST"/>
    <n v="9835395970"/>
    <d v="1983-10-23T00:00:00"/>
    <d v="2002-07-13T00:00:00"/>
    <s v="Expired"/>
    <n v="261"/>
    <s v="Luggage"/>
    <s v="Domestic"/>
    <s v="Express"/>
    <x v="3"/>
    <n v="1020"/>
    <n v="0.97450980392156861"/>
    <s v="BARTLETT ST / 23RD ST"/>
    <s v="500 Block of HAIGHT ST"/>
    <s v="NOT DELIVERED"/>
    <d v="1993-08-14T00:00:00"/>
    <m/>
    <s v="313eab1e-66f3-11ea-81af-7077813058ce"/>
    <n v="69417"/>
    <s v="NOT PAID"/>
    <x v="0"/>
    <m/>
    <n v="545"/>
    <s v="Geraldine"/>
    <s v="Transport manager"/>
    <s v="800 Block of BRYANT ST"/>
    <s v="CT"/>
    <n v="8354987185"/>
    <m/>
  </r>
  <r>
    <n v="1904"/>
    <n v="33"/>
    <s v="Stacie"/>
    <s v="brenda905@ymail.com"/>
    <s v="Internal Goods"/>
    <s v="800 Block of BRYANT ST"/>
    <n v="3881250181"/>
    <d v="1994-06-06T00:00:00"/>
    <d v="2012-06-01T00:00:00"/>
    <s v="Expired"/>
    <n v="445"/>
    <s v="Home Furnishing"/>
    <s v="Domestic"/>
    <s v="Express"/>
    <x v="4"/>
    <n v="1351"/>
    <n v="0.44263508512213173"/>
    <s v="1300 Block of 7TH AV"/>
    <s v="300 Block of 9TH ST"/>
    <s v="NOT DELIVERED"/>
    <d v="2019-12-13T00:00:00"/>
    <m/>
    <s v="313f474a-66f3-11ea-a78b-7077813058ce"/>
    <n v="39655"/>
    <s v="NOT PAID"/>
    <x v="1"/>
    <m/>
    <n v="770"/>
    <s v="Brenda"/>
    <s v="Warehouse manager"/>
    <s v="3300 Block of JUDAH ST"/>
    <s v="UT"/>
    <n v="6348759218"/>
    <m/>
  </r>
  <r>
    <n v="7342"/>
    <n v="882"/>
    <s v="Jonathan"/>
    <s v="malie282@gmail.com"/>
    <s v="Wholesale"/>
    <s v="0 Block of DRUMM ST"/>
    <n v="1507211823"/>
    <d v="2001-06-02T00:00:00"/>
    <d v="2014-07-26T00:00:00"/>
    <s v="Expired"/>
    <n v="722"/>
    <s v="Electronics"/>
    <s v="International"/>
    <s v="Express"/>
    <x v="5"/>
    <n v="566"/>
    <n v="0.72791519434628971"/>
    <s v="0 Block of EUREKA ST"/>
    <s v="1800 Block of VANNESS AV"/>
    <s v="NOT DELIVERED"/>
    <d v="1996-09-21T00:00:00"/>
    <m/>
    <s v="3140589a-66f3-11ea-a057-7077813058ce"/>
    <n v="87400"/>
    <s v="NOT PAID"/>
    <x v="1"/>
    <m/>
    <n v="991"/>
    <s v="Malie"/>
    <s v="Branch manager"/>
    <s v="3200 Block of GEARY BL"/>
    <s v="OH"/>
    <n v="5096424869"/>
    <m/>
  </r>
  <r>
    <n v="3917"/>
    <n v="17"/>
    <s v="Larry"/>
    <s v="taron588@yahoo.co.in"/>
    <s v="Internal Goods"/>
    <s v="1700 Block of LYON ST"/>
    <n v="2224750233"/>
    <d v="1979-08-05T00:00:00"/>
    <d v="1996-08-03T00:00:00"/>
    <s v="Expired"/>
    <n v="6"/>
    <s v="Arts and crafts"/>
    <s v="International"/>
    <s v="Express"/>
    <x v="6"/>
    <n v="1256"/>
    <n v="0.48805732484076431"/>
    <s v="800 Block of BRYANT ST"/>
    <s v="0 Block of 6TH ST"/>
    <s v="DELIVERED"/>
    <d v="1977-03-08T00:00:00"/>
    <d v="1977-11-08T00:00:00"/>
    <s v="314f4a7a-66f3-11ea-8b83-7077813058ce"/>
    <n v="47650"/>
    <s v="PAID"/>
    <x v="1"/>
    <d v="1977-11-08T00:00:00"/>
    <n v="584"/>
    <s v="Taron"/>
    <s v="Sales manager"/>
    <s v="1000 Block of POTRERO AV"/>
    <s v="NC"/>
    <n v="1646327916"/>
    <n v="245"/>
  </r>
  <r>
    <n v="7633"/>
    <n v="657"/>
    <s v="Italia"/>
    <s v="fred847@google.co.in"/>
    <s v="Internal Goods"/>
    <s v="3RD ST / FOLSOM ST"/>
    <n v="5612381477"/>
    <d v="1986-06-20T00:00:00"/>
    <d v="2006-07-22T00:00:00"/>
    <s v="Expired"/>
    <n v="129"/>
    <s v="Food and Beverages"/>
    <s v="Domestic"/>
    <s v="Regular"/>
    <x v="7"/>
    <n v="590"/>
    <n v="0.64237288135593218"/>
    <s v="700 Block of VANNESS AV"/>
    <s v="500 Block of LEAVENWORTH ST"/>
    <s v="DELIVERED"/>
    <d v="1971-04-23T00:00:00"/>
    <d v="1971-11-01T00:00:00"/>
    <s v="31411bc8-66f3-11ea-a4b7-7077813058ce"/>
    <n v="56881"/>
    <s v="PAID"/>
    <x v="0"/>
    <d v="1971-11-01T00:00:00"/>
    <n v="437"/>
    <s v="Fred"/>
    <s v="Project director"/>
    <s v="VANNESS AV / MARKET ST"/>
    <s v="MO"/>
    <n v="2378946703"/>
    <n v="192"/>
  </r>
  <r>
    <n v="2154"/>
    <n v="761"/>
    <s v="Catherine"/>
    <s v="clay224@gmail.com"/>
    <s v="Wholesale"/>
    <s v="GOLDEN GATE AV / PARKER AV"/>
    <n v="8094222335"/>
    <d v="1974-03-11T00:00:00"/>
    <d v="1980-10-27T00:00:00"/>
    <s v="Expired"/>
    <n v="489"/>
    <s v="Fashion"/>
    <s v="Domestic"/>
    <s v="Regular"/>
    <x v="8"/>
    <n v="1407"/>
    <n v="0.63397299218194736"/>
    <s v="200 Block of BERRY ST"/>
    <s v="CARROLL AV / JENNINGS ST"/>
    <s v="NOT DELIVERED"/>
    <d v="2005-12-21T00:00:00"/>
    <m/>
    <s v="3141defa-66f3-11ea-b10e-7077813058ce"/>
    <n v="99239"/>
    <s v="NOT PAID"/>
    <x v="1"/>
    <m/>
    <n v="805"/>
    <s v="Clay"/>
    <s v="HR manager"/>
    <s v="1000 Block of BOSWORTH ST"/>
    <s v="SD"/>
    <n v="8374022176"/>
    <m/>
  </r>
  <r>
    <n v="5543"/>
    <n v="20"/>
    <s v="Pierre"/>
    <s v="alaysha578@hotmail.com"/>
    <s v="Wholesale"/>
    <s v="1400 Block of DEHARO ST"/>
    <n v="4133741447"/>
    <d v="1971-11-24T00:00:00"/>
    <d v="1984-11-24T00:00:00"/>
    <s v="Expired"/>
    <n v="165"/>
    <s v="Industrial Equipments"/>
    <s v="Domestic"/>
    <s v="Regular"/>
    <x v="9"/>
    <n v="786"/>
    <n v="0.44147582697201015"/>
    <s v="1100 Block of FRANCISCO ST"/>
    <s v="1000 Block of MARKET ST"/>
    <s v="NOT DELIVERED"/>
    <d v="1979-07-03T00:00:00"/>
    <m/>
    <s v="3142c940-66f3-11ea-9f69-7077813058ce"/>
    <n v="23921"/>
    <s v="NOT PAID"/>
    <x v="1"/>
    <m/>
    <n v="803"/>
    <s v="Alaysha"/>
    <s v="Material handling executive"/>
    <s v="800 Block of GEARY ST"/>
    <s v="UT"/>
    <n v="5698225463"/>
    <m/>
  </r>
  <r>
    <n v="2332"/>
    <n v="356"/>
    <s v="Sheryl"/>
    <s v="kelli519@gmail.com"/>
    <s v="Retail"/>
    <s v="FOLSOM ST / 3RD ST"/>
    <n v="4399641006"/>
    <d v="2009-05-31T00:00:00"/>
    <d v="2014-10-02T00:00:00"/>
    <s v="Expired"/>
    <n v="164"/>
    <s v="Hazardous Goods"/>
    <s v="International"/>
    <s v="Express"/>
    <x v="10"/>
    <n v="855"/>
    <n v="0.53450292397660815"/>
    <s v="100 Block of NEWMONTGOMERY ST"/>
    <s v="600 Block of SOUTH VAN NESS AV"/>
    <s v="NOT DELIVERED"/>
    <d v="1976-04-29T00:00:00"/>
    <m/>
    <s v="31444fa8-66f3-11ea-912a-7077813058ce"/>
    <n v="67599"/>
    <s v="NOT PAID"/>
    <x v="0"/>
    <m/>
    <n v="295"/>
    <s v="Kelli"/>
    <s v="Non-executive director"/>
    <s v="BAY SHORE BL / JERROLD AV"/>
    <s v="OH"/>
    <n v="1948808609"/>
    <m/>
  </r>
  <r>
    <n v="6404"/>
    <n v="10"/>
    <s v="Philip"/>
    <s v="gene977@ymail.co.in"/>
    <s v="Internal Goods"/>
    <s v="0 Block of 7TH ST"/>
    <n v="4771182901"/>
    <d v="1995-01-03T00:00:00"/>
    <d v="2000-10-03T00:00:00"/>
    <s v="Expired"/>
    <n v="12"/>
    <s v="Construction"/>
    <s v="Domestic"/>
    <s v="Regular"/>
    <x v="11"/>
    <n v="565"/>
    <n v="0.63716814159292035"/>
    <s v="1800 Block of 8TH AV"/>
    <s v="JONES ST / GOLDEN GATE AV"/>
    <s v="NOT DELIVERED"/>
    <d v="2000-06-18T00:00:00"/>
    <m/>
    <s v="3170141c-66f3-11ea-97a3-7077813058ce"/>
    <n v="35525"/>
    <s v="NOT PAID"/>
    <x v="1"/>
    <m/>
    <n v="256"/>
    <s v="Gene"/>
    <s v="Assistant manager"/>
    <s v="1900 Block of LOMBARD ST"/>
    <s v="ME"/>
    <n v="2513725051"/>
    <m/>
  </r>
  <r>
    <n v="4094"/>
    <n v="301"/>
    <s v="Rory"/>
    <s v="ryker154@hotmail.com"/>
    <s v="Internal Goods"/>
    <s v="0 Block of THRIFT ST"/>
    <n v="7077259810"/>
    <d v="2018-03-24T00:00:00"/>
    <d v="2035-12-29T00:00:00"/>
    <s v="Active"/>
    <n v="364"/>
    <s v="Automotive"/>
    <s v="International"/>
    <s v="Express"/>
    <x v="12"/>
    <n v="1182"/>
    <n v="0.80964467005076146"/>
    <s v="200 Block of SCOTT ST"/>
    <s v="2600 Block of MISSION ST"/>
    <s v="NOT DELIVERED"/>
    <d v="2012-03-03T00:00:00"/>
    <m/>
    <s v="314539e6-66f3-11ea-bfa4-7077813058ce"/>
    <n v="3725"/>
    <s v="NOT PAID"/>
    <x v="1"/>
    <m/>
    <n v="804"/>
    <s v="Ryker"/>
    <s v="Market analyst"/>
    <s v="400 Block of LEAVENWORTH ST"/>
    <s v="HI"/>
    <n v="5155277679"/>
    <m/>
  </r>
  <r>
    <n v="3042"/>
    <n v="450"/>
    <s v="Cecile"/>
    <s v="johnnie593@hotmail.com"/>
    <s v="Wholesale"/>
    <s v="100 Block of GOLDEN GATE AV"/>
    <n v="1634188566"/>
    <d v="1973-09-07T00:00:00"/>
    <d v="1983-01-08T00:00:00"/>
    <s v="Expired"/>
    <n v="469"/>
    <s v="Electronics"/>
    <s v="International"/>
    <s v="Regular"/>
    <x v="13"/>
    <n v="25"/>
    <n v="0.92"/>
    <s v="BELVEDERE ST / WALLER ST"/>
    <s v="0 Block of CEDAR ST"/>
    <s v="DELIVERED"/>
    <d v="1991-02-18T00:00:00"/>
    <d v="1991-05-15T00:00:00"/>
    <s v="3145fd0a-66f3-11ea-958b-7077813058ce"/>
    <n v="95516"/>
    <s v="PAID"/>
    <x v="1"/>
    <d v="1991-05-15T00:00:00"/>
    <n v="54"/>
    <s v="Johnnie"/>
    <s v="In House logistics executive"/>
    <s v="100 Block of BRITTON ST"/>
    <s v="RI"/>
    <n v="8682770474"/>
    <n v="86"/>
  </r>
  <r>
    <n v="2220"/>
    <n v="782"/>
    <s v="Monte"/>
    <s v="zykeria36@google.co.in"/>
    <s v="Wholesale"/>
    <s v="2400 Block of DIAMOND ST"/>
    <n v="6963794710"/>
    <d v="2001-09-27T00:00:00"/>
    <d v="2014-10-25T00:00:00"/>
    <s v="Expired"/>
    <n v="158"/>
    <s v="Healthcare"/>
    <s v="Domestic"/>
    <s v="Express"/>
    <x v="14"/>
    <n v="861"/>
    <n v="0.55632984901277582"/>
    <s v="800 Block of BRYANT ST"/>
    <s v="500 Block of FREDERICK ST"/>
    <s v="DELIVERED"/>
    <d v="1976-03-31T00:00:00"/>
    <d v="1976-06-30T00:00:00"/>
    <s v="31469934-66f3-11ea-8572-7077813058ce"/>
    <n v="62528"/>
    <s v="PAID"/>
    <x v="1"/>
    <d v="1976-06-30T00:00:00"/>
    <n v="853"/>
    <s v="Zykeria"/>
    <s v="Warehouse in charge"/>
    <s v="2700 Block of PACIFIC AV"/>
    <s v="VA"/>
    <n v="9334728554"/>
    <n v="91"/>
  </r>
  <r>
    <n v="4988"/>
    <n v="820"/>
    <s v="Belle"/>
    <s v="selma775@yahoo.co.in"/>
    <s v="Wholesale"/>
    <s v="FOLSOM ST / CESAR CHAVEZ ST"/>
    <n v="2644171337"/>
    <d v="2012-04-29T00:00:00"/>
    <d v="2024-09-11T00:00:00"/>
    <s v="Active"/>
    <n v="337"/>
    <s v="Electronics"/>
    <s v="Domestic"/>
    <s v="Express"/>
    <x v="15"/>
    <n v="834"/>
    <n v="0.3657074340527578"/>
    <s v="1300 Block of CALIFORNIA ST"/>
    <s v="0 Block of RAUSCH ST"/>
    <s v="NOT DELIVERED"/>
    <d v="1976-05-11T00:00:00"/>
    <m/>
    <s v="3147355e-66f3-11ea-aae4-7077813058ce"/>
    <n v="21021"/>
    <s v="NOT PAID"/>
    <x v="0"/>
    <m/>
    <n v="902"/>
    <s v="Selma"/>
    <s v="Head of marketing"/>
    <s v="900 Block of SANSOME ST"/>
    <s v="KY"/>
    <n v="8568849220"/>
    <m/>
  </r>
  <r>
    <n v="6759"/>
    <n v="310"/>
    <s v="Julianna"/>
    <s v="bridgett374@yahoo.com"/>
    <s v="Internal Goods"/>
    <s v="800 Block of NORTHPOINT ST"/>
    <n v="2604037592"/>
    <d v="1972-04-24T00:00:00"/>
    <d v="1982-03-12T00:00:00"/>
    <s v="Expired"/>
    <n v="20"/>
    <s v="Construction"/>
    <s v="Domestic"/>
    <s v="Regular"/>
    <x v="16"/>
    <n v="1062"/>
    <n v="0.59322033898305082"/>
    <s v="1600 Block of 39TH AV"/>
    <s v="PARNASSUS AV / CLAYTON ST"/>
    <s v="NOT DELIVERED"/>
    <d v="2017-09-29T00:00:00"/>
    <m/>
    <s v="31b0e428-66f3-11ea-8884-7077813058ce"/>
    <n v="48873"/>
    <s v="NOT PAID"/>
    <x v="0"/>
    <m/>
    <n v="959"/>
    <s v="Bridgett"/>
    <s v="Warehouse in charge"/>
    <s v="100 Block of OFARRELL ST"/>
    <s v="MS"/>
    <n v="1171287473"/>
    <m/>
  </r>
  <r>
    <n v="175"/>
    <n v="316"/>
    <s v="Rayshawn"/>
    <s v="kathryn298@gmail.com"/>
    <s v="Wholesale"/>
    <s v="100 Block of LELAND AV"/>
    <n v="3057896481"/>
    <d v="1982-06-02T00:00:00"/>
    <d v="1987-12-10T00:00:00"/>
    <s v="Expired"/>
    <n v="634"/>
    <s v="Healthcare"/>
    <s v="International"/>
    <s v="Express"/>
    <x v="17"/>
    <n v="1446"/>
    <n v="0.64937759336099588"/>
    <s v="300 Block of CHENERY ST"/>
    <s v="BUSH ST / BUCHANAN ST"/>
    <s v="NOT DELIVERED"/>
    <d v="1980-10-07T00:00:00"/>
    <m/>
    <s v="3147f89c-66f3-11ea-8dfd-7077813058ce"/>
    <n v="99492"/>
    <s v="NOT PAID"/>
    <x v="0"/>
    <m/>
    <n v="163"/>
    <s v="Kathryn"/>
    <s v="Technical support executive"/>
    <s v="1300 Block of PACIFIC AV"/>
    <s v="AL"/>
    <n v="6993831591"/>
    <m/>
  </r>
  <r>
    <n v="4233"/>
    <n v="945"/>
    <s v="Abby"/>
    <s v="karl167@google.co.in"/>
    <s v="Internal Goods"/>
    <s v="600 Block of CLEMENT ST"/>
    <n v="3335480444"/>
    <d v="1975-08-10T00:00:00"/>
    <d v="1991-05-22T00:00:00"/>
    <s v="Expired"/>
    <n v="577"/>
    <s v="Fashion"/>
    <s v="Domestic"/>
    <s v="Regular"/>
    <x v="18"/>
    <n v="1455"/>
    <n v="0.46666666666666667"/>
    <s v="2600 Block of 18TH ST"/>
    <s v="800 Block of BRYANT ST"/>
    <s v="DELIVERED"/>
    <d v="1987-03-19T00:00:00"/>
    <d v="1987-08-09T00:00:00"/>
    <s v="3148bbc8-66f3-11ea-8acf-7077813058ce"/>
    <n v="60282"/>
    <s v="PAID"/>
    <x v="0"/>
    <d v="1987-08-09T00:00:00"/>
    <n v="993"/>
    <s v="Karl"/>
    <s v="Branch manager"/>
    <s v="LA PLAYA ST / BALBOA ST"/>
    <s v="TX"/>
    <n v="3028920870"/>
    <n v="143"/>
  </r>
  <r>
    <n v="4351"/>
    <n v="174"/>
    <s v="Alonzo"/>
    <s v="freda331@yahoo.co.in"/>
    <s v="Internal Goods"/>
    <s v="400 Block of LEAVENWORTH ST"/>
    <n v="1772719208"/>
    <d v="2014-09-14T00:00:00"/>
    <d v="2019-10-22T00:00:00"/>
    <s v="Expired"/>
    <n v="907"/>
    <s v="Electronics"/>
    <s v="International"/>
    <s v="Express"/>
    <x v="19"/>
    <n v="1020"/>
    <n v="0.78725490196078429"/>
    <s v="800 Block of 30TH AV"/>
    <s v="1100 Block of MARKET ST"/>
    <s v="NOT DELIVERED"/>
    <d v="2013-07-23T00:00:00"/>
    <m/>
    <s v="31497efa-66f3-11ea-9497-7077813058ce"/>
    <n v="20357"/>
    <s v="NOT PAID"/>
    <x v="0"/>
    <m/>
    <n v="891"/>
    <s v="Freda"/>
    <s v="IT support executive"/>
    <s v="1900 Block of MISSION ST"/>
    <s v="NH"/>
    <n v="8786356477"/>
    <m/>
  </r>
  <r>
    <n v="5578"/>
    <n v="634"/>
    <s v="Ray"/>
    <s v="david216@ymail.com"/>
    <s v="Wholesale"/>
    <s v="4400 Block of ANZA ST"/>
    <n v="3581081156"/>
    <d v="2004-05-18T00:00:00"/>
    <d v="2016-09-11T00:00:00"/>
    <s v="Expired"/>
    <n v="870"/>
    <s v="Construction"/>
    <s v="Domestic"/>
    <s v="Regular"/>
    <x v="20"/>
    <n v="1042"/>
    <n v="0.75143953934740881"/>
    <s v="800 Block of GENEVA AV"/>
    <s v="300 Block of 4TH ST"/>
    <s v="NOT DELIVERED"/>
    <d v="2010-03-02T00:00:00"/>
    <m/>
    <s v="314a1b22-66f3-11ea-9e82-7077813058ce"/>
    <n v="24053"/>
    <s v="NOT PAID"/>
    <x v="0"/>
    <m/>
    <n v="950"/>
    <s v="David"/>
    <s v="Inventory manager"/>
    <s v="22ND ST / IOWA ST"/>
    <s v="OH"/>
    <n v="5614057152"/>
    <m/>
  </r>
  <r>
    <n v="1724"/>
    <n v="805"/>
    <s v="Caitlin"/>
    <s v="stanley922@ymail.co.in"/>
    <s v="Internal Goods"/>
    <s v="2100 Block of 24TH AV"/>
    <n v="5023276687"/>
    <d v="1983-10-29T00:00:00"/>
    <d v="1987-08-30T00:00:00"/>
    <s v="Expired"/>
    <n v="25"/>
    <s v="Home Furnishing"/>
    <s v="Domestic"/>
    <s v="Express"/>
    <x v="21"/>
    <n v="702"/>
    <n v="0.61396011396011396"/>
    <s v="4TH ST / HARRISON ST"/>
    <s v="600 Block of CLAY ST"/>
    <s v="DELIVERED"/>
    <d v="2004-05-29T00:00:00"/>
    <d v="2004-05-17T00:00:00"/>
    <s v="31bd8c92-66f3-11ea-9011-7077813058ce"/>
    <n v="37286"/>
    <s v="PAID"/>
    <x v="0"/>
    <d v="2004-05-17T00:00:00"/>
    <n v="180"/>
    <s v="Stanley"/>
    <s v="Warehouse in charge"/>
    <s v="SUTTER ST / LARKIN ST"/>
    <s v="WV"/>
    <n v="6076587686"/>
    <n v="-12"/>
  </r>
  <r>
    <n v="4523"/>
    <n v="456"/>
    <s v="Tiffany"/>
    <s v="winnifred436@gmail.com"/>
    <s v="Wholesale"/>
    <s v="GEARY ST / TAYLOR ST"/>
    <n v="9811567113"/>
    <d v="2015-12-30T00:00:00"/>
    <d v="2033-12-21T00:00:00"/>
    <s v="Active"/>
    <n v="982"/>
    <s v="Industrial Equipments"/>
    <s v="Domestic"/>
    <s v="Regular"/>
    <x v="22"/>
    <n v="915"/>
    <n v="0.47213114754098362"/>
    <s v="800 Block of BRYANT ST"/>
    <s v="100 Block of TOWNSEND ST"/>
    <s v="NOT DELIVERED"/>
    <d v="2017-10-17T00:00:00"/>
    <m/>
    <s v="314ade58-66f3-11ea-8979-7077813058ce"/>
    <n v="50958"/>
    <s v="NOT PAID"/>
    <x v="0"/>
    <m/>
    <n v="292"/>
    <s v="Winnifred"/>
    <s v="In House logistics executive"/>
    <s v="0 Block of 6TH ST"/>
    <s v="OH"/>
    <n v="7483616892"/>
    <m/>
  </r>
  <r>
    <n v="2972"/>
    <n v="0"/>
    <s v="Rosalind"/>
    <s v="bryce535@google.co.in"/>
    <s v="Wholesale"/>
    <s v="1500 Block of NEWCOMB AV"/>
    <n v="7176117751"/>
    <d v="2015-12-30T00:00:00"/>
    <d v="2020-09-14T00:00:00"/>
    <s v="Expired"/>
    <n v="351"/>
    <s v="Industrial Equipments"/>
    <s v="Domestic"/>
    <s v="Regular"/>
    <x v="23"/>
    <n v="1053"/>
    <n v="0.73694207027540359"/>
    <s v="15TH ST / SANCHEZ ST"/>
    <s v="1700 Block of FULTON ST"/>
    <s v="DELIVERED"/>
    <d v="1977-01-03T00:00:00"/>
    <d v="1977-07-06T00:00:00"/>
    <s v="314b7a8a-66f3-11ea-97d4-7077813058ce"/>
    <n v="68227"/>
    <s v="PAID"/>
    <x v="0"/>
    <d v="1977-07-06T00:00:00"/>
    <n v="90"/>
    <s v="Bryce"/>
    <s v="Manager"/>
    <s v="20TH ST / MISSION ST"/>
    <s v="CA"/>
    <n v="2812376384"/>
    <n v="184"/>
  </r>
  <r>
    <n v="6153"/>
    <n v="186"/>
    <s v="Franklin"/>
    <s v="maeve922@gmail.com"/>
    <s v="Retail"/>
    <s v="ELLIS ST / JONES ST"/>
    <n v="5362454917"/>
    <d v="1983-10-23T00:00:00"/>
    <d v="1994-05-17T00:00:00"/>
    <s v="Expired"/>
    <n v="328"/>
    <s v="Healthcare"/>
    <s v="Domestic"/>
    <s v="Express"/>
    <x v="24"/>
    <n v="1066"/>
    <n v="0.66604127579737338"/>
    <s v="900 Block of ELLSWORTH ST"/>
    <s v="400 Block of 28TH ST"/>
    <s v="DELIVERED"/>
    <d v="1997-01-20T00:00:00"/>
    <d v="1997-09-08T00:00:00"/>
    <s v="314c8bcc-66f3-11ea-b526-7077813058ce"/>
    <n v="77861"/>
    <s v="PAID"/>
    <x v="0"/>
    <d v="1997-09-08T00:00:00"/>
    <n v="49"/>
    <s v="Maeve"/>
    <s v="Chief finance officer"/>
    <s v="GENEVA AV / MISSION ST"/>
    <s v="MA"/>
    <n v="5956508519"/>
    <n v="231"/>
  </r>
  <r>
    <n v="4852"/>
    <n v="596"/>
    <s v="Sophie"/>
    <s v="seth275@ymail.com"/>
    <s v="Internal Goods"/>
    <s v="24TH ST / MISSION ST"/>
    <n v="9745073612"/>
    <d v="2014-12-30T00:00:00"/>
    <d v="2031-06-10T00:00:00"/>
    <s v="Active"/>
    <n v="242"/>
    <s v="Construction"/>
    <s v="Domestic"/>
    <s v="Regular"/>
    <x v="25"/>
    <n v="1253"/>
    <n v="0.76536312849162014"/>
    <s v="600 Block of FRANCISCO ST"/>
    <s v="FELL ST / MASONIC AV"/>
    <s v="NOT DELIVERED"/>
    <d v="1996-12-09T00:00:00"/>
    <m/>
    <s v="314d761e-66f3-11ea-b155-7077813058ce"/>
    <n v="48315"/>
    <s v="NOT PAID"/>
    <x v="0"/>
    <m/>
    <n v="100"/>
    <s v="Seth"/>
    <s v="Material handling executive"/>
    <s v="1600 Block of FILLMORE ST"/>
    <s v="NJ"/>
    <n v="5847136625"/>
    <m/>
  </r>
  <r>
    <n v="1275"/>
    <n v="953"/>
    <s v="Marion"/>
    <s v="cristina330@ymail.com"/>
    <s v="Retail"/>
    <s v="5TH ST / TOWNSEND ST"/>
    <n v="2792956542"/>
    <d v="2000-03-04T00:00:00"/>
    <d v="2016-01-28T00:00:00"/>
    <s v="Expired"/>
    <n v="30"/>
    <s v="Fashion"/>
    <s v="Domestic"/>
    <s v="Regular"/>
    <x v="26"/>
    <n v="1422"/>
    <n v="0.40857946554149088"/>
    <s v="CALIFORNIA ST / DAVIS ST"/>
    <s v="0 Block of STOCKTON ST"/>
    <s v="DELIVERED"/>
    <d v="2010-02-19T00:00:00"/>
    <d v="2010-03-09T00:00:00"/>
    <s v="31cf3d24-66f3-11ea-8054-7077813058ce"/>
    <n v="80796"/>
    <s v="PAID"/>
    <x v="1"/>
    <d v="2010-03-09T00:00:00"/>
    <n v="811"/>
    <s v="Cristina"/>
    <s v="Transport manager"/>
    <s v="MISSION ST / FRANCIS ST"/>
    <s v="VA"/>
    <n v="3993420544"/>
    <n v="18"/>
  </r>
  <r>
    <n v="8106"/>
    <n v="245"/>
    <s v="Matthew"/>
    <s v="maria344@yahoo.com"/>
    <s v="Retail"/>
    <s v="600 Block of JOHNMUIR DR"/>
    <n v="4218762280"/>
    <d v="1995-01-03T00:00:00"/>
    <d v="2000-09-14T00:00:00"/>
    <s v="Expired"/>
    <n v="421"/>
    <s v="Automotive"/>
    <s v="International"/>
    <s v="Regular"/>
    <x v="27"/>
    <n v="535"/>
    <n v="0.27476635514018694"/>
    <s v="800 Block of BRYANT ST"/>
    <s v="900 Block of RANDOLPH ST"/>
    <s v="DELIVERED"/>
    <d v="1999-02-07T00:00:00"/>
    <d v="1999-03-05T00:00:00"/>
    <s v="314eae64-66f3-11ea-b08f-7077813058ce"/>
    <n v="83002"/>
    <s v="PAID"/>
    <x v="0"/>
    <d v="1999-03-05T00:00:00"/>
    <n v="405"/>
    <s v="Maria"/>
    <s v="IT support executive"/>
    <s v="3400 Block of CESAR CHAVEZ ST"/>
    <s v="OK"/>
    <n v="4048218701"/>
    <n v="26"/>
  </r>
  <r>
    <n v="9377"/>
    <n v="48"/>
    <s v="Elena"/>
    <s v="bryce621@google.co.in"/>
    <s v="Internal Goods"/>
    <s v="3100 Block of 20TH AV"/>
    <n v="8017236646"/>
    <d v="2003-06-11T00:00:00"/>
    <d v="2010-03-16T00:00:00"/>
    <s v="Expired"/>
    <n v="384"/>
    <s v="Luggage"/>
    <s v="Domestic"/>
    <s v="Regular"/>
    <x v="28"/>
    <n v="1033"/>
    <n v="0.57115198451113258"/>
    <s v="ELLIS ST / LAGUNA ST"/>
    <s v="0 Block of HYDE ST"/>
    <s v="NOT DELIVERED"/>
    <d v="1972-02-21T00:00:00"/>
    <m/>
    <s v="315034c6-66f3-11ea-a2bf-7077813058ce"/>
    <n v="19386"/>
    <s v="NOT PAID"/>
    <x v="1"/>
    <m/>
    <n v="326"/>
    <s v="Bryce"/>
    <s v="Block development manager"/>
    <s v="900 Block of MARKET ST"/>
    <s v="NY"/>
    <n v="2898450180"/>
    <m/>
  </r>
  <r>
    <n v="5387"/>
    <n v="457"/>
    <s v="Brady"/>
    <s v="ramona218@gmail.com"/>
    <s v="Retail"/>
    <s v="1300 Block of COLUMBUS AV"/>
    <n v="5712616501"/>
    <d v="1974-06-06T00:00:00"/>
    <d v="1976-10-09T00:00:00"/>
    <s v="Expired"/>
    <n v="286"/>
    <s v="Electronics"/>
    <s v="Domestic"/>
    <s v="Regular"/>
    <x v="29"/>
    <n v="817"/>
    <n v="0.23623011015911874"/>
    <s v="100 Block of STEUART ST"/>
    <s v="900 Block of VALENCIA ST"/>
    <s v="DELIVERED"/>
    <d v="2005-06-06T00:00:00"/>
    <d v="2005-09-15T00:00:00"/>
    <s v="31511efa-66f3-11ea-bc4c-7077813058ce"/>
    <n v="39432"/>
    <s v="PAID"/>
    <x v="1"/>
    <d v="2005-09-15T00:00:00"/>
    <n v="95"/>
    <s v="Ramona"/>
    <s v="In House logistics executive"/>
    <s v="POLK ST / PINE ST"/>
    <s v="OH"/>
    <n v="1977102732"/>
    <n v="101"/>
  </r>
  <r>
    <n v="9636"/>
    <n v="833"/>
    <s v="Brennan"/>
    <s v="rodney10@ymail.com"/>
    <s v="Wholesale"/>
    <s v="2000 Block of JERROLD AV"/>
    <n v="9030541371"/>
    <d v="1994-09-13T00:00:00"/>
    <d v="2010-04-29T00:00:00"/>
    <s v="Expired"/>
    <n v="32"/>
    <s v="Arts and crafts"/>
    <s v="Domestic"/>
    <s v="Express"/>
    <x v="30"/>
    <n v="705"/>
    <n v="0.6780141843971631"/>
    <s v="1100 Block of OCEAN AV"/>
    <s v="900 Block of DEHARO ST"/>
    <s v="NOT DELIVERED"/>
    <d v="2004-08-30T00:00:00"/>
    <m/>
    <s v="3174f566-66f3-11ea-98c3-7077813058ce"/>
    <n v="42210"/>
    <s v="NOT PAID"/>
    <x v="0"/>
    <m/>
    <n v="977"/>
    <s v="Rodney"/>
    <s v="Marketing manager"/>
    <s v="800 Block of MARKET ST"/>
    <s v="NC"/>
    <n v="2448301670"/>
    <m/>
  </r>
  <r>
    <n v="6513"/>
    <n v="944"/>
    <s v="Sapphire"/>
    <s v="adrienne107@gmail.com"/>
    <s v="Retail"/>
    <s v="LARKIN ST / POST ST"/>
    <n v="7065731530"/>
    <d v="1994-09-13T00:00:00"/>
    <d v="2007-04-20T00:00:00"/>
    <s v="Expired"/>
    <n v="892"/>
    <s v="Luggage"/>
    <s v="Domestic"/>
    <s v="Regular"/>
    <x v="31"/>
    <n v="1037"/>
    <n v="0.84763741562198647"/>
    <s v="700 Block of FOLSOM ST"/>
    <s v="300 Block of ARBALLO DR"/>
    <s v="DELIVERED"/>
    <d v="2019-11-17T00:00:00"/>
    <d v="2019-12-12T00:00:00"/>
    <s v="3151e23a-66f3-11ea-9b38-7077813058ce"/>
    <n v="1421"/>
    <s v="PAID"/>
    <x v="1"/>
    <d v="2019-12-12T00:00:00"/>
    <n v="600"/>
    <s v="Adrienne"/>
    <s v="Assistant manager"/>
    <s v="6TH ST / MARKET ST"/>
    <s v="NM"/>
    <n v="1551452510"/>
    <n v="25"/>
  </r>
  <r>
    <n v="3965"/>
    <n v="516"/>
    <s v="Gene"/>
    <s v="dawn743@yahoo.com"/>
    <s v="Retail"/>
    <s v="800 Block of AMAZON AV"/>
    <n v="3636499761"/>
    <d v="2003-07-11T00:00:00"/>
    <d v="2010-04-01T00:00:00"/>
    <s v="Expired"/>
    <n v="558"/>
    <s v="Industrial Equipments"/>
    <s v="Domestic"/>
    <s v="Regular"/>
    <x v="32"/>
    <n v="951"/>
    <n v="0.28916929547844372"/>
    <s v="1600 Block of VANNESS AV"/>
    <s v="100 Block of PHELAN AV"/>
    <s v="DELIVERED"/>
    <d v="2013-10-27T00:00:00"/>
    <d v="2013-11-15T00:00:00"/>
    <s v="3152a56c-66f3-11ea-9340-7077813058ce"/>
    <n v="16113"/>
    <s v="PAID"/>
    <x v="1"/>
    <d v="2013-11-15T00:00:00"/>
    <n v="26"/>
    <s v="Dawn"/>
    <s v="Non-executive director"/>
    <s v="200 Block of DIVISION ST"/>
    <s v="PA"/>
    <n v="5544881818"/>
    <n v="19"/>
  </r>
  <r>
    <n v="8893"/>
    <n v="847"/>
    <s v="Magdalene"/>
    <s v="yessenia134@yahoo.com"/>
    <s v="Retail"/>
    <s v="400 Block of 39TH AV"/>
    <n v="6491626668"/>
    <d v="1992-05-28T00:00:00"/>
    <d v="2001-01-22T00:00:00"/>
    <s v="Expired"/>
    <n v="481"/>
    <s v="Construction"/>
    <s v="International"/>
    <s v="Regular"/>
    <x v="33"/>
    <n v="770"/>
    <n v="0.41428571428571431"/>
    <s v="800 Block of MARKET ST"/>
    <s v="0 Block of GORDON ST"/>
    <s v="NOT DELIVERED"/>
    <d v="2006-07-11T00:00:00"/>
    <m/>
    <s v="31534188-66f3-11ea-8acd-7077813058ce"/>
    <n v="52318"/>
    <s v="NOT PAID"/>
    <x v="0"/>
    <m/>
    <n v="515"/>
    <s v="Yessenia"/>
    <s v="Delivery Boy"/>
    <s v="1600 Block of FOLSOM ST"/>
    <s v="MO"/>
    <n v="6808482203"/>
    <m/>
  </r>
  <r>
    <n v="1897"/>
    <n v="504"/>
    <s v="Norma"/>
    <s v="ryan368@ymail.com"/>
    <s v="Wholesale"/>
    <s v="300 Block of CAPISTRANO AV"/>
    <n v="8023324199"/>
    <d v="1979-11-16T00:00:00"/>
    <d v="1988-11-14T00:00:00"/>
    <s v="Expired"/>
    <n v="155"/>
    <s v="Hazardous Goods"/>
    <s v="Domestic"/>
    <s v="Express"/>
    <x v="34"/>
    <n v="293"/>
    <n v="0.17747440273037543"/>
    <s v="800 Block of BRYANT ST"/>
    <s v="600 Block of VALENCIA ST"/>
    <s v="NOT DELIVERED"/>
    <d v="2003-09-23T00:00:00"/>
    <m/>
    <s v="3153ddb4-66f3-11ea-a4d6-7077813058ce"/>
    <n v="7389"/>
    <s v="NOT PAID"/>
    <x v="0"/>
    <m/>
    <n v="876"/>
    <s v="Ryan"/>
    <s v="Branch manager"/>
    <s v="600 Block of INDIANA ST"/>
    <s v="NY"/>
    <n v="6818183906"/>
    <m/>
  </r>
  <r>
    <n v="1211"/>
    <n v="121"/>
    <s v="Neri"/>
    <s v="jonathan257@google.co.in"/>
    <s v="Internal Goods"/>
    <s v="500 Block of CRESTLAKE DR"/>
    <n v="2797657807"/>
    <d v="2012-09-15T00:00:00"/>
    <d v="2015-08-22T00:00:00"/>
    <s v="Expired"/>
    <n v="33"/>
    <s v="Industrial Equipments"/>
    <s v="Domestic"/>
    <s v="Express"/>
    <x v="35"/>
    <n v="1312"/>
    <n v="0.43978658536585363"/>
    <s v="0 Block of CUMBERLAND ST"/>
    <s v="200 Block of POPLAR ST"/>
    <s v="NOT DELIVERED"/>
    <d v="1988-04-05T00:00:00"/>
    <m/>
    <s v="317e69e2-66f3-11ea-8d1d-7077813058ce"/>
    <n v="83102"/>
    <s v="NOT PAID"/>
    <x v="1"/>
    <m/>
    <n v="953"/>
    <s v="Jonathan"/>
    <s v="Executive director"/>
    <s v="1600 Block of WEBSTER ST"/>
    <s v="CT"/>
    <n v="1029837290"/>
    <m/>
  </r>
  <r>
    <n v="390"/>
    <n v="115"/>
    <s v="Destiny"/>
    <s v="harriette113@ymail.co.in"/>
    <s v="Retail"/>
    <s v="400 Block of POWELL ST"/>
    <n v="6958292565"/>
    <d v="2010-06-16T00:00:00"/>
    <d v="2012-10-01T00:00:00"/>
    <s v="Expired"/>
    <n v="771"/>
    <s v="Electronics"/>
    <s v="Domestic"/>
    <s v="Regular"/>
    <x v="36"/>
    <n v="1414"/>
    <n v="0.49646393210749645"/>
    <s v="SHOTWELL ST / 17TH ST"/>
    <s v="EDDY ST / HYDE ST"/>
    <s v="DELIVERED"/>
    <d v="2013-05-03T00:00:00"/>
    <d v="2013-11-15T00:00:00"/>
    <s v="3154c800-66f3-11ea-8721-7077813058ce"/>
    <n v="86040"/>
    <s v="PAID"/>
    <x v="1"/>
    <d v="2013-11-15T00:00:00"/>
    <n v="691"/>
    <s v="Harriette"/>
    <s v="Non-executive director"/>
    <s v="1100 Block of GUERRERO ST"/>
    <s v="RI"/>
    <n v="1052447026"/>
    <n v="196"/>
  </r>
  <r>
    <n v="3633"/>
    <n v="740"/>
    <s v="Glory"/>
    <s v="jana467@gmail.com"/>
    <s v="Internal Goods"/>
    <s v="HARRIET ST / HOWARD ST"/>
    <n v="3794685776"/>
    <d v="1971-09-13T00:00:00"/>
    <d v="1973-06-25T00:00:00"/>
    <s v="Expired"/>
    <n v="945"/>
    <s v="Healthcare"/>
    <s v="Domestic"/>
    <s v="Express"/>
    <x v="37"/>
    <n v="524"/>
    <n v="0.57061068702290074"/>
    <s v="1500 Block of BAKER ST"/>
    <s v="LIPPARD AV / BOSWORTH ST"/>
    <s v="DELIVERED"/>
    <d v="2001-04-29T00:00:00"/>
    <d v="2001-08-10T00:00:00"/>
    <s v="3155d94c-66f3-11ea-b116-7077813058ce"/>
    <n v="56148"/>
    <s v="PAID"/>
    <x v="1"/>
    <d v="2001-08-10T00:00:00"/>
    <n v="605"/>
    <s v="Jana"/>
    <s v="Office manager"/>
    <s v="500 Block of CARTER ST"/>
    <s v="OR"/>
    <n v="1926409080"/>
    <n v="103"/>
  </r>
  <r>
    <n v="7828"/>
    <n v="884"/>
    <s v="Latasha"/>
    <s v="frances207@ymail.co.in"/>
    <s v="Internal Goods"/>
    <s v="1500 Block of TURK ST"/>
    <n v="1973040699"/>
    <d v="1995-07-02T00:00:00"/>
    <d v="2013-09-05T00:00:00"/>
    <s v="Expired"/>
    <n v="719"/>
    <s v="Arts and crafts"/>
    <s v="Domestic"/>
    <s v="Regular"/>
    <x v="38"/>
    <n v="1183"/>
    <n v="0.78613693998309386"/>
    <s v="100 Block of BERRY ST"/>
    <s v="KERN ST / DIAMOND ST"/>
    <s v="DELIVERED"/>
    <d v="2006-01-22T00:00:00"/>
    <d v="2006-07-17T00:00:00"/>
    <s v="31575fac-66f3-11ea-8d99-7077813058ce"/>
    <n v="894"/>
    <s v="PAID"/>
    <x v="0"/>
    <d v="2006-07-17T00:00:00"/>
    <n v="864"/>
    <s v="Frances"/>
    <s v="Engineering department manager"/>
    <s v="0 Block of WHITFIELD CT"/>
    <s v="HI"/>
    <n v="7332778584"/>
    <n v="176"/>
  </r>
  <r>
    <n v="805"/>
    <n v="752"/>
    <s v="Korie"/>
    <s v="emma964@gmail.com"/>
    <s v="Retail"/>
    <s v="400 Block of ELLIS ST"/>
    <n v="2366659988"/>
    <d v="2014-05-23T00:00:00"/>
    <d v="2016-10-05T00:00:00"/>
    <s v="Expired"/>
    <n v="40"/>
    <s v="Arts and crafts"/>
    <s v="Domestic"/>
    <s v="Regular"/>
    <x v="39"/>
    <n v="648"/>
    <n v="0.74537037037037035"/>
    <s v="0 Block of TURK ST"/>
    <s v="900 Block of CAPITOL AV"/>
    <s v="NOT DELIVERED"/>
    <d v="1980-05-03T00:00:00"/>
    <m/>
    <s v="31851fae-66f3-11ea-9f4d-7077813058ce"/>
    <n v="91926"/>
    <s v="NOT PAID"/>
    <x v="1"/>
    <m/>
    <n v="535"/>
    <s v="Emma"/>
    <s v="Transport manager"/>
    <s v="300 Block of PRAGUE ST"/>
    <s v="CA"/>
    <n v="7774474168"/>
    <m/>
  </r>
  <r>
    <n v="2241"/>
    <n v="446"/>
    <s v="Clay"/>
    <s v="tiffani841@google.co.in"/>
    <s v="Internal Goods"/>
    <s v="200 Block of SILVER AV"/>
    <n v="4120733093"/>
    <d v="1998-01-11T00:00:00"/>
    <d v="2016-07-06T00:00:00"/>
    <s v="Expired"/>
    <n v="493"/>
    <s v="Home Furnishing"/>
    <s v="Domestic"/>
    <s v="Regular"/>
    <x v="40"/>
    <n v="566"/>
    <n v="0.55477031802120136"/>
    <s v="700 Block of HOWARD ST"/>
    <s v="HARRISON ST / 3RD ST"/>
    <s v="NOT DELIVERED"/>
    <d v="1995-08-20T00:00:00"/>
    <m/>
    <s v="315897f8-66f3-11ea-ad46-7077813058ce"/>
    <n v="35634"/>
    <s v="NOT PAID"/>
    <x v="1"/>
    <m/>
    <n v="886"/>
    <s v="Tiffani"/>
    <s v="Chief finance officer"/>
    <s v="8TH ST / MARKET ST"/>
    <s v="MO"/>
    <n v="1374706667"/>
    <m/>
  </r>
  <r>
    <n v="896"/>
    <n v="74"/>
    <s v="Frances"/>
    <s v="cecile32@hotmail.com"/>
    <s v="Internal Goods"/>
    <s v="800 Block of BRYANT ST"/>
    <n v="5785102250"/>
    <d v="1982-09-06T00:00:00"/>
    <d v="2001-08-11T00:00:00"/>
    <s v="Expired"/>
    <n v="998"/>
    <s v="Hazardous Goods"/>
    <s v="International"/>
    <s v="Express"/>
    <x v="41"/>
    <n v="961"/>
    <n v="0.11342351716961499"/>
    <s v="0 Block of LEE AV"/>
    <s v="0 Block of FALLON PL"/>
    <s v="DELIVERED"/>
    <d v="2013-11-21T00:00:00"/>
    <d v="2013-11-15T00:00:00"/>
    <s v="3159d04c-66f3-11ea-95df-7077813058ce"/>
    <n v="28701"/>
    <s v="PAID"/>
    <x v="0"/>
    <d v="2013-11-15T00:00:00"/>
    <n v="365"/>
    <s v="Cecile"/>
    <s v="Assistant manager"/>
    <s v="400 Block of ELLIS ST"/>
    <s v="CO"/>
    <n v="2176301525"/>
    <n v="-6"/>
  </r>
  <r>
    <n v="6361"/>
    <n v="636"/>
    <s v="Dinah"/>
    <s v="bryce393@ymail.com"/>
    <s v="Internal Goods"/>
    <s v="2100 Block of LOMBARD ST"/>
    <n v="9235867886"/>
    <d v="1999-05-09T00:00:00"/>
    <d v="2005-06-01T00:00:00"/>
    <s v="Expired"/>
    <n v="968"/>
    <s v="Food and Beverages"/>
    <s v="Domestic"/>
    <s v="Regular"/>
    <x v="42"/>
    <n v="54"/>
    <n v="0.44444444444444442"/>
    <s v="STOCKTON ST / BROADWAY ST"/>
    <s v="900 Block of GEARY ST"/>
    <s v="DELIVERED"/>
    <d v="1993-01-04T00:00:00"/>
    <d v="1993-08-02T00:00:00"/>
    <s v="315aba8a-66f3-11ea-9db6-7077813058ce"/>
    <n v="90380"/>
    <s v="PAID"/>
    <x v="0"/>
    <d v="1993-08-02T00:00:00"/>
    <n v="946"/>
    <s v="Bryce"/>
    <s v="Chief executive officer"/>
    <s v="TAYLOR ST / EDDY ST"/>
    <s v="NH"/>
    <n v="1590827102"/>
    <n v="210"/>
  </r>
  <r>
    <n v="6713"/>
    <n v="37"/>
    <s v="Merna"/>
    <s v="earle203@google.co.in"/>
    <s v="Retail"/>
    <s v="GOLDEN GATE AV / VANNESS AV"/>
    <n v="7134849334"/>
    <d v="2004-09-17T00:00:00"/>
    <d v="2024-06-03T00:00:00"/>
    <s v="Active"/>
    <n v="738"/>
    <s v="Electronics"/>
    <s v="Domestic"/>
    <s v="Express"/>
    <x v="43"/>
    <n v="1044"/>
    <n v="0.52203065134099613"/>
    <s v="LAKE MERCED BL / BROTHERHOOD WAY"/>
    <s v="HARRISON ST / THE EMBARCADEROSOUTH ST"/>
    <s v="NOT DELIVERED"/>
    <d v="1977-09-19T00:00:00"/>
    <m/>
    <s v="315b7db4-66f3-11ea-ae41-7077813058ce"/>
    <n v="21813"/>
    <s v="NOT PAID"/>
    <x v="1"/>
    <m/>
    <n v="152"/>
    <s v="Earle"/>
    <s v="Delivery Boy"/>
    <s v="1200 Block of WAWONA ST"/>
    <s v="NY"/>
    <n v="1705805447"/>
    <m/>
  </r>
  <r>
    <n v="2121"/>
    <n v="527"/>
    <s v="Holli"/>
    <s v="tiffany386@ymail.com"/>
    <s v="Wholesale"/>
    <s v="HAIGHT ST / MARKET ST"/>
    <n v="4336869761"/>
    <d v="1973-11-27T00:00:00"/>
    <d v="1981-10-16T00:00:00"/>
    <s v="Expired"/>
    <n v="42"/>
    <s v="Arts and crafts"/>
    <s v="Domestic"/>
    <s v="Regular"/>
    <x v="44"/>
    <n v="1134"/>
    <n v="0.87037037037037035"/>
    <s v="MINNA ST / 5TH ST"/>
    <s v="MARKET ST / 5TH ST"/>
    <s v="DELIVERED"/>
    <d v="1979-01-20T00:00:00"/>
    <d v="1979-09-12T00:00:00"/>
    <s v="31b6138a-66f3-11ea-a991-7077813058ce"/>
    <n v="38290"/>
    <s v="PAID"/>
    <x v="1"/>
    <d v="1979-09-12T00:00:00"/>
    <n v="305"/>
    <s v="Tiffany"/>
    <s v="Assistant manager"/>
    <s v="JACKSON ST / GRANT AV"/>
    <s v="OH"/>
    <n v="4425132485"/>
    <n v="235"/>
  </r>
  <r>
    <n v="4283"/>
    <n v="804"/>
    <s v="Louise"/>
    <s v="danita716@ymail.com"/>
    <s v="Wholesale"/>
    <s v="800 Block of BRYANT ST"/>
    <n v="4751700379"/>
    <d v="1997-08-24T00:00:00"/>
    <d v="2010-07-07T00:00:00"/>
    <s v="Expired"/>
    <n v="912"/>
    <s v="Fashion"/>
    <s v="International"/>
    <s v="Regular"/>
    <x v="45"/>
    <n v="1082"/>
    <n v="0.46672828096118302"/>
    <s v="GEARY ST / POLK ST"/>
    <s v="1600 Block of LASALLE AV"/>
    <s v="NOT DELIVERED"/>
    <d v="2019-12-30T00:00:00"/>
    <m/>
    <s v="315c67f4-66f3-11ea-bcd7-7077813058ce"/>
    <n v="36312"/>
    <s v="NOT PAID"/>
    <x v="0"/>
    <m/>
    <n v="789"/>
    <s v="Danita"/>
    <s v="Project director"/>
    <s v="500 Block of BROADWAY ST"/>
    <s v="UT"/>
    <n v="7412005788"/>
    <m/>
  </r>
  <r>
    <n v="9486"/>
    <n v="694"/>
    <s v="Kaitlyn"/>
    <s v="raeleigh114@gmail.com"/>
    <s v="Wholesale"/>
    <s v="POWELL ST / MARKET ST"/>
    <n v="9430559862"/>
    <d v="2003-06-03T00:00:00"/>
    <d v="2014-05-08T00:00:00"/>
    <s v="Expired"/>
    <n v="782"/>
    <s v="Electronics"/>
    <s v="International"/>
    <s v="Regular"/>
    <x v="46"/>
    <n v="871"/>
    <n v="0.20895522388059701"/>
    <s v="1400 Block of DOUGLASS ST"/>
    <s v="48TH AV / JUDAH ST"/>
    <s v="DELIVERED"/>
    <d v="2002-08-31T00:00:00"/>
    <d v="2002-10-20T00:00:00"/>
    <s v="315d041c-66f3-11ea-8af9-7077813058ce"/>
    <n v="24856"/>
    <s v="PAID"/>
    <x v="0"/>
    <d v="2002-10-20T00:00:00"/>
    <n v="148"/>
    <s v="Raeleigh"/>
    <s v="Warehouse manager"/>
    <s v="400 Block of CASTRO ST"/>
    <s v="OK"/>
    <n v="4924177596"/>
    <n v="50"/>
  </r>
  <r>
    <n v="308"/>
    <n v="198"/>
    <s v="Morgan"/>
    <s v="guy394@outlook.com"/>
    <s v="Retail"/>
    <s v="CAPP ST / 17TH ST"/>
    <n v="4160161977"/>
    <d v="1998-05-07T00:00:00"/>
    <d v="2016-12-29T00:00:00"/>
    <s v="Expired"/>
    <n v="140"/>
    <s v="Luggage"/>
    <s v="International"/>
    <s v="Regular"/>
    <x v="47"/>
    <n v="970"/>
    <n v="0.23298969072164949"/>
    <s v="100 Block of FONT BL"/>
    <s v="1000 Block of KEY AV"/>
    <s v="DELIVERED"/>
    <d v="2006-06-10T00:00:00"/>
    <d v="2006-07-17T00:00:00"/>
    <s v="315da042-66f3-11ea-ac04-7077813058ce"/>
    <n v="39234"/>
    <s v="PAID"/>
    <x v="0"/>
    <d v="2006-07-17T00:00:00"/>
    <n v="7"/>
    <s v="Guy"/>
    <s v="Transport manager"/>
    <s v="NATOMA ST / 6TH ST"/>
    <s v="TN"/>
    <n v="9744154055"/>
    <n v="37"/>
  </r>
  <r>
    <n v="8927"/>
    <n v="576"/>
    <s v="Courtney"/>
    <s v="anastasia108@google.co.in"/>
    <s v="Wholesale"/>
    <s v="0 Block of SADOWA ST"/>
    <n v="1660494007"/>
    <d v="1976-01-04T00:00:00"/>
    <d v="1985-09-15T00:00:00"/>
    <s v="Expired"/>
    <n v="702"/>
    <s v="Home Furnishing"/>
    <s v="International"/>
    <s v="Regular"/>
    <x v="48"/>
    <n v="617"/>
    <n v="0.17990275526742303"/>
    <s v="HOLLOWAY AV / BRIGHTON AV"/>
    <s v="TAYLOR ST / GOLDEN GATE AV"/>
    <s v="DELIVERED"/>
    <d v="2004-07-07T00:00:00"/>
    <d v="2004-11-20T00:00:00"/>
    <s v="315e3c68-66f3-11ea-8d08-7077813058ce"/>
    <n v="74222"/>
    <s v="PAID"/>
    <x v="1"/>
    <d v="2004-11-20T00:00:00"/>
    <n v="982"/>
    <s v="Anastasia"/>
    <s v="Sales manager"/>
    <s v="JONES ST / PINE ST"/>
    <s v="MA"/>
    <n v="5862720266"/>
    <n v="136"/>
  </r>
  <r>
    <n v="9177"/>
    <n v="19"/>
    <s v="Grover"/>
    <s v="morgan937@yahoo.com"/>
    <s v="Wholesale"/>
    <s v="EDDY ST / POLK ST"/>
    <n v="7591554939"/>
    <d v="2010-12-17T00:00:00"/>
    <d v="2021-01-03T00:00:00"/>
    <s v="Expired"/>
    <n v="45"/>
    <s v="Healthcare"/>
    <s v="Domestic"/>
    <s v="Express"/>
    <x v="49"/>
    <n v="1050"/>
    <n v="0.84666666666666668"/>
    <s v="20TH ST / KANSAS ST"/>
    <s v="JEFFERSON ST / TAYLOR ST"/>
    <s v="DELIVERED"/>
    <d v="1996-03-03T00:00:00"/>
    <d v="1996-05-01T00:00:00"/>
    <s v="3179fdb8-66f3-11ea-b117-7077813058ce"/>
    <n v="15307"/>
    <s v="PAID"/>
    <x v="0"/>
    <d v="1996-05-01T00:00:00"/>
    <n v="289"/>
    <s v="Morgan"/>
    <s v="Chief finance officer"/>
    <s v="400 Block of VALENCIA ST"/>
    <s v="SC"/>
    <n v="3201665520"/>
    <n v="59"/>
  </r>
  <r>
    <n v="249"/>
    <n v="754"/>
    <s v="Rayshawn"/>
    <s v="benita963@gmail.com"/>
    <s v="Retail"/>
    <s v="500 Block of GEARY ST"/>
    <n v="2979310129"/>
    <d v="2010-05-14T00:00:00"/>
    <d v="2027-11-18T00:00:00"/>
    <s v="Active"/>
    <n v="284"/>
    <s v="Hazardous Goods"/>
    <s v="International"/>
    <s v="Express"/>
    <x v="50"/>
    <n v="814"/>
    <n v="0.17813267813267813"/>
    <s v="1800 Block of KIRKHAM ST"/>
    <s v="800 Block of BRYANT ST"/>
    <s v="DELIVERED"/>
    <d v="1982-02-06T00:00:00"/>
    <d v="1982-03-08T00:00:00"/>
    <s v="315f26ac-66f3-11ea-a883-7077813058ce"/>
    <n v="47260"/>
    <s v="PAID"/>
    <x v="0"/>
    <d v="1982-03-08T00:00:00"/>
    <n v="249"/>
    <s v="Benita"/>
    <s v="Manager"/>
    <s v="1700 Block of GREENWICH ST"/>
    <s v="TX"/>
    <n v="6264685114"/>
    <n v="30"/>
  </r>
  <r>
    <n v="2620"/>
    <n v="547"/>
    <s v="Eddie"/>
    <s v="dianne471@ymail.com"/>
    <s v="Retail"/>
    <s v="0 Block of OFARRELL ST"/>
    <n v="1973879566"/>
    <d v="2006-08-19T00:00:00"/>
    <d v="2022-01-03T00:00:00"/>
    <s v="Expired"/>
    <n v="199"/>
    <s v="Electronics"/>
    <s v="Domestic"/>
    <s v="Regular"/>
    <x v="51"/>
    <n v="1145"/>
    <n v="0.72401746724890825"/>
    <s v="500 Block of TUNNEL AV"/>
    <s v="1600 Block of TURK ST"/>
    <s v="NOT DELIVERED"/>
    <d v="2007-07-27T00:00:00"/>
    <m/>
    <s v="315fe9e2-66f3-11ea-b80f-7077813058ce"/>
    <n v="45432"/>
    <s v="NOT PAID"/>
    <x v="1"/>
    <m/>
    <n v="273"/>
    <s v="Dianne"/>
    <s v="Branch manager"/>
    <s v="SCOTT ST / SACRAMENTO ST"/>
    <s v="NY"/>
    <n v="6650624462"/>
    <m/>
  </r>
  <r>
    <n v="1164"/>
    <n v="656"/>
    <s v="Maurice"/>
    <s v="andrea833@yahoo.co.in"/>
    <s v="Internal Goods"/>
    <s v="2700 Block of FILBERT ST"/>
    <n v="7030699598"/>
    <d v="1983-06-12T00:00:00"/>
    <d v="2001-11-24T00:00:00"/>
    <s v="Expired"/>
    <n v="228"/>
    <s v="Electronics"/>
    <s v="Domestic"/>
    <s v="Regular"/>
    <x v="52"/>
    <n v="902"/>
    <n v="0.29822616407982261"/>
    <s v="800 Block of BRYANT ST"/>
    <s v="100 Block of SPEAR ST"/>
    <s v="DELIVERED"/>
    <d v="1994-03-30T00:00:00"/>
    <d v="1994-04-09T00:00:00"/>
    <s v="3160ad0c-66f3-11ea-961a-7077813058ce"/>
    <n v="30192"/>
    <s v="PAID"/>
    <x v="1"/>
    <d v="1994-04-09T00:00:00"/>
    <n v="172"/>
    <s v="Andrea"/>
    <s v="Material handling executive"/>
    <s v="1700 Block of BEACH ST"/>
    <s v="TX"/>
    <n v="7889923764"/>
    <n v="10"/>
  </r>
  <r>
    <n v="4551"/>
    <n v="972"/>
    <s v="Jaimee"/>
    <s v="jennie676@gmail.com"/>
    <s v="Wholesale"/>
    <s v="OAKDALE AV / RANKIN ST"/>
    <n v="2375791511"/>
    <d v="2009-05-31T00:00:00"/>
    <d v="2023-09-25T00:00:00"/>
    <s v="Expired"/>
    <n v="52"/>
    <s v="Hazardous Goods"/>
    <s v="Domestic"/>
    <s v="Express"/>
    <x v="53"/>
    <n v="1199"/>
    <n v="0.7281067556296914"/>
    <s v="1000 Block of COLUMBUS AV"/>
    <s v="1400 Block of PHELPS ST"/>
    <s v="NOT DELIVERED"/>
    <d v="2016-05-20T00:00:00"/>
    <m/>
    <s v="31d16094-66f3-11ea-b511-7077813058ce"/>
    <n v="75766"/>
    <s v="NOT PAID"/>
    <x v="0"/>
    <m/>
    <n v="18"/>
    <s v="Jennie"/>
    <s v="Project director"/>
    <s v="2400 Block of SAN BRUNO AV"/>
    <s v="WA"/>
    <n v="8311555346"/>
    <m/>
  </r>
  <r>
    <n v="4711"/>
    <n v="654"/>
    <s v="Taryn"/>
    <s v="raul112@outlook.com"/>
    <s v="Internal Goods"/>
    <s v="700 Block of VALLEJO ST"/>
    <n v="2618164744"/>
    <d v="1998-05-12T00:00:00"/>
    <d v="2007-09-17T00:00:00"/>
    <s v="Expired"/>
    <n v="908"/>
    <s v="Hazardous Goods"/>
    <s v="International"/>
    <s v="Regular"/>
    <x v="54"/>
    <n v="1470"/>
    <n v="0.44897959183673469"/>
    <s v="200 Block of CHENERY ST"/>
    <s v="2900 Block of DIAMOND ST"/>
    <s v="NOT DELIVERED"/>
    <d v="1999-01-28T00:00:00"/>
    <m/>
    <s v="31619754-66f3-11ea-911d-7077813058ce"/>
    <n v="53868"/>
    <s v="NOT PAID"/>
    <x v="0"/>
    <m/>
    <n v="234"/>
    <s v="Raul"/>
    <s v="Project director"/>
    <s v="1400 Block of 47TH AV"/>
    <s v="CA"/>
    <n v="4666975381"/>
    <m/>
  </r>
  <r>
    <n v="4053"/>
    <n v="646"/>
    <s v="Lazaro"/>
    <s v="raven727@yahoo.co.in"/>
    <s v="Retail"/>
    <s v="300 Block of FILLMORE ST"/>
    <n v="6736421797"/>
    <d v="2013-03-15T00:00:00"/>
    <d v="2024-06-05T00:00:00"/>
    <s v="Active"/>
    <n v="594"/>
    <s v="Home Furnishing"/>
    <s v="Domestic"/>
    <s v="Regular"/>
    <x v="55"/>
    <n v="568"/>
    <n v="0.852112676056338"/>
    <s v="1000 Block of POTRERO AV"/>
    <s v="400 Block of ROLPH ST"/>
    <s v="NOT DELIVERED"/>
    <d v="2004-03-20T00:00:00"/>
    <m/>
    <s v="3162337a-66f3-11ea-bf3c-7077813058ce"/>
    <n v="9691"/>
    <s v="NOT PAID"/>
    <x v="0"/>
    <m/>
    <n v="844"/>
    <s v="Raven"/>
    <s v="Engineering department manager"/>
    <s v="CASTRO ST / MARKET ST"/>
    <s v="AL"/>
    <n v="1860620006"/>
    <m/>
  </r>
  <r>
    <n v="4272"/>
    <n v="250"/>
    <s v="Muriel"/>
    <s v="rebecca74@yahoo.co.in"/>
    <s v="Retail"/>
    <s v="0 Block of MYRTLE ST"/>
    <n v="5071378297"/>
    <d v="2014-04-17T00:00:00"/>
    <d v="2022-06-30T00:00:00"/>
    <s v="Expired"/>
    <n v="542"/>
    <s v="Food and Beverages"/>
    <s v="International"/>
    <s v="Regular"/>
    <x v="56"/>
    <n v="487"/>
    <n v="0.20533880903490759"/>
    <s v="100 Block of HYDE ST"/>
    <s v="BANCROFT AV / KEITH ST"/>
    <s v="NOT DELIVERED"/>
    <d v="1986-05-19T00:00:00"/>
    <m/>
    <s v="3162cf9c-66f3-11ea-917a-7077813058ce"/>
    <n v="39001"/>
    <s v="NOT PAID"/>
    <x v="1"/>
    <m/>
    <n v="368"/>
    <s v="Rebecca"/>
    <s v="Material handling executive"/>
    <s v="400 Block of SCOTT ST"/>
    <s v="TX"/>
    <n v="1015130737"/>
    <m/>
  </r>
  <r>
    <n v="7005"/>
    <n v="81"/>
    <s v="Dejon"/>
    <s v="rosalind124@hotmail.com"/>
    <s v="Retail"/>
    <s v="300 Block of HOLLADAY AV"/>
    <n v="3907479910"/>
    <d v="1971-03-29T00:00:00"/>
    <d v="1983-03-28T00:00:00"/>
    <s v="Expired"/>
    <n v="586"/>
    <s v="Construction"/>
    <s v="Domestic"/>
    <s v="Express"/>
    <x v="57"/>
    <n v="1197"/>
    <n v="0.59398496240601506"/>
    <s v="1100 Block of HUDSON AV"/>
    <s v="MYRTLE ST / LARKIN ST"/>
    <s v="NOT DELIVERED"/>
    <d v="1977-03-08T00:00:00"/>
    <m/>
    <s v="31636bd2-66f3-11ea-aa21-7077813058ce"/>
    <n v="70814"/>
    <s v="NOT PAID"/>
    <x v="0"/>
    <m/>
    <n v="372"/>
    <s v="Rosalind"/>
    <s v="Transport manager"/>
    <s v="MINNA ST / JULIA ST"/>
    <s v="MA"/>
    <n v="3355369287"/>
    <m/>
  </r>
  <r>
    <n v="7253"/>
    <n v="360"/>
    <s v="Frank"/>
    <s v="beth644@outlook.com"/>
    <s v="Internal Goods"/>
    <s v="1500 Block of WEBSTER ST"/>
    <n v="9700239171"/>
    <d v="1979-09-15T00:00:00"/>
    <d v="1994-06-30T00:00:00"/>
    <s v="Expired"/>
    <n v="57"/>
    <s v="Construction"/>
    <s v="Domestic"/>
    <s v="Regular"/>
    <x v="58"/>
    <n v="1027"/>
    <n v="0.73320350535540413"/>
    <s v="2900 Block of TURK ST"/>
    <s v="300 Block of DEMONTFORT AV"/>
    <s v="DELIVERED"/>
    <d v="2004-03-18T00:00:00"/>
    <d v="2004-03-02T00:00:00"/>
    <s v="317ce378-66f3-11ea-b64a-7077813058ce"/>
    <n v="89420"/>
    <s v="PAID"/>
    <x v="1"/>
    <d v="2004-03-02T00:00:00"/>
    <n v="501"/>
    <s v="Beth"/>
    <s v="Warehouse in charge"/>
    <s v="2200 Block of CHESTNUT ST"/>
    <s v="NY"/>
    <n v="1354925878"/>
    <n v="-16"/>
  </r>
  <r>
    <n v="2308"/>
    <n v="898"/>
    <s v="Peter"/>
    <s v="anne714@gmail.com"/>
    <s v="Internal Goods"/>
    <s v="DORLAND ST / GUERRERO ST"/>
    <n v="8175968796"/>
    <d v="1979-11-16T00:00:00"/>
    <d v="1983-06-05T00:00:00"/>
    <s v="Expired"/>
    <n v="636"/>
    <s v="Home Furnishing"/>
    <s v="International"/>
    <s v="Regular"/>
    <x v="59"/>
    <n v="994"/>
    <n v="0.32696177062374243"/>
    <s v="STOCKTON ST / POST ST"/>
    <s v="500 Block of MAGELLAN AV"/>
    <s v="DELIVERED"/>
    <d v="2008-02-24T00:00:00"/>
    <d v="2008-08-09T00:00:00"/>
    <s v="31642f12-66f3-11ea-b553-7077813058ce"/>
    <n v="13740"/>
    <s v="PAID"/>
    <x v="1"/>
    <d v="2008-08-09T00:00:00"/>
    <n v="82"/>
    <s v="Anne"/>
    <s v="Block development manager"/>
    <s v="1000 Block of POTRERO AV"/>
    <s v="IA"/>
    <n v="7381630742"/>
    <n v="167"/>
  </r>
  <r>
    <n v="5150"/>
    <n v="461"/>
    <s v="Todd"/>
    <s v="michael518@yahoo.com"/>
    <s v="Wholesale"/>
    <s v="23RD ST / DOUGLASS ST"/>
    <n v="2711085992"/>
    <d v="2017-07-10T00:00:00"/>
    <d v="2033-11-24T00:00:00"/>
    <s v="Active"/>
    <n v="581"/>
    <s v="Automotive"/>
    <s v="Domestic"/>
    <s v="Regular"/>
    <x v="60"/>
    <n v="933"/>
    <n v="0.22400857449088959"/>
    <s v="LEAVENWORTH ST / TURK ST"/>
    <s v="1600 Block of 38TH AV"/>
    <s v="NOT DELIVERED"/>
    <d v="2017-11-24T00:00:00"/>
    <m/>
    <s v="3164f24c-66f3-11ea-bf87-7077813058ce"/>
    <n v="33435"/>
    <s v="NOT PAID"/>
    <x v="0"/>
    <m/>
    <n v="528"/>
    <s v="Michael"/>
    <s v="Market analyst"/>
    <s v="7TH ST / MARKET ST"/>
    <s v="TN"/>
    <n v="3343867513"/>
    <m/>
  </r>
  <r>
    <n v="693"/>
    <n v="390"/>
    <s v="Stacy"/>
    <s v="danielle957@yahoo.co.in"/>
    <s v="Internal Goods"/>
    <s v="5000 Block of 3RD ST"/>
    <n v="3457826852"/>
    <d v="2007-09-06T00:00:00"/>
    <d v="2021-12-25T00:00:00"/>
    <s v="Expired"/>
    <n v="336"/>
    <s v="Construction"/>
    <s v="International"/>
    <s v="Express"/>
    <x v="61"/>
    <n v="1168"/>
    <n v="0.85273972602739723"/>
    <s v="800 Block of BRYANT ST"/>
    <s v="3300 Block of MISSION ST"/>
    <s v="NOT DELIVERED"/>
    <d v="1972-10-09T00:00:00"/>
    <m/>
    <s v="3165b562-66f3-11ea-83de-7077813058ce"/>
    <n v="73589"/>
    <s v="NOT PAID"/>
    <x v="0"/>
    <m/>
    <n v="143"/>
    <s v="Danielle"/>
    <s v="IT support executive"/>
    <s v="100 Block of EUREKA ST"/>
    <s v="CT"/>
    <n v="1484052991"/>
    <m/>
  </r>
  <r>
    <n v="9598"/>
    <n v="988"/>
    <s v="Frank"/>
    <s v="heather632@hotmail.com"/>
    <s v="Internal Goods"/>
    <s v="0 Block of 7TH ST"/>
    <n v="2858707837"/>
    <d v="1984-09-25T00:00:00"/>
    <d v="1986-07-17T00:00:00"/>
    <s v="Expired"/>
    <n v="504"/>
    <s v="Luggage"/>
    <s v="International"/>
    <s v="Regular"/>
    <x v="62"/>
    <n v="561"/>
    <n v="0.74866310160427807"/>
    <s v="4200 Block of 26TH ST"/>
    <s v="0 Block of TURK ST"/>
    <s v="DELIVERED"/>
    <d v="1982-07-11T00:00:00"/>
    <d v="1982-10-15T00:00:00"/>
    <s v="316678a4-66f3-11ea-b7d3-7077813058ce"/>
    <n v="18598"/>
    <s v="PAID"/>
    <x v="1"/>
    <d v="1982-10-15T00:00:00"/>
    <n v="429"/>
    <s v="Heather"/>
    <s v="Warehouse manager"/>
    <s v="2000 Block of UNION ST"/>
    <s v="RI"/>
    <n v="5158272401"/>
    <n v="96"/>
  </r>
  <r>
    <n v="9917"/>
    <n v="808"/>
    <s v="Franklin"/>
    <s v="van725@yahoo.com"/>
    <s v="Wholesale"/>
    <s v="NORTHPOINT ST / MASON ST"/>
    <n v="4148247171"/>
    <d v="2014-04-17T00:00:00"/>
    <d v="2033-12-04T00:00:00"/>
    <s v="Active"/>
    <n v="59"/>
    <s v="Construction"/>
    <s v="International"/>
    <s v="Regular"/>
    <x v="63"/>
    <n v="977"/>
    <n v="0.3367451381780962"/>
    <s v="1000 Block of SUTTER ST"/>
    <s v="800 Block of 3RD ST"/>
    <s v="NOT DELIVERED"/>
    <d v="1984-04-02T00:00:00"/>
    <m/>
    <s v="31e7ca9a-66f3-11ea-a42b-7077813058ce"/>
    <n v="2282"/>
    <s v="NOT PAID"/>
    <x v="0"/>
    <m/>
    <n v="503"/>
    <s v="Van"/>
    <s v="Office manager"/>
    <s v="3200 Block of 20TH AV"/>
    <s v="OR"/>
    <n v="1791431137"/>
    <m/>
  </r>
  <r>
    <n v="8103"/>
    <n v="597"/>
    <s v="Catherine"/>
    <s v="kaitlyn744@yahoo.com"/>
    <s v="Retail"/>
    <s v="3500 Block of 26TH ST"/>
    <n v="2065509695"/>
    <d v="1979-08-05T00:00:00"/>
    <d v="1990-11-20T00:00:00"/>
    <s v="Expired"/>
    <n v="346"/>
    <s v="Industrial Equipments"/>
    <s v="International"/>
    <s v="Express"/>
    <x v="46"/>
    <n v="850"/>
    <n v="0.21411764705882352"/>
    <s v="BLAKE ST / GEARY BL"/>
    <s v="BROADWAY ST / COLUMBUS AV"/>
    <s v="DELIVERED"/>
    <d v="2007-06-05T00:00:00"/>
    <d v="2007-07-12T00:00:00"/>
    <s v="31673bc8-66f3-11ea-803a-7077813058ce"/>
    <n v="23003"/>
    <s v="PAID"/>
    <x v="0"/>
    <d v="2007-07-12T00:00:00"/>
    <n v="47"/>
    <s v="Kaitlyn"/>
    <s v="Chief finance officer"/>
    <s v="800 Block of MARKET ST"/>
    <s v="MS"/>
    <n v="6223189308"/>
    <n v="37"/>
  </r>
  <r>
    <n v="8894"/>
    <n v="916"/>
    <s v="Daren"/>
    <s v="eileen529@google.co.in"/>
    <s v="Wholesale"/>
    <s v="0 Block of MAYNARD ST"/>
    <n v="4133664929"/>
    <d v="2009-05-31T00:00:00"/>
    <d v="2021-11-04T00:00:00"/>
    <s v="Expired"/>
    <n v="135"/>
    <s v="Construction"/>
    <s v="Domestic"/>
    <s v="Express"/>
    <x v="64"/>
    <n v="1393"/>
    <n v="0.64680545585068194"/>
    <s v="WASHINGTON ST / DRUMM ST"/>
    <s v="1200 Block of PINE ST"/>
    <s v="NOT DELIVERED"/>
    <d v="2004-09-10T00:00:00"/>
    <m/>
    <s v="3167d7ee-66f3-11ea-a273-7077813058ce"/>
    <n v="80901"/>
    <s v="NOT PAID"/>
    <x v="0"/>
    <m/>
    <n v="790"/>
    <s v="Eileen"/>
    <s v="Chief executive officer"/>
    <s v="SAN JOSE AV / GUERRERO ST"/>
    <s v="MA"/>
    <n v="1246424250"/>
    <m/>
  </r>
  <r>
    <n v="114"/>
    <n v="135"/>
    <s v="Tiffany"/>
    <s v="cheyenne213@outlook.com"/>
    <s v="Internal Goods"/>
    <s v="MISSION ST / 17TH ST"/>
    <n v="5958159146"/>
    <d v="1982-12-13T00:00:00"/>
    <d v="1996-03-30T00:00:00"/>
    <s v="Expired"/>
    <n v="822"/>
    <s v="Construction"/>
    <s v="International"/>
    <s v="Regular"/>
    <x v="65"/>
    <n v="426"/>
    <n v="0.20657276995305165"/>
    <s v="EXECUTIVEPARK BL / ALANA WY"/>
    <s v="900 Block of MISSION ST"/>
    <s v="DELIVERED"/>
    <d v="1991-06-30T00:00:00"/>
    <d v="1991-07-15T00:00:00"/>
    <s v="3168c236-66f3-11ea-ad73-7077813058ce"/>
    <n v="69113"/>
    <s v="PAID"/>
    <x v="1"/>
    <d v="1991-07-15T00:00:00"/>
    <n v="427"/>
    <s v="Cheyenne"/>
    <s v="Branch manager"/>
    <s v="100 Block of GIRARD ST"/>
    <s v="CA"/>
    <n v="4239981168"/>
    <n v="15"/>
  </r>
  <r>
    <n v="6546"/>
    <n v="262"/>
    <s v="Isidro"/>
    <s v="ely630@yahoo.com"/>
    <s v="Wholesale"/>
    <s v="300 Block of MARKET ST"/>
    <n v="1022633285"/>
    <d v="2010-05-01T00:00:00"/>
    <d v="2020-11-07T00:00:00"/>
    <s v="Expired"/>
    <n v="95"/>
    <s v="Electronics"/>
    <s v="Domestic"/>
    <s v="Regular"/>
    <x v="54"/>
    <n v="1208"/>
    <n v="0.54635761589403975"/>
    <s v="0 Block of BROOKDALE AV"/>
    <s v="1300 Block of EGBERT AV"/>
    <s v="NOT DELIVERED"/>
    <d v="2013-04-11T00:00:00"/>
    <m/>
    <s v="3169fa82-66f3-11ea-a4aa-7077813058ce"/>
    <n v="26060"/>
    <s v="NOT PAID"/>
    <x v="1"/>
    <m/>
    <n v="906"/>
    <s v="Ely"/>
    <s v="Office manager"/>
    <s v="0 Block of 6TH ST"/>
    <s v="KS"/>
    <n v="3882423236"/>
    <m/>
  </r>
  <r>
    <n v="9271"/>
    <n v="872"/>
    <s v="Joel"/>
    <s v="twanna51@outlook.com"/>
    <s v="Retail"/>
    <s v="POWELL ST / GEARY ST"/>
    <n v="5734730611"/>
    <d v="2000-03-04T00:00:00"/>
    <d v="2014-12-07T00:00:00"/>
    <s v="Expired"/>
    <n v="68"/>
    <s v="Arts and crafts"/>
    <s v="Domestic"/>
    <s v="Express"/>
    <x v="46"/>
    <n v="726"/>
    <n v="0.25068870523415976"/>
    <s v="1700 Block of FULTON ST"/>
    <s v="300 Block of HAIGHT ST"/>
    <s v="NOT DELIVERED"/>
    <d v="2004-07-30T00:00:00"/>
    <m/>
    <s v="31d4bb6c-66f3-11ea-9ff7-7077813058ce"/>
    <n v="81148"/>
    <s v="NOT PAID"/>
    <x v="1"/>
    <m/>
    <n v="778"/>
    <s v="Twanna"/>
    <s v="Market analyst"/>
    <s v="4000 Block of 19TH AV"/>
    <s v="TX"/>
    <n v="4815198694"/>
    <m/>
  </r>
  <r>
    <n v="3571"/>
    <n v="844"/>
    <s v="Claude"/>
    <s v="irby513@hotmail.com"/>
    <s v="Retail"/>
    <s v="800 Block of CLEMENT ST"/>
    <n v="4283361474"/>
    <d v="1985-11-24T00:00:00"/>
    <d v="1987-09-04T00:00:00"/>
    <s v="Expired"/>
    <n v="597"/>
    <s v="Luggage"/>
    <s v="Domestic"/>
    <s v="Regular"/>
    <x v="66"/>
    <n v="925"/>
    <n v="0.28864864864864864"/>
    <s v="3600 Block of 22ND ST"/>
    <s v="200 Block of NAGLEE AV"/>
    <s v="NOT DELIVERED"/>
    <d v="2010-07-26T00:00:00"/>
    <m/>
    <s v="316abe90-66f3-11ea-b19a-7077813058ce"/>
    <n v="25677"/>
    <s v="NOT PAID"/>
    <x v="0"/>
    <m/>
    <n v="750"/>
    <s v="Irby"/>
    <s v="Assistant manager"/>
    <s v="0 Block of CRANE ST"/>
    <s v="AR"/>
    <n v="9166200177"/>
    <m/>
  </r>
  <r>
    <n v="7316"/>
    <n v="169"/>
    <s v="Gaylon"/>
    <s v="genevieve714@hotmail.com"/>
    <s v="Retail"/>
    <s v="4100 Block of GEARY BL"/>
    <n v="2950413181"/>
    <d v="1976-07-30T00:00:00"/>
    <d v="1995-05-27T00:00:00"/>
    <s v="Expired"/>
    <n v="340"/>
    <s v="Fashion"/>
    <s v="International"/>
    <s v="Express"/>
    <x v="67"/>
    <n v="1392"/>
    <n v="0.65014367816091956"/>
    <s v="700 Block of 3RD ST"/>
    <s v="FRANCISCO ST / JONES ST"/>
    <s v="NOT DELIVERED"/>
    <d v="1981-11-03T00:00:00"/>
    <m/>
    <s v="316ba7f6-66f3-11ea-913f-7077813058ce"/>
    <n v="62912"/>
    <s v="NOT PAID"/>
    <x v="1"/>
    <m/>
    <n v="913"/>
    <s v="Genevieve"/>
    <s v="Fleet manager"/>
    <s v="LEAVENWORTH ST / GOLDEN GATE AV"/>
    <s v="OH"/>
    <n v="5137511014"/>
    <m/>
  </r>
  <r>
    <n v="2478"/>
    <n v="671"/>
    <s v="Adonis"/>
    <s v="elliana123@hotmail.com"/>
    <s v="Internal Goods"/>
    <s v="3300 Block of CESAR CHAVEZ ST"/>
    <n v="3513023435"/>
    <d v="2003-06-03T00:00:00"/>
    <d v="2009-11-02T00:00:00"/>
    <s v="Expired"/>
    <n v="905"/>
    <s v="Luggage"/>
    <s v="Domestic"/>
    <s v="Express"/>
    <x v="68"/>
    <n v="1425"/>
    <n v="0.56070175438596492"/>
    <s v="1700 Block of 25TH ST"/>
    <s v="1300 Block of BROADWAY ST"/>
    <s v="DELIVERED"/>
    <d v="1983-04-11T00:00:00"/>
    <d v="1983-09-30T00:00:00"/>
    <s v="316c441e-66f3-11ea-89de-7077813058ce"/>
    <n v="77649"/>
    <s v="PAID"/>
    <x v="0"/>
    <d v="1983-09-30T00:00:00"/>
    <n v="31"/>
    <s v="Elliana"/>
    <s v="Office manager"/>
    <s v="COLUMBUS AV / LOMBARD ST"/>
    <s v="LA"/>
    <n v="9741124956"/>
    <n v="172"/>
  </r>
  <r>
    <n v="1215"/>
    <n v="353"/>
    <s v="Stacy"/>
    <s v="katrice318@yahoo.co.in"/>
    <s v="Internal Goods"/>
    <s v="MONTGOMERY ST / BROADWAY ST"/>
    <n v="6379672748"/>
    <d v="1988-10-03T00:00:00"/>
    <d v="2008-03-11T00:00:00"/>
    <s v="Expired"/>
    <n v="250"/>
    <s v="Construction"/>
    <s v="International"/>
    <s v="Express"/>
    <x v="69"/>
    <n v="1225"/>
    <n v="0.63102040816326532"/>
    <s v="1200 Block of POLK ST"/>
    <s v="1200 Block of MARKET ST"/>
    <s v="DELIVERED"/>
    <d v="2006-09-18T00:00:00"/>
    <d v="2006-10-22T00:00:00"/>
    <s v="316ce042-66f3-11ea-b223-7077813058ce"/>
    <n v="73561"/>
    <s v="PAID"/>
    <x v="1"/>
    <d v="2006-10-22T00:00:00"/>
    <n v="733"/>
    <s v="Katrice"/>
    <s v="Sales manager"/>
    <s v="1600 Block of MARKET ST"/>
    <s v="WV"/>
    <n v="1055293942"/>
    <n v="34"/>
  </r>
  <r>
    <n v="1087"/>
    <n v="491"/>
    <s v="Lydia"/>
    <s v="christa254@gmail.com"/>
    <s v="Wholesale"/>
    <s v="EDDY ST / JONES ST"/>
    <n v="3384176833"/>
    <d v="2008-04-19T00:00:00"/>
    <d v="2021-08-19T00:00:00"/>
    <s v="Expired"/>
    <n v="69"/>
    <s v="Healthcare"/>
    <s v="Domestic"/>
    <s v="Regular"/>
    <x v="70"/>
    <n v="740"/>
    <n v="0.49594594594594593"/>
    <s v="2000 Block of MISSION ST"/>
    <s v="2400 Block of SAN BRUNO AV"/>
    <s v="DELIVERED"/>
    <d v="2018-03-14T00:00:00"/>
    <d v="2018-08-30T00:00:00"/>
    <s v="31a0e11a-66f3-11ea-999b-7077813058ce"/>
    <n v="45852"/>
    <s v="PAID"/>
    <x v="1"/>
    <d v="2018-08-30T00:00:00"/>
    <n v="951"/>
    <s v="Christa"/>
    <s v="Market analyst"/>
    <s v="0 Block of HANCOCK ST"/>
    <s v="NJ"/>
    <n v="4933964760"/>
    <n v="169"/>
  </r>
  <r>
    <n v="5402"/>
    <n v="776"/>
    <s v="Claude"/>
    <s v="laverne188@google.co.in"/>
    <s v="Retail"/>
    <s v="17TH ST / SHOTWELL ST"/>
    <n v="2335838084"/>
    <d v="2017-05-03T00:00:00"/>
    <d v="2021-01-18T00:00:00"/>
    <s v="Expired"/>
    <n v="400"/>
    <s v="Luggage"/>
    <s v="Domestic"/>
    <s v="Express"/>
    <x v="71"/>
    <n v="403"/>
    <n v="0.19354838709677419"/>
    <s v="EARL ST / LASALLE AV"/>
    <s v="1400 Block of KIRKWOOD CT"/>
    <s v="NOT DELIVERED"/>
    <d v="2003-01-07T00:00:00"/>
    <m/>
    <s v="316d7c6e-66f3-11ea-aad7-7077813058ce"/>
    <n v="50357"/>
    <s v="NOT PAID"/>
    <x v="1"/>
    <m/>
    <n v="624"/>
    <s v="Laverne"/>
    <s v="Engineering department manager"/>
    <s v="1800 Block of WALLER ST"/>
    <s v="CA"/>
    <n v="2774587967"/>
    <m/>
  </r>
  <r>
    <n v="1647"/>
    <n v="205"/>
    <s v="Bambi"/>
    <s v="chasity357@yahoo.co.in"/>
    <s v="Internal Goods"/>
    <s v="1900 Block of UNION ST"/>
    <n v="2179414351"/>
    <d v="1992-11-10T00:00:00"/>
    <d v="2001-07-30T00:00:00"/>
    <s v="Expired"/>
    <n v="877"/>
    <s v="Industrial Equipments"/>
    <s v="Domestic"/>
    <s v="Express"/>
    <x v="72"/>
    <n v="1169"/>
    <n v="0.67664670658682635"/>
    <s v="CLARA ST / 4TH ST"/>
    <s v="100 Block of ATOLL CR"/>
    <s v="DELIVERED"/>
    <d v="2000-01-25T00:00:00"/>
    <d v="2000-03-22T00:00:00"/>
    <s v="316e8db8-66f3-11ea-88c1-7077813058ce"/>
    <n v="61325"/>
    <s v="PAID"/>
    <x v="0"/>
    <d v="2000-03-22T00:00:00"/>
    <n v="199"/>
    <s v="Chasity"/>
    <s v="Delivery Boy"/>
    <s v="600 Block of MANGELS AV"/>
    <s v="WA"/>
    <n v="6383939014"/>
    <n v="57"/>
  </r>
  <r>
    <n v="9423"/>
    <n v="705"/>
    <s v="Isabela"/>
    <s v="kyle670@gmail.com"/>
    <s v="Retail"/>
    <s v="600 Block of HEAD ST"/>
    <n v="9984833487"/>
    <d v="2005-12-06T00:00:00"/>
    <d v="2021-05-07T00:00:00"/>
    <s v="Expired"/>
    <n v="97"/>
    <s v="Construction"/>
    <s v="Domestic"/>
    <s v="Express"/>
    <x v="73"/>
    <n v="1167"/>
    <n v="0.51670951156812339"/>
    <s v="0 Block of STEINER ST"/>
    <s v="1100 Block of FRANCISCO ST"/>
    <s v="NOT DELIVERED"/>
    <d v="2011-05-25T00:00:00"/>
    <m/>
    <s v="316f77f6-66f3-11ea-8aa2-7077813058ce"/>
    <n v="76658"/>
    <s v="NOT PAID"/>
    <x v="1"/>
    <m/>
    <n v="112"/>
    <s v="Kyle"/>
    <s v="Non-executive director"/>
    <s v="0 Block of POWELL ST"/>
    <s v="CT"/>
    <n v="8157564947"/>
    <m/>
  </r>
  <r>
    <n v="4252"/>
    <n v="407"/>
    <s v="Joe"/>
    <s v="eldon965@gmail.com"/>
    <s v="Internal Goods"/>
    <s v="SILVER AV / BOYLSTON ST"/>
    <n v="1578883625"/>
    <d v="1989-08-09T00:00:00"/>
    <d v="2007-08-14T00:00:00"/>
    <s v="Expired"/>
    <n v="73"/>
    <s v="Home Furnishing"/>
    <s v="Domestic"/>
    <s v="Express"/>
    <x v="74"/>
    <n v="937"/>
    <n v="0.33617929562433296"/>
    <s v="800 Block of BRYANT ST"/>
    <s v="3800 Block of 24TH ST"/>
    <s v="NOT DELIVERED"/>
    <d v="1993-03-06T00:00:00"/>
    <m/>
    <s v="31d222e8-66f3-11ea-9b54-7077813058ce"/>
    <n v="74338"/>
    <s v="NOT PAID"/>
    <x v="1"/>
    <m/>
    <n v="114"/>
    <s v="Eldon"/>
    <s v="Warehouse manager"/>
    <s v="200 Block of BATTERY ST"/>
    <s v="SC"/>
    <n v="7612488075"/>
    <m/>
  </r>
  <r>
    <n v="6767"/>
    <n v="195"/>
    <s v="Joe"/>
    <s v="marlene682@outlook.com"/>
    <s v="Wholesale"/>
    <s v="4100 Block of 18TH ST"/>
    <n v="6825096485"/>
    <d v="2011-12-05T00:00:00"/>
    <d v="2012-07-27T00:00:00"/>
    <s v="Expired"/>
    <n v="353"/>
    <s v="Fashion"/>
    <s v="Domestic"/>
    <s v="Express"/>
    <x v="75"/>
    <n v="354"/>
    <n v="0.23728813559322035"/>
    <s v="HARRISON ST / 11TH ST"/>
    <s v="BROADWAY ST / KEARNY ST"/>
    <s v="DELIVERED"/>
    <d v="2012-08-02T00:00:00"/>
    <d v="2012-10-04T00:00:00"/>
    <s v="3170d834-66f3-11ea-b48e-7077813058ce"/>
    <n v="12462"/>
    <s v="PAID"/>
    <x v="1"/>
    <d v="2012-10-04T00:00:00"/>
    <n v="848"/>
    <s v="Marlene"/>
    <s v="Delivery Boy"/>
    <s v="500 Block of NOE ST"/>
    <s v="CO"/>
    <n v="6829482368"/>
    <n v="63"/>
  </r>
  <r>
    <n v="1278"/>
    <n v="136"/>
    <s v="Alonzo"/>
    <s v="clay181@hotmail.com"/>
    <s v="Wholesale"/>
    <s v="2700 Block of FOLSOM ST"/>
    <n v="9801474305"/>
    <d v="1977-08-28T00:00:00"/>
    <d v="1996-09-09T00:00:00"/>
    <s v="Expired"/>
    <n v="856"/>
    <s v="Automotive"/>
    <s v="Domestic"/>
    <s v="Regular"/>
    <x v="76"/>
    <n v="1178"/>
    <n v="0.74702886247877764"/>
    <s v="500 Block of HYDE ST"/>
    <s v="400 Block of CAPP ST"/>
    <s v="DELIVERED"/>
    <d v="1977-06-26T00:00:00"/>
    <d v="1977-11-08T00:00:00"/>
    <s v="31717452-66f3-11ea-9fcf-7077813058ce"/>
    <n v="27105"/>
    <s v="PAID"/>
    <x v="1"/>
    <d v="1977-11-08T00:00:00"/>
    <n v="102"/>
    <s v="Clay"/>
    <s v="Delivery Boy"/>
    <s v="MISSION ST / 16TH ST"/>
    <s v="AL"/>
    <n v="3746956671"/>
    <n v="135"/>
  </r>
  <r>
    <n v="8887"/>
    <n v="969"/>
    <s v="Lola"/>
    <s v="claudia529@google.co.in"/>
    <s v="Retail"/>
    <s v="2300 Block of MARKET ST"/>
    <n v="6328420950"/>
    <d v="1981-11-11T00:00:00"/>
    <d v="2000-03-09T00:00:00"/>
    <s v="Expired"/>
    <n v="390"/>
    <s v="Automotive"/>
    <s v="Domestic"/>
    <s v="Regular"/>
    <x v="77"/>
    <n v="780"/>
    <n v="0.3"/>
    <s v="6500 Block of 3RD ST"/>
    <s v="800 Block of 33RD AV"/>
    <s v="DELIVERED"/>
    <d v="2009-03-24T00:00:00"/>
    <d v="2009-03-09T00:00:00"/>
    <s v="3172d2fa-66f3-11ea-bad5-7077813058ce"/>
    <n v="90449"/>
    <s v="PAID"/>
    <x v="0"/>
    <d v="2009-03-09T00:00:00"/>
    <n v="962"/>
    <s v="Claudia"/>
    <s v="Head of marketing"/>
    <s v="CEDAR ST / POLK ST"/>
    <s v="HI"/>
    <n v="3932448384"/>
    <n v="-15"/>
  </r>
  <r>
    <n v="5489"/>
    <n v="623"/>
    <s v="Lita"/>
    <s v="rashawn68@hotmail.com"/>
    <s v="Retail"/>
    <s v="1400 Block of BROADWAY ST"/>
    <n v="4582180805"/>
    <d v="1976-12-15T00:00:00"/>
    <d v="1985-06-12T00:00:00"/>
    <s v="Expired"/>
    <n v="75"/>
    <s v="Fashion"/>
    <s v="Domestic"/>
    <s v="Regular"/>
    <x v="78"/>
    <n v="1317"/>
    <n v="0.65983295368261197"/>
    <s v="100 Block of POWELL ST"/>
    <s v="GOLDEN GATE AV / LEAVENWORTH ST"/>
    <s v="DELIVERED"/>
    <d v="2002-05-28T00:00:00"/>
    <d v="2002-09-08T00:00:00"/>
    <s v="31e27454-66f3-11ea-985a-7077813058ce"/>
    <n v="93642"/>
    <s v="PAID"/>
    <x v="1"/>
    <d v="2002-09-08T00:00:00"/>
    <n v="435"/>
    <s v="Rashawn"/>
    <s v="Sales manager"/>
    <s v="800 Block of BRYANT ST"/>
    <s v="CT"/>
    <n v="9703448223"/>
    <n v="103"/>
  </r>
  <r>
    <n v="9858"/>
    <n v="817"/>
    <s v="Jennie"/>
    <s v="arya715@ymail.co.in"/>
    <s v="Wholesale"/>
    <s v="16TH ST / SHOTWELL ST"/>
    <n v="1174341766"/>
    <d v="2002-09-23T00:00:00"/>
    <d v="2006-03-25T00:00:00"/>
    <s v="Expired"/>
    <n v="446"/>
    <s v="Food and Beverages"/>
    <s v="Domestic"/>
    <s v="Express"/>
    <x v="79"/>
    <n v="1247"/>
    <n v="0.74659182036888527"/>
    <s v="0 Block of WHITFIELD CT"/>
    <s v="1500 Block of POWELL ST"/>
    <s v="NOT DELIVERED"/>
    <d v="1993-04-25T00:00:00"/>
    <m/>
    <s v="3173e41e-66f3-11ea-b5f4-7077813058ce"/>
    <n v="9520"/>
    <s v="NOT PAID"/>
    <x v="1"/>
    <m/>
    <n v="443"/>
    <s v="Arya"/>
    <s v="Warehouse in charge"/>
    <s v="1200 Block of MARKET ST"/>
    <s v="KY"/>
    <n v="2852248623"/>
    <m/>
  </r>
  <r>
    <n v="9943"/>
    <n v="221"/>
    <s v="Juan"/>
    <s v="amelia849@hotmail.com"/>
    <s v="Internal Goods"/>
    <s v="600 Block of 9TH AV"/>
    <n v="3573904144"/>
    <d v="1982-12-31T00:00:00"/>
    <d v="1985-08-09T00:00:00"/>
    <s v="Expired"/>
    <n v="420"/>
    <s v="Industrial Equipments"/>
    <s v="Domestic"/>
    <s v="Express"/>
    <x v="80"/>
    <n v="1130"/>
    <n v="0.56460176991150446"/>
    <s v="BRYANT ST / 4TH ST"/>
    <s v="1300 Block of MISSION ST"/>
    <s v="NOT DELIVERED"/>
    <d v="1989-01-02T00:00:00"/>
    <m/>
    <s v="3175dfa2-66f3-11ea-b9d8-7077813058ce"/>
    <n v="21639"/>
    <s v="NOT PAID"/>
    <x v="1"/>
    <m/>
    <n v="936"/>
    <s v="Amelia"/>
    <s v="Market analyst"/>
    <s v="BAY ST / POWELL ST"/>
    <s v="FL"/>
    <n v="3017545245"/>
    <m/>
  </r>
  <r>
    <n v="1246"/>
    <n v="77"/>
    <s v="Carlotta"/>
    <s v="stephanie808@gmail.com"/>
    <s v="Retail"/>
    <s v="900 Block of GENEVA AV"/>
    <n v="9998350900"/>
    <d v="1996-11-18T00:00:00"/>
    <d v="2016-04-22T00:00:00"/>
    <s v="Expired"/>
    <n v="708"/>
    <s v="Industrial Equipments"/>
    <s v="Domestic"/>
    <s v="Express"/>
    <x v="81"/>
    <n v="72"/>
    <n v="0.69444444444444442"/>
    <s v="900 Block of CONNECTICUT ST"/>
    <s v="LEAVENWORTH ST / EDDY ST"/>
    <s v="DELIVERED"/>
    <d v="2019-02-19T00:00:00"/>
    <d v="2019-07-31T00:00:00"/>
    <s v="31767bca-66f3-11ea-848b-7077813058ce"/>
    <n v="58736"/>
    <s v="PAID"/>
    <x v="1"/>
    <d v="2019-07-31T00:00:00"/>
    <n v="395"/>
    <s v="Stephanie"/>
    <s v="IT support executive"/>
    <s v="1800 Block of OCEAN AV"/>
    <s v="TX"/>
    <n v="3061127061"/>
    <n v="162"/>
  </r>
  <r>
    <n v="3132"/>
    <n v="912"/>
    <s v="Bayley"/>
    <s v="sharyn974@ymail.co.in"/>
    <s v="Retail"/>
    <s v="900 Block of HAYES ST"/>
    <n v="3477191930"/>
    <d v="1977-09-02T00:00:00"/>
    <d v="1979-03-18T00:00:00"/>
    <s v="Expired"/>
    <n v="82"/>
    <s v="Luggage"/>
    <s v="International"/>
    <s v="Express"/>
    <x v="82"/>
    <n v="557"/>
    <n v="0.21723518850987433"/>
    <s v="NATOMA ST / 2ND ST"/>
    <s v="3500 Block of MISSION ST"/>
    <s v="NOT DELIVERED"/>
    <d v="1997-05-29T00:00:00"/>
    <m/>
    <s v="31aced36-66f3-11ea-b593-7077813058ce"/>
    <n v="59376"/>
    <s v="NOT PAID"/>
    <x v="1"/>
    <m/>
    <n v="329"/>
    <s v="Sharyn"/>
    <s v="Fleet manager"/>
    <s v="MISSION ST / 24TH ST"/>
    <s v="CA"/>
    <n v="4926013012"/>
    <m/>
  </r>
  <r>
    <n v="4527"/>
    <n v="800"/>
    <s v="Austin"/>
    <s v="dejon859@ymail.com"/>
    <s v="Wholesale"/>
    <s v="POLK ST / SUTTER ST"/>
    <n v="3715864347"/>
    <d v="1989-11-30T00:00:00"/>
    <d v="2009-06-14T00:00:00"/>
    <s v="Expired"/>
    <n v="227"/>
    <s v="Industrial Equipments"/>
    <s v="International"/>
    <s v="Regular"/>
    <x v="83"/>
    <n v="564"/>
    <n v="0.8457446808510638"/>
    <s v="POLK ST / BEACH ST"/>
    <s v="700 Block of LARKIN ST"/>
    <s v="DELIVERED"/>
    <d v="2002-01-25T00:00:00"/>
    <d v="2002-01-05T00:00:00"/>
    <s v="317717f0-66f3-11ea-b57c-7077813058ce"/>
    <n v="3951"/>
    <s v="PAID"/>
    <x v="0"/>
    <d v="2002-01-05T00:00:00"/>
    <n v="344"/>
    <s v="Dejon"/>
    <s v="Executive director"/>
    <s v="100 Block of CLINTONPARK ST"/>
    <s v="IL"/>
    <n v="6894953031"/>
    <n v="-20"/>
  </r>
  <r>
    <n v="3782"/>
    <n v="146"/>
    <s v="Naisha"/>
    <s v="lawrence813@gmail.com"/>
    <s v="Retail"/>
    <s v="MISSION ST / 9TH ST"/>
    <n v="8089653286"/>
    <d v="2000-03-28T00:00:00"/>
    <d v="2006-10-12T00:00:00"/>
    <s v="Expired"/>
    <n v="595"/>
    <s v="Fashion"/>
    <s v="International"/>
    <s v="Regular"/>
    <x v="31"/>
    <n v="1040"/>
    <n v="0.84519230769230769"/>
    <s v="37TH AV / RIVERA ST"/>
    <s v="1200 Block of 36TH AV"/>
    <s v="NOT DELIVERED"/>
    <d v="2003-05-10T00:00:00"/>
    <m/>
    <s v="3177db2e-66f3-11ea-99fe-7077813058ce"/>
    <n v="69479"/>
    <s v="NOT PAID"/>
    <x v="0"/>
    <m/>
    <n v="48"/>
    <s v="Lawrence"/>
    <s v="Inventory manager"/>
    <s v="100 Block of APTOS AV"/>
    <s v="CO"/>
    <n v="3072705157"/>
    <m/>
  </r>
  <r>
    <n v="6225"/>
    <n v="531"/>
    <s v="Maurice"/>
    <s v="felicity667@ymail.com"/>
    <s v="Internal Goods"/>
    <s v="1400 Block of HARRISON ST"/>
    <n v="9827842133"/>
    <d v="2009-11-26T00:00:00"/>
    <d v="2027-11-17T00:00:00"/>
    <s v="Active"/>
    <n v="211"/>
    <s v="Electronics"/>
    <s v="Domestic"/>
    <s v="Express"/>
    <x v="84"/>
    <n v="1220"/>
    <n v="0.74754098360655741"/>
    <s v="FREMONT ST / HARRISON ST"/>
    <s v="0 Block of CRESTLAKE DR"/>
    <s v="DELIVERED"/>
    <d v="2006-03-17T00:00:00"/>
    <d v="2006-12-23T00:00:00"/>
    <s v="3178c56c-66f3-11ea-9547-7077813058ce"/>
    <n v="10366"/>
    <s v="PAID"/>
    <x v="1"/>
    <d v="2006-12-23T00:00:00"/>
    <n v="362"/>
    <s v="Felicity"/>
    <s v="Chief finance officer"/>
    <s v="1800 Block of NEWHALL ST"/>
    <s v="MO"/>
    <n v="7245809798"/>
    <n v="281"/>
  </r>
  <r>
    <n v="2257"/>
    <n v="503"/>
    <s v="Gabrielle"/>
    <s v="kim205@hotmail.com"/>
    <s v="Retail"/>
    <s v="FILLMORE ST / CALIFORNIA ST"/>
    <n v="2998991184"/>
    <d v="1998-08-06T00:00:00"/>
    <d v="2014-10-22T00:00:00"/>
    <s v="Expired"/>
    <n v="650"/>
    <s v="Food and Beverages"/>
    <s v="International"/>
    <s v="Regular"/>
    <x v="85"/>
    <n v="1141"/>
    <n v="0.76073619631901845"/>
    <s v="400 Block of GENEVA AV"/>
    <s v="POWELL ST / OFARRELL ST"/>
    <s v="NOT DELIVERED"/>
    <d v="2007-06-18T00:00:00"/>
    <m/>
    <s v="31796190-66f3-11ea-b0b6-7077813058ce"/>
    <n v="10001"/>
    <s v="NOT PAID"/>
    <x v="0"/>
    <m/>
    <n v="88"/>
    <s v="Kim"/>
    <s v="Office manager"/>
    <s v="100 Block of CEDAR ST"/>
    <s v="NY"/>
    <n v="8271644418"/>
    <m/>
  </r>
  <r>
    <n v="8703"/>
    <n v="897"/>
    <s v="Carter"/>
    <s v="hudson500@gmail.com"/>
    <s v="Internal Goods"/>
    <s v="800 Block of BRYANT ST"/>
    <n v="7320532389"/>
    <d v="1998-05-07T00:00:00"/>
    <d v="1999-04-02T00:00:00"/>
    <s v="Expired"/>
    <n v="201"/>
    <s v="Home Furnishing"/>
    <s v="Domestic"/>
    <s v="Regular"/>
    <x v="86"/>
    <n v="850"/>
    <n v="0.56705882352941173"/>
    <s v="4000 Block of 18TH ST"/>
    <s v="500 Block of ELLIS ST"/>
    <s v="NOT DELIVERED"/>
    <d v="1982-12-02T00:00:00"/>
    <m/>
    <s v="317ac112-66f3-11ea-96bf-7077813058ce"/>
    <n v="68923"/>
    <s v="NOT PAID"/>
    <x v="0"/>
    <m/>
    <n v="704"/>
    <s v="Hudson"/>
    <s v="Non-executive director"/>
    <s v="STEINER ST / WASHINGTON ST"/>
    <s v="CO"/>
    <n v="3426056035"/>
    <m/>
  </r>
  <r>
    <n v="3514"/>
    <n v="703"/>
    <s v="Claude"/>
    <s v="stacy454@hotmail.com"/>
    <s v="Wholesale"/>
    <s v="800 Block of OAK ST"/>
    <n v="8552082746"/>
    <d v="1986-01-29T00:00:00"/>
    <d v="1987-01-03T00:00:00"/>
    <s v="Expired"/>
    <n v="564"/>
    <s v="Healthcare"/>
    <s v="International"/>
    <s v="Express"/>
    <x v="87"/>
    <n v="1275"/>
    <n v="0.53568627450980388"/>
    <s v="1400 Block of 14TH AV"/>
    <s v="1800 Block of DIVISADERO ST"/>
    <s v="DELIVERED"/>
    <d v="2004-05-02T00:00:00"/>
    <d v="2004-09-25T00:00:00"/>
    <s v="317b8422-66f3-11ea-8b90-7077813058ce"/>
    <n v="59651"/>
    <s v="PAID"/>
    <x v="1"/>
    <d v="2004-09-25T00:00:00"/>
    <n v="903"/>
    <s v="Stacy"/>
    <s v="Engineering department manager"/>
    <s v="200 Block of BRANNAN ST"/>
    <s v="SC"/>
    <n v="1233066378"/>
    <n v="146"/>
  </r>
  <r>
    <n v="3089"/>
    <n v="249"/>
    <s v="Bianca"/>
    <s v="peter111@ymail.co.in"/>
    <s v="Internal Goods"/>
    <s v="300 Block of LEAVENWORTH ST"/>
    <n v="8015529354"/>
    <d v="2001-08-16T00:00:00"/>
    <d v="2002-05-08T00:00:00"/>
    <s v="Expired"/>
    <n v="138"/>
    <s v="Home Furnishing"/>
    <s v="Domestic"/>
    <s v="Regular"/>
    <x v="88"/>
    <n v="714"/>
    <n v="0.53501400560224088"/>
    <s v="200 Block of 2ND ST"/>
    <s v="0 Block of THRIFT ST"/>
    <s v="NOT DELIVERED"/>
    <d v="2008-02-22T00:00:00"/>
    <m/>
    <s v="317c204a-66f3-11ea-b627-7077813058ce"/>
    <n v="78953"/>
    <s v="NOT PAID"/>
    <x v="0"/>
    <m/>
    <n v="315"/>
    <s v="Peter"/>
    <s v="Chief finance officer"/>
    <s v="800 Block of BRYANT ST"/>
    <s v="KS"/>
    <n v="6263485134"/>
    <m/>
  </r>
  <r>
    <n v="8808"/>
    <n v="384"/>
    <s v="Connie"/>
    <s v="ardis505@ymail.com"/>
    <s v="Retail"/>
    <s v="SPEAR ST / MARKET ST"/>
    <n v="6061993877"/>
    <d v="2002-07-25T00:00:00"/>
    <d v="2014-11-03T00:00:00"/>
    <s v="Expired"/>
    <n v="105"/>
    <s v="Industrial Equipments"/>
    <s v="Domestic"/>
    <s v="Regular"/>
    <x v="89"/>
    <n v="1419"/>
    <n v="0.66878083157152923"/>
    <s v="KEITH ST / THOMAS AV"/>
    <s v="100 Block of CAPP ST"/>
    <s v="NOT DELIVERED"/>
    <d v="1997-08-27T00:00:00"/>
    <m/>
    <s v="31930050-66f3-11ea-8535-7077813058ce"/>
    <n v="766"/>
    <s v="NOT PAID"/>
    <x v="0"/>
    <m/>
    <n v="888"/>
    <s v="Ardis"/>
    <s v="Delivery Boy"/>
    <s v="1000 Block of POTRERO AV"/>
    <s v="VA"/>
    <n v="4534991454"/>
    <m/>
  </r>
  <r>
    <n v="8786"/>
    <n v="327"/>
    <s v="Marie"/>
    <s v="devon640@hotmail.com"/>
    <s v="Internal Goods"/>
    <s v="1600 Block of GEARY BL"/>
    <n v="8588987011"/>
    <d v="2017-08-13T00:00:00"/>
    <d v="2027-01-14T00:00:00"/>
    <s v="Active"/>
    <n v="128"/>
    <s v="Arts and crafts"/>
    <s v="International"/>
    <s v="Express"/>
    <x v="90"/>
    <n v="1486"/>
    <n v="0.48317631224764468"/>
    <s v="0 Block of 7TH ST"/>
    <s v="300 Block of 10TH ST"/>
    <s v="NOT DELIVERED"/>
    <d v="1992-03-22T00:00:00"/>
    <m/>
    <s v="317dcdc0-66f3-11ea-a3ce-7077813058ce"/>
    <n v="50374"/>
    <s v="NOT PAID"/>
    <x v="0"/>
    <m/>
    <n v="812"/>
    <s v="Devon"/>
    <s v="Market analyst"/>
    <s v="ADA CT / OFARRELL ST"/>
    <s v="MO"/>
    <n v="6143377957"/>
    <m/>
  </r>
  <r>
    <n v="359"/>
    <n v="614"/>
    <s v="Chelsey"/>
    <s v="benita200@yahoo.co.in"/>
    <s v="Internal Goods"/>
    <s v="CALIFORNIA ST / FILLMORE ST"/>
    <n v="3420855911"/>
    <d v="1986-01-29T00:00:00"/>
    <d v="1989-04-08T00:00:00"/>
    <s v="Expired"/>
    <n v="936"/>
    <s v="Electronics"/>
    <s v="International"/>
    <s v="Express"/>
    <x v="91"/>
    <n v="1007"/>
    <n v="0.60278053624627603"/>
    <s v="1100 Block of POLK ST"/>
    <s v="800 Block of OFARRELL ST"/>
    <s v="NOT DELIVERED"/>
    <d v="2013-02-09T00:00:00"/>
    <m/>
    <s v="317f5426-66f3-11ea-9e99-7077813058ce"/>
    <n v="62151"/>
    <s v="NOT PAID"/>
    <x v="1"/>
    <m/>
    <n v="830"/>
    <s v="Benita"/>
    <s v="Director"/>
    <s v="4800 Block of GEARY BL"/>
    <s v="MA"/>
    <n v="9313787148"/>
    <m/>
  </r>
  <r>
    <n v="6787"/>
    <n v="863"/>
    <s v="Genesis"/>
    <s v="ericka392@hotmail.com"/>
    <s v="Wholesale"/>
    <s v="GOLDEN GATE AV / FILLMORE ST"/>
    <n v="3282200761"/>
    <d v="2000-11-20T00:00:00"/>
    <d v="2008-12-13T00:00:00"/>
    <s v="Expired"/>
    <n v="109"/>
    <s v="Luggage"/>
    <s v="Domestic"/>
    <s v="Express"/>
    <x v="92"/>
    <n v="1185"/>
    <n v="0.6033755274261603"/>
    <s v="2000 Block of MISSION ST"/>
    <s v="500 Block of 39TH AV"/>
    <s v="NOT DELIVERED"/>
    <d v="2014-05-18T00:00:00"/>
    <m/>
    <s v="31a796d0-66f3-11ea-ae4e-7077813058ce"/>
    <n v="13394"/>
    <s v="NOT PAID"/>
    <x v="0"/>
    <m/>
    <n v="92"/>
    <s v="Ericka"/>
    <s v="Marketing manager"/>
    <s v="1000 Block of MARKET ST"/>
    <s v="TX"/>
    <n v="4615496293"/>
    <m/>
  </r>
  <r>
    <n v="2066"/>
    <n v="80"/>
    <s v="Catherine"/>
    <s v="john780@yahoo.com"/>
    <s v="Retail"/>
    <s v="1700 Block of STEINER ST"/>
    <n v="5965931339"/>
    <d v="2005-03-25T00:00:00"/>
    <d v="2023-09-29T00:00:00"/>
    <s v="Expired"/>
    <n v="762"/>
    <s v="Automotive"/>
    <s v="International"/>
    <s v="Regular"/>
    <x v="93"/>
    <n v="926"/>
    <n v="0.26133909287257018"/>
    <s v="16TH ST / UTAH ST"/>
    <s v="400 Block of CASTRO ST"/>
    <s v="NOT DELIVERED"/>
    <d v="1978-03-21T00:00:00"/>
    <m/>
    <s v="31803e5c-66f3-11ea-9cfa-7077813058ce"/>
    <n v="84665"/>
    <s v="NOT PAID"/>
    <x v="1"/>
    <m/>
    <n v="656"/>
    <s v="John"/>
    <s v="Block development manager"/>
    <s v="1100 Block of SUNNYDALE AV"/>
    <s v="WA"/>
    <n v="9053980373"/>
    <m/>
  </r>
  <r>
    <n v="4322"/>
    <n v="401"/>
    <s v="Lucien"/>
    <s v="jan805@ymail.com"/>
    <s v="Internal Goods"/>
    <s v="700 Block of PERU AV"/>
    <n v="7775860985"/>
    <d v="2001-01-15T00:00:00"/>
    <d v="2006-12-29T00:00:00"/>
    <s v="Expired"/>
    <n v="838"/>
    <s v="Industrial Equipments"/>
    <s v="International"/>
    <s v="Express"/>
    <x v="94"/>
    <n v="1036"/>
    <n v="0.57239382239382242"/>
    <s v="100 Block of GOLDEN GATE AV"/>
    <s v="800 Block of MISSION ST"/>
    <s v="DELIVERED"/>
    <d v="1995-01-05T00:00:00"/>
    <d v="1995-08-23T00:00:00"/>
    <s v="3180da86-66f3-11ea-a8db-7077813058ce"/>
    <n v="1760"/>
    <s v="PAID"/>
    <x v="1"/>
    <d v="1995-08-23T00:00:00"/>
    <n v="935"/>
    <s v="Jan"/>
    <s v="Assistant manager"/>
    <s v="300 Block of CHATTANOOGA ST"/>
    <s v="OR"/>
    <n v="2836649349"/>
    <n v="230"/>
  </r>
  <r>
    <n v="7773"/>
    <n v="914"/>
    <s v="Aidan"/>
    <s v="robert988@google.co.in"/>
    <s v="Internal Goods"/>
    <s v="100 Block of OAK ST"/>
    <n v="2945958018"/>
    <d v="1985-11-17T00:00:00"/>
    <d v="1998-11-08T00:00:00"/>
    <s v="Expired"/>
    <n v="215"/>
    <s v="Electronics"/>
    <s v="Domestic"/>
    <s v="Express"/>
    <x v="95"/>
    <n v="1161"/>
    <n v="0.69939707149009478"/>
    <s v="1500 Block of POLK ST"/>
    <s v="600 Block of KANSAS ST"/>
    <s v="DELIVERED"/>
    <d v="1985-01-10T00:00:00"/>
    <d v="1985-01-31T00:00:00"/>
    <s v="318176ac-66f3-11ea-8841-7077813058ce"/>
    <n v="30239"/>
    <s v="PAID"/>
    <x v="1"/>
    <d v="1985-01-31T00:00:00"/>
    <n v="762"/>
    <s v="Robert"/>
    <s v="Market analyst"/>
    <s v="ELIZABETH ST / DIAMOND ST"/>
    <s v="VA"/>
    <n v="1786274009"/>
    <n v="21"/>
  </r>
  <r>
    <n v="9645"/>
    <n v="233"/>
    <s v="Muriel"/>
    <s v="stephania835@gmail.com"/>
    <s v="Wholesale"/>
    <s v="1100 Block of SUTTER ST"/>
    <n v="9598036922"/>
    <d v="1999-06-04T00:00:00"/>
    <d v="2015-12-24T00:00:00"/>
    <s v="Expired"/>
    <n v="127"/>
    <s v="Luggage"/>
    <s v="International"/>
    <s v="Express"/>
    <x v="96"/>
    <n v="1143"/>
    <n v="0.80139982502187224"/>
    <s v="300 Block of SALINAS AV"/>
    <s v="1900 Block of FILLMORE ST"/>
    <s v="DELIVERED"/>
    <d v="2006-01-08T00:00:00"/>
    <d v="2006-01-09T00:00:00"/>
    <s v="31b3ca0a-66f3-11ea-bdb1-7077813058ce"/>
    <n v="27590"/>
    <s v="PAID"/>
    <x v="0"/>
    <d v="2006-01-09T00:00:00"/>
    <n v="472"/>
    <s v="Stephania"/>
    <s v="Warehouse manager"/>
    <s v="1600 Block of HAIGHT ST"/>
    <s v="GA"/>
    <n v="6886408134"/>
    <n v="1"/>
  </r>
  <r>
    <n v="6746"/>
    <n v="713"/>
    <s v="Tomeka"/>
    <s v="kaitlyn60@yahoo.com"/>
    <s v="Wholesale"/>
    <s v="HOWARD ST / 3RD ST"/>
    <n v="8157767838"/>
    <d v="1976-11-04T00:00:00"/>
    <d v="1990-12-14T00:00:00"/>
    <s v="Expired"/>
    <n v="818"/>
    <s v="Hazardous Goods"/>
    <s v="Domestic"/>
    <s v="Express"/>
    <x v="97"/>
    <n v="1016"/>
    <n v="0.81988188976377951"/>
    <s v="POLK ST / SUTTER ST"/>
    <s v="1200 Block of NOE ST"/>
    <s v="DELIVERED"/>
    <d v="2006-08-28T00:00:00"/>
    <d v="2006-10-20T00:00:00"/>
    <s v="318260fe-66f3-11ea-a0f0-7077813058ce"/>
    <n v="20194"/>
    <s v="PAID"/>
    <x v="1"/>
    <d v="2006-10-20T00:00:00"/>
    <n v="698"/>
    <s v="Kaitlyn"/>
    <s v="Material handling executive"/>
    <s v="1400 Block of BAKER ST"/>
    <s v="NC"/>
    <n v="1300453861"/>
    <n v="53"/>
  </r>
  <r>
    <n v="6732"/>
    <n v="568"/>
    <s v="Theresa"/>
    <s v="stephan274@yahoo.co.in"/>
    <s v="Internal Goods"/>
    <s v="1300 Block of MISSION ST"/>
    <n v="9712766674"/>
    <d v="1990-06-07T00:00:00"/>
    <d v="2001-04-23T00:00:00"/>
    <s v="Expired"/>
    <n v="780"/>
    <s v="Healthcare"/>
    <s v="International"/>
    <s v="Express"/>
    <x v="98"/>
    <n v="1058"/>
    <n v="0.82419659735349715"/>
    <s v="100 Block of BREWSTER ST"/>
    <s v="900 Block of MARKET ST"/>
    <s v="DELIVERED"/>
    <d v="1989-10-12T00:00:00"/>
    <d v="1989-10-17T00:00:00"/>
    <s v="31832428-66f3-11ea-9902-7077813058ce"/>
    <n v="58470"/>
    <s v="PAID"/>
    <x v="1"/>
    <d v="1989-10-17T00:00:00"/>
    <n v="294"/>
    <s v="Stephan"/>
    <s v="Fleet manager"/>
    <s v="1600 Block of FOLSOM ST"/>
    <s v="WV"/>
    <n v="6518015418"/>
    <n v="5"/>
  </r>
  <r>
    <n v="7540"/>
    <n v="867"/>
    <s v="Misael"/>
    <s v="monica700@gmail.com"/>
    <s v="Retail"/>
    <s v="4900 Block of MISSION ST"/>
    <n v="2771856986"/>
    <d v="2008-08-14T00:00:00"/>
    <d v="2024-11-07T00:00:00"/>
    <s v="Active"/>
    <n v="366"/>
    <s v="Fashion"/>
    <s v="International"/>
    <s v="Regular"/>
    <x v="18"/>
    <n v="1015"/>
    <n v="0.66896551724137931"/>
    <s v="1700 Block of SUNNYDALE AV"/>
    <s v="400 Block of BAKER ST"/>
    <s v="DELIVERED"/>
    <d v="1980-03-01T00:00:00"/>
    <d v="1980-03-16T00:00:00"/>
    <s v="31863106-66f3-11ea-8b2f-7077813058ce"/>
    <n v="34797"/>
    <s v="PAID"/>
    <x v="1"/>
    <d v="1980-03-16T00:00:00"/>
    <n v="357"/>
    <s v="Monica"/>
    <s v="Executive director"/>
    <s v="400 Block of BAY ST"/>
    <s v="IL"/>
    <n v="5796916149"/>
    <n v="15"/>
  </r>
  <r>
    <n v="5269"/>
    <n v="980"/>
    <s v="Steven"/>
    <s v="pamala451@outlook.com"/>
    <s v="Retail"/>
    <s v="16TH ST / SHOTWELL ST"/>
    <n v="4717095278"/>
    <d v="2002-09-26T00:00:00"/>
    <d v="2016-06-20T00:00:00"/>
    <s v="Expired"/>
    <n v="678"/>
    <s v="Hazardous Goods"/>
    <s v="International"/>
    <s v="Express"/>
    <x v="99"/>
    <n v="938"/>
    <n v="0.33901918976545842"/>
    <s v="SOUTH VAN NESS AV / 13TH ST"/>
    <s v="100 Block of LELAND AV"/>
    <s v="NOT DELIVERED"/>
    <d v="1994-01-15T00:00:00"/>
    <m/>
    <s v="31876958-66f3-11ea-afcb-7077813058ce"/>
    <n v="19346"/>
    <s v="NOT PAID"/>
    <x v="1"/>
    <m/>
    <n v="468"/>
    <s v="Pamala"/>
    <s v="Warehouse manager"/>
    <s v="1600 Block of THE EMBARCADERONORTH ST"/>
    <s v="AZ"/>
    <n v="2618359567"/>
    <m/>
  </r>
  <r>
    <n v="8404"/>
    <n v="704"/>
    <s v="Tammi"/>
    <s v="matt620@yahoo.com"/>
    <s v="Wholesale"/>
    <s v="700 Block of STANYAN ST"/>
    <n v="6852398753"/>
    <d v="2013-11-25T00:00:00"/>
    <d v="2029-10-10T00:00:00"/>
    <s v="Active"/>
    <n v="703"/>
    <s v="Home Furnishing"/>
    <s v="Domestic"/>
    <s v="Express"/>
    <x v="63"/>
    <n v="597"/>
    <n v="0.5510887772194305"/>
    <s v="22ND ST / CAROLINA ST"/>
    <s v="2600 Block of FOLSOM ST"/>
    <s v="NOT DELIVERED"/>
    <d v="2017-01-25T00:00:00"/>
    <m/>
    <s v="31885382-66f3-11ea-b84f-7077813058ce"/>
    <n v="35185"/>
    <s v="NOT PAID"/>
    <x v="1"/>
    <m/>
    <n v="798"/>
    <s v="Matt"/>
    <s v="Sales manager"/>
    <s v="1100 Block of FITZGERALD AV"/>
    <s v="WA"/>
    <n v="2073271791"/>
    <m/>
  </r>
  <r>
    <n v="519"/>
    <n v="598"/>
    <s v="Rayburn"/>
    <s v="kristie659@hotmail.com"/>
    <s v="Retail"/>
    <s v="1400 Block of SACRAMENTO ST"/>
    <n v="8198842186"/>
    <d v="1986-06-20T00:00:00"/>
    <d v="1996-04-17T00:00:00"/>
    <s v="Expired"/>
    <n v="180"/>
    <s v="Luggage"/>
    <s v="Domestic"/>
    <s v="Regular"/>
    <x v="100"/>
    <n v="1182"/>
    <n v="0.49746192893401014"/>
    <s v="POWELL ST / GEARY ST"/>
    <s v="3RD ST / PALOU AV"/>
    <s v="NOT DELIVERED"/>
    <d v="1975-04-01T00:00:00"/>
    <m/>
    <s v="318916c0-66f3-11ea-8a7c-7077813058ce"/>
    <n v="7068"/>
    <s v="NOT PAID"/>
    <x v="0"/>
    <m/>
    <n v="497"/>
    <s v="Kristie"/>
    <s v="Delivery Boy"/>
    <s v="4600 Block of 18TH ST"/>
    <s v="VA"/>
    <n v="8030257579"/>
    <m/>
  </r>
  <r>
    <n v="4060"/>
    <n v="932"/>
    <s v="Gordon"/>
    <s v="lee224@ymail.co.in"/>
    <s v="Wholesale"/>
    <s v="HARRISON ST / 6TH ST"/>
    <n v="7396097848"/>
    <d v="1985-04-08T00:00:00"/>
    <d v="1993-01-16T00:00:00"/>
    <s v="Expired"/>
    <n v="214"/>
    <s v="Food and Beverages"/>
    <s v="International"/>
    <s v="Regular"/>
    <x v="101"/>
    <n v="713"/>
    <n v="0.61991584852734927"/>
    <s v="2500 Block of MISSION ST"/>
    <s v="2600 Block of 34TH AV"/>
    <s v="DELIVERED"/>
    <d v="1987-03-06T00:00:00"/>
    <d v="1987-08-09T00:00:00"/>
    <s v="318a2800-66f3-11ea-b639-7077813058ce"/>
    <n v="96496"/>
    <s v="PAID"/>
    <x v="0"/>
    <d v="1987-08-09T00:00:00"/>
    <n v="841"/>
    <s v="Lee"/>
    <s v="In House logistics executive"/>
    <s v="0 Block of MAIDEN LN"/>
    <s v="VA"/>
    <n v="1610528704"/>
    <n v="156"/>
  </r>
  <r>
    <n v="8860"/>
    <n v="834"/>
    <s v="Zakariya"/>
    <s v="roger478@ymail.co.in"/>
    <s v="Retail"/>
    <s v="LAWTON ST / 10TH AV"/>
    <n v="4508931602"/>
    <d v="1997-05-25T00:00:00"/>
    <d v="2016-06-27T00:00:00"/>
    <s v="Expired"/>
    <n v="408"/>
    <s v="Hazardous Goods"/>
    <s v="Domestic"/>
    <s v="Express"/>
    <x v="102"/>
    <n v="939"/>
    <n v="0.23003194888178913"/>
    <s v="600 Block of VALENCIA ST"/>
    <s v="500 Block of 9TH ST"/>
    <s v="DELIVERED"/>
    <d v="1990-02-21T00:00:00"/>
    <d v="1990-09-11T00:00:00"/>
    <s v="318b396c-66f3-11ea-9883-7077813058ce"/>
    <n v="2988"/>
    <s v="PAID"/>
    <x v="0"/>
    <d v="1990-09-11T00:00:00"/>
    <n v="521"/>
    <s v="Roger"/>
    <s v="Technical support executive"/>
    <s v="100 Block of KISKA RD"/>
    <s v="SD"/>
    <n v="4105997340"/>
    <n v="202"/>
  </r>
  <r>
    <n v="7164"/>
    <n v="209"/>
    <s v="Otis"/>
    <s v="zoya623@gmail.com"/>
    <s v="Retail"/>
    <s v="0 Block of URANUS TR"/>
    <n v="8013342363"/>
    <d v="1981-11-18T00:00:00"/>
    <d v="1993-12-21T00:00:00"/>
    <s v="Expired"/>
    <n v="902"/>
    <s v="Construction"/>
    <s v="Domestic"/>
    <s v="Express"/>
    <x v="103"/>
    <n v="1082"/>
    <n v="0.87430683918669128"/>
    <s v="300 Block of OFARRELL ST"/>
    <s v="0 Block of RAE AV"/>
    <s v="DELIVERED"/>
    <d v="1989-01-06T00:00:00"/>
    <d v="1989-09-17T00:00:00"/>
    <s v="318cbfc6-66f3-11ea-b57f-7077813058ce"/>
    <n v="83253"/>
    <s v="PAID"/>
    <x v="1"/>
    <d v="1989-09-17T00:00:00"/>
    <n v="2"/>
    <s v="Zoya"/>
    <s v="Transport manager"/>
    <s v="400 Block of MASON ST"/>
    <s v="TN"/>
    <n v="9250747856"/>
    <n v="254"/>
  </r>
  <r>
    <n v="9792"/>
    <n v="330"/>
    <s v="Curtis"/>
    <s v="robert627@yahoo.co.in"/>
    <s v="Retail"/>
    <s v="300 Block of HYDE ST"/>
    <n v="4775425957"/>
    <d v="1994-09-13T00:00:00"/>
    <d v="2005-07-01T00:00:00"/>
    <s v="Expired"/>
    <n v="763"/>
    <s v="Luggage"/>
    <s v="International"/>
    <s v="Express"/>
    <x v="104"/>
    <n v="1347"/>
    <n v="0.59094283593170005"/>
    <s v="1700 Block of FULTON ST"/>
    <s v="100 Block of GOLDEN GATE AV"/>
    <s v="DELIVERED"/>
    <d v="2014-06-29T00:00:00"/>
    <d v="2014-09-09T00:00:00"/>
    <s v="318d82e8-66f3-11ea-9cca-7077813058ce"/>
    <n v="87828"/>
    <s v="PAID"/>
    <x v="1"/>
    <d v="2014-09-09T00:00:00"/>
    <n v="637"/>
    <s v="Robert"/>
    <s v="Inventory manager"/>
    <s v="1200 Block of HAIGHT ST"/>
    <s v="ID"/>
    <n v="8907221376"/>
    <n v="72"/>
  </r>
  <r>
    <n v="3095"/>
    <n v="222"/>
    <s v="Stefania"/>
    <s v="zoie905@gmail.com"/>
    <s v="Retail"/>
    <s v="EDDY ST / LARKIN ST"/>
    <n v="7239777917"/>
    <d v="1972-03-12T00:00:00"/>
    <d v="1989-11-27T00:00:00"/>
    <s v="Expired"/>
    <n v="142"/>
    <s v="Arts and crafts"/>
    <s v="Domestic"/>
    <s v="Express"/>
    <x v="105"/>
    <n v="1171"/>
    <n v="0.46968403074295473"/>
    <s v="400 Block of TURK ST"/>
    <s v="MADRID ST / RUSSIA AV"/>
    <s v="NOT DELIVERED"/>
    <d v="1983-08-21T00:00:00"/>
    <m/>
    <s v="31cc0964-66f3-11ea-b6b3-7077813058ce"/>
    <n v="67478"/>
    <s v="NOT PAID"/>
    <x v="0"/>
    <m/>
    <n v="955"/>
    <s v="Zoie"/>
    <s v="Delivery Boy"/>
    <s v="1200 Block of POLK ST"/>
    <s v="IL"/>
    <n v="6234964560"/>
    <m/>
  </r>
  <r>
    <n v="9934"/>
    <n v="138"/>
    <s v="Gabrielle"/>
    <s v="danny201@yahoo.com"/>
    <s v="Retail"/>
    <s v="1100 Block of SUTTER ST"/>
    <n v="2535125840"/>
    <d v="1994-03-18T00:00:00"/>
    <d v="2009-12-17T00:00:00"/>
    <s v="Expired"/>
    <n v="168"/>
    <s v="Arts and crafts"/>
    <s v="Domestic"/>
    <s v="Regular"/>
    <x v="106"/>
    <n v="47"/>
    <n v="0.55319148936170215"/>
    <s v="DIVISADERO ST / JACKSON ST"/>
    <s v="0 Block of DESOTO ST"/>
    <s v="DELIVERED"/>
    <d v="1997-01-05T00:00:00"/>
    <d v="1997-06-12T00:00:00"/>
    <s v="318e4628-66f3-11ea-a70e-7077813058ce"/>
    <n v="17035"/>
    <s v="PAID"/>
    <x v="1"/>
    <d v="1997-06-12T00:00:00"/>
    <n v="407"/>
    <s v="Danny"/>
    <s v="Branch manager"/>
    <s v="800 Block of ELLIS ST"/>
    <s v="MS"/>
    <n v="5519170607"/>
    <n v="158"/>
  </r>
  <r>
    <n v="1980"/>
    <n v="981"/>
    <s v="Dani"/>
    <s v="ryker409@gmail.com"/>
    <s v="Retail"/>
    <s v="1900 Block of PALOU AV"/>
    <n v="5833657416"/>
    <d v="1977-03-20T00:00:00"/>
    <d v="1995-03-26T00:00:00"/>
    <s v="Expired"/>
    <n v="723"/>
    <s v="Automotive"/>
    <s v="Domestic"/>
    <s v="Express"/>
    <x v="107"/>
    <n v="762"/>
    <n v="0.64304461942257218"/>
    <s v="SILLIMAN ST / BOWDOIN ST"/>
    <s v="200 Block of LEAVENWORTH ST"/>
    <s v="NOT DELIVERED"/>
    <d v="1981-07-23T00:00:00"/>
    <m/>
    <s v="318f305e-66f3-11ea-b203-7077813058ce"/>
    <n v="426"/>
    <s v="NOT PAID"/>
    <x v="1"/>
    <m/>
    <n v="87"/>
    <s v="Ryker"/>
    <s v="Branch manager"/>
    <s v="800 Block of BRYANT ST"/>
    <s v="CO"/>
    <n v="4444871583"/>
    <m/>
  </r>
  <r>
    <n v="9251"/>
    <n v="130"/>
    <s v="Sadie"/>
    <s v="zelda490@yahoo.co.in"/>
    <s v="Retail"/>
    <s v="17TH ST / CAPP ST"/>
    <n v="5905581451"/>
    <d v="2005-10-15T00:00:00"/>
    <d v="2009-07-08T00:00:00"/>
    <s v="Expired"/>
    <n v="438"/>
    <s v="Home Furnishing"/>
    <s v="Domestic"/>
    <s v="Regular"/>
    <x v="108"/>
    <n v="642"/>
    <n v="0.66978193146417442"/>
    <s v="2300 Block of CHESTNUT ST"/>
    <s v="LAKE MERCED BL / SUNSET BL"/>
    <s v="DELIVERED"/>
    <d v="1977-03-26T00:00:00"/>
    <d v="1977-03-30T00:00:00"/>
    <s v="31901a98-66f3-11ea-830a-7077813058ce"/>
    <n v="20238"/>
    <s v="PAID"/>
    <x v="1"/>
    <d v="1977-03-30T00:00:00"/>
    <n v="894"/>
    <s v="Zelda"/>
    <s v="Inventory manager"/>
    <s v="2300 Block of VICENTE ST"/>
    <s v="OH"/>
    <n v="9892285623"/>
    <n v="4"/>
  </r>
  <r>
    <n v="207"/>
    <n v="638"/>
    <s v="Boyd"/>
    <s v="shirley751@gmail.com"/>
    <s v="Retail"/>
    <s v="1500 Block of MCALLISTER ST"/>
    <n v="6274955877"/>
    <d v="2017-05-21T00:00:00"/>
    <d v="2023-12-15T00:00:00"/>
    <s v="Expired"/>
    <n v="147"/>
    <s v="Industrial Equipments"/>
    <s v="Domestic"/>
    <s v="Express"/>
    <x v="109"/>
    <n v="646"/>
    <n v="0.57120743034055732"/>
    <s v="300 Block of ATHENS ST"/>
    <s v="1400 Block of CLAY ST"/>
    <s v="DELIVERED"/>
    <d v="2005-03-20T00:00:00"/>
    <d v="2005-09-15T00:00:00"/>
    <s v="31a9925e-66f3-11ea-b9ab-7077813058ce"/>
    <n v="99367"/>
    <s v="PAID"/>
    <x v="1"/>
    <d v="2005-09-15T00:00:00"/>
    <n v="768"/>
    <s v="Shirley"/>
    <s v="Transport manager"/>
    <s v="200 Block of INTERSTATE80 HY"/>
    <s v="TX"/>
    <n v="3258758083"/>
    <n v="179"/>
  </r>
  <r>
    <n v="6717"/>
    <n v="685"/>
    <s v="Emma"/>
    <s v="david957@ymail.com"/>
    <s v="Internal Goods"/>
    <s v="100 Block of LEAVENWORTH ST"/>
    <n v="3742557097"/>
    <d v="1974-03-11T00:00:00"/>
    <d v="1983-11-24T00:00:00"/>
    <s v="Expired"/>
    <n v="162"/>
    <s v="Arts and crafts"/>
    <s v="Domestic"/>
    <s v="Express"/>
    <x v="60"/>
    <n v="665"/>
    <n v="0.31428571428571428"/>
    <s v="500 Block of VALENCIA ST"/>
    <s v="6TH ST / STEVENSON ST"/>
    <s v="DELIVERED"/>
    <d v="1982-06-10T00:00:00"/>
    <d v="1982-10-29T00:00:00"/>
    <s v="3190ddc6-66f3-11ea-8fea-7077813058ce"/>
    <n v="68331"/>
    <s v="PAID"/>
    <x v="0"/>
    <d v="1982-10-29T00:00:00"/>
    <n v="708"/>
    <s v="David"/>
    <s v="Inventory manager"/>
    <s v="MISSION ST / RUSSIA AV"/>
    <s v="VA"/>
    <n v="6155699440"/>
    <n v="141"/>
  </r>
  <r>
    <n v="3622"/>
    <n v="544"/>
    <s v="Eddie"/>
    <s v="jacquelin945@yahoo.com"/>
    <s v="Internal Goods"/>
    <s v="MARKET ST / POWELL ST"/>
    <n v="1157949513"/>
    <d v="2018-10-02T00:00:00"/>
    <d v="2038-12-07T00:00:00"/>
    <s v="Active"/>
    <n v="246"/>
    <s v="Automotive"/>
    <s v="International"/>
    <s v="Express"/>
    <x v="7"/>
    <n v="963"/>
    <n v="0.39356178608515058"/>
    <s v="800 Block of 47TH AV"/>
    <s v="0 Block of LURLINE ST"/>
    <s v="DELIVERED"/>
    <d v="2019-03-03T00:00:00"/>
    <d v="2019-03-01T00:00:00"/>
    <s v="3191ef06-66f3-11ea-bb69-7077813058ce"/>
    <n v="86132"/>
    <s v="PAID"/>
    <x v="0"/>
    <d v="2019-03-01T00:00:00"/>
    <n v="311"/>
    <s v="Jacquelin"/>
    <s v="In House logistics executive"/>
    <s v="DOLORES ST / 30TH ST"/>
    <s v="VA"/>
    <n v="2539275235"/>
    <n v="-2"/>
  </r>
  <r>
    <n v="4920"/>
    <n v="467"/>
    <s v="Ricky"/>
    <s v="scott41@hotmail.com"/>
    <s v="Retail"/>
    <s v="VANNESS AV / CALIFORNIA ST"/>
    <n v="7395125371"/>
    <d v="1982-08-15T00:00:00"/>
    <d v="1993-04-25T00:00:00"/>
    <s v="Expired"/>
    <n v="308"/>
    <s v="Electronics"/>
    <s v="Domestic"/>
    <s v="Express"/>
    <x v="110"/>
    <n v="656"/>
    <n v="0.66768292682926833"/>
    <s v="LYON ST / OFARRELL ST"/>
    <s v="1200 Block of NOE ST"/>
    <s v="NOT DELIVERED"/>
    <d v="1979-01-28T00:00:00"/>
    <m/>
    <s v="319438b6-66f3-11ea-9722-7077813058ce"/>
    <n v="13169"/>
    <s v="NOT PAID"/>
    <x v="1"/>
    <m/>
    <n v="678"/>
    <s v="Scott"/>
    <s v="Chief executive officer"/>
    <s v="17TH ST / SHOTWELL ST"/>
    <s v="NC"/>
    <n v="9411155106"/>
    <m/>
  </r>
  <r>
    <n v="3140"/>
    <n v="112"/>
    <s v="Patrick"/>
    <s v="alexia131@outlook.com"/>
    <s v="Wholesale"/>
    <s v="100 Block of JONES ST"/>
    <n v="7624401610"/>
    <d v="2004-12-13T00:00:00"/>
    <d v="2006-08-03T00:00:00"/>
    <s v="Expired"/>
    <n v="172"/>
    <s v="Food and Beverages"/>
    <s v="International"/>
    <s v="Express"/>
    <x v="111"/>
    <n v="1381"/>
    <n v="0.52570601013758145"/>
    <s v="0 Block of HARRISON ST"/>
    <s v="1200 Block of GOLDEN GATE AV"/>
    <s v="DELIVERED"/>
    <d v="2004-10-29T00:00:00"/>
    <d v="2004-10-26T00:00:00"/>
    <s v="319549e8-66f3-11ea-85a4-7077813058ce"/>
    <n v="48657"/>
    <s v="PAID"/>
    <x v="1"/>
    <d v="2004-10-26T00:00:00"/>
    <n v="734"/>
    <s v="Alexia"/>
    <s v="Manager"/>
    <s v="200 Block of LOWELL ST"/>
    <s v="NH"/>
    <n v="1161903173"/>
    <n v="-3"/>
  </r>
  <r>
    <n v="8104"/>
    <n v="906"/>
    <s v="Annie"/>
    <s v="donnell940@ymail.co.in"/>
    <s v="Wholesale"/>
    <s v="0 Block of FREMONT ST"/>
    <n v="8271413320"/>
    <d v="2012-04-29T00:00:00"/>
    <d v="2023-01-22T00:00:00"/>
    <s v="Expired"/>
    <n v="775"/>
    <s v="Home Furnishing"/>
    <s v="Domestic"/>
    <s v="Express"/>
    <x v="112"/>
    <n v="713"/>
    <n v="0.63253856942496489"/>
    <s v="0 Block of 6TH ST"/>
    <s v="1400 Block of RANKIN ST"/>
    <s v="NOT DELIVERED"/>
    <d v="2004-09-28T00:00:00"/>
    <m/>
    <s v="31963430-66f3-11ea-bdc7-7077813058ce"/>
    <n v="88037"/>
    <s v="NOT PAID"/>
    <x v="0"/>
    <m/>
    <n v="640"/>
    <s v="Donnell"/>
    <s v="Inventory manager"/>
    <s v="2400 Block of MISSION ST"/>
    <s v="NY"/>
    <n v="7858706884"/>
    <m/>
  </r>
  <r>
    <n v="2208"/>
    <n v="609"/>
    <s v="Elvia"/>
    <s v="trent560@google.co.in"/>
    <s v="Retail"/>
    <s v="300 Block of 14TH ST"/>
    <n v="6202223720"/>
    <d v="1993-10-07T00:00:00"/>
    <d v="2002-03-11T00:00:00"/>
    <s v="Expired"/>
    <n v="333"/>
    <s v="Luggage"/>
    <s v="Domestic"/>
    <s v="Regular"/>
    <x v="95"/>
    <n v="1104"/>
    <n v="0.73550724637681164"/>
    <s v="1800 Block of DONNER AV"/>
    <s v="19TH AV / LINCOLN WY"/>
    <s v="DELIVERED"/>
    <d v="2013-01-12T00:00:00"/>
    <d v="2013-08-11T00:00:00"/>
    <s v="31971e6e-66f3-11ea-86f5-7077813058ce"/>
    <n v="21972"/>
    <s v="PAID"/>
    <x v="0"/>
    <d v="2013-08-11T00:00:00"/>
    <n v="189"/>
    <s v="Trent"/>
    <s v="Marketing manager"/>
    <s v="0 Block of AUGUST AL"/>
    <s v="OR"/>
    <n v="1967221186"/>
    <n v="211"/>
  </r>
  <r>
    <n v="7043"/>
    <n v="379"/>
    <s v="Laurette"/>
    <s v="gerald85@google.co.in"/>
    <s v="Retail"/>
    <s v="HAROLD AV / BRUCE AV"/>
    <n v="8194423563"/>
    <d v="2003-07-11T00:00:00"/>
    <d v="2011-07-09T00:00:00"/>
    <s v="Expired"/>
    <n v="548"/>
    <s v="Healthcare"/>
    <s v="International"/>
    <s v="Regular"/>
    <x v="113"/>
    <n v="571"/>
    <n v="0.42031523642732049"/>
    <s v="800 Block of INGERSON AV"/>
    <s v="MISSION ST / 2ND ST"/>
    <s v="NOT DELIVERED"/>
    <d v="2012-06-17T00:00:00"/>
    <m/>
    <s v="31987dc0-66f3-11ea-a59b-7077813058ce"/>
    <n v="87886"/>
    <s v="NOT PAID"/>
    <x v="1"/>
    <m/>
    <n v="685"/>
    <s v="Gerald"/>
    <s v="Material handling executive"/>
    <s v="MISSION ST / FAIR AV"/>
    <s v="WV"/>
    <n v="9336147887"/>
    <m/>
  </r>
  <r>
    <n v="7485"/>
    <n v="357"/>
    <s v="Austin"/>
    <s v="zakariya835@yahoo.com"/>
    <s v="Retail"/>
    <s v="600 Block of TOWNSEND ST"/>
    <n v="8529931415"/>
    <d v="1979-09-07T00:00:00"/>
    <d v="1982-05-27T00:00:00"/>
    <s v="Expired"/>
    <n v="665"/>
    <s v="Arts and crafts"/>
    <s v="Domestic"/>
    <s v="Regular"/>
    <x v="114"/>
    <n v="1405"/>
    <n v="0.69893238434163696"/>
    <s v="1300 Block of REVERE AV"/>
    <s v="0 Block of WILLIAR AV"/>
    <s v="DELIVERED"/>
    <d v="2010-01-12T00:00:00"/>
    <d v="2010-04-27T00:00:00"/>
    <s v="3199b61c-66f3-11ea-ab02-7077813058ce"/>
    <n v="3244"/>
    <s v="PAID"/>
    <x v="0"/>
    <d v="2010-04-27T00:00:00"/>
    <n v="617"/>
    <s v="Zakariya"/>
    <s v="Engineering department manager"/>
    <s v="300 Block of CAPP ST"/>
    <s v="IL"/>
    <n v="8437782692"/>
    <n v="105"/>
  </r>
  <r>
    <n v="1748"/>
    <n v="364"/>
    <s v="Willie"/>
    <s v="artie206@ymail.com"/>
    <s v="Internal Goods"/>
    <s v="0 Block of POWELL ST"/>
    <n v="4033094166"/>
    <d v="2013-11-11T00:00:00"/>
    <d v="2022-09-22T00:00:00"/>
    <s v="Expired"/>
    <n v="305"/>
    <s v="Automotive"/>
    <s v="Domestic"/>
    <s v="Express"/>
    <x v="115"/>
    <n v="1473"/>
    <n v="0.64765784114052949"/>
    <s v="0 Block of DORE ST"/>
    <s v="100 Block of TURK ST"/>
    <s v="DELIVERED"/>
    <d v="1992-08-11T00:00:00"/>
    <d v="1992-11-01T00:00:00"/>
    <s v="319ac762-66f3-11ea-b75f-7077813058ce"/>
    <n v="32031"/>
    <s v="PAID"/>
    <x v="1"/>
    <d v="1992-11-01T00:00:00"/>
    <n v="508"/>
    <s v="Artie"/>
    <s v="Delivery Boy"/>
    <s v="3500 Block of FILLMORE ST"/>
    <s v="GA"/>
    <n v="4162410124"/>
    <n v="82"/>
  </r>
  <r>
    <n v="9968"/>
    <n v="69"/>
    <s v="Diana"/>
    <s v="ryan128@yahoo.com"/>
    <s v="Retail"/>
    <s v="1200 Block of IRVING ST"/>
    <n v="1840361778"/>
    <d v="1975-08-10T00:00:00"/>
    <d v="1986-06-30T00:00:00"/>
    <s v="Expired"/>
    <n v="938"/>
    <s v="Hazardous Goods"/>
    <s v="Domestic"/>
    <s v="Regular"/>
    <x v="116"/>
    <n v="20"/>
    <n v="1.75"/>
    <s v="1200 Block of THE EMBARCADERONORTH ST"/>
    <s v="500 Block of BRANNAN ST"/>
    <s v="NOT DELIVERED"/>
    <d v="2018-12-21T00:00:00"/>
    <m/>
    <s v="319bfff4-66f3-11ea-8fba-7077813058ce"/>
    <n v="51284"/>
    <s v="NOT PAID"/>
    <x v="0"/>
    <m/>
    <n v="406"/>
    <s v="Ryan"/>
    <s v="Block development manager"/>
    <s v="0 Block of JONES ST"/>
    <s v="FL"/>
    <n v="3864558057"/>
    <m/>
  </r>
  <r>
    <n v="8933"/>
    <n v="536"/>
    <s v="Stanley"/>
    <s v="alexia103@ymail.com"/>
    <s v="Retail"/>
    <s v="MARKET ST / 4TH ST"/>
    <n v="5130575428"/>
    <d v="2009-08-05T00:00:00"/>
    <d v="2014-10-28T00:00:00"/>
    <s v="Expired"/>
    <n v="169"/>
    <s v="Electronics"/>
    <s v="International"/>
    <s v="Express"/>
    <x v="117"/>
    <n v="1077"/>
    <n v="0.5348189415041783"/>
    <s v="0 Block of CAMERON WY"/>
    <s v="200 Block of DORE ST"/>
    <s v="DELIVERED"/>
    <d v="2017-03-17T00:00:00"/>
    <d v="2017-08-24T00:00:00"/>
    <s v="31ecabe2-66f3-11ea-9fa2-7077813058ce"/>
    <n v="75362"/>
    <s v="PAID"/>
    <x v="1"/>
    <d v="2017-08-24T00:00:00"/>
    <n v="814"/>
    <s v="Alexia"/>
    <s v="Director"/>
    <s v="2900 Block of 26TH ST"/>
    <s v="MO"/>
    <n v="7057705428"/>
    <n v="160"/>
  </r>
  <r>
    <n v="5330"/>
    <n v="973"/>
    <s v="Amelia"/>
    <s v="albertha398@ymail.com"/>
    <s v="Retail"/>
    <s v="TARAVAL ST / 48TH AV"/>
    <n v="5888927246"/>
    <d v="2008-12-02T00:00:00"/>
    <d v="2026-03-24T00:00:00"/>
    <s v="Active"/>
    <n v="714"/>
    <s v="Electronics"/>
    <s v="Domestic"/>
    <s v="Express"/>
    <x v="118"/>
    <n v="835"/>
    <n v="0.17724550898203592"/>
    <s v="PIERCE ST / LOMBARD ST"/>
    <s v="8TH AV / CLEMENT ST"/>
    <s v="DELIVERED"/>
    <d v="2011-04-22T00:00:00"/>
    <d v="2011-06-08T00:00:00"/>
    <s v="319d3826-66f3-11ea-8b8d-7077813058ce"/>
    <n v="23055"/>
    <s v="PAID"/>
    <x v="0"/>
    <d v="2011-06-08T00:00:00"/>
    <n v="132"/>
    <s v="Albertha"/>
    <s v="Assistant manager"/>
    <s v="1000 Block of VANNESS AV"/>
    <s v="NC"/>
    <n v="2019622576"/>
    <n v="47"/>
  </r>
  <r>
    <n v="2183"/>
    <n v="455"/>
    <s v="Dennis"/>
    <s v="carolyn538@yahoo.co.in"/>
    <s v="Internal Goods"/>
    <s v="7TH ST / MISSION ST"/>
    <n v="1146373455"/>
    <d v="1974-10-08T00:00:00"/>
    <d v="1988-07-09T00:00:00"/>
    <s v="Expired"/>
    <n v="251"/>
    <s v="Food and Beverages"/>
    <s v="International"/>
    <s v="Regular"/>
    <x v="119"/>
    <n v="651"/>
    <n v="0.64823348694316441"/>
    <s v="1700 Block of NEWCOMB AV"/>
    <s v="1500 Block of LASALLE AV"/>
    <s v="DELIVERED"/>
    <d v="2003-10-25T00:00:00"/>
    <d v="2003-12-02T00:00:00"/>
    <s v="319e9766-66f3-11ea-9392-7077813058ce"/>
    <n v="94926"/>
    <s v="PAID"/>
    <x v="0"/>
    <d v="2003-12-02T00:00:00"/>
    <n v="785"/>
    <s v="Carolyn"/>
    <s v="Market analyst"/>
    <s v="100 Block of SANJUAN AV"/>
    <s v="NY"/>
    <n v="1837040341"/>
    <n v="38"/>
  </r>
  <r>
    <n v="2182"/>
    <n v="247"/>
    <s v="Paige"/>
    <s v="ilana40@ymail.co.in"/>
    <s v="Retail"/>
    <s v="EDDY ST / DIVISADERO ST"/>
    <n v="4951091066"/>
    <d v="1971-01-02T00:00:00"/>
    <d v="1982-09-13T00:00:00"/>
    <s v="Expired"/>
    <n v="330"/>
    <s v="Home Furnishing"/>
    <s v="Domestic"/>
    <s v="Express"/>
    <x v="32"/>
    <n v="653"/>
    <n v="0.42113323124042878"/>
    <s v="2300 Block of 25TH AV"/>
    <s v="HOLLYPARK CR / MURRAY ST"/>
    <s v="NOT DELIVERED"/>
    <d v="2012-02-08T00:00:00"/>
    <m/>
    <s v="319fa8a8-66f3-11ea-b17c-7077813058ce"/>
    <n v="312"/>
    <s v="NOT PAID"/>
    <x v="1"/>
    <m/>
    <n v="113"/>
    <s v="Ilana"/>
    <s v="Office manager"/>
    <s v="900 Block of GRANT AV"/>
    <s v="MI"/>
    <n v="4235755436"/>
    <m/>
  </r>
  <r>
    <n v="4296"/>
    <n v="826"/>
    <s v="Kandace"/>
    <s v="bobby84@yahoo.com"/>
    <s v="Internal Goods"/>
    <s v="2100 Block of POLK ST"/>
    <n v="7174320820"/>
    <d v="2013-08-01T00:00:00"/>
    <d v="2024-06-08T00:00:00"/>
    <s v="Active"/>
    <n v="969"/>
    <s v="Industrial Equipments"/>
    <s v="International"/>
    <s v="Express"/>
    <x v="120"/>
    <n v="1334"/>
    <n v="0.38005997001499248"/>
    <s v="1100 Block of CONNECTICUT ST"/>
    <s v="1700 Block of 22ND AV"/>
    <s v="DELIVERED"/>
    <d v="2013-03-19T00:00:00"/>
    <d v="2013-03-09T00:00:00"/>
    <s v="31a1cb62-66f3-11ea-81bc-7077813058ce"/>
    <n v="77063"/>
    <s v="PAID"/>
    <x v="0"/>
    <d v="2013-03-09T00:00:00"/>
    <n v="169"/>
    <s v="Bobby"/>
    <s v="Head of marketing"/>
    <s v="700 Block of MISSION ST"/>
    <s v="KS"/>
    <n v="9986862728"/>
    <n v="-10"/>
  </r>
  <r>
    <n v="9784"/>
    <n v="400"/>
    <s v="Tianna"/>
    <s v="laurence971@yahoo.co.in"/>
    <s v="Internal Goods"/>
    <s v="SANSOME ST / CHESTNUT ST"/>
    <n v="2668150446"/>
    <d v="2006-01-15T00:00:00"/>
    <d v="2020-03-04T00:00:00"/>
    <s v="Expired"/>
    <n v="974"/>
    <s v="Automotive"/>
    <s v="International"/>
    <s v="Regular"/>
    <x v="101"/>
    <n v="770"/>
    <n v="0.574025974025974"/>
    <s v="1000 Block of POTRERO AV"/>
    <s v="0 Block of LEAVENWORTH ST"/>
    <s v="DELIVERED"/>
    <d v="2013-04-23T00:00:00"/>
    <d v="2013-06-21T00:00:00"/>
    <s v="31a2b586-66f3-11ea-a9ea-7077813058ce"/>
    <n v="44299"/>
    <s v="PAID"/>
    <x v="1"/>
    <d v="2013-06-21T00:00:00"/>
    <n v="984"/>
    <s v="Laurence"/>
    <s v="Head of marketing"/>
    <s v="2900 Block of JACKSON ST"/>
    <s v="SD"/>
    <n v="2460523574"/>
    <n v="59"/>
  </r>
  <r>
    <n v="2593"/>
    <n v="410"/>
    <s v="Willie"/>
    <s v="kathleen439@outlook.com"/>
    <s v="Wholesale"/>
    <s v="100 Block of BROOKDALE AV"/>
    <n v="5212165773"/>
    <d v="2013-03-10T00:00:00"/>
    <d v="2032-07-12T00:00:00"/>
    <s v="Active"/>
    <n v="178"/>
    <s v="Construction"/>
    <s v="International"/>
    <s v="Express"/>
    <x v="121"/>
    <n v="1383"/>
    <n v="0.53868402024584239"/>
    <s v="3100 Block of 23RD ST"/>
    <s v="GEARY ST / POWELL ST"/>
    <s v="DELIVERED"/>
    <d v="2009-01-01T00:00:00"/>
    <d v="2009-01-26T00:00:00"/>
    <s v="31bb1bfa-66f3-11ea-982b-7077813058ce"/>
    <n v="80179"/>
    <s v="PAID"/>
    <x v="1"/>
    <d v="2009-01-26T00:00:00"/>
    <n v="486"/>
    <s v="Kathleen"/>
    <s v="Delivery Boy"/>
    <s v="200 Block of 6TH ST"/>
    <s v="WV"/>
    <n v="4167720507"/>
    <n v="25"/>
  </r>
  <r>
    <n v="6210"/>
    <n v="271"/>
    <s v="Roxanne"/>
    <s v="trevon752@yahoo.co.in"/>
    <s v="Retail"/>
    <s v="1500 Block of HUDSON AV"/>
    <n v="5992525888"/>
    <d v="2010-06-24T00:00:00"/>
    <d v="2029-11-03T00:00:00"/>
    <s v="Active"/>
    <n v="526"/>
    <s v="Arts and crafts"/>
    <s v="International"/>
    <s v="Regular"/>
    <x v="122"/>
    <n v="1205"/>
    <n v="0.42323651452282157"/>
    <s v="500 Block of 41ST AV"/>
    <s v="500 Block of GUERRERO ST"/>
    <s v="DELIVERED"/>
    <d v="1991-02-10T00:00:00"/>
    <d v="1991-07-03T00:00:00"/>
    <s v="31a3c6d8-66f3-11ea-983d-7077813058ce"/>
    <n v="67123"/>
    <s v="PAID"/>
    <x v="1"/>
    <d v="1991-07-03T00:00:00"/>
    <n v="881"/>
    <s v="Trevon"/>
    <s v="Sales manager"/>
    <s v="1100 Block of MARKET ST"/>
    <s v="NM"/>
    <n v="3243646644"/>
    <n v="143"/>
  </r>
  <r>
    <n v="5781"/>
    <n v="110"/>
    <s v="Hellen"/>
    <s v="jason341@yahoo.com"/>
    <s v="Retail"/>
    <s v="1200 Block of MCALLISTER ST"/>
    <n v="5391751398"/>
    <d v="2013-11-11T00:00:00"/>
    <d v="2022-07-31T00:00:00"/>
    <s v="Expired"/>
    <n v="510"/>
    <s v="Fashion"/>
    <s v="International"/>
    <s v="Regular"/>
    <x v="123"/>
    <n v="716"/>
    <n v="0.16340782122905029"/>
    <s v="700 Block of MARKET ST"/>
    <s v="ELLIS ST / HYDE ST"/>
    <s v="NOT DELIVERED"/>
    <d v="1976-10-04T00:00:00"/>
    <m/>
    <s v="31a489fa-66f3-11ea-9155-7077813058ce"/>
    <n v="51104"/>
    <s v="NOT PAID"/>
    <x v="1"/>
    <m/>
    <n v="883"/>
    <s v="Jason"/>
    <s v="Material handling executive"/>
    <s v="1600 Block of INDIANA ST"/>
    <s v="IN"/>
    <n v="4932358514"/>
    <m/>
  </r>
  <r>
    <n v="8306"/>
    <n v="277"/>
    <s v="Zoie"/>
    <s v="ramona899@yahoo.com"/>
    <s v="Retail"/>
    <s v="16TH ST / MISSION ST"/>
    <n v="4305011101"/>
    <d v="2010-05-14T00:00:00"/>
    <d v="2017-07-23T00:00:00"/>
    <s v="Expired"/>
    <n v="444"/>
    <s v="Construction"/>
    <s v="Domestic"/>
    <s v="Express"/>
    <x v="124"/>
    <n v="1250"/>
    <n v="0.77839999999999998"/>
    <s v="0 Block of CASTLEMANOR AV"/>
    <s v="LANE ST / REVERE AV"/>
    <s v="NOT DELIVERED"/>
    <d v="1987-10-25T00:00:00"/>
    <m/>
    <s v="31a5c242-66f3-11ea-960b-7077813058ce"/>
    <n v="35369"/>
    <s v="NOT PAID"/>
    <x v="0"/>
    <m/>
    <n v="735"/>
    <s v="Ramona"/>
    <s v="Project director"/>
    <s v="FULTON ST / 5TH AV"/>
    <s v="NH"/>
    <n v="1419382893"/>
    <m/>
  </r>
  <r>
    <n v="3270"/>
    <n v="85"/>
    <s v="George"/>
    <s v="harvey871@ymail.co.in"/>
    <s v="Retail"/>
    <s v="2200 Block of 14TH AV"/>
    <n v="3253132607"/>
    <d v="1998-09-20T00:00:00"/>
    <d v="2018-10-29T00:00:00"/>
    <s v="Expired"/>
    <n v="503"/>
    <s v="Food and Beverages"/>
    <s v="Domestic"/>
    <s v="Regular"/>
    <x v="125"/>
    <n v="935"/>
    <n v="0.25989304812834224"/>
    <s v="GEARY ST / HYDE ST"/>
    <s v="1200 Block of MARKET ST"/>
    <s v="DELIVERED"/>
    <d v="1974-03-26T00:00:00"/>
    <d v="1974-05-25T00:00:00"/>
    <s v="31a6ac9c-66f3-11ea-926a-7077813058ce"/>
    <n v="559"/>
    <s v="PAID"/>
    <x v="0"/>
    <d v="1974-05-25T00:00:00"/>
    <n v="120"/>
    <s v="Harvey"/>
    <s v="Transport manager"/>
    <s v="200 Block of LAKEVIEW AV"/>
    <s v="DC"/>
    <n v="6456637698"/>
    <n v="60"/>
  </r>
  <r>
    <n v="6798"/>
    <n v="792"/>
    <s v="Rita"/>
    <s v="jan949@yahoo.co.in"/>
    <s v="Internal Goods"/>
    <s v="800 Block of MOSCOW ST"/>
    <n v="3546706958"/>
    <d v="2001-06-02T00:00:00"/>
    <d v="2014-01-08T00:00:00"/>
    <s v="Expired"/>
    <n v="191"/>
    <s v="Home Furnishing"/>
    <s v="International"/>
    <s v="Express"/>
    <x v="126"/>
    <n v="1382"/>
    <n v="0.72141823444283648"/>
    <s v="600 Block of GOETTINGEN ST"/>
    <s v="100 Block of 6TH ST"/>
    <s v="DELIVERED"/>
    <d v="1989-01-03T00:00:00"/>
    <d v="1989-10-17T00:00:00"/>
    <s v="31e70780-66f3-11ea-a98c-7077813058ce"/>
    <n v="17651"/>
    <s v="PAID"/>
    <x v="0"/>
    <d v="1989-10-17T00:00:00"/>
    <n v="179"/>
    <s v="Jan"/>
    <s v="Head of marketing"/>
    <s v="0 Block of LATONA ST"/>
    <s v="TX"/>
    <n v="9768020592"/>
    <n v="287"/>
  </r>
  <r>
    <n v="3733"/>
    <n v="731"/>
    <s v="Reymundo"/>
    <s v="scott810@ymail.co.in"/>
    <s v="Internal Goods"/>
    <s v="3000 Block of 23RD ST"/>
    <n v="8831717023"/>
    <d v="1980-04-20T00:00:00"/>
    <d v="1986-04-18T00:00:00"/>
    <s v="Expired"/>
    <n v="823"/>
    <s v="Healthcare"/>
    <s v="Domestic"/>
    <s v="Express"/>
    <x v="127"/>
    <n v="1031"/>
    <n v="0.55383123181377303"/>
    <s v="700 Block of STANYAN ST"/>
    <s v="600 Block of MISSION ST"/>
    <s v="DELIVERED"/>
    <d v="1975-05-18T00:00:00"/>
    <d v="1975-05-20T00:00:00"/>
    <s v="31a859f0-66f3-11ea-8394-7077813058ce"/>
    <n v="51472"/>
    <s v="PAID"/>
    <x v="0"/>
    <d v="1975-05-20T00:00:00"/>
    <n v="618"/>
    <s v="Scott"/>
    <s v="Sales manager"/>
    <s v="DAVIS ST / CLAY ST"/>
    <s v="IL"/>
    <n v="6419268208"/>
    <n v="2"/>
  </r>
  <r>
    <n v="4142"/>
    <n v="955"/>
    <s v="Debora"/>
    <s v="ronnie261@ymail.co.in"/>
    <s v="Retail"/>
    <s v="700 Block of 14TH ST"/>
    <n v="1771412315"/>
    <d v="1977-09-29T00:00:00"/>
    <d v="1992-07-18T00:00:00"/>
    <s v="Expired"/>
    <n v="197"/>
    <s v="Food and Beverages"/>
    <s v="Domestic"/>
    <s v="Express"/>
    <x v="128"/>
    <n v="360"/>
    <n v="0.2722222222222222"/>
    <s v="300 Block of BUCHANAN ST"/>
    <s v="2800 Block of BRYANT ST"/>
    <s v="DELIVERED"/>
    <d v="1989-03-29T00:00:00"/>
    <d v="1989-08-23T00:00:00"/>
    <s v="31b96e70-66f3-11ea-9a67-7077813058ce"/>
    <n v="57138"/>
    <s v="PAID"/>
    <x v="1"/>
    <d v="1989-08-23T00:00:00"/>
    <n v="679"/>
    <s v="Ronnie"/>
    <s v="Delivery Boy"/>
    <s v="800 Block of MARKET ST"/>
    <s v="MA"/>
    <n v="2458047806"/>
    <n v="147"/>
  </r>
  <r>
    <n v="3"/>
    <n v="275"/>
    <s v="Janelle"/>
    <s v="nevaeh593@outlook.com"/>
    <s v="Internal Goods"/>
    <s v="OAK ST / FILLMORE ST"/>
    <n v="9875661422"/>
    <d v="1994-04-02T00:00:00"/>
    <d v="2004-01-16T00:00:00"/>
    <s v="Expired"/>
    <n v="625"/>
    <s v="Industrial Equipments"/>
    <s v="International"/>
    <s v="Regular"/>
    <x v="99"/>
    <n v="980"/>
    <n v="0.32448979591836735"/>
    <s v="5600 Block of DIAMONDHEIGHTS BL"/>
    <s v="100 Block of ELLIOT ST"/>
    <s v="NOT DELIVERED"/>
    <d v="2018-10-03T00:00:00"/>
    <m/>
    <s v="31aa7c8c-66f3-11ea-bbd5-7077813058ce"/>
    <n v="98982"/>
    <s v="NOT PAID"/>
    <x v="0"/>
    <m/>
    <n v="619"/>
    <s v="Nevaeh"/>
    <s v="Project director"/>
    <s v="FITZGERALD AV / GRIFFITH ST"/>
    <s v="CO"/>
    <n v="9823103962"/>
    <m/>
  </r>
  <r>
    <n v="1896"/>
    <n v="278"/>
    <s v="Bryn"/>
    <s v="rayburn250@yahoo.co.in"/>
    <s v="Retail"/>
    <s v="JOHNFKENNEDY DR / TRANSVERSE DR"/>
    <n v="9976580262"/>
    <d v="1977-09-29T00:00:00"/>
    <d v="1987-01-10T00:00:00"/>
    <s v="Expired"/>
    <n v="695"/>
    <s v="Food and Beverages"/>
    <s v="Domestic"/>
    <s v="Regular"/>
    <x v="129"/>
    <n v="833"/>
    <n v="0.31932773109243695"/>
    <s v="2000 Block of MISSION ST"/>
    <s v="4600 Block of IRVING ST"/>
    <s v="NOT DELIVERED"/>
    <d v="2013-09-25T00:00:00"/>
    <m/>
    <s v="31ab66b6-66f3-11ea-b954-7077813058ce"/>
    <n v="47111"/>
    <s v="NOT PAID"/>
    <x v="1"/>
    <m/>
    <n v="393"/>
    <s v="Rayburn"/>
    <s v="Sales manager"/>
    <s v="LEAVENWORTH ST / ELLIS ST"/>
    <s v="TX"/>
    <n v="5931525319"/>
    <m/>
  </r>
  <r>
    <n v="9631"/>
    <n v="948"/>
    <s v="Eriana"/>
    <s v="rayburn258@gmail.com"/>
    <s v="Retail"/>
    <s v="MISSION ST / 20TH ST"/>
    <n v="7191264003"/>
    <d v="2011-01-22T00:00:00"/>
    <d v="2016-10-11T00:00:00"/>
    <s v="Expired"/>
    <n v="983"/>
    <s v="Home Furnishing"/>
    <s v="International"/>
    <s v="Regular"/>
    <x v="130"/>
    <n v="166"/>
    <n v="0.36144578313253012"/>
    <s v="200 Block of TURK ST"/>
    <s v="0 Block of ANKENY ST"/>
    <s v="NOT DELIVERED"/>
    <d v="1993-07-09T00:00:00"/>
    <m/>
    <s v="31ac02dc-66f3-11ea-8f7e-7077813058ce"/>
    <n v="87420"/>
    <s v="NOT PAID"/>
    <x v="1"/>
    <m/>
    <n v="127"/>
    <s v="Rayburn"/>
    <s v="Manager"/>
    <s v="400 Block of JONES ST"/>
    <s v="CA"/>
    <n v="5199096406"/>
    <m/>
  </r>
  <r>
    <n v="9807"/>
    <n v="311"/>
    <s v="Max"/>
    <s v="jalen33@yahoo.com"/>
    <s v="Retail"/>
    <s v="DUNCAN ST / DOUGLASS ST"/>
    <n v="1106944265"/>
    <d v="2005-03-25T00:00:00"/>
    <d v="2019-09-24T00:00:00"/>
    <s v="Expired"/>
    <n v="202"/>
    <s v="Home Furnishing"/>
    <s v="International"/>
    <s v="Express"/>
    <x v="131"/>
    <n v="1274"/>
    <n v="0.68367346938775508"/>
    <s v="200 Block of HAHN ST"/>
    <s v="600 Block of VALENCIA ST"/>
    <s v="DELIVERED"/>
    <d v="2001-01-27T00:00:00"/>
    <d v="2001-08-03T00:00:00"/>
    <s v="31bbdf14-66f3-11ea-8012-7077813058ce"/>
    <n v="63810"/>
    <s v="PAID"/>
    <x v="0"/>
    <d v="2001-08-03T00:00:00"/>
    <n v="899"/>
    <s v="Jalen"/>
    <s v="Manager"/>
    <s v="1400 Block of 19TH AV"/>
    <s v="NY"/>
    <n v="4565205218"/>
    <n v="188"/>
  </r>
  <r>
    <n v="1202"/>
    <n v="426"/>
    <s v="Chasity"/>
    <s v="leslie740@ymail.co.in"/>
    <s v="Internal Goods"/>
    <s v="600 Block of PAGE ST"/>
    <n v="4935174932"/>
    <d v="2007-11-04T00:00:00"/>
    <d v="2025-01-06T00:00:00"/>
    <s v="Active"/>
    <n v="397"/>
    <s v="Automotive"/>
    <s v="International"/>
    <s v="Express"/>
    <x v="132"/>
    <n v="1045"/>
    <n v="0.83827751196172251"/>
    <s v="1600 Block of DONNER AV"/>
    <s v="800 Block of LARKIN ST"/>
    <s v="NOT DELIVERED"/>
    <d v="2004-02-29T00:00:00"/>
    <m/>
    <s v="31add76e-66f3-11ea-bc98-7077813058ce"/>
    <n v="41003"/>
    <s v="NOT PAID"/>
    <x v="0"/>
    <m/>
    <n v="839"/>
    <s v="Leslie"/>
    <s v="Manager"/>
    <s v="RUSSIA AV / ATHENS ST"/>
    <s v="IL"/>
    <n v="1385206446"/>
    <m/>
  </r>
  <r>
    <n v="8834"/>
    <n v="735"/>
    <s v="Dejon"/>
    <s v="ericka359@ymail.com"/>
    <s v="Internal Goods"/>
    <s v="0 Block of WAVERLY PL"/>
    <n v="6582738747"/>
    <d v="1988-04-12T00:00:00"/>
    <d v="2002-07-22T00:00:00"/>
    <s v="Expired"/>
    <n v="599"/>
    <s v="Industrial Equipments"/>
    <s v="Domestic"/>
    <s v="Regular"/>
    <x v="103"/>
    <n v="1100"/>
    <n v="0.86"/>
    <s v="400 Block of ELLIS ST"/>
    <s v="800 Block of MOSCOW ST"/>
    <s v="NOT DELIVERED"/>
    <d v="2001-08-31T00:00:00"/>
    <m/>
    <s v="31ae9a98-66f3-11ea-9239-7077813058ce"/>
    <n v="58511"/>
    <s v="NOT PAID"/>
    <x v="0"/>
    <m/>
    <n v="787"/>
    <s v="Ericka"/>
    <s v="IT support executive"/>
    <s v="BRANNAN ST / 9TH ST"/>
    <s v="SC"/>
    <n v="7592482439"/>
    <m/>
  </r>
  <r>
    <n v="1201"/>
    <n v="666"/>
    <s v="Sydney"/>
    <s v="curtis682@hotmail.com"/>
    <s v="Internal Goods"/>
    <s v="MARKET ST / 3RD ST"/>
    <n v="7050577792"/>
    <d v="1988-01-24T00:00:00"/>
    <d v="2007-06-21T00:00:00"/>
    <s v="Expired"/>
    <n v="306"/>
    <s v="Hazardous Goods"/>
    <s v="Domestic"/>
    <s v="Regular"/>
    <x v="133"/>
    <n v="1150"/>
    <n v="0.56869565217391305"/>
    <s v="100 Block of LEAVENWORTH ST"/>
    <s v="100 Block of PERSIA AV"/>
    <s v="DELIVERED"/>
    <d v="1983-01-28T00:00:00"/>
    <d v="1983-07-22T00:00:00"/>
    <s v="31af36c0-66f3-11ea-9653-7077813058ce"/>
    <n v="52868"/>
    <s v="PAID"/>
    <x v="1"/>
    <d v="1983-07-22T00:00:00"/>
    <n v="658"/>
    <s v="Curtis"/>
    <s v="Sales manager"/>
    <s v="200 Block of ASHBURY ST"/>
    <s v="IL"/>
    <n v="1575826863"/>
    <n v="175"/>
  </r>
  <r>
    <n v="5894"/>
    <n v="976"/>
    <s v="Laverne"/>
    <s v="brent496@ymail.co.in"/>
    <s v="Internal Goods"/>
    <s v="4400 Block of 3RD ST"/>
    <n v="2287296780"/>
    <d v="2013-03-10T00:00:00"/>
    <d v="2014-01-06T00:00:00"/>
    <s v="Expired"/>
    <n v="206"/>
    <s v="Luggage"/>
    <s v="International"/>
    <s v="Express"/>
    <x v="134"/>
    <n v="1251"/>
    <n v="0.68265387689848123"/>
    <s v="1900 Block of WASHINGTON ST"/>
    <s v="CALIFORNIA ST / FILLMORE ST"/>
    <s v="NOT DELIVERED"/>
    <d v="2012-06-25T00:00:00"/>
    <m/>
    <s v="31db9768-66f3-11ea-883c-7077813058ce"/>
    <n v="27741"/>
    <s v="NOT PAID"/>
    <x v="1"/>
    <m/>
    <n v="401"/>
    <s v="Brent"/>
    <s v="Transport manager"/>
    <s v="1500 Block of UNION ST"/>
    <s v="NJ"/>
    <n v="3288511772"/>
    <m/>
  </r>
  <r>
    <n v="2573"/>
    <n v="888"/>
    <s v="Bernadine"/>
    <s v="alessia799@hotmail.com"/>
    <s v="Internal Goods"/>
    <s v="1000 Block of CONNECTICUT ST"/>
    <n v="8241842420"/>
    <d v="2008-08-09T00:00:00"/>
    <d v="2010-06-12T00:00:00"/>
    <s v="Expired"/>
    <n v="536"/>
    <s v="Construction"/>
    <s v="Domestic"/>
    <s v="Express"/>
    <x v="135"/>
    <n v="281"/>
    <n v="0.26334519572953735"/>
    <s v="100 Block of POWELL ST"/>
    <s v="0 Block of TAYLOR ST"/>
    <s v="DELIVERED"/>
    <d v="2016-09-23T00:00:00"/>
    <d v="2016-09-21T00:00:00"/>
    <s v="31affa0a-66f3-11ea-8464-7077813058ce"/>
    <n v="8206"/>
    <s v="PAID"/>
    <x v="0"/>
    <d v="2016-09-21T00:00:00"/>
    <n v="302"/>
    <s v="Alessia"/>
    <s v="Fleet manager"/>
    <s v="1200 Block of THE EMBARCADERONORTH ST"/>
    <s v="CA"/>
    <n v="4826890428"/>
    <n v="-2"/>
  </r>
  <r>
    <n v="2601"/>
    <n v="43"/>
    <s v="Gwendolyn"/>
    <s v="kelly848@hotmail.com"/>
    <s v="Wholesale"/>
    <s v="100 Block of 3RD ST"/>
    <n v="9380507727"/>
    <d v="1982-09-06T00:00:00"/>
    <d v="1995-06-11T00:00:00"/>
    <s v="Expired"/>
    <n v="515"/>
    <s v="Healthcare"/>
    <s v="Domestic"/>
    <s v="Express"/>
    <x v="136"/>
    <n v="1425"/>
    <n v="0.54877192982456136"/>
    <s v="MARKET ST / CHURCH ST"/>
    <s v="LOMBARD ST / LEAVENWORTH ST"/>
    <s v="NOT DELIVERED"/>
    <d v="1996-01-01T00:00:00"/>
    <m/>
    <s v="31b21c7a-66f3-11ea-b007-7077813058ce"/>
    <n v="22214"/>
    <s v="NOT PAID"/>
    <x v="0"/>
    <m/>
    <n v="467"/>
    <s v="Kelly"/>
    <s v="Project director"/>
    <s v="0 Block of BRADY ST"/>
    <s v="IL"/>
    <n v="3594123975"/>
    <m/>
  </r>
  <r>
    <n v="2656"/>
    <n v="722"/>
    <s v="Maurice"/>
    <s v="francis214@hotmail.com"/>
    <s v="Wholesale"/>
    <s v="100 Block of TURQUOISE WY"/>
    <n v="4722321429"/>
    <d v="1982-03-23T00:00:00"/>
    <d v="1997-04-13T00:00:00"/>
    <s v="Expired"/>
    <n v="332"/>
    <s v="Luggage"/>
    <s v="International"/>
    <s v="Regular"/>
    <x v="137"/>
    <n v="39"/>
    <n v="1.1538461538461537"/>
    <s v="100 Block of UPPER TR"/>
    <s v="POST ST / HYDE ST"/>
    <s v="NOT DELIVERED"/>
    <d v="2008-09-14T00:00:00"/>
    <m/>
    <s v="31b2dfd8-66f3-11ea-b094-7077813058ce"/>
    <n v="806"/>
    <s v="NOT PAID"/>
    <x v="1"/>
    <m/>
    <n v="642"/>
    <s v="Francis"/>
    <s v="Project director"/>
    <s v="ANZA ST / SPRUCE ST"/>
    <s v="NY"/>
    <n v="7051750919"/>
    <m/>
  </r>
  <r>
    <n v="4732"/>
    <n v="635"/>
    <s v="Julie"/>
    <s v="wayne473@gmail.com"/>
    <s v="Internal Goods"/>
    <s v="1300 Block of HAIGHT ST"/>
    <n v="2676477272"/>
    <d v="1980-05-07T00:00:00"/>
    <d v="1987-10-18T00:00:00"/>
    <s v="Expired"/>
    <n v="210"/>
    <s v="Home Furnishing"/>
    <s v="International"/>
    <s v="Express"/>
    <x v="138"/>
    <n v="1433"/>
    <n v="0.41242149337055128"/>
    <s v="300 Block of COLLINGWOOD ST"/>
    <s v="900 Block of MARKET ST"/>
    <s v="NOT DELIVERED"/>
    <d v="2005-10-23T00:00:00"/>
    <m/>
    <s v="31c6b2fe-66f3-11ea-9b07-7077813058ce"/>
    <n v="89389"/>
    <s v="NOT PAID"/>
    <x v="1"/>
    <m/>
    <n v="889"/>
    <s v="Wayne"/>
    <s v="Warehouse manager"/>
    <s v="500 Block of CAPP ST"/>
    <s v="OK"/>
    <n v="1096489886"/>
    <m/>
  </r>
  <r>
    <n v="584"/>
    <n v="392"/>
    <s v="Marie"/>
    <s v="zella692@yahoo.co.in"/>
    <s v="Wholesale"/>
    <s v="900 Block of GEARY ST"/>
    <n v="2677043411"/>
    <d v="1976-12-15T00:00:00"/>
    <d v="1978-12-15T00:00:00"/>
    <s v="Expired"/>
    <n v="958"/>
    <s v="Hazardous Goods"/>
    <s v="International"/>
    <s v="Express"/>
    <x v="139"/>
    <n v="669"/>
    <n v="0.40956651718983555"/>
    <s v="0 Block of GOLDEN GATE AV"/>
    <s v="900 Block of MARIPOSA ST"/>
    <s v="NOT DELIVERED"/>
    <d v="2016-02-24T00:00:00"/>
    <m/>
    <s v="31b4db48-66f3-11ea-8ac6-7077813058ce"/>
    <n v="5769"/>
    <s v="NOT PAID"/>
    <x v="0"/>
    <m/>
    <n v="700"/>
    <s v="Zella"/>
    <s v="Non-executive director"/>
    <s v="FRANKLIN ST / GOLDEN GATE AV"/>
    <s v="WV"/>
    <n v="7077868681"/>
    <m/>
  </r>
  <r>
    <n v="2142"/>
    <n v="767"/>
    <s v="Rory"/>
    <s v="bernard448@google.co.in"/>
    <s v="Internal Goods"/>
    <s v="MISSION ST / RUSSIA AV"/>
    <n v="3463358376"/>
    <d v="1973-09-07T00:00:00"/>
    <d v="1976-10-14T00:00:00"/>
    <s v="Expired"/>
    <n v="977"/>
    <s v="Arts and crafts"/>
    <s v="International"/>
    <s v="Regular"/>
    <x v="140"/>
    <n v="558"/>
    <n v="0.77777777777777779"/>
    <s v="200 Block of MISSOURI ST"/>
    <s v="900 Block of ELLSWORTH ST"/>
    <s v="DELIVERED"/>
    <d v="2002-02-03T00:00:00"/>
    <d v="2002-10-20T00:00:00"/>
    <s v="31b6fdd4-66f3-11ea-8bc0-7077813058ce"/>
    <n v="44807"/>
    <s v="PAID"/>
    <x v="0"/>
    <d v="2002-10-20T00:00:00"/>
    <n v="676"/>
    <s v="Bernard"/>
    <s v="HR manager"/>
    <s v="JONES ST / STEVELOE PL"/>
    <s v="MN"/>
    <n v="3975638935"/>
    <n v="259"/>
  </r>
  <r>
    <n v="2396"/>
    <n v="650"/>
    <s v="Miley"/>
    <s v="parth128@gmail.com"/>
    <s v="Retail"/>
    <s v="19TH ST / YORK ST"/>
    <n v="6083580617"/>
    <d v="1984-10-03T00:00:00"/>
    <d v="1991-03-16T00:00:00"/>
    <s v="Expired"/>
    <n v="460"/>
    <s v="Electronics"/>
    <s v="International"/>
    <s v="Express"/>
    <x v="141"/>
    <n v="1313"/>
    <n v="0.68316831683168322"/>
    <s v="100 Block of EDDY ST"/>
    <s v="1400 Block of KIRKWOOD CT"/>
    <s v="DELIVERED"/>
    <d v="2005-04-16T00:00:00"/>
    <d v="2005-09-15T00:00:00"/>
    <s v="31b80f2e-66f3-11ea-9f03-7077813058ce"/>
    <n v="11223"/>
    <s v="PAID"/>
    <x v="1"/>
    <d v="2005-09-15T00:00:00"/>
    <n v="602"/>
    <s v="Parth"/>
    <s v="Chief executive officer"/>
    <s v="1400 Block of WASHINGTON ST"/>
    <s v="LA"/>
    <n v="8049380718"/>
    <n v="152"/>
  </r>
  <r>
    <n v="8747"/>
    <n v="908"/>
    <s v="Trey"/>
    <s v="arlene95@ymail.co.in"/>
    <s v="Retail"/>
    <s v="GEARY ST / STOCKTON ST"/>
    <n v="3087180828"/>
    <d v="2006-01-15T00:00:00"/>
    <d v="2024-07-28T00:00:00"/>
    <s v="Active"/>
    <n v="659"/>
    <s v="Automotive"/>
    <s v="International"/>
    <s v="Regular"/>
    <x v="101"/>
    <n v="595"/>
    <n v="0.74285714285714288"/>
    <s v="0 Block of UNITEDNATIONS PZ"/>
    <s v="200 Block of HAHN ST"/>
    <s v="DELIVERED"/>
    <d v="1998-02-21T00:00:00"/>
    <d v="1998-09-11T00:00:00"/>
    <s v="31b8ab40-66f3-11ea-a1ea-7077813058ce"/>
    <n v="85889"/>
    <s v="PAID"/>
    <x v="1"/>
    <d v="1998-09-11T00:00:00"/>
    <n v="175"/>
    <s v="Arlene"/>
    <s v="Warehouse in charge"/>
    <s v="15TH AV / SHELDON TR"/>
    <s v="CA"/>
    <n v="6417574125"/>
    <n v="202"/>
  </r>
  <r>
    <n v="9770"/>
    <n v="106"/>
    <s v="Sonja"/>
    <s v="anne892@hotmail.com"/>
    <s v="Wholesale"/>
    <s v="OAKDALE AV / SELBY ST"/>
    <n v="7962531995"/>
    <d v="2006-08-19T00:00:00"/>
    <d v="2013-01-07T00:00:00"/>
    <s v="Expired"/>
    <n v="540"/>
    <s v="Luggage"/>
    <s v="International"/>
    <s v="Express"/>
    <x v="21"/>
    <n v="934"/>
    <n v="0.4614561027837259"/>
    <s v="4000 Block of GEARY BL"/>
    <s v="1000 Block of POTRERO AV"/>
    <s v="DELIVERED"/>
    <d v="1977-04-21T00:00:00"/>
    <d v="1977-11-08T00:00:00"/>
    <s v="31ba31b0-66f3-11ea-b455-7077813058ce"/>
    <n v="987"/>
    <s v="PAID"/>
    <x v="1"/>
    <d v="1977-11-08T00:00:00"/>
    <n v="412"/>
    <s v="Anne"/>
    <s v="Project director"/>
    <s v="400 Block of SUTTER ST"/>
    <s v="CT"/>
    <n v="4345935028"/>
    <n v="201"/>
  </r>
  <r>
    <n v="2525"/>
    <n v="830"/>
    <s v="Danielle"/>
    <s v="jensen191@ymail.co.in"/>
    <s v="Internal Goods"/>
    <s v="500 Block of JOHNFKENNEDY DR"/>
    <n v="9484650144"/>
    <d v="2010-06-24T00:00:00"/>
    <d v="2026-11-19T00:00:00"/>
    <s v="Active"/>
    <n v="632"/>
    <s v="Industrial Equipments"/>
    <s v="Domestic"/>
    <s v="Regular"/>
    <x v="142"/>
    <n v="193"/>
    <n v="0.34715025906735753"/>
    <s v="CAPP ST / 17TH ST"/>
    <s v="ALEMANY BL / ELLSWORTH ST"/>
    <s v="DELIVERED"/>
    <d v="1992-08-26T00:00:00"/>
    <d v="1992-12-25T00:00:00"/>
    <s v="31bca246-66f3-11ea-abf6-7077813058ce"/>
    <n v="22261"/>
    <s v="PAID"/>
    <x v="0"/>
    <d v="1992-12-25T00:00:00"/>
    <n v="123"/>
    <s v="Jensen"/>
    <s v="Warehouse in charge"/>
    <s v="1900 Block of UNION ST"/>
    <s v="OH"/>
    <n v="1029848581"/>
    <n v="121"/>
  </r>
  <r>
    <n v="3172"/>
    <n v="978"/>
    <s v="Catherine"/>
    <s v="alysha459@ymail.co.in"/>
    <s v="Internal Goods"/>
    <s v="100 Block of SANBUENAVENTURA WY"/>
    <n v="9719226221"/>
    <d v="1980-07-17T00:00:00"/>
    <d v="1982-04-29T00:00:00"/>
    <s v="Expired"/>
    <n v="279"/>
    <s v="Construction"/>
    <s v="International"/>
    <s v="Regular"/>
    <x v="75"/>
    <n v="464"/>
    <n v="0.18103448275862069"/>
    <s v="800 Block of MARKET ST"/>
    <s v="1500 Block of SLOAT BL"/>
    <s v="NOT DELIVERED"/>
    <d v="2016-03-18T00:00:00"/>
    <m/>
    <s v="31e163c2-66f3-11ea-a771-7077813058ce"/>
    <n v="21003"/>
    <s v="NOT PAID"/>
    <x v="0"/>
    <m/>
    <n v="821"/>
    <s v="Alysha"/>
    <s v="Technical support executive"/>
    <s v="1500 Block of SLOAT BL"/>
    <s v="IL"/>
    <n v="6595878396"/>
    <m/>
  </r>
  <r>
    <n v="7146"/>
    <n v="351"/>
    <s v="Enrique"/>
    <s v="stanley112@outlook.com"/>
    <s v="Wholesale"/>
    <s v="900 Block of MARKET ST"/>
    <n v="2048989791"/>
    <d v="2013-11-11T00:00:00"/>
    <d v="2026-11-21T00:00:00"/>
    <s v="Active"/>
    <n v="990"/>
    <s v="Construction"/>
    <s v="International"/>
    <s v="Regular"/>
    <x v="143"/>
    <n v="646"/>
    <n v="0.27554179566563469"/>
    <s v="700 Block of BATTERY ST"/>
    <s v="0 Block of MARINA BL"/>
    <s v="DELIVERED"/>
    <d v="2003-05-18T00:00:00"/>
    <d v="2003-11-28T00:00:00"/>
    <s v="31be28b0-66f3-11ea-ac89-7077813058ce"/>
    <n v="73874"/>
    <s v="PAID"/>
    <x v="0"/>
    <d v="2003-11-28T00:00:00"/>
    <n v="433"/>
    <s v="Stanley"/>
    <s v="Warehouse manager"/>
    <s v="0 Block of LAGUNA ST"/>
    <s v="MD"/>
    <n v="4382867697"/>
    <n v="194"/>
  </r>
  <r>
    <n v="563"/>
    <n v="529"/>
    <s v="Brenda"/>
    <s v="pamela639@google.co.in"/>
    <s v="Retail"/>
    <s v="CHESTNUT ST / COLUMBUS AV"/>
    <n v="8133737988"/>
    <d v="1975-06-12T00:00:00"/>
    <d v="1983-01-10T00:00:00"/>
    <s v="Expired"/>
    <n v="913"/>
    <s v="Home Furnishing"/>
    <s v="Domestic"/>
    <s v="Express"/>
    <x v="144"/>
    <n v="755"/>
    <n v="0.23841059602649006"/>
    <s v="5TH ST / MARKET ST"/>
    <s v="MONTGOMERY ST / VALLEJO ST"/>
    <s v="NOT DELIVERED"/>
    <d v="1974-05-08T00:00:00"/>
    <m/>
    <s v="31beebdc-66f3-11ea-a06e-7077813058ce"/>
    <n v="20187"/>
    <s v="NOT PAID"/>
    <x v="1"/>
    <m/>
    <n v="244"/>
    <s v="Pamela"/>
    <s v="Warehouse manager"/>
    <s v="0 Block of CHENERY ST"/>
    <s v="IL"/>
    <n v="8529787345"/>
    <m/>
  </r>
  <r>
    <n v="7764"/>
    <n v="690"/>
    <s v="Albert"/>
    <s v="christina573@hotmail.com"/>
    <s v="Wholesale"/>
    <s v="0 Block of STONEYBROOK AV"/>
    <n v="8065274712"/>
    <d v="2010-11-04T00:00:00"/>
    <d v="2015-03-27T00:00:00"/>
    <s v="Expired"/>
    <n v="298"/>
    <s v="Hazardous Goods"/>
    <s v="International"/>
    <s v="Regular"/>
    <x v="145"/>
    <n v="1297"/>
    <n v="0.5528141865844256"/>
    <s v="200 Block of 11TH AV"/>
    <s v="400 Block of TURK ST"/>
    <s v="NOT DELIVERED"/>
    <d v="1979-05-13T00:00:00"/>
    <m/>
    <s v="31c8fc98-66f3-11ea-b3c3-7077813058ce"/>
    <n v="28987"/>
    <s v="NOT PAID"/>
    <x v="1"/>
    <m/>
    <n v="670"/>
    <s v="Christina"/>
    <s v="Warehouse in charge"/>
    <s v="2400 Block of SAN BRUNO AV"/>
    <s v="KS"/>
    <n v="6215794970"/>
    <m/>
  </r>
  <r>
    <n v="7771"/>
    <n v="52"/>
    <s v="Andre"/>
    <s v="isabela532@hotmail.com"/>
    <s v="Retail"/>
    <s v="200 Block of 9TH ST"/>
    <n v="3262621948"/>
    <d v="2002-11-14T00:00:00"/>
    <d v="2022-12-23T00:00:00"/>
    <s v="Expired"/>
    <n v="371"/>
    <s v="Arts and crafts"/>
    <s v="Domestic"/>
    <s v="Express"/>
    <x v="146"/>
    <n v="990"/>
    <n v="0.28282828282828282"/>
    <s v="2400 Block of MISSION ST"/>
    <s v="BEACH ST / TAYLOR ST"/>
    <s v="NOT DELIVERED"/>
    <d v="1975-07-03T00:00:00"/>
    <m/>
    <s v="31bfaf0c-66f3-11ea-8a4e-7077813058ce"/>
    <n v="51038"/>
    <s v="NOT PAID"/>
    <x v="1"/>
    <m/>
    <n v="147"/>
    <s v="Isabela"/>
    <s v="Inventory manager"/>
    <s v="MISSION ST / 13TH ST"/>
    <s v="NC"/>
    <n v="2933328030"/>
    <m/>
  </r>
  <r>
    <n v="4789"/>
    <n v="30"/>
    <s v="Eunice"/>
    <s v="tiffani333@outlook.com"/>
    <s v="Internal Goods"/>
    <s v="700 Block of MARKET ST"/>
    <n v="3426943865"/>
    <d v="2016-11-27T00:00:00"/>
    <d v="2029-06-20T00:00:00"/>
    <s v="Active"/>
    <n v="514"/>
    <s v="Hazardous Goods"/>
    <s v="Domestic"/>
    <s v="Express"/>
    <x v="147"/>
    <n v="965"/>
    <n v="0.27253886010362693"/>
    <s v="TARAVAL ST / 17TH AV"/>
    <s v="EDDY ST / MASON ST"/>
    <s v="NOT DELIVERED"/>
    <d v="1982-05-18T00:00:00"/>
    <m/>
    <s v="31c07288-66f3-11ea-a2cf-7077813058ce"/>
    <n v="89846"/>
    <s v="NOT PAID"/>
    <x v="1"/>
    <m/>
    <n v="634"/>
    <s v="Tiffani"/>
    <s v="Project director"/>
    <s v="1700 Block of POST ST"/>
    <s v="NJ"/>
    <n v="1549574380"/>
    <m/>
  </r>
  <r>
    <n v="3221"/>
    <n v="421"/>
    <s v="Johnny"/>
    <s v="ora822@outlook.com"/>
    <s v="Retail"/>
    <s v="300 Block of ATHENS ST"/>
    <n v="7803854441"/>
    <d v="2002-06-24T00:00:00"/>
    <d v="2014-01-04T00:00:00"/>
    <s v="Expired"/>
    <n v="707"/>
    <s v="Automotive"/>
    <s v="Domestic"/>
    <s v="Regular"/>
    <x v="148"/>
    <n v="931"/>
    <n v="0.20085929108485501"/>
    <s v="19TH ST / SHOTWELL ST"/>
    <s v="7TH ST / STEVENSON ST"/>
    <s v="NOT DELIVERED"/>
    <d v="2007-06-19T00:00:00"/>
    <m/>
    <s v="31c1364c-66f3-11ea-82bf-7077813058ce"/>
    <n v="59967"/>
    <s v="NOT PAID"/>
    <x v="0"/>
    <m/>
    <n v="999"/>
    <s v="Ora"/>
    <s v="IT support executive"/>
    <s v="400 Block of JONES ST"/>
    <s v="MI"/>
    <n v="5348595059"/>
    <m/>
  </r>
  <r>
    <n v="5958"/>
    <n v="318"/>
    <s v="Todd"/>
    <s v="jensen157@gmail.com"/>
    <s v="Retail"/>
    <s v="COLUMBUS AV / CHESTNUT ST"/>
    <n v="5160860537"/>
    <d v="1974-05-31T00:00:00"/>
    <d v="1987-07-12T00:00:00"/>
    <s v="Expired"/>
    <n v="304"/>
    <s v="Food and Beverages"/>
    <s v="Domestic"/>
    <s v="Regular"/>
    <x v="149"/>
    <n v="1172"/>
    <n v="0.46075085324232085"/>
    <s v="500 Block of STEVENSON ST"/>
    <s v="HYDE ST / TURK ST"/>
    <s v="DELIVERED"/>
    <d v="2004-03-20T00:00:00"/>
    <d v="2004-09-25T00:00:00"/>
    <s v="31ce7a18-66f3-11ea-94eb-7077813058ce"/>
    <n v="13693"/>
    <s v="PAID"/>
    <x v="1"/>
    <d v="2004-09-25T00:00:00"/>
    <n v="786"/>
    <s v="Jensen"/>
    <s v="Block development manager"/>
    <s v="MISSION ST / 16TH ST"/>
    <s v="CT"/>
    <n v="3669773727"/>
    <n v="189"/>
  </r>
  <r>
    <n v="5197"/>
    <n v="696"/>
    <s v="Christa"/>
    <s v="crystal579@outlook.com"/>
    <s v="Internal Goods"/>
    <s v="27TH AV / LAKE ST"/>
    <n v="9770768694"/>
    <d v="1995-11-23T00:00:00"/>
    <d v="2000-06-04T00:00:00"/>
    <s v="Expired"/>
    <n v="473"/>
    <s v="Arts and crafts"/>
    <s v="International"/>
    <s v="Regular"/>
    <x v="150"/>
    <n v="361"/>
    <n v="0.26038781163434904"/>
    <s v="2300 Block of 14TH AV"/>
    <s v="0 Block of 12TH ST"/>
    <s v="DELIVERED"/>
    <d v="2012-01-25T00:00:00"/>
    <d v="2012-01-17T00:00:00"/>
    <s v="31c1f8b4-66f3-11ea-8397-7077813058ce"/>
    <n v="59474"/>
    <s v="PAID"/>
    <x v="1"/>
    <d v="2012-01-17T00:00:00"/>
    <n v="477"/>
    <s v="Crystal"/>
    <s v="IT support executive"/>
    <s v="0 Block of ADAIR ST"/>
    <s v="GA"/>
    <n v="8326159645"/>
    <n v="-8"/>
  </r>
  <r>
    <n v="8183"/>
    <n v="788"/>
    <s v="Wilbur"/>
    <s v="todd405@ymail.co.in"/>
    <s v="Retail"/>
    <s v="2400 Block of MARKET ST"/>
    <n v="2496040176"/>
    <d v="2011-05-14T00:00:00"/>
    <d v="2013-09-11T00:00:00"/>
    <s v="Expired"/>
    <n v="847"/>
    <s v="Fashion"/>
    <s v="International"/>
    <s v="Express"/>
    <x v="151"/>
    <n v="1297"/>
    <n v="0.69853508095605243"/>
    <s v="2100 Block of MISSION ST"/>
    <s v="1100 Block of FOLSOM ST"/>
    <s v="NOT DELIVERED"/>
    <d v="1983-04-17T00:00:00"/>
    <m/>
    <s v="31c30a08-66f3-11ea-aba8-7077813058ce"/>
    <n v="77342"/>
    <s v="NOT PAID"/>
    <x v="1"/>
    <m/>
    <n v="746"/>
    <s v="Todd"/>
    <s v="Engineering department manager"/>
    <s v="6TH ST / MISSION ST"/>
    <s v="IL"/>
    <n v="4303568430"/>
    <m/>
  </r>
  <r>
    <n v="1126"/>
    <n v="590"/>
    <s v="Steve"/>
    <s v="frederick409@outlook.com"/>
    <s v="Wholesale"/>
    <s v="7TH ST / MARKET ST"/>
    <n v="5597753640"/>
    <d v="2002-07-25T00:00:00"/>
    <d v="2010-12-12T00:00:00"/>
    <s v="Expired"/>
    <n v="815"/>
    <s v="Healthcare"/>
    <s v="International"/>
    <s v="Regular"/>
    <x v="152"/>
    <n v="130"/>
    <n v="0.5461538461538461"/>
    <s v="1400 Block of VANDYKE AV"/>
    <s v="EDDY ST / VANNESS AV"/>
    <s v="DELIVERED"/>
    <d v="2010-01-30T00:00:00"/>
    <d v="2010-03-02T00:00:00"/>
    <s v="31c49062-66f3-11ea-ba20-7077813058ce"/>
    <n v="57460"/>
    <s v="PAID"/>
    <x v="1"/>
    <d v="2010-03-02T00:00:00"/>
    <n v="287"/>
    <s v="Frederick"/>
    <s v="Delivery Boy"/>
    <s v="TAYLOR ST / ELLIS ST"/>
    <s v="DE"/>
    <n v="4386754323"/>
    <n v="31"/>
  </r>
  <r>
    <n v="4899"/>
    <n v="417"/>
    <s v="Ronnie"/>
    <s v="makala843@ymail.com"/>
    <s v="Internal Goods"/>
    <s v="1000 Block of BUSH ST"/>
    <n v="6624913103"/>
    <d v="2009-09-25T00:00:00"/>
    <d v="2023-03-16T00:00:00"/>
    <s v="Expired"/>
    <n v="928"/>
    <s v="Hazardous Goods"/>
    <s v="International"/>
    <s v="Express"/>
    <x v="153"/>
    <n v="904"/>
    <n v="0.27986725663716816"/>
    <s v="800 Block of MARKET ST"/>
    <s v="800 Block of MARKET ST"/>
    <s v="NOT DELIVERED"/>
    <d v="1973-09-05T00:00:00"/>
    <m/>
    <s v="31c616ba-66f3-11ea-afb3-7077813058ce"/>
    <n v="74930"/>
    <s v="NOT PAID"/>
    <x v="1"/>
    <m/>
    <n v="310"/>
    <s v="Makala"/>
    <s v="Executive director"/>
    <s v="0 Block of NEWTON ST"/>
    <s v="CA"/>
    <n v="8824594477"/>
    <m/>
  </r>
  <r>
    <n v="4103"/>
    <n v="549"/>
    <s v="Paola"/>
    <s v="bart400@outlook.com"/>
    <s v="Internal Goods"/>
    <s v="700 Block of POST ST"/>
    <n v="7164606551"/>
    <d v="1972-10-26T00:00:00"/>
    <d v="1989-12-22T00:00:00"/>
    <s v="Expired"/>
    <n v="793"/>
    <s v="Automotive"/>
    <s v="Domestic"/>
    <s v="Regular"/>
    <x v="154"/>
    <n v="835"/>
    <n v="0.47784431137724553"/>
    <s v="400 Block of ELLIS ST"/>
    <s v="17TH ST / SHOTWELL ST"/>
    <s v="NOT DELIVERED"/>
    <d v="1996-07-06T00:00:00"/>
    <m/>
    <s v="31c77618-66f3-11ea-bb5b-7077813058ce"/>
    <n v="86767"/>
    <s v="NOT PAID"/>
    <x v="1"/>
    <m/>
    <n v="512"/>
    <s v="Bart"/>
    <s v="Office manager"/>
    <s v="11TH ST / MINNA ST"/>
    <s v="MO"/>
    <n v="3305516916"/>
    <m/>
  </r>
  <r>
    <n v="1424"/>
    <n v="595"/>
    <s v="George"/>
    <s v="kenny233@hotmail.com"/>
    <s v="Retail"/>
    <s v="1000 Block of FOLSOM ST"/>
    <n v="5818539801"/>
    <d v="1984-05-18T00:00:00"/>
    <d v="2000-03-15T00:00:00"/>
    <s v="Expired"/>
    <n v="315"/>
    <s v="Food and Beverages"/>
    <s v="Domestic"/>
    <s v="Express"/>
    <x v="155"/>
    <n v="638"/>
    <n v="0.36050156739811912"/>
    <s v="3RD AV / BALBOA ST"/>
    <s v="400 Block of LAKESHORE DR"/>
    <s v="NOT DELIVERED"/>
    <d v="1995-11-26T00:00:00"/>
    <m/>
    <s v="31de0880-66f3-11ea-ab1e-7077813058ce"/>
    <n v="37660"/>
    <s v="NOT PAID"/>
    <x v="0"/>
    <m/>
    <n v="493"/>
    <s v="Kenny"/>
    <s v="Transport manager"/>
    <s v="400 Block of 26TH AV"/>
    <s v="AL"/>
    <n v="5243247634"/>
    <m/>
  </r>
  <r>
    <n v="7861"/>
    <n v="877"/>
    <s v="Shemar"/>
    <s v="leighann675@gmail.com"/>
    <s v="Wholesale"/>
    <s v="1000 Block of INGERSON AV"/>
    <n v="6448120894"/>
    <d v="2006-01-15T00:00:00"/>
    <d v="2020-05-08T00:00:00"/>
    <s v="Expired"/>
    <n v="872"/>
    <s v="Automotive"/>
    <s v="International"/>
    <s v="Express"/>
    <x v="156"/>
    <n v="242"/>
    <n v="0.37603305785123969"/>
    <s v="21ST ST / POTRERO AV"/>
    <s v="400 Block of GENEVA AV"/>
    <s v="DELIVERED"/>
    <d v="2008-05-21T00:00:00"/>
    <d v="2008-05-17T00:00:00"/>
    <s v="31c8394a-66f3-11ea-bf8e-7077813058ce"/>
    <n v="42257"/>
    <s v="PAID"/>
    <x v="1"/>
    <d v="2008-05-17T00:00:00"/>
    <n v="693"/>
    <s v="Leighann"/>
    <s v="Branch manager"/>
    <s v="HAIGHT ST / STANYAN ST"/>
    <s v="FL"/>
    <n v="6982317596"/>
    <n v="-4"/>
  </r>
  <r>
    <n v="5345"/>
    <n v="164"/>
    <s v="Kyleigh"/>
    <s v="edith189@ymail.co.in"/>
    <s v="Wholesale"/>
    <s v="3900 Block of MISSION ST"/>
    <n v="8636405460"/>
    <d v="1997-05-19T00:00:00"/>
    <d v="2008-01-13T00:00:00"/>
    <s v="Expired"/>
    <n v="941"/>
    <s v="Food and Beverages"/>
    <s v="International"/>
    <s v="Regular"/>
    <x v="157"/>
    <n v="1181"/>
    <n v="0.62235393734123623"/>
    <s v="17TH ST / FOLSOM ST"/>
    <s v="400 Block of BRIGHT ST"/>
    <s v="DELIVERED"/>
    <d v="2010-07-01T00:00:00"/>
    <d v="2010-08-28T00:00:00"/>
    <s v="31c9e6be-66f3-11ea-9f95-7077813058ce"/>
    <n v="38952"/>
    <s v="PAID"/>
    <x v="1"/>
    <d v="2010-08-28T00:00:00"/>
    <n v="238"/>
    <s v="Edith"/>
    <s v="HR manager"/>
    <s v="300 Block of 30TH AV"/>
    <s v="MO"/>
    <n v="2452732341"/>
    <n v="58"/>
  </r>
  <r>
    <n v="6191"/>
    <n v="279"/>
    <s v="Julianna"/>
    <s v="milburn442@hotmail.com"/>
    <s v="Retail"/>
    <s v="300 Block of 6TH AV"/>
    <n v="7478765147"/>
    <d v="1981-11-18T00:00:00"/>
    <d v="1989-04-20T00:00:00"/>
    <s v="Expired"/>
    <n v="731"/>
    <s v="Hazardous Goods"/>
    <s v="Domestic"/>
    <s v="Express"/>
    <x v="158"/>
    <n v="1242"/>
    <n v="0.78099838969404189"/>
    <s v="KEITH ST / SHAFTER AV"/>
    <s v="0 Block of SPOFFORD LN"/>
    <s v="NOT DELIVERED"/>
    <d v="1983-07-05T00:00:00"/>
    <m/>
    <s v="31caa9ee-66f3-11ea-bce1-7077813058ce"/>
    <n v="50635"/>
    <s v="NOT PAID"/>
    <x v="1"/>
    <m/>
    <n v="400"/>
    <s v="Milburn"/>
    <s v="HR manager"/>
    <s v="4200 Block of GEARY BL"/>
    <s v="MT"/>
    <n v="1402030924"/>
    <m/>
  </r>
  <r>
    <n v="310"/>
    <n v="574"/>
    <s v="Michaela"/>
    <s v="loren171@gmail.com"/>
    <s v="Internal Goods"/>
    <s v="2000 Block of MISSION ST"/>
    <n v="5704304288"/>
    <d v="2005-10-06T00:00:00"/>
    <d v="2021-04-11T00:00:00"/>
    <s v="Expired"/>
    <n v="500"/>
    <s v="Arts and crafts"/>
    <s v="Domestic"/>
    <s v="Regular"/>
    <x v="159"/>
    <n v="236"/>
    <n v="0.33898305084745761"/>
    <s v="900 Block of LARKIN ST"/>
    <s v="900 Block of STOCKTON ST"/>
    <s v="NOT DELIVERED"/>
    <d v="1980-07-05T00:00:00"/>
    <m/>
    <s v="31cb461a-66f3-11ea-a37c-7077813058ce"/>
    <n v="32800"/>
    <s v="NOT PAID"/>
    <x v="1"/>
    <m/>
    <n v="398"/>
    <s v="Loren"/>
    <s v="Fleet manager"/>
    <s v="400 Block of HAIGHT ST"/>
    <s v="OH"/>
    <n v="1812999737"/>
    <m/>
  </r>
  <r>
    <n v="4628"/>
    <n v="248"/>
    <s v="Darrel"/>
    <s v="gael721@hotmail.com"/>
    <s v="Retail"/>
    <s v="2300 Block of BUCHANAN ST"/>
    <n v="5946963380"/>
    <d v="2010-06-16T00:00:00"/>
    <d v="2020-05-12T00:00:00"/>
    <s v="Expired"/>
    <n v="357"/>
    <s v="Healthcare"/>
    <s v="International"/>
    <s v="Express"/>
    <x v="160"/>
    <n v="1113"/>
    <n v="0.69811320754716977"/>
    <s v="200 Block of KING ST"/>
    <s v="0 Block of FUENTE AV"/>
    <s v="NOT DELIVERED"/>
    <d v="1990-10-11T00:00:00"/>
    <m/>
    <s v="31d68f18-66f3-11ea-b8c4-7077813058ce"/>
    <n v="88092"/>
    <s v="NOT PAID"/>
    <x v="1"/>
    <m/>
    <n v="69"/>
    <s v="Gael"/>
    <s v="Market analyst"/>
    <s v="26TH ST / TREAT AV"/>
    <s v="KY"/>
    <n v="5913610613"/>
    <m/>
  </r>
  <r>
    <n v="2159"/>
    <n v="640"/>
    <s v="Nigel"/>
    <s v="coleman372@yahoo.co.in"/>
    <s v="Retail"/>
    <s v="SUTTER ST / FRANKLIN ST"/>
    <n v="2543703845"/>
    <d v="2016-10-11T00:00:00"/>
    <d v="2027-08-11T00:00:00"/>
    <s v="Active"/>
    <n v="787"/>
    <s v="Arts and crafts"/>
    <s v="International"/>
    <s v="Express"/>
    <x v="148"/>
    <n v="864"/>
    <n v="0.21643518518518517"/>
    <s v="0 Block of OFARRELL ST"/>
    <s v="200 Block of TURK ST"/>
    <s v="DELIVERED"/>
    <d v="2011-03-28T00:00:00"/>
    <d v="2011-06-25T00:00:00"/>
    <s v="31cccd64-66f3-11ea-a4c2-7077813058ce"/>
    <n v="24449"/>
    <s v="PAID"/>
    <x v="1"/>
    <d v="2011-06-25T00:00:00"/>
    <n v="193"/>
    <s v="Coleman"/>
    <s v="Warehouse manager"/>
    <s v="1500 Block of MARKET ST"/>
    <s v="NY"/>
    <n v="2906446799"/>
    <n v="89"/>
  </r>
  <r>
    <n v="3569"/>
    <n v="896"/>
    <s v="Mavis"/>
    <s v="jennifer84@gmail.com"/>
    <s v="Retail"/>
    <s v="700 Block of CABRILLO ST"/>
    <n v="6104073082"/>
    <d v="2016-11-01T00:00:00"/>
    <d v="2021-07-18T00:00:00"/>
    <s v="Expired"/>
    <n v="749"/>
    <s v="Automotive"/>
    <s v="International"/>
    <s v="Express"/>
    <x v="161"/>
    <n v="875"/>
    <n v="0.29942857142857143"/>
    <s v="0 Block of PAYSON ST"/>
    <s v="0 Block of POWELL ST"/>
    <s v="DELIVERED"/>
    <d v="2014-04-30T00:00:00"/>
    <d v="2014-07-02T00:00:00"/>
    <s v="31cd8fca-66f3-11ea-97a4-7077813058ce"/>
    <n v="3119"/>
    <s v="PAID"/>
    <x v="0"/>
    <d v="2014-07-02T00:00:00"/>
    <n v="33"/>
    <s v="Jennifer"/>
    <s v="Engineering department manager"/>
    <s v="FELL ST / STEINER ST"/>
    <s v="MA"/>
    <n v="6522949251"/>
    <n v="63"/>
  </r>
  <r>
    <n v="6357"/>
    <n v="681"/>
    <s v="Adrianna"/>
    <s v="annamaria542@ymail.co.in"/>
    <s v="Retail"/>
    <s v="100 Block of EDDY ST"/>
    <n v="3676237077"/>
    <d v="2009-01-13T00:00:00"/>
    <d v="2020-01-22T00:00:00"/>
    <s v="Expired"/>
    <n v="477"/>
    <s v="Fashion"/>
    <s v="International"/>
    <s v="Regular"/>
    <x v="162"/>
    <n v="1061"/>
    <n v="0.79170593779453347"/>
    <s v="400 Block of LEAVENWORTH ST"/>
    <s v="NEWCOMB AV / 3RD ST"/>
    <s v="NOT DELIVERED"/>
    <d v="1986-09-07T00:00:00"/>
    <m/>
    <s v="31d0006c-66f3-11ea-9c10-7077813058ce"/>
    <n v="19804"/>
    <s v="NOT PAID"/>
    <x v="1"/>
    <m/>
    <n v="615"/>
    <s v="Annamaria"/>
    <s v="Delivery Boy"/>
    <s v="HYDE ST / GROVE ST"/>
    <s v="NC"/>
    <n v="5372626672"/>
    <m/>
  </r>
  <r>
    <n v="2096"/>
    <n v="226"/>
    <s v="Jennifer"/>
    <s v="tammi464@google.co.in"/>
    <s v="Internal Goods"/>
    <s v="100 Block of MINNA ST"/>
    <n v="3365326918"/>
    <d v="1985-11-24T00:00:00"/>
    <d v="1994-09-21T00:00:00"/>
    <s v="Expired"/>
    <n v="691"/>
    <s v="Industrial Equipments"/>
    <s v="Domestic"/>
    <s v="Regular"/>
    <x v="163"/>
    <n v="1369"/>
    <n v="0.69758948137326515"/>
    <s v="5TH ST / MISSION ST"/>
    <s v="1500 Block of HAIGHT ST"/>
    <s v="DELIVERED"/>
    <d v="2012-05-02T00:00:00"/>
    <d v="2012-08-20T00:00:00"/>
    <s v="31d2e636-66f3-11ea-8df2-7077813058ce"/>
    <n v="73423"/>
    <s v="PAID"/>
    <x v="0"/>
    <d v="2012-08-20T00:00:00"/>
    <n v="340"/>
    <s v="Tammi"/>
    <s v="Office manager"/>
    <s v="0 Block of CLARION AL"/>
    <s v="OH"/>
    <n v="6431033790"/>
    <n v="110"/>
  </r>
  <r>
    <n v="5209"/>
    <n v="762"/>
    <s v="Peyton"/>
    <s v="elise537@google.co.in"/>
    <s v="Retail"/>
    <s v="500 Block of 2ND ST"/>
    <n v="8798033999"/>
    <d v="2019-09-21T00:00:00"/>
    <d v="2025-08-19T00:00:00"/>
    <s v="Active"/>
    <n v="786"/>
    <s v="Healthcare"/>
    <s v="International"/>
    <s v="Express"/>
    <x v="164"/>
    <n v="679"/>
    <n v="0.54786450662739328"/>
    <s v="3600 Block of SACRAMENTO ST"/>
    <s v="SCOTT ST / CHESTNUT ST"/>
    <s v="DELIVERED"/>
    <d v="1976-06-06T00:00:00"/>
    <d v="1976-08-31T00:00:00"/>
    <s v="31d3f842-66f3-11ea-a75e-7077813058ce"/>
    <n v="91842"/>
    <s v="PAID"/>
    <x v="1"/>
    <d v="1976-08-31T00:00:00"/>
    <n v="649"/>
    <s v="Elise"/>
    <s v="Chief finance officer"/>
    <s v="FRANKLIN ST / IVY ST"/>
    <s v="ME"/>
    <n v="7665617991"/>
    <n v="86"/>
  </r>
  <r>
    <n v="3853"/>
    <n v="416"/>
    <s v="Frank"/>
    <s v="joao478@ymail.co.in"/>
    <s v="Retail"/>
    <s v="TARAVAL ST / 44TH AV"/>
    <n v="2407798660"/>
    <d v="2011-09-16T00:00:00"/>
    <d v="2025-12-19T00:00:00"/>
    <s v="Active"/>
    <n v="455"/>
    <s v="Construction"/>
    <s v="International"/>
    <s v="Regular"/>
    <x v="165"/>
    <n v="580"/>
    <n v="0.29655172413793102"/>
    <s v="LASALLE AV / PHELPS ST"/>
    <s v="2000 Block of MISSION ST"/>
    <s v="NOT DELIVERED"/>
    <d v="2011-10-08T00:00:00"/>
    <m/>
    <s v="31d77952-66f3-11ea-b47a-7077813058ce"/>
    <n v="66397"/>
    <s v="NOT PAID"/>
    <x v="0"/>
    <m/>
    <n v="288"/>
    <s v="Joao"/>
    <s v="Technical support executive"/>
    <s v="800 Block of SOUTH VAN NESS AV"/>
    <s v="HI"/>
    <n v="7009589164"/>
    <m/>
  </r>
  <r>
    <n v="6772"/>
    <n v="473"/>
    <s v="Chasity"/>
    <s v="dawn379@gmail.com"/>
    <s v="Wholesale"/>
    <s v="100 Block of TUCKER AV"/>
    <n v="7600088539"/>
    <d v="1976-04-29T00:00:00"/>
    <d v="1994-07-05T00:00:00"/>
    <s v="Expired"/>
    <n v="630"/>
    <s v="Hazardous Goods"/>
    <s v="Domestic"/>
    <s v="Regular"/>
    <x v="85"/>
    <n v="1320"/>
    <n v="0.65757575757575759"/>
    <s v="3300 Block of BALBOA ST"/>
    <s v="300 Block of ELLIS ST"/>
    <s v="DELIVERED"/>
    <d v="2009-02-23T00:00:00"/>
    <d v="2009-09-29T00:00:00"/>
    <s v="31d5a4e4-66f3-11ea-861b-7077813058ce"/>
    <n v="96963"/>
    <s v="PAID"/>
    <x v="1"/>
    <d v="2009-09-29T00:00:00"/>
    <n v="885"/>
    <s v="Dawn"/>
    <s v="Head of marketing"/>
    <s v="0 Block of TAYLOR ST"/>
    <s v="NM"/>
    <n v="9875605267"/>
    <n v="218"/>
  </r>
  <r>
    <n v="515"/>
    <n v="425"/>
    <s v="Christina"/>
    <s v="muriel437@yahoo.com"/>
    <s v="Wholesale"/>
    <s v="1ST ST / MISSION ST"/>
    <n v="3644687016"/>
    <d v="2017-06-04T00:00:00"/>
    <d v="2019-12-09T00:00:00"/>
    <s v="Expired"/>
    <n v="947"/>
    <s v="Fashion"/>
    <s v="International"/>
    <s v="Express"/>
    <x v="166"/>
    <n v="1257"/>
    <n v="0.5290373906125696"/>
    <s v="3300 Block of 22ND ST"/>
    <s v="CALIFORNIA ST / POLK ST"/>
    <s v="DELIVERED"/>
    <d v="1987-01-15T00:00:00"/>
    <d v="1987-04-30T00:00:00"/>
    <s v="31d8638c-66f3-11ea-8b90-7077813058ce"/>
    <n v="1714"/>
    <s v="PAID"/>
    <x v="0"/>
    <d v="1987-04-30T00:00:00"/>
    <n v="898"/>
    <s v="Muriel"/>
    <s v="IT support executive"/>
    <s v="4300 Block of 25TH ST"/>
    <s v="KS"/>
    <n v="3097734889"/>
    <n v="105"/>
  </r>
  <r>
    <n v="7513"/>
    <n v="435"/>
    <s v="Bruno"/>
    <s v="valeria27@ymail.com"/>
    <s v="Wholesale"/>
    <s v="0 Block of STOCKTON ST"/>
    <n v="1848195986"/>
    <d v="1995-06-07T00:00:00"/>
    <d v="2009-07-05T00:00:00"/>
    <s v="Expired"/>
    <n v="589"/>
    <s v="Arts and crafts"/>
    <s v="International"/>
    <s v="Express"/>
    <x v="167"/>
    <n v="1084"/>
    <n v="0.47601476014760147"/>
    <s v="16TH ST / MISSOURI ST"/>
    <s v="200 Block of HARKNESS AV"/>
    <s v="NOT DELIVERED"/>
    <d v="1971-02-06T00:00:00"/>
    <m/>
    <s v="31d927a2-66f3-11ea-bb48-7077813058ce"/>
    <n v="5059"/>
    <s v="NOT PAID"/>
    <x v="0"/>
    <m/>
    <n v="473"/>
    <s v="Valeria"/>
    <s v="Inventory manager"/>
    <s v="1900 Block of 14TH AV"/>
    <s v="KS"/>
    <n v="3349318383"/>
    <m/>
  </r>
  <r>
    <n v="9030"/>
    <n v="370"/>
    <s v="Fabiola"/>
    <s v="yasmeen6@outlook.com"/>
    <s v="Internal Goods"/>
    <s v="100 Block of HYDE ST"/>
    <n v="5755404369"/>
    <d v="1998-06-14T00:00:00"/>
    <d v="2016-04-26T00:00:00"/>
    <s v="Expired"/>
    <n v="863"/>
    <s v="Automotive"/>
    <s v="International"/>
    <s v="Regular"/>
    <x v="5"/>
    <n v="872"/>
    <n v="0.47247706422018348"/>
    <s v="WINSTON DR / 19TH AV"/>
    <s v="300 Block of BEALE ST"/>
    <s v="NOT DELIVERED"/>
    <d v="1975-03-04T00:00:00"/>
    <m/>
    <s v="31d9eaca-66f3-11ea-b8c8-7077813058ce"/>
    <n v="66582"/>
    <s v="NOT PAID"/>
    <x v="0"/>
    <m/>
    <n v="23"/>
    <s v="Yasmeen"/>
    <s v="In House logistics executive"/>
    <s v="1200 Block of HOWARD ST"/>
    <s v="TX"/>
    <n v="2261795235"/>
    <m/>
  </r>
  <r>
    <n v="2378"/>
    <n v="406"/>
    <s v="Lucien"/>
    <s v="cecilia196@hotmail.com"/>
    <s v="Internal Goods"/>
    <s v="MASON ST / TURK ST"/>
    <n v="2705083615"/>
    <d v="1988-08-04T00:00:00"/>
    <d v="2007-05-20T00:00:00"/>
    <s v="Expired"/>
    <n v="668"/>
    <s v="Luggage"/>
    <s v="Domestic"/>
    <s v="Express"/>
    <x v="168"/>
    <n v="1067"/>
    <n v="0.87910028116213679"/>
    <s v="2100 Block of 16TH AV"/>
    <s v="5TH ST / MARKET ST"/>
    <s v="DELIVERED"/>
    <d v="1972-06-10T00:00:00"/>
    <d v="1972-06-16T00:00:00"/>
    <s v="31da86f6-66f3-11ea-8b12-7077813058ce"/>
    <n v="42143"/>
    <s v="PAID"/>
    <x v="0"/>
    <d v="1972-06-16T00:00:00"/>
    <n v="505"/>
    <s v="Cecilia"/>
    <s v="Material handling executive"/>
    <s v="800 Block of BURNETT AV"/>
    <s v="PA"/>
    <n v="8692599127"/>
    <n v="6"/>
  </r>
  <r>
    <n v="7587"/>
    <n v="349"/>
    <s v="Joseph"/>
    <s v="gray853@yahoo.co.in"/>
    <s v="Internal Goods"/>
    <s v="100 Block of MARIETTA DR"/>
    <n v="7152577292"/>
    <d v="2012-05-20T00:00:00"/>
    <d v="2017-11-27T00:00:00"/>
    <s v="Expired"/>
    <n v="835"/>
    <s v="Luggage"/>
    <s v="International"/>
    <s v="Regular"/>
    <x v="80"/>
    <n v="1314"/>
    <n v="0.48554033485540332"/>
    <s v="MARTIN LUTHER KING JR DR / 9TH AV"/>
    <s v="0 Block of TURK ST"/>
    <s v="NOT DELIVERED"/>
    <d v="1977-01-05T00:00:00"/>
    <m/>
    <s v="31dcf6d4-66f3-11ea-a647-7077813058ce"/>
    <n v="696"/>
    <s v="NOT PAID"/>
    <x v="0"/>
    <m/>
    <n v="988"/>
    <s v="Gray"/>
    <s v="Non-executive director"/>
    <s v="2400 Block of CALIFORNIA ST"/>
    <s v="VT"/>
    <n v="9918649402"/>
    <m/>
  </r>
  <r>
    <n v="1702"/>
    <n v="683"/>
    <s v="Eileen"/>
    <s v="latasha554@ymail.com"/>
    <s v="Wholesale"/>
    <s v="500 Block of HOLLOWAY AV"/>
    <n v="6507962797"/>
    <d v="2010-08-18T00:00:00"/>
    <d v="2026-12-26T00:00:00"/>
    <s v="Active"/>
    <n v="538"/>
    <s v="Industrial Equipments"/>
    <s v="International"/>
    <s v="Express"/>
    <x v="55"/>
    <n v="863"/>
    <n v="0.56083429895712633"/>
    <s v="700 Block of MARKET ST"/>
    <s v="700 Block of SWEENY ST"/>
    <s v="NOT DELIVERED"/>
    <d v="2009-08-07T00:00:00"/>
    <m/>
    <s v="31ebe8b4-66f3-11ea-b8ca-7077813058ce"/>
    <n v="39488"/>
    <s v="NOT PAID"/>
    <x v="1"/>
    <m/>
    <n v="513"/>
    <s v="Latasha"/>
    <s v="Block development manager"/>
    <s v="3200 Block of 20TH AV"/>
    <s v="NY"/>
    <n v="5144195389"/>
    <m/>
  </r>
  <r>
    <n v="5214"/>
    <n v="366"/>
    <s v="Velma"/>
    <s v="jasmine269@hotmail.com"/>
    <s v="Retail"/>
    <s v="1300 Block of MARKET ST"/>
    <n v="5684234865"/>
    <d v="1971-06-23T00:00:00"/>
    <d v="1975-06-04T00:00:00"/>
    <s v="Expired"/>
    <n v="553"/>
    <s v="Arts and crafts"/>
    <s v="Domestic"/>
    <s v="Regular"/>
    <x v="169"/>
    <n v="611"/>
    <n v="0.40098199672667756"/>
    <s v="3800 Block of MISSION ST"/>
    <s v="100 Block of PAGE ST"/>
    <s v="NOT DELIVERED"/>
    <d v="1995-07-26T00:00:00"/>
    <m/>
    <s v="31df1974-66f3-11ea-948f-7077813058ce"/>
    <n v="16299"/>
    <s v="NOT PAID"/>
    <x v="0"/>
    <m/>
    <n v="432"/>
    <s v="Jasmine"/>
    <s v="Chief finance officer"/>
    <s v="14TH ST / FOLSOM ST"/>
    <s v="SD"/>
    <n v="1058029786"/>
    <m/>
  </r>
  <r>
    <n v="8249"/>
    <n v="39"/>
    <s v="Christy"/>
    <s v="kelly404@gmail.com"/>
    <s v="Retail"/>
    <s v="200 Block of RALSTON ST"/>
    <n v="8687515154"/>
    <d v="1995-07-13T00:00:00"/>
    <d v="2009-08-11T00:00:00"/>
    <s v="Expired"/>
    <n v="861"/>
    <s v="Luggage"/>
    <s v="International"/>
    <s v="Regular"/>
    <x v="96"/>
    <n v="1255"/>
    <n v="0.72988047808764944"/>
    <s v="500 Block of JOHNFKENNEDY DR"/>
    <s v="VALLEJO ST / KEARNY ST"/>
    <s v="DELIVERED"/>
    <d v="1996-02-09T00:00:00"/>
    <d v="1996-09-13T00:00:00"/>
    <s v="31e02ac0-66f3-11ea-85d7-7077813058ce"/>
    <n v="16690"/>
    <s v="PAID"/>
    <x v="0"/>
    <d v="1996-09-13T00:00:00"/>
    <n v="948"/>
    <s v="Kelly"/>
    <s v="Chief finance officer"/>
    <s v="COLUMBUS AV / GREEN ST"/>
    <s v="IL"/>
    <n v="2276744816"/>
    <n v="217"/>
  </r>
  <r>
    <n v="2037"/>
    <n v="751"/>
    <s v="Stephon"/>
    <s v="rita822@google.co.in"/>
    <s v="Wholesale"/>
    <s v="1300 Block of FRANKLIN ST"/>
    <n v="1731496685"/>
    <d v="2010-06-24T00:00:00"/>
    <d v="2016-03-14T00:00:00"/>
    <s v="Expired"/>
    <n v="895"/>
    <s v="Arts and crafts"/>
    <s v="International"/>
    <s v="Express"/>
    <x v="170"/>
    <n v="704"/>
    <n v="0.38494318181818182"/>
    <s v="500 Block of HOWARD ST"/>
    <s v="500 Block of JACKSON ST"/>
    <s v="NOT DELIVERED"/>
    <d v="2010-03-15T00:00:00"/>
    <m/>
    <s v="31e3aca4-66f3-11ea-b4f1-7077813058ce"/>
    <n v="34832"/>
    <s v="NOT PAID"/>
    <x v="1"/>
    <m/>
    <n v="11"/>
    <s v="Rita"/>
    <s v="Manager"/>
    <s v="300 Block of GOLDEN GATE AV"/>
    <s v="WI"/>
    <n v="7945949825"/>
    <m/>
  </r>
  <r>
    <n v="2401"/>
    <n v="899"/>
    <s v="Demetrius"/>
    <s v="jaime171@hotmail.com"/>
    <s v="Wholesale"/>
    <s v="1000 Block of HYDE ST"/>
    <n v="2656568705"/>
    <d v="1972-03-09T00:00:00"/>
    <d v="1982-07-14T00:00:00"/>
    <s v="Expired"/>
    <n v="866"/>
    <s v="Luggage"/>
    <s v="International"/>
    <s v="Regular"/>
    <x v="171"/>
    <n v="1260"/>
    <n v="0.54841269841269846"/>
    <s v="0 Block of MYRTLE ST"/>
    <s v="2ND ST / TOWNSEND ST"/>
    <s v="DELIVERED"/>
    <d v="1995-01-22T00:00:00"/>
    <d v="1995-01-01T00:00:00"/>
    <s v="31e496d4-66f3-11ea-ae24-7077813058ce"/>
    <n v="59176"/>
    <s v="PAID"/>
    <x v="1"/>
    <d v="1995-01-01T00:00:00"/>
    <n v="204"/>
    <s v="Jaime"/>
    <s v="Office manager"/>
    <s v="800 Block of BRYANT ST"/>
    <s v="TX"/>
    <n v="4209429743"/>
    <n v="-21"/>
  </r>
  <r>
    <n v="4892"/>
    <n v="617"/>
    <s v="Jill"/>
    <s v="valencia714@yahoo.co.in"/>
    <s v="Wholesale"/>
    <s v="14TH ST / VALENCIA ST"/>
    <n v="9062287896"/>
    <d v="1990-08-14T00:00:00"/>
    <d v="1993-12-07T00:00:00"/>
    <s v="Expired"/>
    <n v="579"/>
    <s v="Home Furnishing"/>
    <s v="Domestic"/>
    <s v="Express"/>
    <x v="172"/>
    <n v="1385"/>
    <n v="0.65920577617328524"/>
    <s v="SUTTER ST / LAGUNA ST"/>
    <s v="SOUTH VAN NESS AV / 22ND ST"/>
    <s v="NOT DELIVERED"/>
    <d v="2016-12-21T00:00:00"/>
    <m/>
    <s v="31ee3246-66f3-11ea-ae6c-7077813058ce"/>
    <n v="77570"/>
    <s v="NOT PAID"/>
    <x v="0"/>
    <m/>
    <n v="957"/>
    <s v="Valencia"/>
    <s v="IT support executive"/>
    <s v="400 Block of EDDY ST"/>
    <s v="CA"/>
    <n v="1160558300"/>
    <m/>
  </r>
  <r>
    <n v="1303"/>
    <n v="396"/>
    <s v="Evan"/>
    <s v="debora90@gmail.com"/>
    <s v="Internal Goods"/>
    <s v="2000 Block of MISSION ST"/>
    <n v="2383254556"/>
    <d v="1982-04-30T00:00:00"/>
    <d v="1996-11-26T00:00:00"/>
    <s v="Expired"/>
    <n v="792"/>
    <s v="Arts and crafts"/>
    <s v="Domestic"/>
    <s v="Regular"/>
    <x v="173"/>
    <n v="1257"/>
    <n v="0.64280031821797934"/>
    <s v="900 Block of THE EMBARCADERO NORTH ST"/>
    <s v="2500 Block of OCTAVIA ST"/>
    <s v="NOT DELIVERED"/>
    <d v="2008-09-24T00:00:00"/>
    <m/>
    <s v="31e5a810-66f3-11ea-b394-7077813058ce"/>
    <n v="3846"/>
    <s v="NOT PAID"/>
    <x v="1"/>
    <m/>
    <n v="332"/>
    <s v="Debora"/>
    <s v="HR manager"/>
    <s v="800 Block of BRYANT ST"/>
    <s v="NM"/>
    <n v="9621041593"/>
    <m/>
  </r>
  <r>
    <n v="2969"/>
    <n v="903"/>
    <s v="Dianne"/>
    <s v="jalen271@gmail.com"/>
    <s v="Retail"/>
    <s v="900 Block of NATOMA ST"/>
    <n v="8158241511"/>
    <d v="2013-11-25T00:00:00"/>
    <d v="2017-05-01T00:00:00"/>
    <s v="Expired"/>
    <n v="748"/>
    <s v="Home Furnishing"/>
    <s v="Domestic"/>
    <s v="Regular"/>
    <x v="174"/>
    <n v="1048"/>
    <n v="0.5725190839694656"/>
    <s v="100 Block of MONTGOMERY ST"/>
    <s v="600 Block of PRENTISS ST"/>
    <s v="NOT DELIVERED"/>
    <d v="1987-05-07T00:00:00"/>
    <m/>
    <s v="31e92a06-66f3-11ea-a2c3-7077813058ce"/>
    <n v="49908"/>
    <s v="NOT PAID"/>
    <x v="0"/>
    <m/>
    <n v="431"/>
    <s v="Jalen"/>
    <s v="Marketing manager"/>
    <s v="LARKIN ST / SUTTER ST"/>
    <s v="MA"/>
    <n v="7461936580"/>
    <m/>
  </r>
  <r>
    <n v="8737"/>
    <n v="335"/>
    <s v="Mickey"/>
    <s v="samual419@outlook.com"/>
    <s v="Retail"/>
    <s v="LINCOLN WY / 45TH AV"/>
    <n v="1345806313"/>
    <d v="1984-10-19T00:00:00"/>
    <d v="1996-07-15T00:00:00"/>
    <s v="Expired"/>
    <n v="693"/>
    <s v="Home Furnishing"/>
    <s v="International"/>
    <s v="Express"/>
    <x v="92"/>
    <n v="1271"/>
    <n v="0.56254917387883552"/>
    <s v="0 Block of POWELL ST"/>
    <s v="600 Block of VALENCIA ST"/>
    <s v="NOT DELIVERED"/>
    <d v="1984-01-04T00:00:00"/>
    <m/>
    <s v="31ea3b58-66f3-11ea-bc9e-7077813058ce"/>
    <n v="68886"/>
    <s v="NOT PAID"/>
    <x v="1"/>
    <m/>
    <n v="865"/>
    <s v="Samual"/>
    <s v="Office manager"/>
    <s v="0 Block of DUNCAN ST"/>
    <s v="MN"/>
    <n v="6828905297"/>
    <m/>
  </r>
  <r>
    <n v="2104"/>
    <n v="784"/>
    <s v="Amy"/>
    <s v="holli358@ymail.com"/>
    <s v="Wholesale"/>
    <s v="UNION ST / LAGUNA ST"/>
    <n v="9076432313"/>
    <d v="1994-06-06T00:00:00"/>
    <d v="2008-05-24T00:00:00"/>
    <s v="Expired"/>
    <n v="955"/>
    <s v="Home Furnishing"/>
    <s v="International"/>
    <s v="Express"/>
    <x v="12"/>
    <n v="1007"/>
    <n v="0.95034756703078449"/>
    <s v="BARTLETT ST / 21ST ST"/>
    <s v="FELL ST / POLK ST"/>
    <s v="DELIVERED"/>
    <d v="1992-05-10T00:00:00"/>
    <d v="1992-12-27T00:00:00"/>
    <s v="31eb4c8c-66f3-11ea-b7ad-7077813058ce"/>
    <n v="41456"/>
    <s v="PAID"/>
    <x v="0"/>
    <d v="1992-12-27T00:00:00"/>
    <n v="874"/>
    <s v="Holli"/>
    <s v="IT support executive"/>
    <s v="400 Block of GROVE ST"/>
    <s v="AL"/>
    <n v="2273691148"/>
    <n v="231"/>
  </r>
  <r>
    <n v="3624"/>
    <n v="142"/>
    <s v="Douglas"/>
    <s v="beth30@yahoo.co.in"/>
    <s v="Internal Goods"/>
    <s v="1100 Block of MASONIC AV"/>
    <n v="7652369372"/>
    <d v="2017-05-03T00:00:00"/>
    <d v="2022-09-08T00:00:00"/>
    <s v="Expired"/>
    <n v="924"/>
    <s v="Construction"/>
    <s v="International"/>
    <s v="Regular"/>
    <x v="175"/>
    <n v="1021"/>
    <n v="0.59353574926542607"/>
    <s v="FILLMORE ST / OFARRELL ST"/>
    <s v="HAWTHORNE ST / HARRISON ST"/>
    <s v="DELIVERED"/>
    <d v="2015-01-28T00:00:00"/>
    <d v="2015-03-20T00:00:00"/>
    <s v="31ed6f18-66f3-11ea-af57-7077813058ce"/>
    <n v="73137"/>
    <s v="PAID"/>
    <x v="0"/>
    <d v="2015-03-20T00:00:00"/>
    <n v="236"/>
    <s v="Beth"/>
    <s v="Delivery Boy"/>
    <s v="1100 Block of FILLMORE ST"/>
    <s v="TX"/>
    <n v="2261152495"/>
    <n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43024-4059-4139-90AC-C310CDD3C21A}" name="PivotTable31" cacheId="717" applyNumberFormats="0" applyBorderFormats="0" applyFontFormats="0" applyPatternFormats="0" applyAlignmentFormats="0" applyWidthHeightFormats="1" dataCaption="Values" tag="eafb93de-20d1-46c8-be1d-6dc711fc93b0" updatedVersion="8" minRefreshableVersion="3" useAutoFormatting="1" subtotalHiddenItems="1" itemPrintTitles="1" createdVersion="7" indent="0" outline="1" outlineData="1" multipleFieldFilters="0" chartFormat="1">
  <location ref="A462:B46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SH_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SH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0046F8-121D-48DC-9B84-E2BC391EB105}" name="PivotTable32" cacheId="955" applyNumberFormats="0" applyBorderFormats="0" applyFontFormats="0" applyPatternFormats="0" applyAlignmentFormats="0" applyWidthHeightFormats="1" dataCaption="Values" tag="a7b70a30-2fe3-476e-8e38-f6b6d7fc3ea3" updatedVersion="8" minRefreshableVersion="5" useAutoFormatting="1" subtotalHiddenItems="1" colGrandTotals="0" itemPrintTitles="1" createdVersion="7" indent="0" outline="1" outlineData="1" multipleFieldFilters="0" chartFormat="14">
  <location ref="B7:D11" firstHeaderRow="1" firstDataRow="2" firstDataCol="1"/>
  <pivotFields count="5">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2">
    <i>
      <x/>
    </i>
    <i>
      <x v="1"/>
    </i>
  </colItems>
  <dataFields count="1">
    <dataField name="Count of S.SH_ID" fld="0" subtotal="count" baseField="0" baseItem="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SH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BE70E7-E372-44E2-B32D-EDDFB6E8A8B5}" name="PivotTable27" cacheId="946" applyNumberFormats="0" applyBorderFormats="0" applyFontFormats="0" applyPatternFormats="0" applyAlignmentFormats="0" applyWidthHeightFormats="1" dataCaption="Values" tag="586a7d8c-73fd-4f56-adcf-6c1e06c3b98c" updatedVersion="8" minRefreshableVersion="5" useAutoFormatting="1" subtotalHiddenItems="1" colGrandTotals="0" itemPrintTitles="1" createdVersion="7" indent="0" outline="1" outlineData="1" multipleFieldFilters="0" chartFormat="9">
  <location ref="B7:D11"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2">
    <i>
      <x/>
    </i>
    <i>
      <x v="1"/>
    </i>
  </colItems>
  <dataFields count="1">
    <dataField name="Average of S.SH_CHARGES" fld="0" subtotal="average" baseField="0" baseItem="0" numFmtId="2"/>
  </dataFields>
  <chartFormats count="6">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8" format="9" series="1">
      <pivotArea type="data" outline="0" fieldPosition="0">
        <references count="2">
          <reference field="4294967294" count="1" selected="0">
            <x v="0"/>
          </reference>
          <reference field="1" count="1" selected="0">
            <x v="0"/>
          </reference>
        </references>
      </pivotArea>
    </chartFormat>
    <chartFormat chart="8" format="10" series="1">
      <pivotArea type="data" outline="0" fieldPosition="0">
        <references count="2">
          <reference field="4294967294" count="1" selected="0">
            <x v="0"/>
          </reference>
          <reference field="1" count="1" selected="0">
            <x v="1"/>
          </reference>
        </references>
      </pivotArea>
    </chartFormat>
    <chartFormat chart="8" format="1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SH_CHARG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79516F-C0F4-4456-8012-7A34ABBA97BB}" name="PivotTable23" cacheId="970" applyNumberFormats="0" applyBorderFormats="0" applyFontFormats="0" applyPatternFormats="0" applyAlignmentFormats="0" applyWidthHeightFormats="1" dataCaption="Values" tag="9d2504a1-ae50-4d50-a4fe-6a030b44b54f" updatedVersion="8" minRefreshableVersion="5" useAutoFormatting="1" subtotalHiddenItems="1" rowGrandTotals="0" colGrandTotals="0" itemPrintTitles="1" createdVersion="7" indent="0" outline="1" outlineData="1" multipleFieldFilters="0" chartFormat="11" rowHeaderCaption="Year">
  <location ref="B6:C44" firstHeaderRow="1" firstDataRow="1" firstDataCol="1"/>
  <pivotFields count="4">
    <pivotField axis="axisRow" allDrilled="1" subtotalTop="0" showAll="0" dataSourceSort="1" defaultSubtotal="0">
      <items count="3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dataFields count="1">
    <dataField name="No. of Shipments" fld="1" subtotal="count" baseField="0" baseItem="0"/>
  </dataFields>
  <chartFormats count="2">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Shipm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BD3D065-454C-43CD-AE58-9332CEDE0BFC}" name="PivotTable1"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180" firstHeaderRow="1" firstDataRow="1" firstDataCol="1"/>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axis="axisRow" showAll="0">
      <items count="177">
        <item x="13"/>
        <item x="42"/>
        <item x="106"/>
        <item x="116"/>
        <item x="137"/>
        <item x="81"/>
        <item x="34"/>
        <item x="130"/>
        <item x="142"/>
        <item x="152"/>
        <item x="135"/>
        <item x="71"/>
        <item x="159"/>
        <item x="75"/>
        <item x="65"/>
        <item x="156"/>
        <item x="150"/>
        <item x="128"/>
        <item x="56"/>
        <item x="41"/>
        <item x="48"/>
        <item x="123"/>
        <item x="82"/>
        <item x="50"/>
        <item x="27"/>
        <item x="118"/>
        <item x="165"/>
        <item x="143"/>
        <item x="144"/>
        <item x="46"/>
        <item x="148"/>
        <item x="29"/>
        <item x="60"/>
        <item x="102"/>
        <item x="47"/>
        <item x="155"/>
        <item x="77"/>
        <item x="113"/>
        <item x="93"/>
        <item x="125"/>
        <item x="169"/>
        <item x="153"/>
        <item x="161"/>
        <item x="147"/>
        <item x="129"/>
        <item x="66"/>
        <item x="52"/>
        <item x="170"/>
        <item x="139"/>
        <item x="32"/>
        <item x="146"/>
        <item x="37"/>
        <item x="15"/>
        <item x="40"/>
        <item x="74"/>
        <item x="99"/>
        <item x="33"/>
        <item x="59"/>
        <item x="63"/>
        <item x="9"/>
        <item x="11"/>
        <item x="70"/>
        <item x="109"/>
        <item x="164"/>
        <item x="7"/>
        <item x="88"/>
        <item x="154"/>
        <item x="5"/>
        <item x="62"/>
        <item x="119"/>
        <item x="108"/>
        <item x="21"/>
        <item x="22"/>
        <item x="140"/>
        <item x="110"/>
        <item x="101"/>
        <item x="112"/>
        <item x="10"/>
        <item x="83"/>
        <item x="30"/>
        <item x="14"/>
        <item x="86"/>
        <item x="39"/>
        <item x="55"/>
        <item x="107"/>
        <item x="45"/>
        <item x="120"/>
        <item x="122"/>
        <item x="167"/>
        <item x="149"/>
        <item x="43"/>
        <item x="105"/>
        <item x="0"/>
        <item x="127"/>
        <item x="117"/>
        <item x="35"/>
        <item x="26"/>
        <item x="100"/>
        <item x="28"/>
        <item x="138"/>
        <item x="94"/>
        <item x="4"/>
        <item x="174"/>
        <item x="73"/>
        <item x="175"/>
        <item x="91"/>
        <item x="6"/>
        <item x="16"/>
        <item x="80"/>
        <item x="133"/>
        <item x="54"/>
        <item x="166"/>
        <item x="18"/>
        <item x="87"/>
        <item x="171"/>
        <item x="36"/>
        <item x="24"/>
        <item x="57"/>
        <item x="92"/>
        <item x="145"/>
        <item x="90"/>
        <item x="111"/>
        <item x="157"/>
        <item x="121"/>
        <item x="58"/>
        <item x="69"/>
        <item x="23"/>
        <item x="160"/>
        <item x="136"/>
        <item x="20"/>
        <item x="72"/>
        <item x="104"/>
        <item x="68"/>
        <item x="19"/>
        <item x="173"/>
        <item x="2"/>
        <item x="95"/>
        <item x="51"/>
        <item x="97"/>
        <item x="162"/>
        <item x="134"/>
        <item x="85"/>
        <item x="78"/>
        <item x="131"/>
        <item x="98"/>
        <item x="53"/>
        <item x="132"/>
        <item x="31"/>
        <item x="76"/>
        <item x="49"/>
        <item x="8"/>
        <item x="141"/>
        <item x="64"/>
        <item x="67"/>
        <item x="151"/>
        <item x="84"/>
        <item x="172"/>
        <item x="96"/>
        <item x="38"/>
        <item x="79"/>
        <item x="168"/>
        <item x="17"/>
        <item x="103"/>
        <item x="1"/>
        <item x="89"/>
        <item x="115"/>
        <item x="163"/>
        <item x="12"/>
        <item x="25"/>
        <item x="158"/>
        <item x="124"/>
        <item x="114"/>
        <item x="44"/>
        <item x="3"/>
        <item x="61"/>
        <item x="126"/>
        <item t="default"/>
      </items>
    </pivotField>
    <pivotField showAll="0"/>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D6A7C3-1A86-407A-8239-5E60BE69D722}" name="PivotTable46" cacheId="958" applyNumberFormats="0" applyBorderFormats="0" applyFontFormats="0" applyPatternFormats="0" applyAlignmentFormats="0" applyWidthHeightFormats="1" dataCaption="Values" tag="2feeaa85-c1c1-492f-97b3-3dbd9f292fc1" updatedVersion="8" minRefreshableVersion="5" useAutoFormatting="1" subtotalHiddenItems="1" itemPrintTitles="1" createdVersion="7" indent="0" outline="1" outlineData="1" multipleFieldFilters="0" chartFormat="20">
  <location ref="B5:C14" firstHeaderRow="1" firstDataRow="1" firstDataCol="1"/>
  <pivotFields count="4">
    <pivotField axis="axisRow" allDrilled="1" subtotalTop="0" showAll="0" measureFilter="1"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Sum of E.Employee_E_ID" fld="1" baseField="0" baseItem="0"/>
  </dataFields>
  <chartFormats count="12">
    <chartFormat chart="3" format="12" series="1">
      <pivotArea type="data" outline="0" fieldPosition="0">
        <references count="1">
          <reference field="0" count="1" selected="0">
            <x v="12"/>
          </reference>
        </references>
      </pivotArea>
    </chartFormat>
    <chartFormat chart="3" format="13" series="1">
      <pivotArea type="data" outline="0" fieldPosition="0">
        <references count="1">
          <reference field="0" count="1" selected="0">
            <x v="0"/>
          </reference>
        </references>
      </pivotArea>
    </chartFormat>
    <chartFormat chart="3" format="14" series="1">
      <pivotArea type="data" outline="0" fieldPosition="0">
        <references count="1">
          <reference field="0" count="1" selected="0">
            <x v="1"/>
          </reference>
        </references>
      </pivotArea>
    </chartFormat>
    <chartFormat chart="3" format="15" series="1">
      <pivotArea type="data" outline="0" fieldPosition="0">
        <references count="1">
          <reference field="0" count="1" selected="0">
            <x v="5"/>
          </reference>
        </references>
      </pivotArea>
    </chartFormat>
    <chartFormat chart="3" format="16" series="1">
      <pivotArea type="data" outline="0" fieldPosition="0">
        <references count="1">
          <reference field="0" count="1" selected="0">
            <x v="8"/>
          </reference>
        </references>
      </pivotArea>
    </chartFormat>
    <chartFormat chart="3" format="17" series="1">
      <pivotArea type="data" outline="0" fieldPosition="0">
        <references count="1">
          <reference field="0" count="1" selected="0">
            <x v="10"/>
          </reference>
        </references>
      </pivotArea>
    </chartFormat>
    <chartFormat chart="3" format="18" series="1">
      <pivotArea type="data" outline="0" fieldPosition="0">
        <references count="1">
          <reference field="0" count="1" selected="0">
            <x v="6"/>
          </reference>
        </references>
      </pivotArea>
    </chartFormat>
    <chartFormat chart="3" format="19" series="1">
      <pivotArea type="data" outline="0" fieldPosition="0">
        <references count="1">
          <reference field="0" count="1" selected="0">
            <x v="9"/>
          </reference>
        </references>
      </pivotArea>
    </chartFormat>
    <chartFormat chart="3" format="20" series="1">
      <pivotArea type="data" outline="0" fieldPosition="0">
        <references count="1">
          <reference field="0" count="1" selected="0">
            <x v="7"/>
          </reference>
        </references>
      </pivotArea>
    </chartFormat>
    <chartFormat chart="3" format="21" series="1">
      <pivotArea type="data" outline="0" fieldPosition="0">
        <references count="1">
          <reference field="0" count="1" selected="0">
            <x v="11"/>
          </reference>
        </references>
      </pivotArea>
    </chartFormat>
    <chartFormat chart="3" format="22" series="1">
      <pivotArea type="data" outline="0" fieldPosition="0">
        <references count="1">
          <reference field="4294967294" count="1" selected="0">
            <x v="0"/>
          </reference>
        </references>
      </pivotArea>
    </chartFormat>
    <chartFormat chart="14" format="36"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Employees"/>
    <pivotHierarchy dragToData="1"/>
  </pivotHierarchies>
  <pivotTableStyleInfo name="PivotStyleLight16" showRowHeaders="1" showColHeaders="1" showRowStripes="0" showColStripes="0" showLastColumn="1"/>
  <filters count="1">
    <filter fld="0" type="count" id="4" iMeasureHier="73">
      <autoFilter ref="A1">
        <filterColumn colId="0">
          <top10 val="8" filterVal="8"/>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A7FDBDA-EB1F-4AB1-A805-293394021367}" name="PivotTable45" cacheId="961" applyNumberFormats="0" applyBorderFormats="0" applyFontFormats="0" applyPatternFormats="0" applyAlignmentFormats="0" applyWidthHeightFormats="1" dataCaption="Values" tag="97f86081-c39d-4f65-a646-8ba92c3be098" updatedVersion="8" minRefreshableVersion="5" useAutoFormatting="1" subtotalHiddenItems="1" itemPrintTitles="1" createdVersion="7" indent="0" outline="1" outlineData="1" multipleFieldFilters="0" chartFormat="26">
  <location ref="B5:C16"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No. of Employees" fld="1" subtotal="count" baseField="0" baseItem="0"/>
  </dataFields>
  <formats count="10">
    <format dxfId="1701">
      <pivotArea field="0" type="button" dataOnly="0" labelOnly="1" outline="0" axis="axisRow" fieldPosition="0"/>
    </format>
    <format dxfId="1700">
      <pivotArea dataOnly="0" labelOnly="1" fieldPosition="0">
        <references count="1">
          <reference field="0" count="0"/>
        </references>
      </pivotArea>
    </format>
    <format dxfId="1699">
      <pivotArea dataOnly="0" labelOnly="1" grandRow="1" outline="0" fieldPosition="0"/>
    </format>
    <format dxfId="1698">
      <pivotArea outline="0" collapsedLevelsAreSubtotals="1" fieldPosition="0"/>
    </format>
    <format dxfId="1697">
      <pivotArea dataOnly="0" labelOnly="1" outline="0" axis="axisValues" fieldPosition="0"/>
    </format>
    <format dxfId="1696">
      <pivotArea field="0" type="button" dataOnly="0" labelOnly="1" outline="0" axis="axisRow" fieldPosition="0"/>
    </format>
    <format dxfId="1695">
      <pivotArea dataOnly="0" labelOnly="1" fieldPosition="0">
        <references count="1">
          <reference field="0" count="0"/>
        </references>
      </pivotArea>
    </format>
    <format dxfId="1694">
      <pivotArea dataOnly="0" labelOnly="1" grandRow="1" outline="0" fieldPosition="0"/>
    </format>
    <format dxfId="1693">
      <pivotArea outline="0" collapsedLevelsAreSubtotals="1" fieldPosition="0"/>
    </format>
    <format dxfId="1692">
      <pivotArea dataOnly="0" labelOnly="1" outline="0" axis="axisValues" fieldPosition="0"/>
    </format>
  </formats>
  <chartFormats count="2">
    <chartFormat chart="10" format="77" series="1">
      <pivotArea type="data" outline="0" fieldPosition="0">
        <references count="1">
          <reference field="4294967294" count="1" selected="0">
            <x v="0"/>
          </reference>
        </references>
      </pivotArea>
    </chartFormat>
    <chartFormat chart="16" format="81"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Employees"/>
    <pivotHierarchy dragToData="1"/>
  </pivotHierarchies>
  <pivotTableStyleInfo name="PivotStyleLight16" showRowHeaders="1" showColHeaders="1" showRowStripes="0" showColStripes="0" showLastColumn="1"/>
  <filters count="1">
    <filter fld="0" type="count" id="1" iMeasureHier="73">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F4CA0D8-BE70-4BAC-B178-0B2D43206137}" name="PivotTable2" cacheId="952" applyNumberFormats="0" applyBorderFormats="0" applyFontFormats="0" applyPatternFormats="0" applyAlignmentFormats="0" applyWidthHeightFormats="1" dataCaption="Values" tag="749bf3a0-0455-43f1-8fe1-544e686a3080" updatedVersion="8" minRefreshableVersion="5" useAutoFormatting="1" subtotalHiddenItems="1" itemPrintTitles="1" createdVersion="7" indent="0" outline="1" outlineData="1" multipleFieldFilters="0" chartFormat="2" rowHeaderCaption="Year">
  <location ref="B6:C52" firstHeaderRow="1" firstDataRow="1" firstDataCol="1"/>
  <pivotFields count="4">
    <pivotField dataField="1" subtotalTop="0" showAll="0" defaultSubtotal="0"/>
    <pivotField axis="axisRow" allDrilled="1" subtotalTop="0" showAll="0" dataSourceSort="1" defaultSubtotal="0">
      <items count="4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No. of Customers" fld="0"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C_ID"/>
    <pivotHierarchy dragToData="1"/>
    <pivotHierarchy dragToData="1" caption="No. of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E55440-879F-40A0-B854-0852D66D920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ustomer Segment">
  <location ref="W6:X16"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numFmtId="14" showAll="0"/>
    <pivotField numFmtId="14" showAll="0"/>
    <pivotField numFmtId="1" showAll="0"/>
    <pivotField multipleItemSelectionAllowed="1" showAll="0">
      <items count="4">
        <item x="1"/>
        <item x="2"/>
        <item x="0"/>
        <item t="default"/>
      </items>
    </pivotField>
    <pivotField multipleItemSelectionAllowed="1" showAll="0">
      <items count="4">
        <item x="1"/>
        <item x="2"/>
        <item x="0"/>
        <item t="default"/>
      </items>
    </pivotField>
    <pivotField axis="axisRow" showAll="0">
      <items count="10">
        <item x="1"/>
        <item x="4"/>
        <item x="2"/>
        <item x="3"/>
        <item x="7"/>
        <item x="8"/>
        <item x="5"/>
        <item x="6"/>
        <item x="0"/>
        <item t="default"/>
      </items>
    </pivotField>
  </pivotFields>
  <rowFields count="1">
    <field x="15"/>
  </rowFields>
  <rowItems count="10">
    <i>
      <x/>
    </i>
    <i>
      <x v="1"/>
    </i>
    <i>
      <x v="2"/>
    </i>
    <i>
      <x v="3"/>
    </i>
    <i>
      <x v="4"/>
    </i>
    <i>
      <x v="5"/>
    </i>
    <i>
      <x v="6"/>
    </i>
    <i>
      <x v="7"/>
    </i>
    <i>
      <x v="8"/>
    </i>
    <i t="grand">
      <x/>
    </i>
  </rowItems>
  <colItems count="1">
    <i/>
  </colItems>
  <dataFields count="1">
    <dataField name="Customer Count" fld="0" subtotal="count" baseField="15"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E691932-4F05-4EA5-A243-00BE73B7ACFC}" name="PivotTable38" cacheId="949" applyNumberFormats="0" applyBorderFormats="0" applyFontFormats="0" applyPatternFormats="0" applyAlignmentFormats="0" applyWidthHeightFormats="1" dataCaption="Values" tag="188e3e34-be7e-4e68-a202-7c8cc625455d" updatedVersion="8" minRefreshableVersion="5" useAutoFormatting="1" subtotalHiddenItems="1" itemPrintTitles="1" createdVersion="7" indent="0" outline="1" outlineData="1" multipleFieldFilters="0" chartFormat="10" rowHeaderCaption="Year">
  <location ref="B5:C48" firstHeaderRow="1" firstDataRow="1" firstDataCol="1"/>
  <pivotFields count="4">
    <pivotField axis="axisRow" allDrilled="1" subtotalTop="0" showAll="0" dataSourceSort="1" defaultSubtotal="0">
      <items count="42">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No. of Customers" fld="1" subtotal="count" baseField="0" baseItem="0"/>
  </dataFields>
  <formats count="10">
    <format dxfId="1689">
      <pivotArea field="0" type="button" dataOnly="0" labelOnly="1" outline="0" axis="axisRow" fieldPosition="0"/>
    </format>
    <format dxfId="1688">
      <pivotArea dataOnly="0" labelOnly="1" fieldPosition="0">
        <references count="1">
          <reference field="0" count="0"/>
        </references>
      </pivotArea>
    </format>
    <format dxfId="1687">
      <pivotArea dataOnly="0" labelOnly="1" grandRow="1" outline="0" fieldPosition="0"/>
    </format>
    <format dxfId="1686">
      <pivotArea outline="0" collapsedLevelsAreSubtotals="1" fieldPosition="0"/>
    </format>
    <format dxfId="1685">
      <pivotArea dataOnly="0" labelOnly="1" outline="0" axis="axisValues" fieldPosition="0"/>
    </format>
    <format dxfId="1684">
      <pivotArea field="0" type="button" dataOnly="0" labelOnly="1" outline="0" axis="axisRow" fieldPosition="0"/>
    </format>
    <format dxfId="1683">
      <pivotArea dataOnly="0" labelOnly="1" fieldPosition="0">
        <references count="1">
          <reference field="0" count="0"/>
        </references>
      </pivotArea>
    </format>
    <format dxfId="1682">
      <pivotArea dataOnly="0" labelOnly="1" grandRow="1" outline="0" fieldPosition="0"/>
    </format>
    <format dxfId="1681">
      <pivotArea outline="0" collapsedLevelsAreSubtotals="1" fieldPosition="0"/>
    </format>
    <format dxfId="1680">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C_ID"/>
    <pivotHierarchy dragToData="1"/>
    <pivotHierarchy dragToData="1" caption="No. of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A7BEB1E-DCA3-464D-A83E-2309B2C8FEC0}" name="PivotTable36" cacheId="943" applyNumberFormats="0" applyBorderFormats="0" applyFontFormats="0" applyPatternFormats="0" applyAlignmentFormats="0" applyWidthHeightFormats="1" dataCaption="Values" tag="8b38edfb-9d13-4cfe-bb9a-0edd387dedd8" updatedVersion="8" minRefreshableVersion="5" useAutoFormatting="1" subtotalHiddenItems="1" itemPrintTitles="1" createdVersion="7" indent="0" outline="1" outlineData="1" multipleFieldFilters="0" chartFormat="12" rowHeaderCaption="Order Type">
  <location ref="B6:C1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No. of Customers" fld="1" subtotal="count" baseField="0" baseItem="0"/>
  </dataFields>
  <formats count="10">
    <format dxfId="1679">
      <pivotArea field="0" type="button" dataOnly="0" labelOnly="1" outline="0" axis="axisRow" fieldPosition="0"/>
    </format>
    <format dxfId="1678">
      <pivotArea dataOnly="0" labelOnly="1" fieldPosition="0">
        <references count="1">
          <reference field="0" count="0"/>
        </references>
      </pivotArea>
    </format>
    <format dxfId="1677">
      <pivotArea dataOnly="0" labelOnly="1" grandRow="1" outline="0" fieldPosition="0"/>
    </format>
    <format dxfId="1676">
      <pivotArea outline="0" collapsedLevelsAreSubtotals="1" fieldPosition="0"/>
    </format>
    <format dxfId="1675">
      <pivotArea dataOnly="0" labelOnly="1" outline="0" axis="axisValues" fieldPosition="0"/>
    </format>
    <format dxfId="1674">
      <pivotArea field="0" type="button" dataOnly="0" labelOnly="1" outline="0" axis="axisRow" fieldPosition="0"/>
    </format>
    <format dxfId="1673">
      <pivotArea dataOnly="0" labelOnly="1" fieldPosition="0">
        <references count="1">
          <reference field="0" count="0"/>
        </references>
      </pivotArea>
    </format>
    <format dxfId="1672">
      <pivotArea dataOnly="0" labelOnly="1" grandRow="1" outline="0" fieldPosition="0"/>
    </format>
    <format dxfId="1671">
      <pivotArea outline="0" collapsedLevelsAreSubtotals="1" fieldPosition="0"/>
    </format>
    <format dxfId="1670">
      <pivotArea dataOnly="0" labelOnly="1" outline="0" axis="axisValues" fieldPosition="0"/>
    </format>
  </formats>
  <chartFormats count="8">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0" count="1" selected="0">
            <x v="0"/>
          </reference>
        </references>
      </pivotArea>
    </chartFormat>
    <chartFormat chart="6" format="21">
      <pivotArea type="data" outline="0" fieldPosition="0">
        <references count="2">
          <reference field="4294967294" count="1" selected="0">
            <x v="0"/>
          </reference>
          <reference field="0" count="1" selected="0">
            <x v="1"/>
          </reference>
        </references>
      </pivotArea>
    </chartFormat>
    <chartFormat chart="6" format="22">
      <pivotArea type="data" outline="0" fieldPosition="0">
        <references count="2">
          <reference field="4294967294" count="1" selected="0">
            <x v="0"/>
          </reference>
          <reference field="0" count="1" selected="0">
            <x v="2"/>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Custom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EEA38-3B4C-415A-86D8-55BB02F66688}" name="PivotTable22" cacheId="754" applyNumberFormats="0" applyBorderFormats="0" applyFontFormats="0" applyPatternFormats="0" applyAlignmentFormats="0" applyWidthHeightFormats="1" dataCaption="Values" tag="195e5443-4249-4a7a-bb2c-619ae413450b" updatedVersion="8" minRefreshableVersion="3" useAutoFormatting="1" subtotalHiddenItems="1" itemPrintTitles="1" createdVersion="7"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numFmtId="10"/>
  </dataFields>
  <formats count="1">
    <format dxfId="1702">
      <pivotArea outline="0" collapsedLevelsAreSubtotals="1" fieldPosition="0">
        <references count="1">
          <reference field="4294967294" count="1" selected="0">
            <x v="3"/>
          </reference>
        </references>
      </pivotArea>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1F83931-6C2D-476B-872F-264B88DCE7EA}" name="PivotTable37" cacheId="964" applyNumberFormats="0" applyBorderFormats="0" applyFontFormats="0" applyPatternFormats="0" applyAlignmentFormats="0" applyWidthHeightFormats="1" dataCaption="Values" tag="8c7cb7d4-fc20-4e92-980a-c6cbd5828159" updatedVersion="8" minRefreshableVersion="5" useAutoFormatting="1" subtotalHiddenItems="1" itemPrintTitles="1" createdVersion="7" indent="0" outline="1" outlineData="1" multipleFieldFilters="0" chartFormat="10">
  <location ref="B5:C8"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No. of Customers" fld="0" subtotal="count" baseField="1" baseItem="0"/>
  </dataFields>
  <formats count="10">
    <format dxfId="1669">
      <pivotArea field="1" type="button" dataOnly="0" labelOnly="1" outline="0" axis="axisRow" fieldPosition="0"/>
    </format>
    <format dxfId="1668">
      <pivotArea dataOnly="0" labelOnly="1" fieldPosition="0">
        <references count="1">
          <reference field="1" count="0"/>
        </references>
      </pivotArea>
    </format>
    <format dxfId="1667">
      <pivotArea dataOnly="0" labelOnly="1" grandRow="1" outline="0" fieldPosition="0"/>
    </format>
    <format dxfId="1666">
      <pivotArea outline="0" collapsedLevelsAreSubtotals="1" fieldPosition="0"/>
    </format>
    <format dxfId="1665">
      <pivotArea dataOnly="0" labelOnly="1" outline="0" axis="axisValues" fieldPosition="0"/>
    </format>
    <format dxfId="1664">
      <pivotArea field="1" type="button" dataOnly="0" labelOnly="1" outline="0" axis="axisRow" fieldPosition="0"/>
    </format>
    <format dxfId="1663">
      <pivotArea dataOnly="0" labelOnly="1" fieldPosition="0">
        <references count="1">
          <reference field="1" count="0"/>
        </references>
      </pivotArea>
    </format>
    <format dxfId="1662">
      <pivotArea dataOnly="0" labelOnly="1" grandRow="1" outline="0" fieldPosition="0"/>
    </format>
    <format dxfId="1661">
      <pivotArea outline="0" collapsedLevelsAreSubtotals="1" fieldPosition="0"/>
    </format>
    <format dxfId="166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Custom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91BA24B-FD8C-471D-A087-BAAF19E3C23A}" name="PivotTable41" cacheId="967" applyNumberFormats="0" applyBorderFormats="0" applyFontFormats="0" applyPatternFormats="0" applyAlignmentFormats="0" applyWidthHeightFormats="1" dataCaption="Values" tag="062d5803-18e6-407d-9fbe-ef44b95514a5" updatedVersion="8" minRefreshableVersion="5" useAutoFormatting="1" subtotalHiddenItems="1" itemPrintTitles="1" createdVersion="7" indent="0" outline="1" outlineData="1" multipleFieldFilters="0" chartFormat="14" rowHeaderCaption="Payment Type">
  <location ref="B6:C8" firstHeaderRow="1" firstDataRow="1" firstDataCol="1"/>
  <pivotFields count="3">
    <pivotField axis="axisRow" allDrilled="1" subtotalTop="0" showAll="0" dataSourceSort="1" defaultSubtotal="0" defaultAttributeDrillState="1">
      <items count="2">
        <item s="1" x="0"/>
        <item x="1"/>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No. of Payments" fld="1" subtotal="count" baseField="0" baseItem="0"/>
  </dataFields>
  <formats count="10">
    <format dxfId="1659">
      <pivotArea field="0" type="button" dataOnly="0" labelOnly="1" outline="0" axis="axisRow" fieldPosition="0"/>
    </format>
    <format dxfId="1658">
      <pivotArea dataOnly="0" labelOnly="1" fieldPosition="0">
        <references count="1">
          <reference field="0" count="0"/>
        </references>
      </pivotArea>
    </format>
    <format dxfId="1657">
      <pivotArea dataOnly="0" labelOnly="1" grandRow="1" outline="0" fieldPosition="0"/>
    </format>
    <format dxfId="1656">
      <pivotArea outline="0" collapsedLevelsAreSubtotals="1" fieldPosition="0"/>
    </format>
    <format dxfId="1655">
      <pivotArea dataOnly="0" labelOnly="1" outline="0" axis="axisValues" fieldPosition="0"/>
    </format>
    <format dxfId="1654">
      <pivotArea field="0" type="button" dataOnly="0" labelOnly="1" outline="0" axis="axisRow" fieldPosition="0"/>
    </format>
    <format dxfId="1653">
      <pivotArea dataOnly="0" labelOnly="1" fieldPosition="0">
        <references count="1">
          <reference field="0" count="0"/>
        </references>
      </pivotArea>
    </format>
    <format dxfId="1652">
      <pivotArea dataOnly="0" labelOnly="1" grandRow="1" outline="0" fieldPosition="0"/>
    </format>
    <format dxfId="1651">
      <pivotArea outline="0" collapsedLevelsAreSubtotals="1" fieldPosition="0"/>
    </format>
    <format dxfId="1650">
      <pivotArea dataOnly="0" labelOnly="1" outline="0" axis="axisValues" fieldPosition="0"/>
    </format>
  </formats>
  <chartFormats count="3">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Paym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BC59562-E208-4C04-A2D3-D8FCA99BF625}" name="PivotTable44" cacheId="973" applyNumberFormats="0" applyBorderFormats="0" applyFontFormats="0" applyPatternFormats="0" applyAlignmentFormats="0" applyWidthHeightFormats="1" dataCaption="Values" tag="ee694d95-0ec2-4e18-9f17-619bf733dcd1" updatedVersion="8" minRefreshableVersion="5" useAutoFormatting="1" subtotalHiddenItems="1" rowGrandTotals="0" itemPrintTitles="1" createdVersion="7" indent="0" outline="1" outlineData="1" multipleFieldFilters="0" chartFormat="2" rowHeaderCaption="Customer Names">
  <location ref="B6:B11" firstHeaderRow="1" firstDataRow="1" firstDataCol="1"/>
  <pivotFields count="3">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formats count="6">
    <format dxfId="1649">
      <pivotArea type="all" dataOnly="0" outline="0" fieldPosition="0"/>
    </format>
    <format dxfId="1648">
      <pivotArea field="0" type="button" dataOnly="0" labelOnly="1" outline="0" axis="axisRow" fieldPosition="0"/>
    </format>
    <format dxfId="1647">
      <pivotArea dataOnly="0" labelOnly="1" fieldPosition="0">
        <references count="1">
          <reference field="0" count="0"/>
        </references>
      </pivotArea>
    </format>
    <format dxfId="1646">
      <pivotArea type="all" dataOnly="0" outline="0" fieldPosition="0"/>
    </format>
    <format dxfId="1645">
      <pivotArea field="0" type="button" dataOnly="0" labelOnly="1" outline="0" axis="axisRow" fieldPosition="0"/>
    </format>
    <format dxfId="1644">
      <pivotArea dataOnly="0" labelOnly="1" fieldPosition="0">
        <references count="1">
          <reference field="0" count="0"/>
        </references>
      </pivotArea>
    </format>
  </formats>
  <pivotHierarchies count="7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Sheet].[P.Payment_Mode].&amp;[CARD PAY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C4E3788-9BA3-4F40-B29C-280572E20F31}" name="PivotTable1"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g. Order Value" fld="23" subtotal="average" baseField="0" baseItem="0" numFmtId="167"/>
  </dataFields>
  <formats count="3">
    <format dxfId="1643">
      <pivotArea type="all" dataOnly="0" outline="0" fieldPosition="0"/>
    </format>
    <format dxfId="1642">
      <pivotArea outline="0" collapsedLevelsAreSubtotals="1" fieldPosition="0"/>
    </format>
    <format dxfId="16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D5BF638-834C-4B6C-A967-AEE8705C4402}" name="PivotTable3"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dataField="1" numFmtId="1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hipment Efficiency" fld="16" subtotal="average" baseField="0" baseItem="0" numFmtId="10"/>
  </dataFields>
  <formats count="6">
    <format dxfId="1640">
      <pivotArea type="all" dataOnly="0" outline="0" fieldPosition="0"/>
    </format>
    <format dxfId="1639">
      <pivotArea outline="0" collapsedLevelsAreSubtotals="1" fieldPosition="0"/>
    </format>
    <format dxfId="1638">
      <pivotArea dataOnly="0" labelOnly="1" outline="0" axis="axisValues" fieldPosition="0"/>
    </format>
    <format dxfId="1637">
      <pivotArea type="all" dataOnly="0" outline="0" fieldPosition="0"/>
    </format>
    <format dxfId="1636">
      <pivotArea outline="0" collapsedLevelsAreSubtotals="1" fieldPosition="0"/>
    </format>
    <format dxfId="16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0A6D68D-200B-4A8F-805E-E3A3E9985B85}" name="PivotTable4"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venue" fld="23"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94203DE-00C6-42E7-900F-9936159704DE}" name="PivotTable5"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Delivery Time" fld="33" subtotal="average" baseField="0" baseItem="19" numFmtId="169"/>
  </dataFields>
  <formats count="6">
    <format dxfId="1634">
      <pivotArea type="all" dataOnly="0" outline="0" fieldPosition="0"/>
    </format>
    <format dxfId="1633">
      <pivotArea outline="0" collapsedLevelsAreSubtotals="1" fieldPosition="0"/>
    </format>
    <format dxfId="1632">
      <pivotArea dataOnly="0" labelOnly="1" outline="0" axis="axisValues" fieldPosition="0"/>
    </format>
    <format dxfId="1631">
      <pivotArea type="all" dataOnly="0" outline="0" fieldPosition="0"/>
    </format>
    <format dxfId="1630">
      <pivotArea outline="0" collapsedLevelsAreSubtotals="1" fieldPosition="0"/>
    </format>
    <format dxfId="16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2BC6A1A-4B94-42E5-B061-9D4E329A333D}" name="PivotTable6"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dataField="1" showAll="0"/>
    <pivotField showAll="0"/>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S.SH_WEIGHT" fld="14" subtotal="average" baseField="0" baseItem="19" numFmtId="167"/>
  </dataFields>
  <formats count="6">
    <format dxfId="1628">
      <pivotArea type="all" dataOnly="0" outline="0" fieldPosition="0"/>
    </format>
    <format dxfId="1627">
      <pivotArea outline="0" collapsedLevelsAreSubtotals="1" fieldPosition="0"/>
    </format>
    <format dxfId="1626">
      <pivotArea dataOnly="0" labelOnly="1" outline="0" axis="axisValues" fieldPosition="0"/>
    </format>
    <format dxfId="1625">
      <pivotArea type="all" dataOnly="0" outline="0" fieldPosition="0"/>
    </format>
    <format dxfId="1624">
      <pivotArea outline="0" collapsedLevelsAreSubtotals="1" fieldPosition="0"/>
    </format>
    <format dxfId="16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2D8BD79-2494-4324-947D-6C22D52EDE27}" name="PivotTable7" cacheId="7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34">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showAll="0"/>
    <pivotField showAll="0"/>
    <pivotField axis="axisRow" dataField="1" showAll="0" measureFilter="1">
      <items count="3">
        <item x="0"/>
        <item x="1"/>
        <item t="default"/>
      </items>
    </pivotField>
    <pivotField showAll="0"/>
    <pivotField showAll="0"/>
    <pivotField showAll="0"/>
    <pivotField showAll="0"/>
    <pivotField showAll="0"/>
    <pivotField showAll="0"/>
    <pivotField showAll="0"/>
    <pivotField showAll="0"/>
  </pivotFields>
  <rowFields count="1">
    <field x="25"/>
  </rowFields>
  <rowItems count="2">
    <i>
      <x v="1"/>
    </i>
    <i t="grand">
      <x/>
    </i>
  </rowItems>
  <colItems count="1">
    <i/>
  </colItems>
  <dataFields count="1">
    <dataField name="Count of P.Payment_Mode" fld="25" subtotal="count" baseField="0" baseItem="0"/>
  </dataFields>
  <pivotTableStyleInfo name="PivotStyleLight16" showRowHeaders="1" showColHeaders="1" showRowStripes="0" showColStripes="0" showLastColumn="1"/>
  <filters count="1">
    <filter fld="2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AC568-8791-4E5F-BB05-D55C6AF29EBA}" name="PivotTable24" cacheId="711" applyNumberFormats="0" applyBorderFormats="0" applyFontFormats="0" applyPatternFormats="0" applyAlignmentFormats="0" applyWidthHeightFormats="1" dataCaption="Values" tag="4c1a7b06-4ba6-4b95-b6f5-acbaa01c5829" updatedVersion="8" minRefreshableVersion="3" useAutoFormatting="1" subtotalHiddenItems="1" rowGrandTotals="0" colGrandTotals="0" itemPrintTitles="1" createdVersion="7" indent="0" outline="1" outlineData="1" multipleFieldFilters="0" chartFormat="1">
  <location ref="A71:A247" firstHeaderRow="1" firstDataRow="1" firstDataCol="1"/>
  <pivotFields count="2">
    <pivotField axis="axisRow" allDrilled="1" subtotalTop="0" showAll="0" dataSourceSort="1" defaultSubtotal="0" defaultAttributeDrillState="1">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s>
    </pivotField>
    <pivotField allDrilled="1" subtotalTop="0" showAll="0" dataSourceSort="1" defaultSubtotal="0" defaultAttributeDrillState="1"/>
  </pivotFields>
  <rowFields count="1">
    <field x="0"/>
  </rowFields>
  <rowItems count="1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rowItem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SH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F39BD3-944C-45F3-A3CF-9EDAD6793954}" name="PivotTable29" cacheId="714" applyNumberFormats="0" applyBorderFormats="0" applyFontFormats="0" applyPatternFormats="0" applyAlignmentFormats="0" applyWidthHeightFormats="1" dataCaption="Values" tag="3fceb871-e278-49f8-b029-7f61c33e11c5" updatedVersion="8" minRefreshableVersion="3" useAutoFormatting="1" subtotalHiddenItems="1" itemPrintTitles="1" createdVersion="7" indent="0" outline="1" outlineData="1" multipleFieldFilters="0" chartFormat="1">
  <location ref="B275:E45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s>
    </pivotField>
  </pivotFields>
  <rowFields count="1">
    <field x="2"/>
  </rowFields>
  <rowItems count="1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t="grand">
      <x/>
    </i>
  </rowItems>
  <colFields count="1">
    <field x="1"/>
  </colFields>
  <colItems count="3">
    <i>
      <x/>
    </i>
    <i>
      <x v="1"/>
    </i>
    <i t="grand">
      <x/>
    </i>
  </colItems>
  <dataFields count="1">
    <dataField name="Sum of S.SH.EFFICIENCY" fld="0" baseField="1"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SH_CHARG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489491-A672-4C34-8B63-4FF9A90AD2CB}" name="PivotTable39" cacheId="766" applyNumberFormats="0" applyBorderFormats="0" applyFontFormats="0" applyPatternFormats="0" applyAlignmentFormats="0" applyWidthHeightFormats="1" dataCaption="Values" tag="749bf3a0-0455-43f1-8fe1-544e686a3080" updatedVersion="8" minRefreshableVersion="3" useAutoFormatting="1" subtotalHiddenItems="1" itemPrintTitles="1" createdVersion="7" indent="0" outline="1" outlineData="1" multipleFieldFilters="0" chartFormat="8">
  <location ref="A110:B170" firstHeaderRow="1" firstDataRow="1" firstDataCol="1"/>
  <pivotFields count="2">
    <pivotField dataField="1" subtotalTop="0" showAll="0" defaultSubtotal="0"/>
    <pivotField axis="axisRow" allDrilled="1" subtotalTop="0" showAll="0" dataSourceSort="1" defaultSubtotal="0">
      <items count="5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s>
    </pivotField>
  </pivotFields>
  <rowFields count="1">
    <field x="1"/>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Count of M_ID" fld="0" subtotal="count" baseField="0"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C_ID"/>
    <pivotHierarchy dragToData="1"/>
    <pivotHierarchy dragToData="1" caption="Count of M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FEA5B-DFD4-4284-8B80-F5F24D8D429C}" name="PivotTable35" cacheId="763" applyNumberFormats="0" applyBorderFormats="0" applyFontFormats="0" applyPatternFormats="0" applyAlignmentFormats="0" applyWidthHeightFormats="1" dataCaption="Values" tag="1814d47f-219e-44c4-a6ae-14075566a07c" updatedVersion="8" minRefreshableVersion="3" useAutoFormatting="1" subtotalHiddenItems="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D70C19-4590-4843-9908-943A9E379FC0}" name="PivotTable40" cacheId="757" applyNumberFormats="0" applyBorderFormats="0" applyFontFormats="0" applyPatternFormats="0" applyAlignmentFormats="0" applyWidthHeightFormats="1" dataCaption="Values" tag="472c23e8-dfc0-4c92-9d78-5c53b4598d18" updatedVersion="8" minRefreshableVersion="3" useAutoFormatting="1" subtotalHiddenItems="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581C66-27D6-4761-8DED-9866F97588BF}" name="PivotTable43" cacheId="760" applyNumberFormats="0" applyBorderFormats="0" applyFontFormats="0" applyPatternFormats="0" applyAlignmentFormats="0" applyWidthHeightFormats="1" dataCaption="Values" tag="e39f05b2-0f36-42c8-bc22-1ae9d7874195" updatedVersion="8" minRefreshableVersion="3" useAutoFormatting="1" subtotalHiddenItems="1" itemPrintTitles="1" createdVersion="7" indent="0" outline="1" outlineData="1" multipleFieldFilters="0" chartFormat="2">
  <location ref="A31:D35" firstHeaderRow="1" firstDataRow="2" firstDataCol="1"/>
  <pivotFields count="3">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s>
  <rowFields count="1">
    <field x="1"/>
  </rowFields>
  <rowItems count="3">
    <i>
      <x/>
    </i>
    <i>
      <x v="1"/>
    </i>
    <i t="grand">
      <x/>
    </i>
  </rowItems>
  <colFields count="1">
    <field x="2"/>
  </colFields>
  <colItems count="3">
    <i>
      <x/>
    </i>
    <i>
      <x v="1"/>
    </i>
    <i t="grand">
      <x/>
    </i>
  </colItems>
  <dataFields count="1">
    <dataField name="Sum of P.AMOUNT" fld="0" baseField="0" baseItem="0"/>
  </dataFields>
  <chartFormats count="2">
    <chartFormat chart="1" format="8" series="1">
      <pivotArea type="data" outline="0" fieldPosition="0">
        <references count="2">
          <reference field="4294967294" count="1" selected="0">
            <x v="0"/>
          </reference>
          <reference field="2" count="1" selected="0">
            <x v="0"/>
          </reference>
        </references>
      </pivotArea>
    </chartFormat>
    <chartFormat chart="1" format="9" series="1">
      <pivotArea type="data" outline="0" fieldPosition="0">
        <references count="2">
          <reference field="4294967294" count="1" selected="0">
            <x v="0"/>
          </reference>
          <reference field="2" count="1" selected="0">
            <x v="1"/>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5243DB-AB8A-4E64-8809-016519E60DB8}" name="PivotTable34" cacheId="769" applyNumberFormats="0" applyBorderFormats="0" applyFontFormats="0" applyPatternFormats="0" applyAlignmentFormats="0" applyWidthHeightFormats="1" dataCaption="Values" tag="f5ecbbd0-05e3-4633-99b3-fda4b3d6004e" updatedVersion="8" minRefreshableVersion="3" useAutoFormatting="1" subtotalHiddenItems="1" itemPrintTitles="1" createdVersion="7" indent="0" outline="1" outlineData="1" multipleFieldFilters="0">
  <location ref="A3:B4" firstHeaderRow="0" firstDataRow="1" firstDataCol="0" rowPageCount="1" colPageCount="1"/>
  <pivotFields count="3">
    <pivotField dataField="1" subtotalTop="0" showAll="0" defaultSubtotal="0"/>
    <pivotField dataField="1" subtotalTop="0" showAll="0" defaultSubtotal="0"/>
    <pivotField axis="axisPage" allDrilled="1" subtotalTop="0" showAll="0" dataSourceSort="1" defaultSubtotal="0" defaultAttributeDrillState="1"/>
  </pivotFields>
  <rowItems count="1">
    <i/>
  </rowItems>
  <colFields count="1">
    <field x="-2"/>
  </colFields>
  <colItems count="2">
    <i>
      <x/>
    </i>
    <i i="1">
      <x v="1"/>
    </i>
  </colItems>
  <pageFields count="1">
    <pageField fld="2" hier="42" name="[Data_Sheet].[Delivery Time].[All]" cap="All"/>
  </pageFields>
  <dataFields count="2">
    <dataField fld="0" subtotal="count" baseField="0" baseItem="0"/>
    <dataField fld="1"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membership.xlsx!Data_Sheet">
        <x15:activeTabTopLevelEntity name="[Data_She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3EEE474A-F970-4D12-8A14-0FAABA5634DC}" autoFormatId="16" applyNumberFormats="0" applyBorderFormats="0" applyFontFormats="0" applyPatternFormats="0" applyAlignmentFormats="0" applyWidthHeightFormats="0">
  <queryTableRefresh nextId="29" unboundColumnsRight="4">
    <queryTableFields count="20">
      <queryTableField id="1" name="C_ID" tableColumnId="1"/>
      <queryTableField id="2" name="M_ID" tableColumnId="2"/>
      <queryTableField id="3" name="C_NAME" tableColumnId="3"/>
      <queryTableField id="4" name="C_EMAIL_ID" tableColumnId="4"/>
      <queryTableField id="5" name="C_TYPE" tableColumnId="5"/>
      <queryTableField id="21" name="C_ADDR" tableColumnId="6"/>
      <queryTableField id="22" name="C_CONT_NO" tableColumnId="7"/>
      <queryTableField id="23" name="P.Payment_ID" tableColumnId="8"/>
      <queryTableField id="24" name="P.SH_ID" tableColumnId="9"/>
      <queryTableField id="10" name="P.AMOUNT" tableColumnId="10"/>
      <queryTableField id="11" name="P.Payment_Status" tableColumnId="11"/>
      <queryTableField id="12" name="P.Payment_Mode" tableColumnId="12"/>
      <queryTableField id="13" name="P.Payment_Date" tableColumnId="13"/>
      <queryTableField id="14" name="P.Pay_Category" tableColumnId="14"/>
      <queryTableField id="15" name="M.Start_date" tableColumnId="15"/>
      <queryTableField id="16" name="M.End_date" tableColumnId="16"/>
      <queryTableField id="17" dataBound="0" tableColumnId="17"/>
      <queryTableField id="18" dataBound="0" tableColumnId="18"/>
      <queryTableField id="19" dataBound="0" tableColumnId="19"/>
      <queryTableField id="20" dataBound="0" tableColumnId="20"/>
    </queryTableFields>
    <queryTableDeletedFields count="4">
      <deletedField name="C_ADDR"/>
      <deletedField name="P.Payment_ID"/>
      <deletedField name="C_CONT_NO"/>
      <deletedField name="P.SH_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1803ADE4-538A-41D7-A932-59CE2849D95A}" autoFormatId="16" applyNumberFormats="0" applyBorderFormats="0" applyFontFormats="0" applyPatternFormats="0" applyAlignmentFormats="0" applyWidthHeightFormats="0">
  <queryTableRefresh nextId="36">
    <queryTableFields count="34">
      <queryTableField id="1" name="C_ID" tableColumnId="1"/>
      <queryTableField id="2" name="M_ID" tableColumnId="2"/>
      <queryTableField id="3" name="C_NAME" tableColumnId="3"/>
      <queryTableField id="4" name="C_EMAIL_ID" tableColumnId="4"/>
      <queryTableField id="5" name="C_TYPE" tableColumnId="5"/>
      <queryTableField id="6" name="C_ADDR" tableColumnId="6"/>
      <queryTableField id="7" name="C_CONT_NO" tableColumnId="7"/>
      <queryTableField id="8" name="M_Start_date" tableColumnId="8"/>
      <queryTableField id="9" name="M_End_date" tableColumnId="9"/>
      <queryTableField id="34" dataBound="0" tableColumnId="35"/>
      <queryTableField id="10" name="S.SH_ID" tableColumnId="10"/>
      <queryTableField id="11" name="S.SH_CONTENT" tableColumnId="11"/>
      <queryTableField id="12" name="S.SH_DOMAIN" tableColumnId="12"/>
      <queryTableField id="13" name="S.SER_TYPE" tableColumnId="13"/>
      <queryTableField id="14" name="S.SH_WEIGHT" tableColumnId="14"/>
      <queryTableField id="15" name="S.SH_CHARGES" tableColumnId="15"/>
      <queryTableField id="32" dataBound="0" tableColumnId="32"/>
      <queryTableField id="16" name="S.SR_ADDR" tableColumnId="16"/>
      <queryTableField id="17" name="S.DS_ADDR" tableColumnId="17"/>
      <queryTableField id="18" name="S.Current_Status" tableColumnId="18"/>
      <queryTableField id="19" name="S.Sent_date" tableColumnId="19"/>
      <queryTableField id="20" name="S.Delivery_date" tableColumnId="20"/>
      <queryTableField id="21" name="P.Payment_ID" tableColumnId="21"/>
      <queryTableField id="22" name="P.AMOUNT" tableColumnId="22"/>
      <queryTableField id="23" name="P.Payment_Status" tableColumnId="23"/>
      <queryTableField id="24" name="P.Payment_Mode" tableColumnId="24"/>
      <queryTableField id="25" name="P.Payment_Date" tableColumnId="25"/>
      <queryTableField id="26" name="E.Employee_E_ID" tableColumnId="26"/>
      <queryTableField id="27" name="ED.E_NAME" tableColumnId="27"/>
      <queryTableField id="28" name="ED.E_DESIGNATION" tableColumnId="28"/>
      <queryTableField id="29" name="ED.E_ADDR" tableColumnId="29"/>
      <queryTableField id="30" name="ED.E_BRANCH" tableColumnId="30"/>
      <queryTableField id="31" name="ED.E_CONT_NO" tableColumnId="31"/>
      <queryTableField id="35" name="Delivery Time"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SH_DOMAIN" xr10:uid="{5E2FDE1A-F1AA-40A7-A4BD-7AFEEF1F6EF6}" sourceName="[Data_Sheet].[S.SH_DOMAIN]">
  <pivotTables>
    <pivotTable tabId="31" name="PivotTable22"/>
    <pivotTable tabId="31" name="PivotTable24"/>
    <pivotTable tabId="31" name="PivotTable29"/>
    <pivotTable tabId="31" name="PivotTable31"/>
    <pivotTable tabId="36" name="PivotTable23"/>
    <pivotTable tabId="38" name="PivotTable27"/>
    <pivotTable tabId="39" name="PivotTable32"/>
    <pivotTable tabId="46" name="PivotTable38"/>
    <pivotTable tabId="42" name="PivotTable2"/>
    <pivotTable tabId="41" name="PivotTable46"/>
    <pivotTable tabId="40" name="PivotTable45"/>
    <pivotTable tabId="47" name="PivotTable37"/>
    <pivotTable tabId="48" name="PivotTable36"/>
    <pivotTable tabId="49" name="PivotTable41"/>
    <pivotTable tabId="50" name="PivotTable44"/>
  </pivotTables>
  <data>
    <olap pivotCacheId="1757879844">
      <levels count="2">
        <level uniqueName="[Data_Sheet].[S.SH_DOMAIN].[(All)]" sourceCaption="(All)" count="0"/>
        <level uniqueName="[Data_Sheet].[S.SH_DOMAIN].[S.SH_DOMAIN]" sourceCaption="S.SH_DOMAIN" count="2">
          <ranges>
            <range startItem="0">
              <i n="[Data_Sheet].[S.SH_DOMAIN].&amp;[Domestic]" c="Domestic"/>
              <i n="[Data_Sheet].[S.SH_DOMAIN].&amp;[International]" c="International"/>
            </range>
          </ranges>
        </level>
      </levels>
      <selections count="1">
        <selection n="[Data_Sheet].[S.SH_DOMAI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SER_TYPE" xr10:uid="{0EA93A3D-A478-4CC3-B661-1D4F739529FE}" sourceName="[Data_Sheet].[S.SER_TYPE]">
  <pivotTables>
    <pivotTable tabId="39" name="PivotTable32"/>
    <pivotTable tabId="38" name="PivotTable27"/>
    <pivotTable tabId="46" name="PivotTable38"/>
    <pivotTable tabId="42" name="PivotTable2"/>
    <pivotTable tabId="41" name="PivotTable46"/>
    <pivotTable tabId="40" name="PivotTable45"/>
    <pivotTable tabId="47" name="PivotTable37"/>
    <pivotTable tabId="36" name="PivotTable23"/>
    <pivotTable tabId="50" name="PivotTable44"/>
    <pivotTable tabId="48" name="PivotTable36"/>
    <pivotTable tabId="49" name="PivotTable41"/>
  </pivotTables>
  <data>
    <olap pivotCacheId="1757879844">
      <levels count="2">
        <level uniqueName="[Data_Sheet].[S.SER_TYPE].[(All)]" sourceCaption="(All)" count="0"/>
        <level uniqueName="[Data_Sheet].[S.SER_TYPE].[S.SER_TYPE]" sourceCaption="S.SER_TYPE" count="2">
          <ranges>
            <range startItem="0">
              <i n="[Data_Sheet].[S.SER_TYPE].&amp;[Express]" c="Express"/>
              <i n="[Data_Sheet].[S.SER_TYPE].&amp;[Regular]" c="Regular"/>
            </range>
          </ranges>
        </level>
      </levels>
      <selections count="1">
        <selection n="[Data_Sheet].[S.SER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_TYPE" xr10:uid="{EF9B3872-5547-4601-BA18-A4754ECAC15D}" sourceName="[Data_Sheet].[C_TYPE]">
  <pivotTables>
    <pivotTable tabId="48" name="PivotTable36"/>
    <pivotTable tabId="38" name="PivotTable27"/>
    <pivotTable tabId="46" name="PivotTable38"/>
    <pivotTable tabId="42" name="PivotTable2"/>
    <pivotTable tabId="39" name="PivotTable32"/>
    <pivotTable tabId="41" name="PivotTable46"/>
    <pivotTable tabId="40" name="PivotTable45"/>
    <pivotTable tabId="47" name="PivotTable37"/>
    <pivotTable tabId="49" name="PivotTable41"/>
    <pivotTable tabId="36" name="PivotTable23"/>
    <pivotTable tabId="50" name="PivotTable44"/>
  </pivotTables>
  <data>
    <olap pivotCacheId="1757879844">
      <levels count="2">
        <level uniqueName="[Data_Sheet].[C_TYPE].[(All)]" sourceCaption="(All)" count="0"/>
        <level uniqueName="[Data_Sheet].[C_TYPE].[C_TYPE]" sourceCaption="C_TYPE" count="3">
          <ranges>
            <range startItem="0">
              <i n="[Data_Sheet].[C_TYPE].&amp;[Internal Goods]" c="Internal Goods"/>
              <i n="[Data_Sheet].[C_TYPE].&amp;[Retail]" c="Retail"/>
              <i n="[Data_Sheet].[C_TYPE].&amp;[Wholesale]" c="Wholesale"/>
            </range>
          </ranges>
        </level>
      </levels>
      <selections count="1">
        <selection n="[Data_Sheet].[C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Status" xr10:uid="{F02CFD44-26CA-4F09-B418-1169AEDD676D}" sourceName="[Data_Sheet].[Membership Status]">
  <pivotTables>
    <pivotTable tabId="47" name="PivotTable37"/>
    <pivotTable tabId="38" name="PivotTable27"/>
    <pivotTable tabId="46" name="PivotTable38"/>
    <pivotTable tabId="42" name="PivotTable2"/>
    <pivotTable tabId="39" name="PivotTable32"/>
    <pivotTable tabId="41" name="PivotTable46"/>
    <pivotTable tabId="40" name="PivotTable45"/>
    <pivotTable tabId="48" name="PivotTable36"/>
    <pivotTable tabId="49" name="PivotTable41"/>
    <pivotTable tabId="36" name="PivotTable23"/>
    <pivotTable tabId="50" name="PivotTable44"/>
  </pivotTables>
  <data>
    <olap pivotCacheId="1757879844">
      <levels count="2">
        <level uniqueName="[Data_Sheet].[Membership Status].[(All)]" sourceCaption="(All)" count="0"/>
        <level uniqueName="[Data_Sheet].[Membership Status].[Membership Status]" sourceCaption="Membership Status" count="2">
          <ranges>
            <range startItem="0">
              <i n="[Data_Sheet].[Membership Status].&amp;[Active]" c="Active"/>
              <i n="[Data_Sheet].[Membership Status].&amp;[Expired]" c="Expired"/>
            </range>
          </ranges>
        </level>
      </levels>
      <selections count="1">
        <selection n="[Data_Sheet].[Membership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ayment_Mode" xr10:uid="{49A50507-02F0-4A8E-8680-77BA5E43FEF6}" sourceName="[Data_Sheet].[P.Payment_Mode]">
  <pivotTables>
    <pivotTable tabId="49" name="PivotTable41"/>
    <pivotTable tabId="38" name="PivotTable27"/>
    <pivotTable tabId="46" name="PivotTable38"/>
    <pivotTable tabId="42" name="PivotTable2"/>
    <pivotTable tabId="39" name="PivotTable32"/>
    <pivotTable tabId="41" name="PivotTable46"/>
    <pivotTable tabId="40" name="PivotTable45"/>
    <pivotTable tabId="47" name="PivotTable37"/>
    <pivotTable tabId="48" name="PivotTable36"/>
    <pivotTable tabId="36" name="PivotTable23"/>
    <pivotTable tabId="50" name="PivotTable44"/>
  </pivotTables>
  <data>
    <olap pivotCacheId="1757879844">
      <levels count="2">
        <level uniqueName="[Data_Sheet].[P.Payment_Mode].[(All)]" sourceCaption="(All)" count="0"/>
        <level uniqueName="[Data_Sheet].[P.Payment_Mode].[P.Payment_Mode]" sourceCaption="P.Payment_Mode" count="2">
          <ranges>
            <range startItem="0">
              <i n="[Data_Sheet].[P.Payment_Mode].&amp;[CARD PAYMENT]" c="CARD PAYMENT"/>
              <i n="[Data_Sheet].[P.Payment_Mode].&amp;[COD]" c="COD"/>
            </range>
          </ranges>
        </level>
      </levels>
      <selections count="1">
        <selection n="[Data_Sheet].[P.Payment_Mode].&amp;[CARD PAY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SH_DOMAIN" xr10:uid="{10202B15-DADF-4EB4-98E6-4FCB3626820B}" cache="Slicer_S.SH_DOMAIN" caption="S.SH_DOMAI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SH_DOMAIN 1" xr10:uid="{65455087-C521-49B7-A0A4-43F142579E5E}" cache="Slicer_S.SH_DOMAIN" caption="S.SH_DOMAIN" level="1" style="SlicerStyleLight3" rowHeight="241300"/>
  <slicer name="S.SER_TYPE" xr10:uid="{0CAD8909-5B63-444D-AF41-D1B62DA50B96}" cache="Slicer_S.SER_TYPE" caption="S.SER_TYPE" level="1" style="SlicerStyleOther1" rowHeight="234950"/>
  <slicer name="C_TYPE" xr10:uid="{3AF118BF-39A5-4AD9-9F29-916CBBF1DC78}" cache="Slicer_C_TYPE" caption="C_TYPE" level="1" style="SlicerStyleOther1" rowHeight="234950"/>
  <slicer name="Membership Status" xr10:uid="{5E234C42-2BB5-41A6-B5A1-705E6D83E367}" cache="Slicer_Membership_Status" caption="Membership Status" level="1" style="SlicerStyleOther1" rowHeight="234950"/>
  <slicer name="P.Payment_Mode" xr10:uid="{06379F49-246D-4C42-BA40-C8726F999F42}" cache="Slicer_P.Payment_Mode" caption="P.Payment_Mode" level="1"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091503-1ED4-412D-86C2-44F78BB24C52}" name="Merge2" displayName="Merge2" ref="B6:U206" tableType="queryTable" totalsRowShown="0" headerRowDxfId="1691" dataDxfId="1690">
  <autoFilter ref="B6:U206" xr:uid="{C2266E8D-7BA9-4B8D-B059-4E46AE6DCF5A}"/>
  <tableColumns count="20">
    <tableColumn id="1" xr3:uid="{A8FAC428-5342-4CEF-B22F-5791A5FD46FB}" uniqueName="1" name="C_ID" queryTableFieldId="1" dataDxfId="353"/>
    <tableColumn id="2" xr3:uid="{C51E8DA3-DC4F-4FDD-B75C-7EDAFFF1250D}" uniqueName="2" name="M_ID" queryTableFieldId="2" dataDxfId="352"/>
    <tableColumn id="3" xr3:uid="{D41406A1-4AE9-45B0-9AC5-FBC25A79D4DC}" uniqueName="3" name="C_NAME" queryTableFieldId="3" dataDxfId="351"/>
    <tableColumn id="4" xr3:uid="{AFBB80E9-24E8-4903-AEBE-286F1874B646}" uniqueName="4" name="C_EMAIL_ID" queryTableFieldId="4" dataDxfId="350"/>
    <tableColumn id="5" xr3:uid="{47AB2389-7F34-4E8F-A96F-8886370ACD7F}" uniqueName="5" name="C_TYPE" queryTableFieldId="5" dataDxfId="349"/>
    <tableColumn id="6" xr3:uid="{1FBA17A7-E354-41A0-A667-489EE78EC6F8}" uniqueName="6" name="C_ADDR" queryTableFieldId="21" dataDxfId="348"/>
    <tableColumn id="7" xr3:uid="{B5105203-F78F-4170-813D-257F5C5B4564}" uniqueName="7" name="C_CONT_NO" queryTableFieldId="22"/>
    <tableColumn id="8" xr3:uid="{B936BFC0-A82A-4713-AA89-F8A43103A08B}" uniqueName="8" name="P.Payment_ID" queryTableFieldId="23" dataDxfId="347"/>
    <tableColumn id="9" xr3:uid="{7E25C72A-BCA5-489B-829C-A07E025652A6}" uniqueName="9" name="P.SH_ID" queryTableFieldId="24"/>
    <tableColumn id="10" xr3:uid="{488BE135-E13B-49A1-94BD-5BAA47D563D9}" uniqueName="10" name="P.AMOUNT" queryTableFieldId="10" dataDxfId="346"/>
    <tableColumn id="11" xr3:uid="{B8ABAE47-6AB7-4DA2-8202-7E720314EDA6}" uniqueName="11" name="P.Payment_Status" queryTableFieldId="11" dataDxfId="345"/>
    <tableColumn id="12" xr3:uid="{D3EE4E2E-ADE7-4B9C-A61F-E15B5A4D7F68}" uniqueName="12" name="P.Payment_Mode" queryTableFieldId="12" dataDxfId="344"/>
    <tableColumn id="13" xr3:uid="{CB7D6D3F-2009-407C-9B43-C59C74CEF98F}" uniqueName="13" name="P.Payment_Date" queryTableFieldId="13" dataDxfId="343"/>
    <tableColumn id="14" xr3:uid="{07D81C32-959D-4C21-B5CB-0A2E5F7D7C70}" uniqueName="14" name="P.Pay_Category" queryTableFieldId="14" dataDxfId="342"/>
    <tableColumn id="15" xr3:uid="{0B787B46-9708-4E19-858E-180C572BB271}" uniqueName="15" name="M.Start_date" queryTableFieldId="15" dataDxfId="341"/>
    <tableColumn id="16" xr3:uid="{37B9EACA-3F08-4DD8-85BC-81853D22461E}" uniqueName="16" name="M.End_date" queryTableFieldId="16" dataDxfId="340"/>
    <tableColumn id="17" xr3:uid="{52BFA153-D576-4712-82E3-4EFB2AC4469A}" uniqueName="17" name="M.Tenure" queryTableFieldId="17" dataDxfId="339">
      <calculatedColumnFormula>DATEDIF(P7, Q7, "y")</calculatedColumnFormula>
    </tableColumn>
    <tableColumn id="18" xr3:uid="{862E1BAA-53DD-42DA-8C8F-D2C169143EBA}" uniqueName="18" name="M.Tenure_type" queryTableFieldId="18" dataDxfId="338">
      <calculatedColumnFormula>IF(AND(R7&gt;=0, R7&lt;=5), "Short Term",
   IF(AND(R7&gt;5, R7&lt;=10), "Mid Term",
      IF(R7&gt;10, "Long Term" )))</calculatedColumnFormula>
    </tableColumn>
    <tableColumn id="19" xr3:uid="{D75F6601-75E2-4F69-96DD-EFA6F622BFC3}" uniqueName="19" name="P.Amount_Category" queryTableFieldId="19" dataDxfId="337">
      <calculatedColumnFormula>IF(AND(K7&gt;=0, K7&lt;=30000), "Low Value",
   IF(AND(K7&gt;5, K7&lt;=60000), "Mid Value",
      IF(K7&gt;60000, "High Value" )))</calculatedColumnFormula>
    </tableColumn>
    <tableColumn id="20" xr3:uid="{D5AD0F29-DAC2-473A-86A8-2CB464622973}" uniqueName="20" name="Customer Segment" queryTableFieldId="20" dataDxfId="336">
      <calculatedColumnFormula>CONCATENATE(S7, "-", T7)</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08E67F-C7F9-4264-8A9F-73B7000004B5}" name="Data_Sheet" displayName="Data_Sheet" ref="A1:AH201" tableType="queryTable" headerRowDxfId="1622" dataDxfId="1621">
  <autoFilter ref="A1:AH201" xr:uid="{8708E67F-C7F9-4264-8A9F-73B7000004B5}"/>
  <tableColumns count="34">
    <tableColumn id="1" xr3:uid="{63D9F316-B422-47AB-8438-09414CEA5AF7}" uniqueName="1" name="C_ID" totalsRowLabel="Total" queryTableFieldId="1" dataDxfId="1620" totalsRowDxfId="1619"/>
    <tableColumn id="2" xr3:uid="{E47376A4-C0CC-4B58-9B5C-D8B8B2F354D2}" uniqueName="2" name="M_ID" queryTableFieldId="2" dataDxfId="1618" totalsRowDxfId="1617"/>
    <tableColumn id="3" xr3:uid="{E5D94693-333C-412F-A120-B6398B1925C0}" uniqueName="3" name="C_NAME" queryTableFieldId="3" dataDxfId="1616" totalsRowDxfId="1615"/>
    <tableColumn id="4" xr3:uid="{04A3D595-F9D4-4066-AEE4-C7609793C0D5}" uniqueName="4" name="C_EMAIL_ID" queryTableFieldId="4" dataDxfId="1614" totalsRowDxfId="1613"/>
    <tableColumn id="5" xr3:uid="{6ED0183F-33F1-4847-9A94-4C03D75BDBB8}" uniqueName="5" name="C_TYPE" queryTableFieldId="5" dataDxfId="1612" totalsRowDxfId="1611"/>
    <tableColumn id="6" xr3:uid="{3AA6B84A-F937-402A-B812-3BE7F706C0F1}" uniqueName="6" name="C_ADDR" queryTableFieldId="6" dataDxfId="1610" totalsRowDxfId="1609"/>
    <tableColumn id="7" xr3:uid="{D9601B2F-085F-4D0A-8113-9242FCA022C0}" uniqueName="7" name="C_CONT_NO" queryTableFieldId="7" dataDxfId="1608" totalsRowDxfId="1607"/>
    <tableColumn id="8" xr3:uid="{09AFD5DC-6CD0-4846-8947-715A03D50354}" uniqueName="8" name="M_Start_date" queryTableFieldId="8" dataDxfId="1606" totalsRowDxfId="1605"/>
    <tableColumn id="9" xr3:uid="{92273BA3-E1C1-4B2C-996B-8478F55045DA}" uniqueName="9" name="M_End_date" queryTableFieldId="9" dataDxfId="1604" totalsRowDxfId="1603"/>
    <tableColumn id="35" xr3:uid="{16DE0D7A-E938-4E67-BE95-7B7456182386}" uniqueName="35" name="Membership Status" queryTableFieldId="34" dataDxfId="1602" totalsRowDxfId="1601">
      <calculatedColumnFormula>IF(AND(TODAY()&gt;Data_Sheet[[#This Row],[M_Start_date]], TODAY()&lt;Data_Sheet[[#This Row],[M_End_date]]), "Active", IF(TODAY()&lt;Data_Sheet[[#This Row],[M_Start_date]], "Pending", "Expired"))</calculatedColumnFormula>
    </tableColumn>
    <tableColumn id="10" xr3:uid="{88A586EF-3582-43C9-B51C-C3C63D7E0440}" uniqueName="10" name="S.SH_ID" queryTableFieldId="10" dataDxfId="1600" totalsRowDxfId="1599"/>
    <tableColumn id="11" xr3:uid="{B5F293E3-2DF6-40A1-8222-8079B4C2CE67}" uniqueName="11" name="S.SH_CONTENT" queryTableFieldId="11" dataDxfId="1598" totalsRowDxfId="1597"/>
    <tableColumn id="12" xr3:uid="{E9D643B0-84F3-4FC1-A91F-3507FF9CC71D}" uniqueName="12" name="S.SH_DOMAIN" queryTableFieldId="12" dataDxfId="1596" totalsRowDxfId="1595"/>
    <tableColumn id="13" xr3:uid="{E0376BBA-DFE1-46BA-A711-04C597EE38DC}" uniqueName="13" name="S.SER_TYPE" queryTableFieldId="13" dataDxfId="1594" totalsRowDxfId="1593"/>
    <tableColumn id="14" xr3:uid="{D61A966F-B188-4753-BE68-D89D1895298C}" uniqueName="14" name="S.SH_WEIGHT" queryTableFieldId="14" dataDxfId="1592" totalsRowDxfId="1591"/>
    <tableColumn id="15" xr3:uid="{24ED10CA-9EA2-42FB-98E5-3EC38C4F1027}" uniqueName="15" name="S.SH_CHARGES" queryTableFieldId="15" dataDxfId="1590" totalsRowDxfId="1589"/>
    <tableColumn id="32" xr3:uid="{DEF01DA9-2C1F-4BE1-9524-D25610DDD755}" uniqueName="32" name="S.SH.EFFICIENCY" queryTableFieldId="32" dataDxfId="1588" totalsRowDxfId="1587">
      <calculatedColumnFormula>Data_Sheet[[#This Row],[S.SH_WEIGHT]]/Data_Sheet[[#This Row],[S.SH_CHARGES]]</calculatedColumnFormula>
    </tableColumn>
    <tableColumn id="16" xr3:uid="{228D7D6B-8C1F-42F9-9C21-CE8B6A684C5B}" uniqueName="16" name="S.SR_ADDR" queryTableFieldId="16" dataDxfId="1586" totalsRowDxfId="1585"/>
    <tableColumn id="17" xr3:uid="{29F02D0D-9472-4F97-8FF5-2B49A1EB503B}" uniqueName="17" name="S.DS_ADDR" queryTableFieldId="17" dataDxfId="1584" totalsRowDxfId="1583"/>
    <tableColumn id="18" xr3:uid="{0702279C-CDA9-4D21-9098-8B0653EDD3D4}" uniqueName="18" name="S.Current_Status" queryTableFieldId="18" dataDxfId="1582" totalsRowDxfId="1581"/>
    <tableColumn id="19" xr3:uid="{438AC59A-B153-4932-9900-842CB08B29EC}" uniqueName="19" name="S.Sent_date" queryTableFieldId="19" dataDxfId="1580" totalsRowDxfId="1579"/>
    <tableColumn id="20" xr3:uid="{3A873467-3390-4D7E-A924-4E295A7F580F}" uniqueName="20" name="S.Delivery_date" queryTableFieldId="20" dataDxfId="1578" totalsRowDxfId="1577"/>
    <tableColumn id="21" xr3:uid="{55141741-AB2B-4B71-BA9C-97CCBCDE39F5}" uniqueName="21" name="P.Payment_ID" queryTableFieldId="21" dataDxfId="1576" totalsRowDxfId="1575"/>
    <tableColumn id="22" xr3:uid="{096F4EF0-D21D-444C-9B83-9EEF56B1674D}" uniqueName="22" name="P.AMOUNT" queryTableFieldId="22" dataDxfId="1574" totalsRowDxfId="1573"/>
    <tableColumn id="23" xr3:uid="{090486D2-59D9-4077-8862-FA4FBA6287B9}" uniqueName="23" name="P.Payment_Status" queryTableFieldId="23" dataDxfId="1572" totalsRowDxfId="1571"/>
    <tableColumn id="24" xr3:uid="{E636DEDA-E5CA-4FD8-AE1A-2B71F1236589}" uniqueName="24" name="P.Payment_Mode" queryTableFieldId="24" dataDxfId="1570" totalsRowDxfId="1569"/>
    <tableColumn id="25" xr3:uid="{CC7B77DF-DFD7-4061-9653-7943213C56EE}" uniqueName="25" name="P.Payment_Date" queryTableFieldId="25" dataDxfId="1568" totalsRowDxfId="1567"/>
    <tableColumn id="26" xr3:uid="{7D38F2C9-03D3-45E3-8B0D-75D70BAF9D98}" uniqueName="26" name="E.Employee_E_ID" queryTableFieldId="26" dataDxfId="1566" totalsRowDxfId="1565"/>
    <tableColumn id="27" xr3:uid="{B5A53EA3-5984-4046-826B-295CC3F32A31}" uniqueName="27" name="ED.E_NAME" queryTableFieldId="27" dataDxfId="1564" totalsRowDxfId="1563"/>
    <tableColumn id="28" xr3:uid="{BA54BAD3-C434-401A-B0EA-7247B855CEF6}" uniqueName="28" name="ED.E_DESIGNATION" queryTableFieldId="28" dataDxfId="1562" totalsRowDxfId="1561"/>
    <tableColumn id="29" xr3:uid="{0AFCC870-1B93-4027-87CA-42D0D2383F7D}" uniqueName="29" name="ED.E_ADDR" queryTableFieldId="29" dataDxfId="1560" totalsRowDxfId="1559"/>
    <tableColumn id="30" xr3:uid="{59DC7721-7F11-4900-AF8F-DEE511DB02DD}" uniqueName="30" name="ED.E_BRANCH" queryTableFieldId="30" dataDxfId="1558" totalsRowDxfId="1557"/>
    <tableColumn id="31" xr3:uid="{27CFB82C-1636-4227-A47A-9ED6E97D94B8}" uniqueName="31" name="ED.E_CONT_NO" totalsRowFunction="sum" queryTableFieldId="31" dataDxfId="1556" totalsRowDxfId="1555"/>
    <tableColumn id="36" xr3:uid="{ED1A43CE-9918-4D57-A235-0A1531F86F4B}" uniqueName="36" name="Delivery Time" queryTableField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Sent_date" xr10:uid="{0AE2AAE5-1B89-4C88-9D46-62E5F8C6ACE8}" sourceName="[Data_Sheet].[S.Sent_date]">
  <pivotTables>
    <pivotTable tabId="46" name="PivotTable38"/>
    <pivotTable tabId="38" name="PivotTable27"/>
    <pivotTable tabId="42" name="PivotTable2"/>
    <pivotTable tabId="39" name="PivotTable32"/>
    <pivotTable tabId="41" name="PivotTable46"/>
    <pivotTable tabId="40" name="PivotTable45"/>
    <pivotTable tabId="47" name="PivotTable37"/>
    <pivotTable tabId="48" name="PivotTable36"/>
    <pivotTable tabId="49" name="PivotTable41"/>
    <pivotTable tabId="36" name="PivotTable23"/>
    <pivotTable tabId="50" name="PivotTable44"/>
  </pivotTables>
  <state minimalRefreshVersion="6" lastRefreshVersion="6" pivotCacheId="1345780551" filterType="unknown">
    <bounds startDate="1971-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Sent_date" xr10:uid="{F2EDEC4A-F8B9-4C60-8EF6-4A8C73C7921F}" cache="Timeline_S.Sent_date" caption="Years Pane" showSelectionLabel="0" showTimeLevel="0" showHorizontalScrollbar="0" level="0" selectionLevel="0" scrollPosition="2016-06-01T00:00:00" style="TimeSlicerStyleDark3"/>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2.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2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2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27.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2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1A1D-F995-4106-A51F-4DB3EE5154DA}">
  <dimension ref="A3:L465"/>
  <sheetViews>
    <sheetView workbookViewId="0">
      <selection activeCell="A478" sqref="A478:D484"/>
    </sheetView>
  </sheetViews>
  <sheetFormatPr defaultRowHeight="14.4" x14ac:dyDescent="0.3"/>
  <cols>
    <col min="1" max="1" width="14.6640625" bestFit="1" customWidth="1"/>
    <col min="2" max="2" width="23.21875" bestFit="1" customWidth="1"/>
    <col min="3" max="3" width="21.109375" bestFit="1" customWidth="1"/>
    <col min="4" max="4" width="22.6640625" bestFit="1" customWidth="1"/>
    <col min="5" max="5" width="12" bestFit="1" customWidth="1"/>
  </cols>
  <sheetData>
    <row r="3" spans="1:4" x14ac:dyDescent="0.3">
      <c r="A3" t="s">
        <v>1524</v>
      </c>
      <c r="B3" t="s">
        <v>1522</v>
      </c>
      <c r="C3" t="s">
        <v>1525</v>
      </c>
      <c r="D3" t="s">
        <v>1579</v>
      </c>
    </row>
    <row r="4" spans="1:4" x14ac:dyDescent="0.3">
      <c r="A4" s="5">
        <v>200</v>
      </c>
      <c r="B4" s="6">
        <v>522.01499999999999</v>
      </c>
      <c r="C4" s="7">
        <v>187594</v>
      </c>
      <c r="D4" s="8">
        <v>0.55653698945595276</v>
      </c>
    </row>
    <row r="71" spans="1:6" x14ac:dyDescent="0.3">
      <c r="A71" s="3" t="s">
        <v>1520</v>
      </c>
      <c r="F71" t="s">
        <v>1577</v>
      </c>
    </row>
    <row r="72" spans="1:6" x14ac:dyDescent="0.3">
      <c r="A72" s="4">
        <v>23</v>
      </c>
      <c r="F72">
        <v>23</v>
      </c>
    </row>
    <row r="73" spans="1:6" x14ac:dyDescent="0.3">
      <c r="A73" s="4">
        <v>24</v>
      </c>
      <c r="F73">
        <v>24</v>
      </c>
    </row>
    <row r="74" spans="1:6" x14ac:dyDescent="0.3">
      <c r="A74" s="4">
        <v>26</v>
      </c>
      <c r="F74">
        <v>26</v>
      </c>
    </row>
    <row r="75" spans="1:6" x14ac:dyDescent="0.3">
      <c r="A75" s="4">
        <v>35</v>
      </c>
      <c r="F75">
        <v>35</v>
      </c>
    </row>
    <row r="76" spans="1:6" x14ac:dyDescent="0.3">
      <c r="A76" s="4">
        <v>45</v>
      </c>
      <c r="F76">
        <v>45</v>
      </c>
    </row>
    <row r="77" spans="1:6" x14ac:dyDescent="0.3">
      <c r="A77" s="4">
        <v>50</v>
      </c>
      <c r="F77">
        <v>50</v>
      </c>
    </row>
    <row r="78" spans="1:6" x14ac:dyDescent="0.3">
      <c r="A78" s="4">
        <v>52</v>
      </c>
      <c r="F78">
        <v>52</v>
      </c>
    </row>
    <row r="79" spans="1:6" x14ac:dyDescent="0.3">
      <c r="A79" s="4">
        <v>60</v>
      </c>
      <c r="F79">
        <v>60</v>
      </c>
    </row>
    <row r="80" spans="1:6" x14ac:dyDescent="0.3">
      <c r="A80" s="4">
        <v>67</v>
      </c>
      <c r="F80">
        <v>67</v>
      </c>
    </row>
    <row r="81" spans="1:6" x14ac:dyDescent="0.3">
      <c r="A81" s="4">
        <v>71</v>
      </c>
      <c r="F81">
        <v>71</v>
      </c>
    </row>
    <row r="82" spans="1:6" x14ac:dyDescent="0.3">
      <c r="A82" s="4">
        <v>74</v>
      </c>
      <c r="F82">
        <v>74</v>
      </c>
    </row>
    <row r="83" spans="1:6" x14ac:dyDescent="0.3">
      <c r="A83" s="4">
        <v>78</v>
      </c>
      <c r="F83">
        <v>78</v>
      </c>
    </row>
    <row r="84" spans="1:6" x14ac:dyDescent="0.3">
      <c r="A84" s="4">
        <v>80</v>
      </c>
      <c r="F84">
        <v>80</v>
      </c>
    </row>
    <row r="85" spans="1:6" x14ac:dyDescent="0.3">
      <c r="A85" s="4">
        <v>84</v>
      </c>
      <c r="F85">
        <v>84</v>
      </c>
    </row>
    <row r="86" spans="1:6" x14ac:dyDescent="0.3">
      <c r="A86" s="4">
        <v>88</v>
      </c>
      <c r="F86">
        <v>88</v>
      </c>
    </row>
    <row r="87" spans="1:6" x14ac:dyDescent="0.3">
      <c r="A87" s="4">
        <v>91</v>
      </c>
      <c r="F87">
        <v>91</v>
      </c>
    </row>
    <row r="88" spans="1:6" x14ac:dyDescent="0.3">
      <c r="A88" s="4">
        <v>94</v>
      </c>
      <c r="F88">
        <v>94</v>
      </c>
    </row>
    <row r="89" spans="1:6" x14ac:dyDescent="0.3">
      <c r="A89" s="4">
        <v>98</v>
      </c>
      <c r="F89">
        <v>98</v>
      </c>
    </row>
    <row r="90" spans="1:6" x14ac:dyDescent="0.3">
      <c r="A90" s="4">
        <v>100</v>
      </c>
      <c r="F90">
        <v>100</v>
      </c>
    </row>
    <row r="91" spans="1:6" x14ac:dyDescent="0.3">
      <c r="A91" s="4">
        <v>109</v>
      </c>
      <c r="F91">
        <v>109</v>
      </c>
    </row>
    <row r="92" spans="1:6" x14ac:dyDescent="0.3">
      <c r="A92" s="4">
        <v>111</v>
      </c>
      <c r="F92">
        <v>111</v>
      </c>
    </row>
    <row r="93" spans="1:6" x14ac:dyDescent="0.3">
      <c r="A93" s="4">
        <v>117</v>
      </c>
      <c r="F93">
        <v>117</v>
      </c>
    </row>
    <row r="94" spans="1:6" x14ac:dyDescent="0.3">
      <c r="A94" s="4">
        <v>121</v>
      </c>
      <c r="F94">
        <v>121</v>
      </c>
    </row>
    <row r="95" spans="1:6" x14ac:dyDescent="0.3">
      <c r="A95" s="4">
        <v>145</v>
      </c>
      <c r="F95">
        <v>145</v>
      </c>
    </row>
    <row r="96" spans="1:6" x14ac:dyDescent="0.3">
      <c r="A96" s="4">
        <v>147</v>
      </c>
      <c r="F96">
        <v>147</v>
      </c>
    </row>
    <row r="97" spans="1:6" x14ac:dyDescent="0.3">
      <c r="A97" s="4">
        <v>148</v>
      </c>
      <c r="F97">
        <v>148</v>
      </c>
    </row>
    <row r="98" spans="1:6" x14ac:dyDescent="0.3">
      <c r="A98" s="4">
        <v>172</v>
      </c>
      <c r="F98">
        <v>172</v>
      </c>
    </row>
    <row r="99" spans="1:6" x14ac:dyDescent="0.3">
      <c r="A99" s="4">
        <v>178</v>
      </c>
      <c r="F99">
        <v>178</v>
      </c>
    </row>
    <row r="100" spans="1:6" x14ac:dyDescent="0.3">
      <c r="A100" s="4">
        <v>180</v>
      </c>
      <c r="F100">
        <v>180</v>
      </c>
    </row>
    <row r="101" spans="1:6" x14ac:dyDescent="0.3">
      <c r="A101" s="4">
        <v>182</v>
      </c>
      <c r="F101">
        <v>182</v>
      </c>
    </row>
    <row r="102" spans="1:6" x14ac:dyDescent="0.3">
      <c r="A102" s="4">
        <v>187</v>
      </c>
      <c r="F102">
        <v>187</v>
      </c>
    </row>
    <row r="103" spans="1:6" x14ac:dyDescent="0.3">
      <c r="A103" s="4">
        <v>193</v>
      </c>
      <c r="F103">
        <v>193</v>
      </c>
    </row>
    <row r="104" spans="1:6" x14ac:dyDescent="0.3">
      <c r="A104" s="4">
        <v>209</v>
      </c>
      <c r="F104">
        <v>209</v>
      </c>
    </row>
    <row r="105" spans="1:6" x14ac:dyDescent="0.3">
      <c r="A105" s="4">
        <v>216</v>
      </c>
      <c r="F105">
        <v>216</v>
      </c>
    </row>
    <row r="106" spans="1:6" x14ac:dyDescent="0.3">
      <c r="A106" s="4">
        <v>226</v>
      </c>
      <c r="F106">
        <v>226</v>
      </c>
    </row>
    <row r="107" spans="1:6" x14ac:dyDescent="0.3">
      <c r="A107" s="4">
        <v>230</v>
      </c>
      <c r="F107">
        <v>230</v>
      </c>
    </row>
    <row r="108" spans="1:6" x14ac:dyDescent="0.3">
      <c r="A108" s="4">
        <v>234</v>
      </c>
      <c r="F108">
        <v>234</v>
      </c>
    </row>
    <row r="109" spans="1:6" x14ac:dyDescent="0.3">
      <c r="A109" s="4">
        <v>240</v>
      </c>
      <c r="F109">
        <v>240</v>
      </c>
    </row>
    <row r="110" spans="1:6" x14ac:dyDescent="0.3">
      <c r="A110" s="4">
        <v>242</v>
      </c>
      <c r="F110">
        <v>242</v>
      </c>
    </row>
    <row r="111" spans="1:6" x14ac:dyDescent="0.3">
      <c r="A111" s="4">
        <v>243</v>
      </c>
      <c r="F111">
        <v>243</v>
      </c>
    </row>
    <row r="112" spans="1:6" x14ac:dyDescent="0.3">
      <c r="A112" s="4">
        <v>245</v>
      </c>
      <c r="F112">
        <v>245</v>
      </c>
    </row>
    <row r="113" spans="1:6" x14ac:dyDescent="0.3">
      <c r="A113" s="4">
        <v>253</v>
      </c>
      <c r="F113">
        <v>253</v>
      </c>
    </row>
    <row r="114" spans="1:6" x14ac:dyDescent="0.3">
      <c r="A114" s="4">
        <v>262</v>
      </c>
      <c r="F114">
        <v>262</v>
      </c>
    </row>
    <row r="115" spans="1:6" x14ac:dyDescent="0.3">
      <c r="A115" s="4">
        <v>263</v>
      </c>
      <c r="F115">
        <v>263</v>
      </c>
    </row>
    <row r="116" spans="1:6" x14ac:dyDescent="0.3">
      <c r="A116" s="4">
        <v>266</v>
      </c>
      <c r="F116">
        <v>266</v>
      </c>
    </row>
    <row r="117" spans="1:6" x14ac:dyDescent="0.3">
      <c r="A117" s="4">
        <v>267</v>
      </c>
      <c r="F117">
        <v>267</v>
      </c>
    </row>
    <row r="118" spans="1:6" x14ac:dyDescent="0.3">
      <c r="A118" s="4">
        <v>269</v>
      </c>
      <c r="F118">
        <v>269</v>
      </c>
    </row>
    <row r="119" spans="1:6" x14ac:dyDescent="0.3">
      <c r="A119" s="4">
        <v>271</v>
      </c>
      <c r="F119">
        <v>271</v>
      </c>
    </row>
    <row r="120" spans="1:6" x14ac:dyDescent="0.3">
      <c r="A120" s="4">
        <v>274</v>
      </c>
      <c r="F120">
        <v>274</v>
      </c>
    </row>
    <row r="121" spans="1:6" x14ac:dyDescent="0.3">
      <c r="A121" s="4">
        <v>275</v>
      </c>
      <c r="F121">
        <v>275</v>
      </c>
    </row>
    <row r="122" spans="1:6" x14ac:dyDescent="0.3">
      <c r="A122" s="4">
        <v>280</v>
      </c>
      <c r="F122">
        <v>280</v>
      </c>
    </row>
    <row r="123" spans="1:6" x14ac:dyDescent="0.3">
      <c r="A123" s="4">
        <v>299</v>
      </c>
      <c r="F123">
        <v>299</v>
      </c>
    </row>
    <row r="124" spans="1:6" x14ac:dyDescent="0.3">
      <c r="A124" s="4">
        <v>305</v>
      </c>
      <c r="F124">
        <v>305</v>
      </c>
    </row>
    <row r="125" spans="1:6" x14ac:dyDescent="0.3">
      <c r="A125" s="4">
        <v>314</v>
      </c>
      <c r="F125">
        <v>314</v>
      </c>
    </row>
    <row r="126" spans="1:6" x14ac:dyDescent="0.3">
      <c r="A126" s="4">
        <v>315</v>
      </c>
      <c r="F126">
        <v>315</v>
      </c>
    </row>
    <row r="127" spans="1:6" x14ac:dyDescent="0.3">
      <c r="A127" s="4">
        <v>318</v>
      </c>
      <c r="F127">
        <v>318</v>
      </c>
    </row>
    <row r="128" spans="1:6" x14ac:dyDescent="0.3">
      <c r="A128" s="4">
        <v>319</v>
      </c>
      <c r="F128">
        <v>319</v>
      </c>
    </row>
    <row r="129" spans="1:6" x14ac:dyDescent="0.3">
      <c r="A129" s="4">
        <v>325</v>
      </c>
      <c r="F129">
        <v>325</v>
      </c>
    </row>
    <row r="130" spans="1:6" x14ac:dyDescent="0.3">
      <c r="A130" s="4">
        <v>329</v>
      </c>
      <c r="F130">
        <v>329</v>
      </c>
    </row>
    <row r="131" spans="1:6" x14ac:dyDescent="0.3">
      <c r="A131" s="4">
        <v>347</v>
      </c>
      <c r="F131">
        <v>347</v>
      </c>
    </row>
    <row r="132" spans="1:6" x14ac:dyDescent="0.3">
      <c r="A132" s="4">
        <v>360</v>
      </c>
      <c r="F132">
        <v>360</v>
      </c>
    </row>
    <row r="133" spans="1:6" x14ac:dyDescent="0.3">
      <c r="A133" s="4">
        <v>367</v>
      </c>
      <c r="F133">
        <v>367</v>
      </c>
    </row>
    <row r="134" spans="1:6" x14ac:dyDescent="0.3">
      <c r="A134" s="4">
        <v>369</v>
      </c>
      <c r="F134">
        <v>369</v>
      </c>
    </row>
    <row r="135" spans="1:6" x14ac:dyDescent="0.3">
      <c r="A135" s="4">
        <v>372</v>
      </c>
      <c r="F135">
        <v>372</v>
      </c>
    </row>
    <row r="136" spans="1:6" x14ac:dyDescent="0.3">
      <c r="A136" s="4">
        <v>379</v>
      </c>
      <c r="F136">
        <v>379</v>
      </c>
    </row>
    <row r="137" spans="1:6" x14ac:dyDescent="0.3">
      <c r="A137" s="4">
        <v>382</v>
      </c>
      <c r="F137">
        <v>382</v>
      </c>
    </row>
    <row r="138" spans="1:6" x14ac:dyDescent="0.3">
      <c r="A138" s="4">
        <v>399</v>
      </c>
      <c r="F138">
        <v>399</v>
      </c>
    </row>
    <row r="139" spans="1:6" x14ac:dyDescent="0.3">
      <c r="A139" s="4">
        <v>412</v>
      </c>
      <c r="F139">
        <v>412</v>
      </c>
    </row>
    <row r="140" spans="1:6" x14ac:dyDescent="0.3">
      <c r="A140" s="4">
        <v>420</v>
      </c>
      <c r="F140">
        <v>420</v>
      </c>
    </row>
    <row r="141" spans="1:6" x14ac:dyDescent="0.3">
      <c r="A141" s="4">
        <v>422</v>
      </c>
      <c r="F141">
        <v>422</v>
      </c>
    </row>
    <row r="142" spans="1:6" x14ac:dyDescent="0.3">
      <c r="A142" s="4">
        <v>430</v>
      </c>
      <c r="F142">
        <v>430</v>
      </c>
    </row>
    <row r="143" spans="1:6" x14ac:dyDescent="0.3">
      <c r="A143" s="4">
        <v>431</v>
      </c>
      <c r="F143">
        <v>431</v>
      </c>
    </row>
    <row r="144" spans="1:6" x14ac:dyDescent="0.3">
      <c r="A144" s="4">
        <v>432</v>
      </c>
      <c r="F144">
        <v>432</v>
      </c>
    </row>
    <row r="145" spans="1:6" x14ac:dyDescent="0.3">
      <c r="A145" s="4">
        <v>434</v>
      </c>
      <c r="F145">
        <v>434</v>
      </c>
    </row>
    <row r="146" spans="1:6" x14ac:dyDescent="0.3">
      <c r="A146" s="4">
        <v>438</v>
      </c>
      <c r="F146">
        <v>438</v>
      </c>
    </row>
    <row r="147" spans="1:6" x14ac:dyDescent="0.3">
      <c r="A147" s="4">
        <v>442</v>
      </c>
      <c r="F147">
        <v>442</v>
      </c>
    </row>
    <row r="148" spans="1:6" x14ac:dyDescent="0.3">
      <c r="A148" s="4">
        <v>451</v>
      </c>
      <c r="F148">
        <v>451</v>
      </c>
    </row>
    <row r="149" spans="1:6" x14ac:dyDescent="0.3">
      <c r="A149" s="4">
        <v>457</v>
      </c>
      <c r="F149">
        <v>457</v>
      </c>
    </row>
    <row r="150" spans="1:6" x14ac:dyDescent="0.3">
      <c r="A150" s="4">
        <v>477</v>
      </c>
      <c r="F150">
        <v>477</v>
      </c>
    </row>
    <row r="151" spans="1:6" x14ac:dyDescent="0.3">
      <c r="A151" s="4">
        <v>478</v>
      </c>
      <c r="F151">
        <v>478</v>
      </c>
    </row>
    <row r="152" spans="1:6" x14ac:dyDescent="0.3">
      <c r="A152" s="4">
        <v>479</v>
      </c>
      <c r="F152">
        <v>479</v>
      </c>
    </row>
    <row r="153" spans="1:6" x14ac:dyDescent="0.3">
      <c r="A153" s="4">
        <v>482</v>
      </c>
      <c r="F153">
        <v>482</v>
      </c>
    </row>
    <row r="154" spans="1:6" x14ac:dyDescent="0.3">
      <c r="A154" s="4">
        <v>483</v>
      </c>
      <c r="F154">
        <v>483</v>
      </c>
    </row>
    <row r="155" spans="1:6" x14ac:dyDescent="0.3">
      <c r="A155" s="4">
        <v>484</v>
      </c>
      <c r="F155">
        <v>484</v>
      </c>
    </row>
    <row r="156" spans="1:6" x14ac:dyDescent="0.3">
      <c r="A156" s="4">
        <v>490</v>
      </c>
      <c r="F156">
        <v>490</v>
      </c>
    </row>
    <row r="157" spans="1:6" x14ac:dyDescent="0.3">
      <c r="A157" s="4">
        <v>505</v>
      </c>
      <c r="F157">
        <v>505</v>
      </c>
    </row>
    <row r="158" spans="1:6" x14ac:dyDescent="0.3">
      <c r="A158" s="4">
        <v>507</v>
      </c>
      <c r="F158">
        <v>507</v>
      </c>
    </row>
    <row r="159" spans="1:6" x14ac:dyDescent="0.3">
      <c r="A159" s="4">
        <v>510</v>
      </c>
      <c r="F159">
        <v>510</v>
      </c>
    </row>
    <row r="160" spans="1:6" x14ac:dyDescent="0.3">
      <c r="A160" s="4">
        <v>516</v>
      </c>
      <c r="F160">
        <v>516</v>
      </c>
    </row>
    <row r="161" spans="1:6" x14ac:dyDescent="0.3">
      <c r="A161" s="4">
        <v>540</v>
      </c>
      <c r="F161">
        <v>540</v>
      </c>
    </row>
    <row r="162" spans="1:6" x14ac:dyDescent="0.3">
      <c r="A162" s="4">
        <v>545</v>
      </c>
      <c r="F162">
        <v>545</v>
      </c>
    </row>
    <row r="163" spans="1:6" x14ac:dyDescent="0.3">
      <c r="A163" s="4">
        <v>550</v>
      </c>
      <c r="F163">
        <v>550</v>
      </c>
    </row>
    <row r="164" spans="1:6" x14ac:dyDescent="0.3">
      <c r="A164" s="4">
        <v>553</v>
      </c>
      <c r="F164">
        <v>553</v>
      </c>
    </row>
    <row r="165" spans="1:6" x14ac:dyDescent="0.3">
      <c r="A165" s="4">
        <v>571</v>
      </c>
      <c r="F165">
        <v>571</v>
      </c>
    </row>
    <row r="166" spans="1:6" x14ac:dyDescent="0.3">
      <c r="A166" s="4">
        <v>576</v>
      </c>
      <c r="F166">
        <v>576</v>
      </c>
    </row>
    <row r="167" spans="1:6" x14ac:dyDescent="0.3">
      <c r="A167" s="4">
        <v>577</v>
      </c>
      <c r="F167">
        <v>577</v>
      </c>
    </row>
    <row r="168" spans="1:6" x14ac:dyDescent="0.3">
      <c r="A168" s="4">
        <v>581</v>
      </c>
      <c r="F168">
        <v>581</v>
      </c>
    </row>
    <row r="169" spans="1:6" x14ac:dyDescent="0.3">
      <c r="A169" s="4">
        <v>588</v>
      </c>
      <c r="F169">
        <v>588</v>
      </c>
    </row>
    <row r="170" spans="1:6" x14ac:dyDescent="0.3">
      <c r="A170" s="4">
        <v>590</v>
      </c>
      <c r="F170">
        <v>590</v>
      </c>
    </row>
    <row r="171" spans="1:6" x14ac:dyDescent="0.3">
      <c r="A171" s="4">
        <v>591</v>
      </c>
      <c r="F171">
        <v>591</v>
      </c>
    </row>
    <row r="172" spans="1:6" x14ac:dyDescent="0.3">
      <c r="A172" s="4">
        <v>593</v>
      </c>
      <c r="F172">
        <v>593</v>
      </c>
    </row>
    <row r="173" spans="1:6" x14ac:dyDescent="0.3">
      <c r="A173" s="4">
        <v>598</v>
      </c>
      <c r="F173">
        <v>598</v>
      </c>
    </row>
    <row r="174" spans="1:6" x14ac:dyDescent="0.3">
      <c r="A174" s="4">
        <v>600</v>
      </c>
      <c r="F174">
        <v>600</v>
      </c>
    </row>
    <row r="175" spans="1:6" x14ac:dyDescent="0.3">
      <c r="A175" s="4">
        <v>603</v>
      </c>
      <c r="F175">
        <v>603</v>
      </c>
    </row>
    <row r="176" spans="1:6" x14ac:dyDescent="0.3">
      <c r="A176" s="4">
        <v>606</v>
      </c>
      <c r="F176">
        <v>606</v>
      </c>
    </row>
    <row r="177" spans="1:6" x14ac:dyDescent="0.3">
      <c r="A177" s="4">
        <v>607</v>
      </c>
      <c r="F177">
        <v>607</v>
      </c>
    </row>
    <row r="178" spans="1:6" x14ac:dyDescent="0.3">
      <c r="A178" s="4">
        <v>613</v>
      </c>
      <c r="F178">
        <v>613</v>
      </c>
    </row>
    <row r="179" spans="1:6" x14ac:dyDescent="0.3">
      <c r="A179" s="4">
        <v>630</v>
      </c>
      <c r="F179">
        <v>630</v>
      </c>
    </row>
    <row r="180" spans="1:6" x14ac:dyDescent="0.3">
      <c r="A180" s="4">
        <v>638</v>
      </c>
      <c r="F180">
        <v>638</v>
      </c>
    </row>
    <row r="181" spans="1:6" x14ac:dyDescent="0.3">
      <c r="A181" s="4">
        <v>654</v>
      </c>
      <c r="F181">
        <v>654</v>
      </c>
    </row>
    <row r="182" spans="1:6" x14ac:dyDescent="0.3">
      <c r="A182" s="4">
        <v>660</v>
      </c>
      <c r="F182">
        <v>660</v>
      </c>
    </row>
    <row r="183" spans="1:6" x14ac:dyDescent="0.3">
      <c r="A183" s="4">
        <v>665</v>
      </c>
      <c r="F183">
        <v>665</v>
      </c>
    </row>
    <row r="184" spans="1:6" x14ac:dyDescent="0.3">
      <c r="A184" s="4">
        <v>679</v>
      </c>
      <c r="F184">
        <v>679</v>
      </c>
    </row>
    <row r="185" spans="1:6" x14ac:dyDescent="0.3">
      <c r="A185" s="4">
        <v>683</v>
      </c>
      <c r="F185">
        <v>683</v>
      </c>
    </row>
    <row r="186" spans="1:6" x14ac:dyDescent="0.3">
      <c r="A186" s="4">
        <v>691</v>
      </c>
      <c r="F186">
        <v>691</v>
      </c>
    </row>
    <row r="187" spans="1:6" x14ac:dyDescent="0.3">
      <c r="A187" s="4">
        <v>702</v>
      </c>
      <c r="F187">
        <v>702</v>
      </c>
    </row>
    <row r="188" spans="1:6" x14ac:dyDescent="0.3">
      <c r="A188" s="4">
        <v>710</v>
      </c>
      <c r="F188">
        <v>710</v>
      </c>
    </row>
    <row r="189" spans="1:6" x14ac:dyDescent="0.3">
      <c r="A189" s="4">
        <v>711</v>
      </c>
      <c r="F189">
        <v>711</v>
      </c>
    </row>
    <row r="190" spans="1:6" x14ac:dyDescent="0.3">
      <c r="A190" s="4">
        <v>715</v>
      </c>
      <c r="F190">
        <v>715</v>
      </c>
    </row>
    <row r="191" spans="1:6" x14ac:dyDescent="0.3">
      <c r="A191" s="4">
        <v>717</v>
      </c>
      <c r="F191">
        <v>717</v>
      </c>
    </row>
    <row r="192" spans="1:6" x14ac:dyDescent="0.3">
      <c r="A192" s="4">
        <v>718</v>
      </c>
      <c r="F192">
        <v>718</v>
      </c>
    </row>
    <row r="193" spans="1:6" x14ac:dyDescent="0.3">
      <c r="A193" s="4">
        <v>726</v>
      </c>
      <c r="F193">
        <v>726</v>
      </c>
    </row>
    <row r="194" spans="1:6" x14ac:dyDescent="0.3">
      <c r="A194" s="4">
        <v>735</v>
      </c>
      <c r="F194">
        <v>735</v>
      </c>
    </row>
    <row r="195" spans="1:6" x14ac:dyDescent="0.3">
      <c r="A195" s="4">
        <v>745</v>
      </c>
      <c r="F195">
        <v>745</v>
      </c>
    </row>
    <row r="196" spans="1:6" x14ac:dyDescent="0.3">
      <c r="A196" s="4">
        <v>753</v>
      </c>
      <c r="F196">
        <v>753</v>
      </c>
    </row>
    <row r="197" spans="1:6" x14ac:dyDescent="0.3">
      <c r="A197" s="4">
        <v>773</v>
      </c>
      <c r="F197">
        <v>773</v>
      </c>
    </row>
    <row r="198" spans="1:6" x14ac:dyDescent="0.3">
      <c r="A198" s="4">
        <v>776</v>
      </c>
      <c r="F198">
        <v>776</v>
      </c>
    </row>
    <row r="199" spans="1:6" x14ac:dyDescent="0.3">
      <c r="A199" s="4">
        <v>777</v>
      </c>
      <c r="F199">
        <v>777</v>
      </c>
    </row>
    <row r="200" spans="1:6" x14ac:dyDescent="0.3">
      <c r="A200" s="4">
        <v>782</v>
      </c>
      <c r="F200">
        <v>782</v>
      </c>
    </row>
    <row r="201" spans="1:6" x14ac:dyDescent="0.3">
      <c r="A201" s="4">
        <v>783</v>
      </c>
      <c r="F201">
        <v>783</v>
      </c>
    </row>
    <row r="202" spans="1:6" x14ac:dyDescent="0.3">
      <c r="A202" s="4">
        <v>791</v>
      </c>
      <c r="F202">
        <v>791</v>
      </c>
    </row>
    <row r="203" spans="1:6" x14ac:dyDescent="0.3">
      <c r="A203" s="4">
        <v>796</v>
      </c>
      <c r="F203">
        <v>796</v>
      </c>
    </row>
    <row r="204" spans="1:6" x14ac:dyDescent="0.3">
      <c r="A204" s="4">
        <v>799</v>
      </c>
      <c r="F204">
        <v>799</v>
      </c>
    </row>
    <row r="205" spans="1:6" x14ac:dyDescent="0.3">
      <c r="A205" s="4">
        <v>803</v>
      </c>
      <c r="F205">
        <v>803</v>
      </c>
    </row>
    <row r="206" spans="1:6" x14ac:dyDescent="0.3">
      <c r="A206" s="4">
        <v>808</v>
      </c>
      <c r="F206">
        <v>808</v>
      </c>
    </row>
    <row r="207" spans="1:6" x14ac:dyDescent="0.3">
      <c r="A207" s="4">
        <v>810</v>
      </c>
      <c r="F207">
        <v>810</v>
      </c>
    </row>
    <row r="208" spans="1:6" x14ac:dyDescent="0.3">
      <c r="A208" s="4">
        <v>812</v>
      </c>
      <c r="F208">
        <v>812</v>
      </c>
    </row>
    <row r="209" spans="1:6" x14ac:dyDescent="0.3">
      <c r="A209" s="4">
        <v>829</v>
      </c>
      <c r="F209">
        <v>829</v>
      </c>
    </row>
    <row r="210" spans="1:6" x14ac:dyDescent="0.3">
      <c r="A210" s="4">
        <v>833</v>
      </c>
      <c r="F210">
        <v>833</v>
      </c>
    </row>
    <row r="211" spans="1:6" x14ac:dyDescent="0.3">
      <c r="A211" s="4">
        <v>840</v>
      </c>
      <c r="F211">
        <v>840</v>
      </c>
    </row>
    <row r="212" spans="1:6" x14ac:dyDescent="0.3">
      <c r="A212" s="4">
        <v>854</v>
      </c>
      <c r="F212">
        <v>854</v>
      </c>
    </row>
    <row r="213" spans="1:6" x14ac:dyDescent="0.3">
      <c r="A213" s="4">
        <v>868</v>
      </c>
      <c r="F213">
        <v>868</v>
      </c>
    </row>
    <row r="214" spans="1:6" x14ac:dyDescent="0.3">
      <c r="A214" s="4">
        <v>869</v>
      </c>
      <c r="F214">
        <v>869</v>
      </c>
    </row>
    <row r="215" spans="1:6" x14ac:dyDescent="0.3">
      <c r="A215" s="4">
        <v>871</v>
      </c>
      <c r="F215">
        <v>871</v>
      </c>
    </row>
    <row r="216" spans="1:6" x14ac:dyDescent="0.3">
      <c r="A216" s="4">
        <v>872</v>
      </c>
      <c r="F216">
        <v>872</v>
      </c>
    </row>
    <row r="217" spans="1:6" x14ac:dyDescent="0.3">
      <c r="A217" s="4">
        <v>873</v>
      </c>
      <c r="F217">
        <v>873</v>
      </c>
    </row>
    <row r="218" spans="1:6" x14ac:dyDescent="0.3">
      <c r="A218" s="4">
        <v>876</v>
      </c>
      <c r="F218">
        <v>876</v>
      </c>
    </row>
    <row r="219" spans="1:6" x14ac:dyDescent="0.3">
      <c r="A219" s="4">
        <v>879</v>
      </c>
      <c r="F219">
        <v>879</v>
      </c>
    </row>
    <row r="220" spans="1:6" x14ac:dyDescent="0.3">
      <c r="A220" s="4">
        <v>880</v>
      </c>
      <c r="F220">
        <v>880</v>
      </c>
    </row>
    <row r="221" spans="1:6" x14ac:dyDescent="0.3">
      <c r="A221" s="4">
        <v>889</v>
      </c>
      <c r="F221">
        <v>889</v>
      </c>
    </row>
    <row r="222" spans="1:6" x14ac:dyDescent="0.3">
      <c r="A222" s="4">
        <v>892</v>
      </c>
      <c r="F222">
        <v>892</v>
      </c>
    </row>
    <row r="223" spans="1:6" x14ac:dyDescent="0.3">
      <c r="A223" s="4">
        <v>897</v>
      </c>
      <c r="F223">
        <v>897</v>
      </c>
    </row>
    <row r="224" spans="1:6" x14ac:dyDescent="0.3">
      <c r="A224" s="4">
        <v>901</v>
      </c>
      <c r="F224">
        <v>901</v>
      </c>
    </row>
    <row r="225" spans="1:6" x14ac:dyDescent="0.3">
      <c r="A225" s="4">
        <v>905</v>
      </c>
      <c r="F225">
        <v>905</v>
      </c>
    </row>
    <row r="226" spans="1:6" x14ac:dyDescent="0.3">
      <c r="A226" s="4">
        <v>906</v>
      </c>
      <c r="F226">
        <v>906</v>
      </c>
    </row>
    <row r="227" spans="1:6" x14ac:dyDescent="0.3">
      <c r="A227" s="4">
        <v>912</v>
      </c>
      <c r="F227">
        <v>912</v>
      </c>
    </row>
    <row r="228" spans="1:6" x14ac:dyDescent="0.3">
      <c r="A228" s="4">
        <v>913</v>
      </c>
      <c r="F228">
        <v>913</v>
      </c>
    </row>
    <row r="229" spans="1:6" x14ac:dyDescent="0.3">
      <c r="A229" s="4">
        <v>916</v>
      </c>
      <c r="F229">
        <v>916</v>
      </c>
    </row>
    <row r="230" spans="1:6" x14ac:dyDescent="0.3">
      <c r="A230" s="4">
        <v>930</v>
      </c>
      <c r="F230">
        <v>930</v>
      </c>
    </row>
    <row r="231" spans="1:6" x14ac:dyDescent="0.3">
      <c r="A231" s="4">
        <v>931</v>
      </c>
      <c r="F231">
        <v>931</v>
      </c>
    </row>
    <row r="232" spans="1:6" x14ac:dyDescent="0.3">
      <c r="A232" s="4">
        <v>938</v>
      </c>
      <c r="F232">
        <v>938</v>
      </c>
    </row>
    <row r="233" spans="1:6" x14ac:dyDescent="0.3">
      <c r="A233" s="4">
        <v>939</v>
      </c>
      <c r="F233">
        <v>939</v>
      </c>
    </row>
    <row r="234" spans="1:6" x14ac:dyDescent="0.3">
      <c r="A234" s="4">
        <v>946</v>
      </c>
      <c r="F234">
        <v>946</v>
      </c>
    </row>
    <row r="235" spans="1:6" x14ac:dyDescent="0.3">
      <c r="A235" s="4">
        <v>947</v>
      </c>
      <c r="F235">
        <v>947</v>
      </c>
    </row>
    <row r="236" spans="1:6" x14ac:dyDescent="0.3">
      <c r="A236" s="4">
        <v>949</v>
      </c>
      <c r="F236">
        <v>949</v>
      </c>
    </row>
    <row r="237" spans="1:6" x14ac:dyDescent="0.3">
      <c r="A237" s="4">
        <v>954</v>
      </c>
      <c r="F237">
        <v>954</v>
      </c>
    </row>
    <row r="238" spans="1:6" x14ac:dyDescent="0.3">
      <c r="A238" s="4">
        <v>955</v>
      </c>
      <c r="F238">
        <v>955</v>
      </c>
    </row>
    <row r="239" spans="1:6" x14ac:dyDescent="0.3">
      <c r="A239" s="4">
        <v>957</v>
      </c>
      <c r="F239">
        <v>957</v>
      </c>
    </row>
    <row r="240" spans="1:6" x14ac:dyDescent="0.3">
      <c r="A240" s="4">
        <v>959</v>
      </c>
      <c r="F240">
        <v>959</v>
      </c>
    </row>
    <row r="241" spans="1:6" x14ac:dyDescent="0.3">
      <c r="A241" s="4">
        <v>970</v>
      </c>
      <c r="F241">
        <v>970</v>
      </c>
    </row>
    <row r="242" spans="1:6" x14ac:dyDescent="0.3">
      <c r="A242" s="4">
        <v>973</v>
      </c>
      <c r="F242">
        <v>973</v>
      </c>
    </row>
    <row r="243" spans="1:6" x14ac:dyDescent="0.3">
      <c r="A243" s="4">
        <v>982</v>
      </c>
      <c r="F243">
        <v>982</v>
      </c>
    </row>
    <row r="244" spans="1:6" x14ac:dyDescent="0.3">
      <c r="A244" s="4">
        <v>987</v>
      </c>
      <c r="F244">
        <v>987</v>
      </c>
    </row>
    <row r="245" spans="1:6" x14ac:dyDescent="0.3">
      <c r="A245" s="4">
        <v>994</v>
      </c>
      <c r="F245">
        <v>994</v>
      </c>
    </row>
    <row r="246" spans="1:6" x14ac:dyDescent="0.3">
      <c r="A246" s="4">
        <v>996</v>
      </c>
      <c r="F246">
        <v>996</v>
      </c>
    </row>
    <row r="247" spans="1:6" x14ac:dyDescent="0.3">
      <c r="A247" s="4">
        <v>997</v>
      </c>
      <c r="F247">
        <v>997</v>
      </c>
    </row>
    <row r="275" spans="2:12" x14ac:dyDescent="0.3">
      <c r="B275" s="3" t="s">
        <v>1581</v>
      </c>
      <c r="C275" s="3" t="s">
        <v>1523</v>
      </c>
      <c r="J275" t="s">
        <v>1526</v>
      </c>
    </row>
    <row r="276" spans="2:12" x14ac:dyDescent="0.3">
      <c r="B276" s="3" t="s">
        <v>1520</v>
      </c>
      <c r="C276" t="s">
        <v>587</v>
      </c>
      <c r="D276" t="s">
        <v>580</v>
      </c>
      <c r="E276" t="s">
        <v>1521</v>
      </c>
      <c r="I276" t="s">
        <v>1582</v>
      </c>
      <c r="J276" t="s">
        <v>587</v>
      </c>
      <c r="K276" t="s">
        <v>580</v>
      </c>
      <c r="L276" t="s">
        <v>1521</v>
      </c>
    </row>
    <row r="277" spans="2:12" x14ac:dyDescent="0.3">
      <c r="B277" s="4">
        <v>23</v>
      </c>
      <c r="C277" s="35"/>
      <c r="D277" s="35">
        <v>0.92</v>
      </c>
      <c r="E277" s="35">
        <v>0.92</v>
      </c>
      <c r="I277">
        <v>23</v>
      </c>
      <c r="J277">
        <v>0</v>
      </c>
      <c r="K277">
        <v>0.92</v>
      </c>
      <c r="L277">
        <v>0.92</v>
      </c>
    </row>
    <row r="278" spans="2:12" x14ac:dyDescent="0.3">
      <c r="B278" s="4">
        <v>24</v>
      </c>
      <c r="C278" s="35">
        <v>0.44444444444444442</v>
      </c>
      <c r="D278" s="35"/>
      <c r="E278" s="35">
        <v>0.44444444444444442</v>
      </c>
      <c r="I278">
        <v>24</v>
      </c>
      <c r="J278">
        <v>0.44444444444444442</v>
      </c>
      <c r="K278">
        <v>0</v>
      </c>
      <c r="L278">
        <v>0.44444444444444442</v>
      </c>
    </row>
    <row r="279" spans="2:12" x14ac:dyDescent="0.3">
      <c r="B279" s="4">
        <v>26</v>
      </c>
      <c r="C279" s="35">
        <v>0.55319148936170215</v>
      </c>
      <c r="D279" s="35"/>
      <c r="E279" s="35">
        <v>0.55319148936170215</v>
      </c>
      <c r="I279">
        <v>26</v>
      </c>
      <c r="J279">
        <v>0.55319148936170215</v>
      </c>
      <c r="K279">
        <v>0</v>
      </c>
      <c r="L279">
        <v>0.55319148936170215</v>
      </c>
    </row>
    <row r="280" spans="2:12" x14ac:dyDescent="0.3">
      <c r="B280" s="4">
        <v>35</v>
      </c>
      <c r="C280" s="35">
        <v>1.75</v>
      </c>
      <c r="D280" s="35"/>
      <c r="E280" s="35">
        <v>1.75</v>
      </c>
      <c r="I280">
        <v>35</v>
      </c>
      <c r="J280">
        <v>1.75</v>
      </c>
      <c r="K280">
        <v>0</v>
      </c>
      <c r="L280">
        <v>1.75</v>
      </c>
    </row>
    <row r="281" spans="2:12" x14ac:dyDescent="0.3">
      <c r="B281" s="4">
        <v>45</v>
      </c>
      <c r="C281" s="35"/>
      <c r="D281" s="35">
        <v>1.1538461538461537</v>
      </c>
      <c r="E281" s="35">
        <v>1.1538461538461537</v>
      </c>
      <c r="I281">
        <v>45</v>
      </c>
      <c r="J281">
        <v>0</v>
      </c>
      <c r="K281">
        <v>1.1538461538461537</v>
      </c>
      <c r="L281">
        <v>1.1538461538461537</v>
      </c>
    </row>
    <row r="282" spans="2:12" x14ac:dyDescent="0.3">
      <c r="B282" s="4">
        <v>50</v>
      </c>
      <c r="C282" s="35">
        <v>0.69444444444444442</v>
      </c>
      <c r="D282" s="35"/>
      <c r="E282" s="35">
        <v>0.69444444444444442</v>
      </c>
      <c r="I282">
        <v>50</v>
      </c>
      <c r="J282">
        <v>0.69444444444444442</v>
      </c>
      <c r="K282">
        <v>0</v>
      </c>
      <c r="L282">
        <v>0.69444444444444442</v>
      </c>
    </row>
    <row r="283" spans="2:12" x14ac:dyDescent="0.3">
      <c r="B283" s="4">
        <v>52</v>
      </c>
      <c r="C283" s="35">
        <v>0.17747440273037543</v>
      </c>
      <c r="D283" s="35"/>
      <c r="E283" s="35">
        <v>0.17747440273037543</v>
      </c>
      <c r="I283">
        <v>52</v>
      </c>
      <c r="J283">
        <v>0.17747440273037543</v>
      </c>
      <c r="K283">
        <v>0</v>
      </c>
      <c r="L283">
        <v>0.17747440273037543</v>
      </c>
    </row>
    <row r="284" spans="2:12" x14ac:dyDescent="0.3">
      <c r="B284" s="4">
        <v>60</v>
      </c>
      <c r="C284" s="35"/>
      <c r="D284" s="35">
        <v>0.36144578313253012</v>
      </c>
      <c r="E284" s="35">
        <v>0.36144578313253012</v>
      </c>
      <c r="I284">
        <v>60</v>
      </c>
      <c r="J284">
        <v>0</v>
      </c>
      <c r="K284">
        <v>0.36144578313253012</v>
      </c>
      <c r="L284">
        <v>0.36144578313253012</v>
      </c>
    </row>
    <row r="285" spans="2:12" x14ac:dyDescent="0.3">
      <c r="B285" s="4">
        <v>67</v>
      </c>
      <c r="C285" s="35">
        <v>0.34715025906735753</v>
      </c>
      <c r="D285" s="35"/>
      <c r="E285" s="35">
        <v>0.34715025906735753</v>
      </c>
      <c r="I285">
        <v>67</v>
      </c>
      <c r="J285">
        <v>0.34715025906735753</v>
      </c>
      <c r="K285">
        <v>0</v>
      </c>
      <c r="L285">
        <v>0.34715025906735753</v>
      </c>
    </row>
    <row r="286" spans="2:12" x14ac:dyDescent="0.3">
      <c r="B286" s="4">
        <v>71</v>
      </c>
      <c r="C286" s="35"/>
      <c r="D286" s="35">
        <v>0.5461538461538461</v>
      </c>
      <c r="E286" s="35">
        <v>0.5461538461538461</v>
      </c>
      <c r="I286">
        <v>71</v>
      </c>
      <c r="J286">
        <v>0</v>
      </c>
      <c r="K286">
        <v>0.5461538461538461</v>
      </c>
      <c r="L286">
        <v>0.5461538461538461</v>
      </c>
    </row>
    <row r="287" spans="2:12" x14ac:dyDescent="0.3">
      <c r="B287" s="4">
        <v>74</v>
      </c>
      <c r="C287" s="35">
        <v>0.26334519572953735</v>
      </c>
      <c r="D287" s="35"/>
      <c r="E287" s="35">
        <v>0.26334519572953735</v>
      </c>
      <c r="I287">
        <v>74</v>
      </c>
      <c r="J287">
        <v>0.26334519572953735</v>
      </c>
      <c r="K287">
        <v>0</v>
      </c>
      <c r="L287">
        <v>0.26334519572953735</v>
      </c>
    </row>
    <row r="288" spans="2:12" x14ac:dyDescent="0.3">
      <c r="B288" s="4">
        <v>78</v>
      </c>
      <c r="C288" s="35">
        <v>0.19354838709677419</v>
      </c>
      <c r="D288" s="35"/>
      <c r="E288" s="35">
        <v>0.19354838709677419</v>
      </c>
      <c r="I288">
        <v>78</v>
      </c>
      <c r="J288">
        <v>0.19354838709677419</v>
      </c>
      <c r="K288">
        <v>0</v>
      </c>
      <c r="L288">
        <v>0.19354838709677419</v>
      </c>
    </row>
    <row r="289" spans="2:12" x14ac:dyDescent="0.3">
      <c r="B289" s="4">
        <v>80</v>
      </c>
      <c r="C289" s="35">
        <v>0.33898305084745761</v>
      </c>
      <c r="D289" s="35"/>
      <c r="E289" s="35">
        <v>0.33898305084745761</v>
      </c>
      <c r="I289">
        <v>80</v>
      </c>
      <c r="J289">
        <v>0.33898305084745761</v>
      </c>
      <c r="K289">
        <v>0</v>
      </c>
      <c r="L289">
        <v>0.33898305084745761</v>
      </c>
    </row>
    <row r="290" spans="2:12" x14ac:dyDescent="0.3">
      <c r="B290" s="4">
        <v>84</v>
      </c>
      <c r="C290" s="35">
        <v>0.23728813559322035</v>
      </c>
      <c r="D290" s="35">
        <v>0.18103448275862069</v>
      </c>
      <c r="E290" s="35">
        <v>0.41832261835184104</v>
      </c>
      <c r="I290">
        <v>84</v>
      </c>
      <c r="J290">
        <v>0.23728813559322035</v>
      </c>
      <c r="K290">
        <v>0.18103448275862069</v>
      </c>
      <c r="L290">
        <v>0.41832261835184104</v>
      </c>
    </row>
    <row r="291" spans="2:12" x14ac:dyDescent="0.3">
      <c r="B291" s="4">
        <v>88</v>
      </c>
      <c r="C291" s="35"/>
      <c r="D291" s="35">
        <v>0.20657276995305165</v>
      </c>
      <c r="E291" s="35">
        <v>0.20657276995305165</v>
      </c>
      <c r="I291">
        <v>88</v>
      </c>
      <c r="J291">
        <v>0</v>
      </c>
      <c r="K291">
        <v>0.20657276995305165</v>
      </c>
      <c r="L291">
        <v>0.20657276995305165</v>
      </c>
    </row>
    <row r="292" spans="2:12" x14ac:dyDescent="0.3">
      <c r="B292" s="4">
        <v>91</v>
      </c>
      <c r="C292" s="35"/>
      <c r="D292" s="35">
        <v>0.37603305785123969</v>
      </c>
      <c r="E292" s="35">
        <v>0.37603305785123969</v>
      </c>
      <c r="I292">
        <v>91</v>
      </c>
      <c r="J292">
        <v>0</v>
      </c>
      <c r="K292">
        <v>0.37603305785123969</v>
      </c>
      <c r="L292">
        <v>0.37603305785123969</v>
      </c>
    </row>
    <row r="293" spans="2:12" x14ac:dyDescent="0.3">
      <c r="B293" s="4">
        <v>94</v>
      </c>
      <c r="C293" s="35"/>
      <c r="D293" s="35">
        <v>0.26038781163434904</v>
      </c>
      <c r="E293" s="35">
        <v>0.26038781163434904</v>
      </c>
      <c r="I293">
        <v>94</v>
      </c>
      <c r="J293">
        <v>0</v>
      </c>
      <c r="K293">
        <v>0.26038781163434904</v>
      </c>
      <c r="L293">
        <v>0.26038781163434904</v>
      </c>
    </row>
    <row r="294" spans="2:12" x14ac:dyDescent="0.3">
      <c r="B294" s="4">
        <v>98</v>
      </c>
      <c r="C294" s="35">
        <v>0.2722222222222222</v>
      </c>
      <c r="D294" s="35"/>
      <c r="E294" s="35">
        <v>0.2722222222222222</v>
      </c>
      <c r="I294">
        <v>98</v>
      </c>
      <c r="J294">
        <v>0.2722222222222222</v>
      </c>
      <c r="K294">
        <v>0</v>
      </c>
      <c r="L294">
        <v>0.2722222222222222</v>
      </c>
    </row>
    <row r="295" spans="2:12" x14ac:dyDescent="0.3">
      <c r="B295" s="4">
        <v>100</v>
      </c>
      <c r="C295" s="35"/>
      <c r="D295" s="35">
        <v>0.20533880903490759</v>
      </c>
      <c r="E295" s="35">
        <v>0.20533880903490759</v>
      </c>
      <c r="I295">
        <v>100</v>
      </c>
      <c r="J295">
        <v>0</v>
      </c>
      <c r="K295">
        <v>0.20533880903490759</v>
      </c>
      <c r="L295">
        <v>0.20533880903490759</v>
      </c>
    </row>
    <row r="296" spans="2:12" x14ac:dyDescent="0.3">
      <c r="B296" s="4">
        <v>109</v>
      </c>
      <c r="C296" s="35"/>
      <c r="D296" s="35">
        <v>0.11342351716961499</v>
      </c>
      <c r="E296" s="35">
        <v>0.11342351716961499</v>
      </c>
      <c r="I296">
        <v>109</v>
      </c>
      <c r="J296">
        <v>0</v>
      </c>
      <c r="K296">
        <v>0.11342351716961499</v>
      </c>
      <c r="L296">
        <v>0.11342351716961499</v>
      </c>
    </row>
    <row r="297" spans="2:12" x14ac:dyDescent="0.3">
      <c r="B297" s="4">
        <v>111</v>
      </c>
      <c r="C297" s="35"/>
      <c r="D297" s="35">
        <v>0.17990275526742303</v>
      </c>
      <c r="E297" s="35">
        <v>0.17990275526742303</v>
      </c>
      <c r="I297">
        <v>111</v>
      </c>
      <c r="J297">
        <v>0</v>
      </c>
      <c r="K297">
        <v>0.17990275526742303</v>
      </c>
      <c r="L297">
        <v>0.17990275526742303</v>
      </c>
    </row>
    <row r="298" spans="2:12" x14ac:dyDescent="0.3">
      <c r="B298" s="4">
        <v>117</v>
      </c>
      <c r="C298" s="35"/>
      <c r="D298" s="35">
        <v>0.16340782122905029</v>
      </c>
      <c r="E298" s="35">
        <v>0.16340782122905029</v>
      </c>
      <c r="I298">
        <v>117</v>
      </c>
      <c r="J298">
        <v>0</v>
      </c>
      <c r="K298">
        <v>0.16340782122905029</v>
      </c>
      <c r="L298">
        <v>0.16340782122905029</v>
      </c>
    </row>
    <row r="299" spans="2:12" x14ac:dyDescent="0.3">
      <c r="B299" s="4">
        <v>121</v>
      </c>
      <c r="C299" s="35"/>
      <c r="D299" s="35">
        <v>0.21723518850987433</v>
      </c>
      <c r="E299" s="35">
        <v>0.21723518850987433</v>
      </c>
      <c r="I299">
        <v>121</v>
      </c>
      <c r="J299">
        <v>0</v>
      </c>
      <c r="K299">
        <v>0.21723518850987433</v>
      </c>
      <c r="L299">
        <v>0.21723518850987433</v>
      </c>
    </row>
    <row r="300" spans="2:12" x14ac:dyDescent="0.3">
      <c r="B300" s="4">
        <v>145</v>
      </c>
      <c r="C300" s="35"/>
      <c r="D300" s="35">
        <v>0.17813267813267813</v>
      </c>
      <c r="E300" s="35">
        <v>0.17813267813267813</v>
      </c>
      <c r="I300">
        <v>145</v>
      </c>
      <c r="J300">
        <v>0</v>
      </c>
      <c r="K300">
        <v>0.17813267813267813</v>
      </c>
      <c r="L300">
        <v>0.17813267813267813</v>
      </c>
    </row>
    <row r="301" spans="2:12" x14ac:dyDescent="0.3">
      <c r="B301" s="4">
        <v>147</v>
      </c>
      <c r="C301" s="35"/>
      <c r="D301" s="35">
        <v>0.27476635514018694</v>
      </c>
      <c r="E301" s="35">
        <v>0.27476635514018694</v>
      </c>
      <c r="I301">
        <v>147</v>
      </c>
      <c r="J301">
        <v>0</v>
      </c>
      <c r="K301">
        <v>0.27476635514018694</v>
      </c>
      <c r="L301">
        <v>0.27476635514018694</v>
      </c>
    </row>
    <row r="302" spans="2:12" x14ac:dyDescent="0.3">
      <c r="B302" s="4">
        <v>148</v>
      </c>
      <c r="C302" s="35">
        <v>0.17724550898203592</v>
      </c>
      <c r="D302" s="35"/>
      <c r="E302" s="35">
        <v>0.17724550898203592</v>
      </c>
      <c r="I302">
        <v>148</v>
      </c>
      <c r="J302">
        <v>0.17724550898203592</v>
      </c>
      <c r="K302">
        <v>0</v>
      </c>
      <c r="L302">
        <v>0.17724550898203592</v>
      </c>
    </row>
    <row r="303" spans="2:12" x14ac:dyDescent="0.3">
      <c r="B303" s="4">
        <v>172</v>
      </c>
      <c r="C303" s="35"/>
      <c r="D303" s="35">
        <v>0.29655172413793102</v>
      </c>
      <c r="E303" s="35">
        <v>0.29655172413793102</v>
      </c>
      <c r="I303">
        <v>172</v>
      </c>
      <c r="J303">
        <v>0</v>
      </c>
      <c r="K303">
        <v>0.29655172413793102</v>
      </c>
      <c r="L303">
        <v>0.29655172413793102</v>
      </c>
    </row>
    <row r="304" spans="2:12" x14ac:dyDescent="0.3">
      <c r="B304" s="4">
        <v>178</v>
      </c>
      <c r="C304" s="35"/>
      <c r="D304" s="35">
        <v>0.27554179566563469</v>
      </c>
      <c r="E304" s="35">
        <v>0.27554179566563469</v>
      </c>
      <c r="I304">
        <v>178</v>
      </c>
      <c r="J304">
        <v>0</v>
      </c>
      <c r="K304">
        <v>0.27554179566563469</v>
      </c>
      <c r="L304">
        <v>0.27554179566563469</v>
      </c>
    </row>
    <row r="305" spans="2:12" x14ac:dyDescent="0.3">
      <c r="B305" s="4">
        <v>180</v>
      </c>
      <c r="C305" s="35">
        <v>0.23841059602649006</v>
      </c>
      <c r="D305" s="35"/>
      <c r="E305" s="35">
        <v>0.23841059602649006</v>
      </c>
      <c r="I305">
        <v>180</v>
      </c>
      <c r="J305">
        <v>0.23841059602649006</v>
      </c>
      <c r="K305">
        <v>0</v>
      </c>
      <c r="L305">
        <v>0.23841059602649006</v>
      </c>
    </row>
    <row r="306" spans="2:12" x14ac:dyDescent="0.3">
      <c r="B306" s="4">
        <v>182</v>
      </c>
      <c r="C306" s="35">
        <v>0.25068870523415976</v>
      </c>
      <c r="D306" s="35">
        <v>0.42307287093942053</v>
      </c>
      <c r="E306" s="35">
        <v>0.67376157617358023</v>
      </c>
      <c r="I306">
        <v>182</v>
      </c>
      <c r="J306">
        <v>0.25068870523415976</v>
      </c>
      <c r="K306">
        <v>0.42307287093942053</v>
      </c>
      <c r="L306">
        <v>0.67376157617358023</v>
      </c>
    </row>
    <row r="307" spans="2:12" x14ac:dyDescent="0.3">
      <c r="B307" s="4">
        <v>187</v>
      </c>
      <c r="C307" s="35">
        <v>0.20085929108485501</v>
      </c>
      <c r="D307" s="35">
        <v>0.21643518518518517</v>
      </c>
      <c r="E307" s="35">
        <v>0.41729447627004018</v>
      </c>
      <c r="I307">
        <v>187</v>
      </c>
      <c r="J307">
        <v>0.20085929108485501</v>
      </c>
      <c r="K307">
        <v>0.21643518518518517</v>
      </c>
      <c r="L307">
        <v>0.41729447627004018</v>
      </c>
    </row>
    <row r="308" spans="2:12" x14ac:dyDescent="0.3">
      <c r="B308" s="4">
        <v>193</v>
      </c>
      <c r="C308" s="35">
        <v>0.23623011015911874</v>
      </c>
      <c r="D308" s="35"/>
      <c r="E308" s="35">
        <v>0.23623011015911874</v>
      </c>
      <c r="I308">
        <v>193</v>
      </c>
      <c r="J308">
        <v>0.23623011015911874</v>
      </c>
      <c r="K308">
        <v>0</v>
      </c>
      <c r="L308">
        <v>0.23623011015911874</v>
      </c>
    </row>
    <row r="309" spans="2:12" x14ac:dyDescent="0.3">
      <c r="B309" s="4">
        <v>209</v>
      </c>
      <c r="C309" s="35">
        <v>0.5382942887766039</v>
      </c>
      <c r="D309" s="35"/>
      <c r="E309" s="35">
        <v>0.5382942887766039</v>
      </c>
      <c r="I309">
        <v>209</v>
      </c>
      <c r="J309">
        <v>0.5382942887766039</v>
      </c>
      <c r="K309">
        <v>0</v>
      </c>
      <c r="L309">
        <v>0.5382942887766039</v>
      </c>
    </row>
    <row r="310" spans="2:12" x14ac:dyDescent="0.3">
      <c r="B310" s="4">
        <v>216</v>
      </c>
      <c r="C310" s="35">
        <v>0.23003194888178913</v>
      </c>
      <c r="D310" s="35"/>
      <c r="E310" s="35">
        <v>0.23003194888178913</v>
      </c>
      <c r="I310">
        <v>216</v>
      </c>
      <c r="J310">
        <v>0.23003194888178913</v>
      </c>
      <c r="K310">
        <v>0</v>
      </c>
      <c r="L310">
        <v>0.23003194888178913</v>
      </c>
    </row>
    <row r="311" spans="2:12" x14ac:dyDescent="0.3">
      <c r="B311" s="4">
        <v>226</v>
      </c>
      <c r="C311" s="35"/>
      <c r="D311" s="35">
        <v>0.23298969072164949</v>
      </c>
      <c r="E311" s="35">
        <v>0.23298969072164949</v>
      </c>
      <c r="I311">
        <v>226</v>
      </c>
      <c r="J311">
        <v>0</v>
      </c>
      <c r="K311">
        <v>0.23298969072164949</v>
      </c>
      <c r="L311">
        <v>0.23298969072164949</v>
      </c>
    </row>
    <row r="312" spans="2:12" x14ac:dyDescent="0.3">
      <c r="B312" s="4">
        <v>230</v>
      </c>
      <c r="C312" s="35">
        <v>0.36050156739811912</v>
      </c>
      <c r="D312" s="35"/>
      <c r="E312" s="35">
        <v>0.36050156739811912</v>
      </c>
      <c r="I312">
        <v>230</v>
      </c>
      <c r="J312">
        <v>0.36050156739811912</v>
      </c>
      <c r="K312">
        <v>0</v>
      </c>
      <c r="L312">
        <v>0.36050156739811912</v>
      </c>
    </row>
    <row r="313" spans="2:12" x14ac:dyDescent="0.3">
      <c r="B313" s="4">
        <v>234</v>
      </c>
      <c r="C313" s="35">
        <v>0.3</v>
      </c>
      <c r="D313" s="35"/>
      <c r="E313" s="35">
        <v>0.3</v>
      </c>
      <c r="I313">
        <v>234</v>
      </c>
      <c r="J313">
        <v>0.3</v>
      </c>
      <c r="K313">
        <v>0</v>
      </c>
      <c r="L313">
        <v>0.3</v>
      </c>
    </row>
    <row r="314" spans="2:12" x14ac:dyDescent="0.3">
      <c r="B314" s="4">
        <v>240</v>
      </c>
      <c r="C314" s="35"/>
      <c r="D314" s="35">
        <v>0.42031523642732049</v>
      </c>
      <c r="E314" s="35">
        <v>0.42031523642732049</v>
      </c>
      <c r="I314">
        <v>240</v>
      </c>
      <c r="J314">
        <v>0</v>
      </c>
      <c r="K314">
        <v>0.42031523642732049</v>
      </c>
      <c r="L314">
        <v>0.42031523642732049</v>
      </c>
    </row>
    <row r="315" spans="2:12" x14ac:dyDescent="0.3">
      <c r="B315" s="4">
        <v>242</v>
      </c>
      <c r="C315" s="35"/>
      <c r="D315" s="35">
        <v>0.26133909287257018</v>
      </c>
      <c r="E315" s="35">
        <v>0.26133909287257018</v>
      </c>
      <c r="I315">
        <v>242</v>
      </c>
      <c r="J315">
        <v>0</v>
      </c>
      <c r="K315">
        <v>0.26133909287257018</v>
      </c>
      <c r="L315">
        <v>0.26133909287257018</v>
      </c>
    </row>
    <row r="316" spans="2:12" x14ac:dyDescent="0.3">
      <c r="B316" s="4">
        <v>243</v>
      </c>
      <c r="C316" s="35">
        <v>0.25989304812834224</v>
      </c>
      <c r="D316" s="35"/>
      <c r="E316" s="35">
        <v>0.25989304812834224</v>
      </c>
      <c r="I316">
        <v>243</v>
      </c>
      <c r="J316">
        <v>0.25989304812834224</v>
      </c>
      <c r="K316">
        <v>0</v>
      </c>
      <c r="L316">
        <v>0.25989304812834224</v>
      </c>
    </row>
    <row r="317" spans="2:12" x14ac:dyDescent="0.3">
      <c r="B317" s="4">
        <v>245</v>
      </c>
      <c r="C317" s="35">
        <v>0.40098199672667756</v>
      </c>
      <c r="D317" s="35"/>
      <c r="E317" s="35">
        <v>0.40098199672667756</v>
      </c>
      <c r="I317">
        <v>245</v>
      </c>
      <c r="J317">
        <v>0.40098199672667756</v>
      </c>
      <c r="K317">
        <v>0</v>
      </c>
      <c r="L317">
        <v>0.40098199672667756</v>
      </c>
    </row>
    <row r="318" spans="2:12" x14ac:dyDescent="0.3">
      <c r="B318" s="4">
        <v>253</v>
      </c>
      <c r="C318" s="35"/>
      <c r="D318" s="35">
        <v>0.27986725663716816</v>
      </c>
      <c r="E318" s="35">
        <v>0.27986725663716816</v>
      </c>
      <c r="I318">
        <v>253</v>
      </c>
      <c r="J318">
        <v>0</v>
      </c>
      <c r="K318">
        <v>0.27986725663716816</v>
      </c>
      <c r="L318">
        <v>0.27986725663716816</v>
      </c>
    </row>
    <row r="319" spans="2:12" x14ac:dyDescent="0.3">
      <c r="B319" s="4">
        <v>262</v>
      </c>
      <c r="C319" s="35"/>
      <c r="D319" s="35">
        <v>0.29942857142857143</v>
      </c>
      <c r="E319" s="35">
        <v>0.29942857142857143</v>
      </c>
      <c r="I319">
        <v>262</v>
      </c>
      <c r="J319">
        <v>0</v>
      </c>
      <c r="K319">
        <v>0.29942857142857143</v>
      </c>
      <c r="L319">
        <v>0.29942857142857143</v>
      </c>
    </row>
    <row r="320" spans="2:12" x14ac:dyDescent="0.3">
      <c r="B320" s="4">
        <v>263</v>
      </c>
      <c r="C320" s="35">
        <v>0.27253886010362693</v>
      </c>
      <c r="D320" s="35"/>
      <c r="E320" s="35">
        <v>0.27253886010362693</v>
      </c>
      <c r="I320">
        <v>263</v>
      </c>
      <c r="J320">
        <v>0.27253886010362693</v>
      </c>
      <c r="K320">
        <v>0</v>
      </c>
      <c r="L320">
        <v>0.27253886010362693</v>
      </c>
    </row>
    <row r="321" spans="2:12" x14ac:dyDescent="0.3">
      <c r="B321" s="4">
        <v>266</v>
      </c>
      <c r="C321" s="35">
        <v>0.31932773109243695</v>
      </c>
      <c r="D321" s="35"/>
      <c r="E321" s="35">
        <v>0.31932773109243695</v>
      </c>
      <c r="I321">
        <v>266</v>
      </c>
      <c r="J321">
        <v>0.31932773109243695</v>
      </c>
      <c r="K321">
        <v>0</v>
      </c>
      <c r="L321">
        <v>0.31932773109243695</v>
      </c>
    </row>
    <row r="322" spans="2:12" x14ac:dyDescent="0.3">
      <c r="B322" s="4">
        <v>267</v>
      </c>
      <c r="C322" s="35">
        <v>0.28864864864864864</v>
      </c>
      <c r="D322" s="35"/>
      <c r="E322" s="35">
        <v>0.28864864864864864</v>
      </c>
      <c r="I322">
        <v>267</v>
      </c>
      <c r="J322">
        <v>0.28864864864864864</v>
      </c>
      <c r="K322">
        <v>0</v>
      </c>
      <c r="L322">
        <v>0.28864864864864864</v>
      </c>
    </row>
    <row r="323" spans="2:12" x14ac:dyDescent="0.3">
      <c r="B323" s="4">
        <v>269</v>
      </c>
      <c r="C323" s="35">
        <v>0.29822616407982261</v>
      </c>
      <c r="D323" s="35"/>
      <c r="E323" s="35">
        <v>0.29822616407982261</v>
      </c>
      <c r="I323">
        <v>269</v>
      </c>
      <c r="J323">
        <v>0.29822616407982261</v>
      </c>
      <c r="K323">
        <v>0</v>
      </c>
      <c r="L323">
        <v>0.29822616407982261</v>
      </c>
    </row>
    <row r="324" spans="2:12" x14ac:dyDescent="0.3">
      <c r="B324" s="4">
        <v>271</v>
      </c>
      <c r="C324" s="35"/>
      <c r="D324" s="35">
        <v>0.38494318181818182</v>
      </c>
      <c r="E324" s="35">
        <v>0.38494318181818182</v>
      </c>
      <c r="I324">
        <v>271</v>
      </c>
      <c r="J324">
        <v>0</v>
      </c>
      <c r="K324">
        <v>0.38494318181818182</v>
      </c>
      <c r="L324">
        <v>0.38494318181818182</v>
      </c>
    </row>
    <row r="325" spans="2:12" x14ac:dyDescent="0.3">
      <c r="B325" s="4">
        <v>274</v>
      </c>
      <c r="C325" s="35"/>
      <c r="D325" s="35">
        <v>0.40956651718983555</v>
      </c>
      <c r="E325" s="35">
        <v>0.40956651718983555</v>
      </c>
      <c r="I325">
        <v>274</v>
      </c>
      <c r="J325">
        <v>0</v>
      </c>
      <c r="K325">
        <v>0.40956651718983555</v>
      </c>
      <c r="L325">
        <v>0.40956651718983555</v>
      </c>
    </row>
    <row r="326" spans="2:12" x14ac:dyDescent="0.3">
      <c r="B326" s="4">
        <v>275</v>
      </c>
      <c r="C326" s="35">
        <v>0.71030252671887251</v>
      </c>
      <c r="D326" s="35"/>
      <c r="E326" s="35">
        <v>0.71030252671887251</v>
      </c>
      <c r="I326">
        <v>275</v>
      </c>
      <c r="J326">
        <v>0.71030252671887251</v>
      </c>
      <c r="K326">
        <v>0</v>
      </c>
      <c r="L326">
        <v>0.71030252671887251</v>
      </c>
    </row>
    <row r="327" spans="2:12" x14ac:dyDescent="0.3">
      <c r="B327" s="4">
        <v>280</v>
      </c>
      <c r="C327" s="35">
        <v>0.28282828282828282</v>
      </c>
      <c r="D327" s="35"/>
      <c r="E327" s="35">
        <v>0.28282828282828282</v>
      </c>
      <c r="I327">
        <v>280</v>
      </c>
      <c r="J327">
        <v>0.28282828282828282</v>
      </c>
      <c r="K327">
        <v>0</v>
      </c>
      <c r="L327">
        <v>0.28282828282828282</v>
      </c>
    </row>
    <row r="328" spans="2:12" x14ac:dyDescent="0.3">
      <c r="B328" s="4">
        <v>299</v>
      </c>
      <c r="C328" s="35">
        <v>0.57061068702290074</v>
      </c>
      <c r="D328" s="35"/>
      <c r="E328" s="35">
        <v>0.57061068702290074</v>
      </c>
      <c r="I328">
        <v>299</v>
      </c>
      <c r="J328">
        <v>0.57061068702290074</v>
      </c>
      <c r="K328">
        <v>0</v>
      </c>
      <c r="L328">
        <v>0.57061068702290074</v>
      </c>
    </row>
    <row r="329" spans="2:12" x14ac:dyDescent="0.3">
      <c r="B329" s="4">
        <v>305</v>
      </c>
      <c r="C329" s="35">
        <v>0.3657074340527578</v>
      </c>
      <c r="D329" s="35"/>
      <c r="E329" s="35">
        <v>0.3657074340527578</v>
      </c>
      <c r="I329">
        <v>305</v>
      </c>
      <c r="J329">
        <v>0.3657074340527578</v>
      </c>
      <c r="K329">
        <v>0</v>
      </c>
      <c r="L329">
        <v>0.3657074340527578</v>
      </c>
    </row>
    <row r="330" spans="2:12" x14ac:dyDescent="0.3">
      <c r="B330" s="4">
        <v>314</v>
      </c>
      <c r="C330" s="35">
        <v>0.55477031802120136</v>
      </c>
      <c r="D330" s="35"/>
      <c r="E330" s="35">
        <v>0.55477031802120136</v>
      </c>
      <c r="I330">
        <v>314</v>
      </c>
      <c r="J330">
        <v>0.55477031802120136</v>
      </c>
      <c r="K330">
        <v>0</v>
      </c>
      <c r="L330">
        <v>0.55477031802120136</v>
      </c>
    </row>
    <row r="331" spans="2:12" x14ac:dyDescent="0.3">
      <c r="B331" s="4">
        <v>315</v>
      </c>
      <c r="C331" s="35">
        <v>0.33617929562433296</v>
      </c>
      <c r="D331" s="35"/>
      <c r="E331" s="35">
        <v>0.33617929562433296</v>
      </c>
      <c r="I331">
        <v>315</v>
      </c>
      <c r="J331">
        <v>0.33617929562433296</v>
      </c>
      <c r="K331">
        <v>0</v>
      </c>
      <c r="L331">
        <v>0.33617929562433296</v>
      </c>
    </row>
    <row r="332" spans="2:12" x14ac:dyDescent="0.3">
      <c r="B332" s="4">
        <v>318</v>
      </c>
      <c r="C332" s="35"/>
      <c r="D332" s="35">
        <v>0.66350898568382577</v>
      </c>
      <c r="E332" s="35">
        <v>0.66350898568382577</v>
      </c>
      <c r="I332">
        <v>318</v>
      </c>
      <c r="J332">
        <v>0</v>
      </c>
      <c r="K332">
        <v>0.66350898568382577</v>
      </c>
      <c r="L332">
        <v>0.66350898568382577</v>
      </c>
    </row>
    <row r="333" spans="2:12" x14ac:dyDescent="0.3">
      <c r="B333" s="4">
        <v>319</v>
      </c>
      <c r="C333" s="35"/>
      <c r="D333" s="35">
        <v>0.41428571428571431</v>
      </c>
      <c r="E333" s="35">
        <v>0.41428571428571431</v>
      </c>
      <c r="I333">
        <v>319</v>
      </c>
      <c r="J333">
        <v>0</v>
      </c>
      <c r="K333">
        <v>0.41428571428571431</v>
      </c>
      <c r="L333">
        <v>0.41428571428571431</v>
      </c>
    </row>
    <row r="334" spans="2:12" x14ac:dyDescent="0.3">
      <c r="B334" s="4">
        <v>325</v>
      </c>
      <c r="C334" s="35"/>
      <c r="D334" s="35">
        <v>0.32696177062374243</v>
      </c>
      <c r="E334" s="35">
        <v>0.32696177062374243</v>
      </c>
      <c r="I334">
        <v>325</v>
      </c>
      <c r="J334">
        <v>0</v>
      </c>
      <c r="K334">
        <v>0.32696177062374243</v>
      </c>
      <c r="L334">
        <v>0.32696177062374243</v>
      </c>
    </row>
    <row r="335" spans="2:12" x14ac:dyDescent="0.3">
      <c r="B335" s="4">
        <v>329</v>
      </c>
      <c r="C335" s="35">
        <v>0.5510887772194305</v>
      </c>
      <c r="D335" s="35">
        <v>0.3367451381780962</v>
      </c>
      <c r="E335" s="35">
        <v>0.88783391539752676</v>
      </c>
      <c r="I335">
        <v>329</v>
      </c>
      <c r="J335">
        <v>0.5510887772194305</v>
      </c>
      <c r="K335">
        <v>0.3367451381780962</v>
      </c>
      <c r="L335">
        <v>0.88783391539752676</v>
      </c>
    </row>
    <row r="336" spans="2:12" x14ac:dyDescent="0.3">
      <c r="B336" s="4">
        <v>347</v>
      </c>
      <c r="C336" s="35">
        <v>0.44147582697201015</v>
      </c>
      <c r="D336" s="35"/>
      <c r="E336" s="35">
        <v>0.44147582697201015</v>
      </c>
      <c r="I336">
        <v>347</v>
      </c>
      <c r="J336">
        <v>0.44147582697201015</v>
      </c>
      <c r="K336">
        <v>0</v>
      </c>
      <c r="L336">
        <v>0.44147582697201015</v>
      </c>
    </row>
    <row r="337" spans="2:12" x14ac:dyDescent="0.3">
      <c r="B337" s="4">
        <v>360</v>
      </c>
      <c r="C337" s="35">
        <v>0.63716814159292035</v>
      </c>
      <c r="D337" s="35"/>
      <c r="E337" s="35">
        <v>0.63716814159292035</v>
      </c>
      <c r="I337">
        <v>360</v>
      </c>
      <c r="J337">
        <v>0.63716814159292035</v>
      </c>
      <c r="K337">
        <v>0</v>
      </c>
      <c r="L337">
        <v>0.63716814159292035</v>
      </c>
    </row>
    <row r="338" spans="2:12" x14ac:dyDescent="0.3">
      <c r="B338" s="4">
        <v>367</v>
      </c>
      <c r="C338" s="35">
        <v>0.49594594594594593</v>
      </c>
      <c r="D338" s="35"/>
      <c r="E338" s="35">
        <v>0.49594594594594593</v>
      </c>
      <c r="I338">
        <v>367</v>
      </c>
      <c r="J338">
        <v>0.49594594594594593</v>
      </c>
      <c r="K338">
        <v>0</v>
      </c>
      <c r="L338">
        <v>0.49594594594594593</v>
      </c>
    </row>
    <row r="339" spans="2:12" x14ac:dyDescent="0.3">
      <c r="B339" s="4">
        <v>369</v>
      </c>
      <c r="C339" s="35">
        <v>0.57120743034055732</v>
      </c>
      <c r="D339" s="35"/>
      <c r="E339" s="35">
        <v>0.57120743034055732</v>
      </c>
      <c r="I339">
        <v>369</v>
      </c>
      <c r="J339">
        <v>0.57120743034055732</v>
      </c>
      <c r="K339">
        <v>0</v>
      </c>
      <c r="L339">
        <v>0.57120743034055732</v>
      </c>
    </row>
    <row r="340" spans="2:12" x14ac:dyDescent="0.3">
      <c r="B340" s="4">
        <v>372</v>
      </c>
      <c r="C340" s="35"/>
      <c r="D340" s="35">
        <v>0.54786450662739328</v>
      </c>
      <c r="E340" s="35">
        <v>0.54786450662739328</v>
      </c>
      <c r="I340">
        <v>372</v>
      </c>
      <c r="J340">
        <v>0</v>
      </c>
      <c r="K340">
        <v>0.54786450662739328</v>
      </c>
      <c r="L340">
        <v>0.54786450662739328</v>
      </c>
    </row>
    <row r="341" spans="2:12" x14ac:dyDescent="0.3">
      <c r="B341" s="4">
        <v>379</v>
      </c>
      <c r="C341" s="35">
        <v>0.64237288135593218</v>
      </c>
      <c r="D341" s="35">
        <v>0.39356178608515058</v>
      </c>
      <c r="E341" s="35">
        <v>1.0359346674410828</v>
      </c>
      <c r="I341">
        <v>379</v>
      </c>
      <c r="J341">
        <v>0.64237288135593218</v>
      </c>
      <c r="K341">
        <v>0.39356178608515058</v>
      </c>
      <c r="L341">
        <v>1.0359346674410828</v>
      </c>
    </row>
    <row r="342" spans="2:12" x14ac:dyDescent="0.3">
      <c r="B342" s="4">
        <v>382</v>
      </c>
      <c r="C342" s="35">
        <v>0.53501400560224088</v>
      </c>
      <c r="D342" s="35"/>
      <c r="E342" s="35">
        <v>0.53501400560224088</v>
      </c>
      <c r="I342">
        <v>382</v>
      </c>
      <c r="J342">
        <v>0.53501400560224088</v>
      </c>
      <c r="K342">
        <v>0</v>
      </c>
      <c r="L342">
        <v>0.53501400560224088</v>
      </c>
    </row>
    <row r="343" spans="2:12" x14ac:dyDescent="0.3">
      <c r="B343" s="4">
        <v>399</v>
      </c>
      <c r="C343" s="35">
        <v>0.47784431137724553</v>
      </c>
      <c r="D343" s="35"/>
      <c r="E343" s="35">
        <v>0.47784431137724553</v>
      </c>
      <c r="I343">
        <v>399</v>
      </c>
      <c r="J343">
        <v>0.47784431137724553</v>
      </c>
      <c r="K343">
        <v>0</v>
      </c>
      <c r="L343">
        <v>0.47784431137724553</v>
      </c>
    </row>
    <row r="344" spans="2:12" x14ac:dyDescent="0.3">
      <c r="B344" s="4">
        <v>412</v>
      </c>
      <c r="C344" s="35"/>
      <c r="D344" s="35">
        <v>1.2003922585664732</v>
      </c>
      <c r="E344" s="35">
        <v>1.2003922585664732</v>
      </c>
      <c r="I344">
        <v>412</v>
      </c>
      <c r="J344">
        <v>0</v>
      </c>
      <c r="K344">
        <v>1.2003922585664732</v>
      </c>
      <c r="L344">
        <v>1.2003922585664732</v>
      </c>
    </row>
    <row r="345" spans="2:12" x14ac:dyDescent="0.3">
      <c r="B345" s="4">
        <v>420</v>
      </c>
      <c r="C345" s="35"/>
      <c r="D345" s="35">
        <v>0.74866310160427807</v>
      </c>
      <c r="E345" s="35">
        <v>0.74866310160427807</v>
      </c>
      <c r="I345">
        <v>420</v>
      </c>
      <c r="J345">
        <v>0</v>
      </c>
      <c r="K345">
        <v>0.74866310160427807</v>
      </c>
      <c r="L345">
        <v>0.74866310160427807</v>
      </c>
    </row>
    <row r="346" spans="2:12" x14ac:dyDescent="0.3">
      <c r="B346" s="4">
        <v>422</v>
      </c>
      <c r="C346" s="35"/>
      <c r="D346" s="35">
        <v>0.64823348694316441</v>
      </c>
      <c r="E346" s="35">
        <v>0.64823348694316441</v>
      </c>
      <c r="I346">
        <v>422</v>
      </c>
      <c r="J346">
        <v>0</v>
      </c>
      <c r="K346">
        <v>0.64823348694316441</v>
      </c>
      <c r="L346">
        <v>0.64823348694316441</v>
      </c>
    </row>
    <row r="347" spans="2:12" x14ac:dyDescent="0.3">
      <c r="B347" s="4">
        <v>430</v>
      </c>
      <c r="C347" s="35">
        <v>0.66978193146417442</v>
      </c>
      <c r="D347" s="35"/>
      <c r="E347" s="35">
        <v>0.66978193146417442</v>
      </c>
      <c r="I347">
        <v>430</v>
      </c>
      <c r="J347">
        <v>0.66978193146417442</v>
      </c>
      <c r="K347">
        <v>0</v>
      </c>
      <c r="L347">
        <v>0.66978193146417442</v>
      </c>
    </row>
    <row r="348" spans="2:12" x14ac:dyDescent="0.3">
      <c r="B348" s="4">
        <v>431</v>
      </c>
      <c r="C348" s="35">
        <v>0.61396011396011396</v>
      </c>
      <c r="D348" s="35">
        <v>0.4614561027837259</v>
      </c>
      <c r="E348" s="35">
        <v>1.0754162167438399</v>
      </c>
      <c r="I348">
        <v>431</v>
      </c>
      <c r="J348">
        <v>0.61396011396011396</v>
      </c>
      <c r="K348">
        <v>0.4614561027837259</v>
      </c>
      <c r="L348">
        <v>1.0754162167438399</v>
      </c>
    </row>
    <row r="349" spans="2:12" x14ac:dyDescent="0.3">
      <c r="B349" s="4">
        <v>432</v>
      </c>
      <c r="C349" s="35">
        <v>0.47213114754098362</v>
      </c>
      <c r="D349" s="35"/>
      <c r="E349" s="35">
        <v>0.47213114754098362</v>
      </c>
      <c r="I349">
        <v>432</v>
      </c>
      <c r="J349">
        <v>0.47213114754098362</v>
      </c>
      <c r="K349">
        <v>0</v>
      </c>
      <c r="L349">
        <v>0.47213114754098362</v>
      </c>
    </row>
    <row r="350" spans="2:12" x14ac:dyDescent="0.3">
      <c r="B350" s="4">
        <v>434</v>
      </c>
      <c r="C350" s="35"/>
      <c r="D350" s="35">
        <v>0.77777777777777779</v>
      </c>
      <c r="E350" s="35">
        <v>0.77777777777777779</v>
      </c>
      <c r="I350">
        <v>434</v>
      </c>
      <c r="J350">
        <v>0</v>
      </c>
      <c r="K350">
        <v>0.77777777777777779</v>
      </c>
      <c r="L350">
        <v>0.77777777777777779</v>
      </c>
    </row>
    <row r="351" spans="2:12" x14ac:dyDescent="0.3">
      <c r="B351" s="4">
        <v>438</v>
      </c>
      <c r="C351" s="35">
        <v>0.66768292682926833</v>
      </c>
      <c r="D351" s="35"/>
      <c r="E351" s="35">
        <v>0.66768292682926833</v>
      </c>
      <c r="I351">
        <v>438</v>
      </c>
      <c r="J351">
        <v>0.66768292682926833</v>
      </c>
      <c r="K351">
        <v>0</v>
      </c>
      <c r="L351">
        <v>0.66768292682926833</v>
      </c>
    </row>
    <row r="352" spans="2:12" x14ac:dyDescent="0.3">
      <c r="B352" s="4">
        <v>442</v>
      </c>
      <c r="C352" s="35"/>
      <c r="D352" s="35">
        <v>1.9367989654104663</v>
      </c>
      <c r="E352" s="35">
        <v>1.9367989654104663</v>
      </c>
      <c r="I352">
        <v>442</v>
      </c>
      <c r="J352">
        <v>0</v>
      </c>
      <c r="K352">
        <v>1.9367989654104663</v>
      </c>
      <c r="L352">
        <v>1.9367989654104663</v>
      </c>
    </row>
    <row r="353" spans="2:12" x14ac:dyDescent="0.3">
      <c r="B353" s="4">
        <v>451</v>
      </c>
      <c r="C353" s="35">
        <v>0.63253856942496489</v>
      </c>
      <c r="D353" s="35"/>
      <c r="E353" s="35">
        <v>0.63253856942496489</v>
      </c>
      <c r="I353">
        <v>451</v>
      </c>
      <c r="J353">
        <v>0.63253856942496489</v>
      </c>
      <c r="K353">
        <v>0</v>
      </c>
      <c r="L353">
        <v>0.63253856942496489</v>
      </c>
    </row>
    <row r="354" spans="2:12" x14ac:dyDescent="0.3">
      <c r="B354" s="4">
        <v>457</v>
      </c>
      <c r="C354" s="35"/>
      <c r="D354" s="35">
        <v>0.53450292397660815</v>
      </c>
      <c r="E354" s="35">
        <v>0.53450292397660815</v>
      </c>
      <c r="I354">
        <v>457</v>
      </c>
      <c r="J354">
        <v>0</v>
      </c>
      <c r="K354">
        <v>0.53450292397660815</v>
      </c>
      <c r="L354">
        <v>0.53450292397660815</v>
      </c>
    </row>
    <row r="355" spans="2:12" x14ac:dyDescent="0.3">
      <c r="B355" s="4">
        <v>477</v>
      </c>
      <c r="C355" s="35"/>
      <c r="D355" s="35">
        <v>0.8457446808510638</v>
      </c>
      <c r="E355" s="35">
        <v>0.8457446808510638</v>
      </c>
      <c r="I355">
        <v>477</v>
      </c>
      <c r="J355">
        <v>0</v>
      </c>
      <c r="K355">
        <v>0.8457446808510638</v>
      </c>
      <c r="L355">
        <v>0.8457446808510638</v>
      </c>
    </row>
    <row r="356" spans="2:12" x14ac:dyDescent="0.3">
      <c r="B356" s="4">
        <v>478</v>
      </c>
      <c r="C356" s="35">
        <v>0.6780141843971631</v>
      </c>
      <c r="D356" s="35"/>
      <c r="E356" s="35">
        <v>0.6780141843971631</v>
      </c>
      <c r="I356">
        <v>478</v>
      </c>
      <c r="J356">
        <v>0.6780141843971631</v>
      </c>
      <c r="K356">
        <v>0</v>
      </c>
      <c r="L356">
        <v>0.6780141843971631</v>
      </c>
    </row>
    <row r="357" spans="2:12" x14ac:dyDescent="0.3">
      <c r="B357" s="4">
        <v>479</v>
      </c>
      <c r="C357" s="35">
        <v>0.55632984901277582</v>
      </c>
      <c r="D357" s="35"/>
      <c r="E357" s="35">
        <v>0.55632984901277582</v>
      </c>
      <c r="I357">
        <v>479</v>
      </c>
      <c r="J357">
        <v>0.55632984901277582</v>
      </c>
      <c r="K357">
        <v>0</v>
      </c>
      <c r="L357">
        <v>0.55632984901277582</v>
      </c>
    </row>
    <row r="358" spans="2:12" x14ac:dyDescent="0.3">
      <c r="B358" s="4">
        <v>482</v>
      </c>
      <c r="C358" s="35">
        <v>0.56705882352941173</v>
      </c>
      <c r="D358" s="35"/>
      <c r="E358" s="35">
        <v>0.56705882352941173</v>
      </c>
      <c r="I358">
        <v>482</v>
      </c>
      <c r="J358">
        <v>0.56705882352941173</v>
      </c>
      <c r="K358">
        <v>0</v>
      </c>
      <c r="L358">
        <v>0.56705882352941173</v>
      </c>
    </row>
    <row r="359" spans="2:12" x14ac:dyDescent="0.3">
      <c r="B359" s="4">
        <v>483</v>
      </c>
      <c r="C359" s="35">
        <v>0.74537037037037035</v>
      </c>
      <c r="D359" s="35"/>
      <c r="E359" s="35">
        <v>0.74537037037037035</v>
      </c>
      <c r="I359">
        <v>483</v>
      </c>
      <c r="J359">
        <v>0.74537037037037035</v>
      </c>
      <c r="K359">
        <v>0</v>
      </c>
      <c r="L359">
        <v>0.74537037037037035</v>
      </c>
    </row>
    <row r="360" spans="2:12" x14ac:dyDescent="0.3">
      <c r="B360" s="4">
        <v>484</v>
      </c>
      <c r="C360" s="35">
        <v>0.852112676056338</v>
      </c>
      <c r="D360" s="35">
        <v>0.56083429895712633</v>
      </c>
      <c r="E360" s="35">
        <v>1.4129469750134644</v>
      </c>
      <c r="I360">
        <v>484</v>
      </c>
      <c r="J360">
        <v>0.852112676056338</v>
      </c>
      <c r="K360">
        <v>0.56083429895712633</v>
      </c>
      <c r="L360">
        <v>1.4129469750134644</v>
      </c>
    </row>
    <row r="361" spans="2:12" x14ac:dyDescent="0.3">
      <c r="B361" s="4">
        <v>490</v>
      </c>
      <c r="C361" s="35">
        <v>0.64304461942257218</v>
      </c>
      <c r="D361" s="35"/>
      <c r="E361" s="35">
        <v>0.64304461942257218</v>
      </c>
      <c r="I361">
        <v>490</v>
      </c>
      <c r="J361">
        <v>0.64304461942257218</v>
      </c>
      <c r="K361">
        <v>0</v>
      </c>
      <c r="L361">
        <v>0.64304461942257218</v>
      </c>
    </row>
    <row r="362" spans="2:12" x14ac:dyDescent="0.3">
      <c r="B362" s="4">
        <v>505</v>
      </c>
      <c r="C362" s="35"/>
      <c r="D362" s="35">
        <v>0.46672828096118302</v>
      </c>
      <c r="E362" s="35">
        <v>0.46672828096118302</v>
      </c>
      <c r="I362">
        <v>505</v>
      </c>
      <c r="J362">
        <v>0</v>
      </c>
      <c r="K362">
        <v>0.46672828096118302</v>
      </c>
      <c r="L362">
        <v>0.46672828096118302</v>
      </c>
    </row>
    <row r="363" spans="2:12" x14ac:dyDescent="0.3">
      <c r="B363" s="4">
        <v>507</v>
      </c>
      <c r="C363" s="35"/>
      <c r="D363" s="35">
        <v>0.38005997001499248</v>
      </c>
      <c r="E363" s="35">
        <v>0.38005997001499248</v>
      </c>
      <c r="I363">
        <v>507</v>
      </c>
      <c r="J363">
        <v>0</v>
      </c>
      <c r="K363">
        <v>0.38005997001499248</v>
      </c>
      <c r="L363">
        <v>0.38005997001499248</v>
      </c>
    </row>
    <row r="364" spans="2:12" x14ac:dyDescent="0.3">
      <c r="B364" s="4">
        <v>510</v>
      </c>
      <c r="C364" s="35"/>
      <c r="D364" s="35">
        <v>0.42323651452282157</v>
      </c>
      <c r="E364" s="35">
        <v>0.42323651452282157</v>
      </c>
      <c r="I364">
        <v>510</v>
      </c>
      <c r="J364">
        <v>0</v>
      </c>
      <c r="K364">
        <v>0.42323651452282157</v>
      </c>
      <c r="L364">
        <v>0.42323651452282157</v>
      </c>
    </row>
    <row r="365" spans="2:12" x14ac:dyDescent="0.3">
      <c r="B365" s="4">
        <v>516</v>
      </c>
      <c r="C365" s="35"/>
      <c r="D365" s="35">
        <v>0.47601476014760147</v>
      </c>
      <c r="E365" s="35">
        <v>0.47601476014760147</v>
      </c>
      <c r="I365">
        <v>516</v>
      </c>
      <c r="J365">
        <v>0</v>
      </c>
      <c r="K365">
        <v>0.47601476014760147</v>
      </c>
      <c r="L365">
        <v>0.47601476014760147</v>
      </c>
    </row>
    <row r="366" spans="2:12" x14ac:dyDescent="0.3">
      <c r="B366" s="4">
        <v>540</v>
      </c>
      <c r="C366" s="35">
        <v>0.46075085324232085</v>
      </c>
      <c r="D366" s="35"/>
      <c r="E366" s="35">
        <v>0.46075085324232085</v>
      </c>
      <c r="I366">
        <v>540</v>
      </c>
      <c r="J366">
        <v>0.46075085324232085</v>
      </c>
      <c r="K366">
        <v>0</v>
      </c>
      <c r="L366">
        <v>0.46075085324232085</v>
      </c>
    </row>
    <row r="367" spans="2:12" x14ac:dyDescent="0.3">
      <c r="B367" s="4">
        <v>545</v>
      </c>
      <c r="C367" s="35">
        <v>0.52203065134099613</v>
      </c>
      <c r="D367" s="35"/>
      <c r="E367" s="35">
        <v>0.52203065134099613</v>
      </c>
      <c r="I367">
        <v>545</v>
      </c>
      <c r="J367">
        <v>0.52203065134099613</v>
      </c>
      <c r="K367">
        <v>0</v>
      </c>
      <c r="L367">
        <v>0.52203065134099613</v>
      </c>
    </row>
    <row r="368" spans="2:12" x14ac:dyDescent="0.3">
      <c r="B368" s="4">
        <v>550</v>
      </c>
      <c r="C368" s="35">
        <v>0.46968403074295473</v>
      </c>
      <c r="D368" s="35"/>
      <c r="E368" s="35">
        <v>0.46968403074295473</v>
      </c>
      <c r="I368">
        <v>550</v>
      </c>
      <c r="J368">
        <v>0.46968403074295473</v>
      </c>
      <c r="K368">
        <v>0</v>
      </c>
      <c r="L368">
        <v>0.46968403074295473</v>
      </c>
    </row>
    <row r="369" spans="2:12" x14ac:dyDescent="0.3">
      <c r="B369" s="4">
        <v>553</v>
      </c>
      <c r="C369" s="35">
        <v>0.45702479338842977</v>
      </c>
      <c r="D369" s="35"/>
      <c r="E369" s="35">
        <v>0.45702479338842977</v>
      </c>
      <c r="I369">
        <v>553</v>
      </c>
      <c r="J369">
        <v>0.45702479338842977</v>
      </c>
      <c r="K369">
        <v>0</v>
      </c>
      <c r="L369">
        <v>0.45702479338842977</v>
      </c>
    </row>
    <row r="370" spans="2:12" x14ac:dyDescent="0.3">
      <c r="B370" s="4">
        <v>571</v>
      </c>
      <c r="C370" s="35">
        <v>0.55383123181377303</v>
      </c>
      <c r="D370" s="35"/>
      <c r="E370" s="35">
        <v>0.55383123181377303</v>
      </c>
      <c r="I370">
        <v>571</v>
      </c>
      <c r="J370">
        <v>0.55383123181377303</v>
      </c>
      <c r="K370">
        <v>0</v>
      </c>
      <c r="L370">
        <v>0.55383123181377303</v>
      </c>
    </row>
    <row r="371" spans="2:12" x14ac:dyDescent="0.3">
      <c r="B371" s="4">
        <v>576</v>
      </c>
      <c r="C371" s="35"/>
      <c r="D371" s="35">
        <v>0.5348189415041783</v>
      </c>
      <c r="E371" s="35">
        <v>0.5348189415041783</v>
      </c>
      <c r="I371">
        <v>576</v>
      </c>
      <c r="J371">
        <v>0</v>
      </c>
      <c r="K371">
        <v>0.5348189415041783</v>
      </c>
      <c r="L371">
        <v>0.5348189415041783</v>
      </c>
    </row>
    <row r="372" spans="2:12" x14ac:dyDescent="0.3">
      <c r="B372" s="4">
        <v>577</v>
      </c>
      <c r="C372" s="35">
        <v>0.43978658536585363</v>
      </c>
      <c r="D372" s="35"/>
      <c r="E372" s="35">
        <v>0.43978658536585363</v>
      </c>
      <c r="I372">
        <v>577</v>
      </c>
      <c r="J372">
        <v>0.43978658536585363</v>
      </c>
      <c r="K372">
        <v>0</v>
      </c>
      <c r="L372">
        <v>0.43978658536585363</v>
      </c>
    </row>
    <row r="373" spans="2:12" x14ac:dyDescent="0.3">
      <c r="B373" s="4">
        <v>581</v>
      </c>
      <c r="C373" s="35">
        <v>0.40857946554149088</v>
      </c>
      <c r="D373" s="35"/>
      <c r="E373" s="35">
        <v>0.40857946554149088</v>
      </c>
      <c r="I373">
        <v>581</v>
      </c>
      <c r="J373">
        <v>0.40857946554149088</v>
      </c>
      <c r="K373">
        <v>0</v>
      </c>
      <c r="L373">
        <v>0.40857946554149088</v>
      </c>
    </row>
    <row r="374" spans="2:12" x14ac:dyDescent="0.3">
      <c r="B374" s="4">
        <v>588</v>
      </c>
      <c r="C374" s="35">
        <v>0.49746192893401014</v>
      </c>
      <c r="D374" s="35"/>
      <c r="E374" s="35">
        <v>0.49746192893401014</v>
      </c>
      <c r="I374">
        <v>588</v>
      </c>
      <c r="J374">
        <v>0.49746192893401014</v>
      </c>
      <c r="K374">
        <v>0</v>
      </c>
      <c r="L374">
        <v>0.49746192893401014</v>
      </c>
    </row>
    <row r="375" spans="2:12" x14ac:dyDescent="0.3">
      <c r="B375" s="4">
        <v>590</v>
      </c>
      <c r="C375" s="35">
        <v>0.57115198451113258</v>
      </c>
      <c r="D375" s="35"/>
      <c r="E375" s="35">
        <v>0.57115198451113258</v>
      </c>
      <c r="I375">
        <v>590</v>
      </c>
      <c r="J375">
        <v>0.57115198451113258</v>
      </c>
      <c r="K375">
        <v>0</v>
      </c>
      <c r="L375">
        <v>0.57115198451113258</v>
      </c>
    </row>
    <row r="376" spans="2:12" x14ac:dyDescent="0.3">
      <c r="B376" s="4">
        <v>591</v>
      </c>
      <c r="C376" s="35"/>
      <c r="D376" s="35">
        <v>0.41242149337055128</v>
      </c>
      <c r="E376" s="35">
        <v>0.41242149337055128</v>
      </c>
      <c r="I376">
        <v>591</v>
      </c>
      <c r="J376">
        <v>0</v>
      </c>
      <c r="K376">
        <v>0.41242149337055128</v>
      </c>
      <c r="L376">
        <v>0.41242149337055128</v>
      </c>
    </row>
    <row r="377" spans="2:12" x14ac:dyDescent="0.3">
      <c r="B377" s="4">
        <v>593</v>
      </c>
      <c r="C377" s="35"/>
      <c r="D377" s="35">
        <v>0.57239382239382242</v>
      </c>
      <c r="E377" s="35">
        <v>0.57239382239382242</v>
      </c>
      <c r="I377">
        <v>593</v>
      </c>
      <c r="J377">
        <v>0</v>
      </c>
      <c r="K377">
        <v>0.57239382239382242</v>
      </c>
      <c r="L377">
        <v>0.57239382239382242</v>
      </c>
    </row>
    <row r="378" spans="2:12" x14ac:dyDescent="0.3">
      <c r="B378" s="4">
        <v>598</v>
      </c>
      <c r="C378" s="35">
        <v>0.44263508512213173</v>
      </c>
      <c r="D378" s="35"/>
      <c r="E378" s="35">
        <v>0.44263508512213173</v>
      </c>
      <c r="I378">
        <v>598</v>
      </c>
      <c r="J378">
        <v>0.44263508512213173</v>
      </c>
      <c r="K378">
        <v>0</v>
      </c>
      <c r="L378">
        <v>0.44263508512213173</v>
      </c>
    </row>
    <row r="379" spans="2:12" x14ac:dyDescent="0.3">
      <c r="B379" s="4">
        <v>600</v>
      </c>
      <c r="C379" s="35">
        <v>0.5725190839694656</v>
      </c>
      <c r="D379" s="35"/>
      <c r="E379" s="35">
        <v>0.5725190839694656</v>
      </c>
      <c r="I379">
        <v>600</v>
      </c>
      <c r="J379">
        <v>0.5725190839694656</v>
      </c>
      <c r="K379">
        <v>0</v>
      </c>
      <c r="L379">
        <v>0.5725190839694656</v>
      </c>
    </row>
    <row r="380" spans="2:12" x14ac:dyDescent="0.3">
      <c r="B380" s="4">
        <v>603</v>
      </c>
      <c r="C380" s="35">
        <v>0.51670951156812339</v>
      </c>
      <c r="D380" s="35"/>
      <c r="E380" s="35">
        <v>0.51670951156812339</v>
      </c>
      <c r="I380">
        <v>603</v>
      </c>
      <c r="J380">
        <v>0.51670951156812339</v>
      </c>
      <c r="K380">
        <v>0</v>
      </c>
      <c r="L380">
        <v>0.51670951156812339</v>
      </c>
    </row>
    <row r="381" spans="2:12" x14ac:dyDescent="0.3">
      <c r="B381" s="4">
        <v>606</v>
      </c>
      <c r="C381" s="35"/>
      <c r="D381" s="35">
        <v>0.59353574926542607</v>
      </c>
      <c r="E381" s="35">
        <v>0.59353574926542607</v>
      </c>
      <c r="I381">
        <v>606</v>
      </c>
      <c r="J381">
        <v>0</v>
      </c>
      <c r="K381">
        <v>0.59353574926542607</v>
      </c>
      <c r="L381">
        <v>0.59353574926542607</v>
      </c>
    </row>
    <row r="382" spans="2:12" x14ac:dyDescent="0.3">
      <c r="B382" s="4">
        <v>607</v>
      </c>
      <c r="C382" s="35"/>
      <c r="D382" s="35">
        <v>0.60278053624627603</v>
      </c>
      <c r="E382" s="35">
        <v>0.60278053624627603</v>
      </c>
      <c r="I382">
        <v>607</v>
      </c>
      <c r="J382">
        <v>0</v>
      </c>
      <c r="K382">
        <v>0.60278053624627603</v>
      </c>
      <c r="L382">
        <v>0.60278053624627603</v>
      </c>
    </row>
    <row r="383" spans="2:12" x14ac:dyDescent="0.3">
      <c r="B383" s="4">
        <v>613</v>
      </c>
      <c r="C383" s="35"/>
      <c r="D383" s="35">
        <v>0.48805732484076431</v>
      </c>
      <c r="E383" s="35">
        <v>0.48805732484076431</v>
      </c>
      <c r="I383">
        <v>613</v>
      </c>
      <c r="J383">
        <v>0</v>
      </c>
      <c r="K383">
        <v>0.48805732484076431</v>
      </c>
      <c r="L383">
        <v>0.48805732484076431</v>
      </c>
    </row>
    <row r="384" spans="2:12" x14ac:dyDescent="0.3">
      <c r="B384" s="4">
        <v>630</v>
      </c>
      <c r="C384" s="35">
        <v>0.59322033898305082</v>
      </c>
      <c r="D384" s="35"/>
      <c r="E384" s="35">
        <v>0.59322033898305082</v>
      </c>
      <c r="I384">
        <v>630</v>
      </c>
      <c r="J384">
        <v>0.59322033898305082</v>
      </c>
      <c r="K384">
        <v>0</v>
      </c>
      <c r="L384">
        <v>0.59322033898305082</v>
      </c>
    </row>
    <row r="385" spans="2:12" x14ac:dyDescent="0.3">
      <c r="B385" s="4">
        <v>638</v>
      </c>
      <c r="C385" s="35">
        <v>0.56460176991150446</v>
      </c>
      <c r="D385" s="35">
        <v>0.48554033485540332</v>
      </c>
      <c r="E385" s="35">
        <v>1.0501421047669077</v>
      </c>
      <c r="I385">
        <v>638</v>
      </c>
      <c r="J385">
        <v>0.56460176991150446</v>
      </c>
      <c r="K385">
        <v>0.48554033485540332</v>
      </c>
      <c r="L385">
        <v>1.0501421047669077</v>
      </c>
    </row>
    <row r="386" spans="2:12" x14ac:dyDescent="0.3">
      <c r="B386" s="4">
        <v>654</v>
      </c>
      <c r="C386" s="35">
        <v>0.56869565217391305</v>
      </c>
      <c r="D386" s="35"/>
      <c r="E386" s="35">
        <v>0.56869565217391305</v>
      </c>
      <c r="I386">
        <v>654</v>
      </c>
      <c r="J386">
        <v>0.56869565217391305</v>
      </c>
      <c r="K386">
        <v>0</v>
      </c>
      <c r="L386">
        <v>0.56869565217391305</v>
      </c>
    </row>
    <row r="387" spans="2:12" x14ac:dyDescent="0.3">
      <c r="B387" s="4">
        <v>660</v>
      </c>
      <c r="C387" s="35">
        <v>0.54635761589403975</v>
      </c>
      <c r="D387" s="35">
        <v>0.44897959183673469</v>
      </c>
      <c r="E387" s="35">
        <v>0.9953372077307745</v>
      </c>
      <c r="I387">
        <v>660</v>
      </c>
      <c r="J387">
        <v>0.54635761589403975</v>
      </c>
      <c r="K387">
        <v>0.44897959183673469</v>
      </c>
      <c r="L387">
        <v>0.9953372077307745</v>
      </c>
    </row>
    <row r="388" spans="2:12" x14ac:dyDescent="0.3">
      <c r="B388" s="4">
        <v>665</v>
      </c>
      <c r="C388" s="35"/>
      <c r="D388" s="35">
        <v>0.5290373906125696</v>
      </c>
      <c r="E388" s="35">
        <v>0.5290373906125696</v>
      </c>
      <c r="I388">
        <v>665</v>
      </c>
      <c r="J388">
        <v>0</v>
      </c>
      <c r="K388">
        <v>0.5290373906125696</v>
      </c>
      <c r="L388">
        <v>0.5290373906125696</v>
      </c>
    </row>
    <row r="389" spans="2:12" x14ac:dyDescent="0.3">
      <c r="B389" s="4">
        <v>679</v>
      </c>
      <c r="C389" s="35">
        <v>0.46666666666666667</v>
      </c>
      <c r="D389" s="35">
        <v>0.66896551724137931</v>
      </c>
      <c r="E389" s="35">
        <v>1.1356321839080459</v>
      </c>
      <c r="I389">
        <v>679</v>
      </c>
      <c r="J389">
        <v>0.46666666666666667</v>
      </c>
      <c r="K389">
        <v>0.66896551724137931</v>
      </c>
      <c r="L389">
        <v>1.1356321839080459</v>
      </c>
    </row>
    <row r="390" spans="2:12" x14ac:dyDescent="0.3">
      <c r="B390" s="4">
        <v>683</v>
      </c>
      <c r="C390" s="35"/>
      <c r="D390" s="35">
        <v>0.53568627450980388</v>
      </c>
      <c r="E390" s="35">
        <v>0.53568627450980388</v>
      </c>
      <c r="I390">
        <v>683</v>
      </c>
      <c r="J390">
        <v>0</v>
      </c>
      <c r="K390">
        <v>0.53568627450980388</v>
      </c>
      <c r="L390">
        <v>0.53568627450980388</v>
      </c>
    </row>
    <row r="391" spans="2:12" x14ac:dyDescent="0.3">
      <c r="B391" s="4">
        <v>691</v>
      </c>
      <c r="C391" s="35"/>
      <c r="D391" s="35">
        <v>0.54841269841269846</v>
      </c>
      <c r="E391" s="35">
        <v>0.54841269841269846</v>
      </c>
      <c r="I391">
        <v>691</v>
      </c>
      <c r="J391">
        <v>0</v>
      </c>
      <c r="K391">
        <v>0.54841269841269846</v>
      </c>
      <c r="L391">
        <v>0.54841269841269846</v>
      </c>
    </row>
    <row r="392" spans="2:12" x14ac:dyDescent="0.3">
      <c r="B392" s="4">
        <v>702</v>
      </c>
      <c r="C392" s="35">
        <v>0.49646393210749645</v>
      </c>
      <c r="D392" s="35"/>
      <c r="E392" s="35">
        <v>0.49646393210749645</v>
      </c>
      <c r="I392">
        <v>702</v>
      </c>
      <c r="J392">
        <v>0.49646393210749645</v>
      </c>
      <c r="K392">
        <v>0</v>
      </c>
      <c r="L392">
        <v>0.49646393210749645</v>
      </c>
    </row>
    <row r="393" spans="2:12" x14ac:dyDescent="0.3">
      <c r="B393" s="4">
        <v>710</v>
      </c>
      <c r="C393" s="35">
        <v>0.66604127579737338</v>
      </c>
      <c r="D393" s="35"/>
      <c r="E393" s="35">
        <v>0.66604127579737338</v>
      </c>
      <c r="I393">
        <v>710</v>
      </c>
      <c r="J393">
        <v>0.66604127579737338</v>
      </c>
      <c r="K393">
        <v>0</v>
      </c>
      <c r="L393">
        <v>0.66604127579737338</v>
      </c>
    </row>
    <row r="394" spans="2:12" x14ac:dyDescent="0.3">
      <c r="B394" s="4">
        <v>711</v>
      </c>
      <c r="C394" s="35">
        <v>0.59398496240601506</v>
      </c>
      <c r="D394" s="35"/>
      <c r="E394" s="35">
        <v>0.59398496240601506</v>
      </c>
      <c r="I394">
        <v>711</v>
      </c>
      <c r="J394">
        <v>0.59398496240601506</v>
      </c>
      <c r="K394">
        <v>0</v>
      </c>
      <c r="L394">
        <v>0.59398496240601506</v>
      </c>
    </row>
    <row r="395" spans="2:12" x14ac:dyDescent="0.3">
      <c r="B395" s="4">
        <v>715</v>
      </c>
      <c r="C395" s="35">
        <v>0.6033755274261603</v>
      </c>
      <c r="D395" s="35">
        <v>0.56254917387883552</v>
      </c>
      <c r="E395" s="35">
        <v>1.1659247013049958</v>
      </c>
      <c r="I395">
        <v>715</v>
      </c>
      <c r="J395">
        <v>0.6033755274261603</v>
      </c>
      <c r="K395">
        <v>0.56254917387883552</v>
      </c>
      <c r="L395">
        <v>1.1659247013049958</v>
      </c>
    </row>
    <row r="396" spans="2:12" x14ac:dyDescent="0.3">
      <c r="B396" s="4">
        <v>717</v>
      </c>
      <c r="C396" s="35"/>
      <c r="D396" s="35">
        <v>0.5528141865844256</v>
      </c>
      <c r="E396" s="35">
        <v>0.5528141865844256</v>
      </c>
      <c r="I396">
        <v>717</v>
      </c>
      <c r="J396">
        <v>0</v>
      </c>
      <c r="K396">
        <v>0.5528141865844256</v>
      </c>
      <c r="L396">
        <v>0.5528141865844256</v>
      </c>
    </row>
    <row r="397" spans="2:12" x14ac:dyDescent="0.3">
      <c r="B397" s="4">
        <v>718</v>
      </c>
      <c r="C397" s="35"/>
      <c r="D397" s="35">
        <v>0.48317631224764468</v>
      </c>
      <c r="E397" s="35">
        <v>0.48317631224764468</v>
      </c>
      <c r="I397">
        <v>718</v>
      </c>
      <c r="J397">
        <v>0</v>
      </c>
      <c r="K397">
        <v>0.48317631224764468</v>
      </c>
      <c r="L397">
        <v>0.48317631224764468</v>
      </c>
    </row>
    <row r="398" spans="2:12" x14ac:dyDescent="0.3">
      <c r="B398" s="4">
        <v>726</v>
      </c>
      <c r="C398" s="35"/>
      <c r="D398" s="35">
        <v>0.52570601013758145</v>
      </c>
      <c r="E398" s="35">
        <v>0.52570601013758145</v>
      </c>
      <c r="I398">
        <v>726</v>
      </c>
      <c r="J398">
        <v>0</v>
      </c>
      <c r="K398">
        <v>0.52570601013758145</v>
      </c>
      <c r="L398">
        <v>0.52570601013758145</v>
      </c>
    </row>
    <row r="399" spans="2:12" x14ac:dyDescent="0.3">
      <c r="B399" s="4">
        <v>735</v>
      </c>
      <c r="C399" s="35"/>
      <c r="D399" s="35">
        <v>0.62235393734123623</v>
      </c>
      <c r="E399" s="35">
        <v>0.62235393734123623</v>
      </c>
      <c r="I399">
        <v>735</v>
      </c>
      <c r="J399">
        <v>0</v>
      </c>
      <c r="K399">
        <v>0.62235393734123623</v>
      </c>
      <c r="L399">
        <v>0.62235393734123623</v>
      </c>
    </row>
    <row r="400" spans="2:12" x14ac:dyDescent="0.3">
      <c r="B400" s="4">
        <v>745</v>
      </c>
      <c r="C400" s="35"/>
      <c r="D400" s="35">
        <v>0.53868402024584239</v>
      </c>
      <c r="E400" s="35">
        <v>0.53868402024584239</v>
      </c>
      <c r="I400">
        <v>745</v>
      </c>
      <c r="J400">
        <v>0</v>
      </c>
      <c r="K400">
        <v>0.53868402024584239</v>
      </c>
      <c r="L400">
        <v>0.53868402024584239</v>
      </c>
    </row>
    <row r="401" spans="2:12" x14ac:dyDescent="0.3">
      <c r="B401" s="4">
        <v>753</v>
      </c>
      <c r="C401" s="35">
        <v>0.73320350535540413</v>
      </c>
      <c r="D401" s="35"/>
      <c r="E401" s="35">
        <v>0.73320350535540413</v>
      </c>
      <c r="I401">
        <v>753</v>
      </c>
      <c r="J401">
        <v>0.73320350535540413</v>
      </c>
      <c r="K401">
        <v>0</v>
      </c>
      <c r="L401">
        <v>0.73320350535540413</v>
      </c>
    </row>
    <row r="402" spans="2:12" x14ac:dyDescent="0.3">
      <c r="B402" s="4">
        <v>773</v>
      </c>
      <c r="C402" s="35"/>
      <c r="D402" s="35">
        <v>0.63102040816326532</v>
      </c>
      <c r="E402" s="35">
        <v>0.63102040816326532</v>
      </c>
      <c r="I402">
        <v>773</v>
      </c>
      <c r="J402">
        <v>0</v>
      </c>
      <c r="K402">
        <v>0.63102040816326532</v>
      </c>
      <c r="L402">
        <v>0.63102040816326532</v>
      </c>
    </row>
    <row r="403" spans="2:12" x14ac:dyDescent="0.3">
      <c r="B403" s="4">
        <v>776</v>
      </c>
      <c r="C403" s="35">
        <v>0.73694207027540359</v>
      </c>
      <c r="D403" s="35"/>
      <c r="E403" s="35">
        <v>0.73694207027540359</v>
      </c>
      <c r="I403">
        <v>776</v>
      </c>
      <c r="J403">
        <v>0.73694207027540359</v>
      </c>
      <c r="K403">
        <v>0</v>
      </c>
      <c r="L403">
        <v>0.73694207027540359</v>
      </c>
    </row>
    <row r="404" spans="2:12" x14ac:dyDescent="0.3">
      <c r="B404" s="4">
        <v>777</v>
      </c>
      <c r="C404" s="35"/>
      <c r="D404" s="35">
        <v>0.69811320754716977</v>
      </c>
      <c r="E404" s="35">
        <v>0.69811320754716977</v>
      </c>
      <c r="I404">
        <v>777</v>
      </c>
      <c r="J404">
        <v>0</v>
      </c>
      <c r="K404">
        <v>0.69811320754716977</v>
      </c>
      <c r="L404">
        <v>0.69811320754716977</v>
      </c>
    </row>
    <row r="405" spans="2:12" x14ac:dyDescent="0.3">
      <c r="B405" s="4">
        <v>782</v>
      </c>
      <c r="C405" s="35">
        <v>0.54877192982456136</v>
      </c>
      <c r="D405" s="35"/>
      <c r="E405" s="35">
        <v>0.54877192982456136</v>
      </c>
      <c r="I405">
        <v>782</v>
      </c>
      <c r="J405">
        <v>0.54877192982456136</v>
      </c>
      <c r="K405">
        <v>0</v>
      </c>
      <c r="L405">
        <v>0.54877192982456136</v>
      </c>
    </row>
    <row r="406" spans="2:12" x14ac:dyDescent="0.3">
      <c r="B406" s="4">
        <v>783</v>
      </c>
      <c r="C406" s="35">
        <v>0.75143953934740881</v>
      </c>
      <c r="D406" s="35"/>
      <c r="E406" s="35">
        <v>0.75143953934740881</v>
      </c>
      <c r="I406">
        <v>783</v>
      </c>
      <c r="J406">
        <v>0.75143953934740881</v>
      </c>
      <c r="K406">
        <v>0</v>
      </c>
      <c r="L406">
        <v>0.75143953934740881</v>
      </c>
    </row>
    <row r="407" spans="2:12" x14ac:dyDescent="0.3">
      <c r="B407" s="4">
        <v>791</v>
      </c>
      <c r="C407" s="35">
        <v>0.67664670658682635</v>
      </c>
      <c r="D407" s="35"/>
      <c r="E407" s="35">
        <v>0.67664670658682635</v>
      </c>
      <c r="I407">
        <v>791</v>
      </c>
      <c r="J407">
        <v>0.67664670658682635</v>
      </c>
      <c r="K407">
        <v>0</v>
      </c>
      <c r="L407">
        <v>0.67664670658682635</v>
      </c>
    </row>
    <row r="408" spans="2:12" x14ac:dyDescent="0.3">
      <c r="B408" s="4">
        <v>796</v>
      </c>
      <c r="C408" s="35"/>
      <c r="D408" s="35">
        <v>0.59094283593170005</v>
      </c>
      <c r="E408" s="35">
        <v>0.59094283593170005</v>
      </c>
      <c r="I408">
        <v>796</v>
      </c>
      <c r="J408">
        <v>0</v>
      </c>
      <c r="K408">
        <v>0.59094283593170005</v>
      </c>
      <c r="L408">
        <v>0.59094283593170005</v>
      </c>
    </row>
    <row r="409" spans="2:12" x14ac:dyDescent="0.3">
      <c r="B409" s="4">
        <v>799</v>
      </c>
      <c r="C409" s="35">
        <v>0.56070175438596492</v>
      </c>
      <c r="D409" s="35"/>
      <c r="E409" s="35">
        <v>0.56070175438596492</v>
      </c>
      <c r="I409">
        <v>799</v>
      </c>
      <c r="J409">
        <v>0.56070175438596492</v>
      </c>
      <c r="K409">
        <v>0</v>
      </c>
      <c r="L409">
        <v>0.56070175438596492</v>
      </c>
    </row>
    <row r="410" spans="2:12" x14ac:dyDescent="0.3">
      <c r="B410" s="4">
        <v>803</v>
      </c>
      <c r="C410" s="35"/>
      <c r="D410" s="35">
        <v>0.78725490196078429</v>
      </c>
      <c r="E410" s="35">
        <v>0.78725490196078429</v>
      </c>
      <c r="I410">
        <v>803</v>
      </c>
      <c r="J410">
        <v>0</v>
      </c>
      <c r="K410">
        <v>0.78725490196078429</v>
      </c>
      <c r="L410">
        <v>0.78725490196078429</v>
      </c>
    </row>
    <row r="411" spans="2:12" x14ac:dyDescent="0.3">
      <c r="B411" s="4">
        <v>808</v>
      </c>
      <c r="C411" s="35">
        <v>0.64280031821797934</v>
      </c>
      <c r="D411" s="35"/>
      <c r="E411" s="35">
        <v>0.64280031821797934</v>
      </c>
      <c r="I411">
        <v>808</v>
      </c>
      <c r="J411">
        <v>0.64280031821797934</v>
      </c>
      <c r="K411">
        <v>0</v>
      </c>
      <c r="L411">
        <v>0.64280031821797934</v>
      </c>
    </row>
    <row r="412" spans="2:12" x14ac:dyDescent="0.3">
      <c r="B412" s="4">
        <v>810</v>
      </c>
      <c r="C412" s="35"/>
      <c r="D412" s="35">
        <v>0.72710951526032319</v>
      </c>
      <c r="E412" s="35">
        <v>0.72710951526032319</v>
      </c>
      <c r="I412">
        <v>810</v>
      </c>
      <c r="J412">
        <v>0</v>
      </c>
      <c r="K412">
        <v>0.72710951526032319</v>
      </c>
      <c r="L412">
        <v>0.72710951526032319</v>
      </c>
    </row>
    <row r="413" spans="2:12" x14ac:dyDescent="0.3">
      <c r="B413" s="4">
        <v>812</v>
      </c>
      <c r="C413" s="35">
        <v>1.4349043178669065</v>
      </c>
      <c r="D413" s="35"/>
      <c r="E413" s="35">
        <v>1.4349043178669065</v>
      </c>
      <c r="I413">
        <v>812</v>
      </c>
      <c r="J413">
        <v>1.4349043178669065</v>
      </c>
      <c r="K413">
        <v>0</v>
      </c>
      <c r="L413">
        <v>1.4349043178669065</v>
      </c>
    </row>
    <row r="414" spans="2:12" x14ac:dyDescent="0.3">
      <c r="B414" s="4">
        <v>829</v>
      </c>
      <c r="C414" s="35">
        <v>0.72401746724890825</v>
      </c>
      <c r="D414" s="35"/>
      <c r="E414" s="35">
        <v>0.72401746724890825</v>
      </c>
      <c r="I414">
        <v>829</v>
      </c>
      <c r="J414">
        <v>0.72401746724890825</v>
      </c>
      <c r="K414">
        <v>0</v>
      </c>
      <c r="L414">
        <v>0.72401746724890825</v>
      </c>
    </row>
    <row r="415" spans="2:12" x14ac:dyDescent="0.3">
      <c r="B415" s="4">
        <v>833</v>
      </c>
      <c r="C415" s="35">
        <v>0.81988188976377951</v>
      </c>
      <c r="D415" s="35"/>
      <c r="E415" s="35">
        <v>0.81988188976377951</v>
      </c>
      <c r="I415">
        <v>833</v>
      </c>
      <c r="J415">
        <v>0.81988188976377951</v>
      </c>
      <c r="K415">
        <v>0</v>
      </c>
      <c r="L415">
        <v>0.81988188976377951</v>
      </c>
    </row>
    <row r="416" spans="2:12" x14ac:dyDescent="0.3">
      <c r="B416" s="4">
        <v>840</v>
      </c>
      <c r="C416" s="35"/>
      <c r="D416" s="35">
        <v>0.79170593779453347</v>
      </c>
      <c r="E416" s="35">
        <v>0.79170593779453347</v>
      </c>
      <c r="I416">
        <v>840</v>
      </c>
      <c r="J416">
        <v>0</v>
      </c>
      <c r="K416">
        <v>0.79170593779453347</v>
      </c>
      <c r="L416">
        <v>0.79170593779453347</v>
      </c>
    </row>
    <row r="417" spans="2:12" x14ac:dyDescent="0.3">
      <c r="B417" s="4">
        <v>854</v>
      </c>
      <c r="C417" s="35"/>
      <c r="D417" s="35">
        <v>0.68265387689848123</v>
      </c>
      <c r="E417" s="35">
        <v>0.68265387689848123</v>
      </c>
      <c r="I417">
        <v>854</v>
      </c>
      <c r="J417">
        <v>0</v>
      </c>
      <c r="K417">
        <v>0.68265387689848123</v>
      </c>
      <c r="L417">
        <v>0.68265387689848123</v>
      </c>
    </row>
    <row r="418" spans="2:12" x14ac:dyDescent="0.3">
      <c r="B418" s="4">
        <v>868</v>
      </c>
      <c r="C418" s="35">
        <v>0.65757575757575759</v>
      </c>
      <c r="D418" s="35">
        <v>0.76073619631901845</v>
      </c>
      <c r="E418" s="35">
        <v>1.4183119538947762</v>
      </c>
      <c r="I418">
        <v>868</v>
      </c>
      <c r="J418">
        <v>0.65757575757575759</v>
      </c>
      <c r="K418">
        <v>0.76073619631901845</v>
      </c>
      <c r="L418">
        <v>1.4183119538947762</v>
      </c>
    </row>
    <row r="419" spans="2:12" x14ac:dyDescent="0.3">
      <c r="B419" s="4">
        <v>869</v>
      </c>
      <c r="C419" s="35">
        <v>0.65983295368261197</v>
      </c>
      <c r="D419" s="35"/>
      <c r="E419" s="35">
        <v>0.65983295368261197</v>
      </c>
      <c r="I419">
        <v>869</v>
      </c>
      <c r="J419">
        <v>0.65983295368261197</v>
      </c>
      <c r="K419">
        <v>0</v>
      </c>
      <c r="L419">
        <v>0.65983295368261197</v>
      </c>
    </row>
    <row r="420" spans="2:12" x14ac:dyDescent="0.3">
      <c r="B420" s="4">
        <v>871</v>
      </c>
      <c r="C420" s="35"/>
      <c r="D420" s="35">
        <v>0.68367346938775508</v>
      </c>
      <c r="E420" s="35">
        <v>0.68367346938775508</v>
      </c>
      <c r="I420">
        <v>871</v>
      </c>
      <c r="J420">
        <v>0</v>
      </c>
      <c r="K420">
        <v>0.68367346938775508</v>
      </c>
      <c r="L420">
        <v>0.68367346938775508</v>
      </c>
    </row>
    <row r="421" spans="2:12" x14ac:dyDescent="0.3">
      <c r="B421" s="4">
        <v>872</v>
      </c>
      <c r="C421" s="35"/>
      <c r="D421" s="35">
        <v>0.82419659735349715</v>
      </c>
      <c r="E421" s="35">
        <v>0.82419659735349715</v>
      </c>
      <c r="I421">
        <v>872</v>
      </c>
      <c r="J421">
        <v>0</v>
      </c>
      <c r="K421">
        <v>0.82419659735349715</v>
      </c>
      <c r="L421">
        <v>0.82419659735349715</v>
      </c>
    </row>
    <row r="422" spans="2:12" x14ac:dyDescent="0.3">
      <c r="B422" s="4">
        <v>873</v>
      </c>
      <c r="C422" s="35">
        <v>0.7281067556296914</v>
      </c>
      <c r="D422" s="35"/>
      <c r="E422" s="35">
        <v>0.7281067556296914</v>
      </c>
      <c r="I422">
        <v>873</v>
      </c>
      <c r="J422">
        <v>0.7281067556296914</v>
      </c>
      <c r="K422">
        <v>0</v>
      </c>
      <c r="L422">
        <v>0.7281067556296914</v>
      </c>
    </row>
    <row r="423" spans="2:12" x14ac:dyDescent="0.3">
      <c r="B423" s="4">
        <v>876</v>
      </c>
      <c r="C423" s="35"/>
      <c r="D423" s="35">
        <v>0.83827751196172251</v>
      </c>
      <c r="E423" s="35">
        <v>0.83827751196172251</v>
      </c>
      <c r="I423">
        <v>876</v>
      </c>
      <c r="J423">
        <v>0</v>
      </c>
      <c r="K423">
        <v>0.83827751196172251</v>
      </c>
      <c r="L423">
        <v>0.83827751196172251</v>
      </c>
    </row>
    <row r="424" spans="2:12" x14ac:dyDescent="0.3">
      <c r="B424" s="4">
        <v>879</v>
      </c>
      <c r="C424" s="35">
        <v>0.84763741562198647</v>
      </c>
      <c r="D424" s="35">
        <v>0.84519230769230769</v>
      </c>
      <c r="E424" s="35">
        <v>1.6928297233142942</v>
      </c>
      <c r="I424">
        <v>879</v>
      </c>
      <c r="J424">
        <v>0.84763741562198647</v>
      </c>
      <c r="K424">
        <v>0.84519230769230769</v>
      </c>
      <c r="L424">
        <v>1.6928297233142942</v>
      </c>
    </row>
    <row r="425" spans="2:12" x14ac:dyDescent="0.3">
      <c r="B425" s="4">
        <v>880</v>
      </c>
      <c r="C425" s="35">
        <v>0.74702886247877764</v>
      </c>
      <c r="D425" s="35"/>
      <c r="E425" s="35">
        <v>0.74702886247877764</v>
      </c>
      <c r="I425">
        <v>880</v>
      </c>
      <c r="J425">
        <v>0.74702886247877764</v>
      </c>
      <c r="K425">
        <v>0</v>
      </c>
      <c r="L425">
        <v>0.74702886247877764</v>
      </c>
    </row>
    <row r="426" spans="2:12" x14ac:dyDescent="0.3">
      <c r="B426" s="4">
        <v>889</v>
      </c>
      <c r="C426" s="35">
        <v>0.84666666666666668</v>
      </c>
      <c r="D426" s="35"/>
      <c r="E426" s="35">
        <v>0.84666666666666668</v>
      </c>
      <c r="I426">
        <v>889</v>
      </c>
      <c r="J426">
        <v>0.84666666666666668</v>
      </c>
      <c r="K426">
        <v>0</v>
      </c>
      <c r="L426">
        <v>0.84666666666666668</v>
      </c>
    </row>
    <row r="427" spans="2:12" x14ac:dyDescent="0.3">
      <c r="B427" s="4">
        <v>892</v>
      </c>
      <c r="C427" s="35">
        <v>0.63397299218194736</v>
      </c>
      <c r="D427" s="35"/>
      <c r="E427" s="35">
        <v>0.63397299218194736</v>
      </c>
      <c r="I427">
        <v>892</v>
      </c>
      <c r="J427">
        <v>0.63397299218194736</v>
      </c>
      <c r="K427">
        <v>0</v>
      </c>
      <c r="L427">
        <v>0.63397299218194736</v>
      </c>
    </row>
    <row r="428" spans="2:12" x14ac:dyDescent="0.3">
      <c r="B428" s="4">
        <v>897</v>
      </c>
      <c r="C428" s="35"/>
      <c r="D428" s="35">
        <v>0.68316831683168322</v>
      </c>
      <c r="E428" s="35">
        <v>0.68316831683168322</v>
      </c>
      <c r="I428">
        <v>897</v>
      </c>
      <c r="J428">
        <v>0</v>
      </c>
      <c r="K428">
        <v>0.68316831683168322</v>
      </c>
      <c r="L428">
        <v>0.68316831683168322</v>
      </c>
    </row>
    <row r="429" spans="2:12" x14ac:dyDescent="0.3">
      <c r="B429" s="4">
        <v>901</v>
      </c>
      <c r="C429" s="35">
        <v>0.64680545585068194</v>
      </c>
      <c r="D429" s="35"/>
      <c r="E429" s="35">
        <v>0.64680545585068194</v>
      </c>
      <c r="I429">
        <v>901</v>
      </c>
      <c r="J429">
        <v>0.64680545585068194</v>
      </c>
      <c r="K429">
        <v>0</v>
      </c>
      <c r="L429">
        <v>0.64680545585068194</v>
      </c>
    </row>
    <row r="430" spans="2:12" x14ac:dyDescent="0.3">
      <c r="B430" s="4">
        <v>905</v>
      </c>
      <c r="C430" s="35"/>
      <c r="D430" s="35">
        <v>0.65014367816091956</v>
      </c>
      <c r="E430" s="35">
        <v>0.65014367816091956</v>
      </c>
      <c r="I430">
        <v>905</v>
      </c>
      <c r="J430">
        <v>0</v>
      </c>
      <c r="K430">
        <v>0.65014367816091956</v>
      </c>
      <c r="L430">
        <v>0.65014367816091956</v>
      </c>
    </row>
    <row r="431" spans="2:12" x14ac:dyDescent="0.3">
      <c r="B431" s="4">
        <v>906</v>
      </c>
      <c r="C431" s="35"/>
      <c r="D431" s="35">
        <v>0.69853508095605243</v>
      </c>
      <c r="E431" s="35">
        <v>0.69853508095605243</v>
      </c>
      <c r="I431">
        <v>906</v>
      </c>
      <c r="J431">
        <v>0</v>
      </c>
      <c r="K431">
        <v>0.69853508095605243</v>
      </c>
      <c r="L431">
        <v>0.69853508095605243</v>
      </c>
    </row>
    <row r="432" spans="2:12" x14ac:dyDescent="0.3">
      <c r="B432" s="4">
        <v>912</v>
      </c>
      <c r="C432" s="35">
        <v>0.74754098360655741</v>
      </c>
      <c r="D432" s="35"/>
      <c r="E432" s="35">
        <v>0.74754098360655741</v>
      </c>
      <c r="I432">
        <v>912</v>
      </c>
      <c r="J432">
        <v>0.74754098360655741</v>
      </c>
      <c r="K432">
        <v>0</v>
      </c>
      <c r="L432">
        <v>0.74754098360655741</v>
      </c>
    </row>
    <row r="433" spans="2:12" x14ac:dyDescent="0.3">
      <c r="B433" s="4">
        <v>913</v>
      </c>
      <c r="C433" s="35">
        <v>0.65920577617328524</v>
      </c>
      <c r="D433" s="35"/>
      <c r="E433" s="35">
        <v>0.65920577617328524</v>
      </c>
      <c r="I433">
        <v>913</v>
      </c>
      <c r="J433">
        <v>0.65920577617328524</v>
      </c>
      <c r="K433">
        <v>0</v>
      </c>
      <c r="L433">
        <v>0.65920577617328524</v>
      </c>
    </row>
    <row r="434" spans="2:12" x14ac:dyDescent="0.3">
      <c r="B434" s="4">
        <v>916</v>
      </c>
      <c r="C434" s="35"/>
      <c r="D434" s="35">
        <v>1.5312803031095217</v>
      </c>
      <c r="E434" s="35">
        <v>1.5312803031095217</v>
      </c>
      <c r="I434">
        <v>916</v>
      </c>
      <c r="J434">
        <v>0</v>
      </c>
      <c r="K434">
        <v>1.5312803031095217</v>
      </c>
      <c r="L434">
        <v>1.5312803031095217</v>
      </c>
    </row>
    <row r="435" spans="2:12" x14ac:dyDescent="0.3">
      <c r="B435" s="4">
        <v>930</v>
      </c>
      <c r="C435" s="35">
        <v>0.78613693998309386</v>
      </c>
      <c r="D435" s="35"/>
      <c r="E435" s="35">
        <v>0.78613693998309386</v>
      </c>
      <c r="I435">
        <v>930</v>
      </c>
      <c r="J435">
        <v>0.78613693998309386</v>
      </c>
      <c r="K435">
        <v>0</v>
      </c>
      <c r="L435">
        <v>0.78613693998309386</v>
      </c>
    </row>
    <row r="436" spans="2:12" x14ac:dyDescent="0.3">
      <c r="B436" s="4">
        <v>931</v>
      </c>
      <c r="C436" s="35">
        <v>0.74659182036888527</v>
      </c>
      <c r="D436" s="35"/>
      <c r="E436" s="35">
        <v>0.74659182036888527</v>
      </c>
      <c r="I436">
        <v>931</v>
      </c>
      <c r="J436">
        <v>0.74659182036888527</v>
      </c>
      <c r="K436">
        <v>0</v>
      </c>
      <c r="L436">
        <v>0.74659182036888527</v>
      </c>
    </row>
    <row r="437" spans="2:12" x14ac:dyDescent="0.3">
      <c r="B437" s="4">
        <v>938</v>
      </c>
      <c r="C437" s="35">
        <v>0.87910028116213679</v>
      </c>
      <c r="D437" s="35"/>
      <c r="E437" s="35">
        <v>0.87910028116213679</v>
      </c>
      <c r="I437">
        <v>938</v>
      </c>
      <c r="J437">
        <v>0.87910028116213679</v>
      </c>
      <c r="K437">
        <v>0</v>
      </c>
      <c r="L437">
        <v>0.87910028116213679</v>
      </c>
    </row>
    <row r="438" spans="2:12" x14ac:dyDescent="0.3">
      <c r="B438" s="4">
        <v>939</v>
      </c>
      <c r="C438" s="35"/>
      <c r="D438" s="35">
        <v>0.64937759336099588</v>
      </c>
      <c r="E438" s="35">
        <v>0.64937759336099588</v>
      </c>
      <c r="I438">
        <v>939</v>
      </c>
      <c r="J438">
        <v>0</v>
      </c>
      <c r="K438">
        <v>0.64937759336099588</v>
      </c>
      <c r="L438">
        <v>0.64937759336099588</v>
      </c>
    </row>
    <row r="439" spans="2:12" x14ac:dyDescent="0.3">
      <c r="B439" s="4">
        <v>946</v>
      </c>
      <c r="C439" s="35">
        <v>1.7343068391866914</v>
      </c>
      <c r="D439" s="35"/>
      <c r="E439" s="35">
        <v>1.7343068391866914</v>
      </c>
      <c r="I439">
        <v>946</v>
      </c>
      <c r="J439">
        <v>1.7343068391866914</v>
      </c>
      <c r="K439">
        <v>0</v>
      </c>
      <c r="L439">
        <v>1.7343068391866914</v>
      </c>
    </row>
    <row r="440" spans="2:12" x14ac:dyDescent="0.3">
      <c r="B440" s="4">
        <v>947</v>
      </c>
      <c r="C440" s="35"/>
      <c r="D440" s="35">
        <v>0.68375451263537901</v>
      </c>
      <c r="E440" s="35">
        <v>0.68375451263537901</v>
      </c>
      <c r="I440">
        <v>947</v>
      </c>
      <c r="J440">
        <v>0</v>
      </c>
      <c r="K440">
        <v>0.68375451263537901</v>
      </c>
      <c r="L440">
        <v>0.68375451263537901</v>
      </c>
    </row>
    <row r="441" spans="2:12" x14ac:dyDescent="0.3">
      <c r="B441" s="4">
        <v>949</v>
      </c>
      <c r="C441" s="35">
        <v>0.66878083157152923</v>
      </c>
      <c r="D441" s="35"/>
      <c r="E441" s="35">
        <v>0.66878083157152923</v>
      </c>
      <c r="I441">
        <v>949</v>
      </c>
      <c r="J441">
        <v>0.66878083157152923</v>
      </c>
      <c r="K441">
        <v>0</v>
      </c>
      <c r="L441">
        <v>0.66878083157152923</v>
      </c>
    </row>
    <row r="442" spans="2:12" x14ac:dyDescent="0.3">
      <c r="B442" s="4">
        <v>954</v>
      </c>
      <c r="C442" s="35">
        <v>0.64765784114052949</v>
      </c>
      <c r="D442" s="35"/>
      <c r="E442" s="35">
        <v>0.64765784114052949</v>
      </c>
      <c r="I442">
        <v>954</v>
      </c>
      <c r="J442">
        <v>0.64765784114052949</v>
      </c>
      <c r="K442">
        <v>0</v>
      </c>
      <c r="L442">
        <v>0.64765784114052949</v>
      </c>
    </row>
    <row r="443" spans="2:12" x14ac:dyDescent="0.3">
      <c r="B443" s="4">
        <v>955</v>
      </c>
      <c r="C443" s="35">
        <v>0.69758948137326515</v>
      </c>
      <c r="D443" s="35"/>
      <c r="E443" s="35">
        <v>0.69758948137326515</v>
      </c>
      <c r="I443">
        <v>955</v>
      </c>
      <c r="J443">
        <v>0.69758948137326515</v>
      </c>
      <c r="K443">
        <v>0</v>
      </c>
      <c r="L443">
        <v>0.69758948137326515</v>
      </c>
    </row>
    <row r="444" spans="2:12" x14ac:dyDescent="0.3">
      <c r="B444" s="4">
        <v>957</v>
      </c>
      <c r="C444" s="35"/>
      <c r="D444" s="35">
        <v>1.759992237081546</v>
      </c>
      <c r="E444" s="35">
        <v>1.759992237081546</v>
      </c>
      <c r="I444">
        <v>957</v>
      </c>
      <c r="J444">
        <v>0</v>
      </c>
      <c r="K444">
        <v>1.759992237081546</v>
      </c>
      <c r="L444">
        <v>1.759992237081546</v>
      </c>
    </row>
    <row r="445" spans="2:12" x14ac:dyDescent="0.3">
      <c r="B445" s="4">
        <v>959</v>
      </c>
      <c r="C445" s="35">
        <v>0.76536312849162014</v>
      </c>
      <c r="D445" s="35"/>
      <c r="E445" s="35">
        <v>0.76536312849162014</v>
      </c>
      <c r="I445">
        <v>959</v>
      </c>
      <c r="J445">
        <v>0.76536312849162014</v>
      </c>
      <c r="K445">
        <v>0</v>
      </c>
      <c r="L445">
        <v>0.76536312849162014</v>
      </c>
    </row>
    <row r="446" spans="2:12" x14ac:dyDescent="0.3">
      <c r="B446" s="4">
        <v>970</v>
      </c>
      <c r="C446" s="35">
        <v>0.78099838969404189</v>
      </c>
      <c r="D446" s="35"/>
      <c r="E446" s="35">
        <v>0.78099838969404189</v>
      </c>
      <c r="I446">
        <v>970</v>
      </c>
      <c r="J446">
        <v>0.78099838969404189</v>
      </c>
      <c r="K446">
        <v>0</v>
      </c>
      <c r="L446">
        <v>0.78099838969404189</v>
      </c>
    </row>
    <row r="447" spans="2:12" x14ac:dyDescent="0.3">
      <c r="B447" s="4">
        <v>973</v>
      </c>
      <c r="C447" s="35">
        <v>0.77839999999999998</v>
      </c>
      <c r="D447" s="35"/>
      <c r="E447" s="35">
        <v>0.77839999999999998</v>
      </c>
      <c r="I447">
        <v>973</v>
      </c>
      <c r="J447">
        <v>0.77839999999999998</v>
      </c>
      <c r="K447">
        <v>0</v>
      </c>
      <c r="L447">
        <v>0.77839999999999998</v>
      </c>
    </row>
    <row r="448" spans="2:12" x14ac:dyDescent="0.3">
      <c r="B448" s="4">
        <v>982</v>
      </c>
      <c r="C448" s="35">
        <v>0.69893238434163696</v>
      </c>
      <c r="D448" s="35"/>
      <c r="E448" s="35">
        <v>0.69893238434163696</v>
      </c>
      <c r="I448">
        <v>982</v>
      </c>
      <c r="J448">
        <v>0.69893238434163696</v>
      </c>
      <c r="K448">
        <v>0</v>
      </c>
      <c r="L448">
        <v>0.69893238434163696</v>
      </c>
    </row>
    <row r="449" spans="1:12" x14ac:dyDescent="0.3">
      <c r="B449" s="4">
        <v>987</v>
      </c>
      <c r="C449" s="35">
        <v>0.87037037037037035</v>
      </c>
      <c r="D449" s="35"/>
      <c r="E449" s="35">
        <v>0.87037037037037035</v>
      </c>
      <c r="I449">
        <v>987</v>
      </c>
      <c r="J449">
        <v>0.87037037037037035</v>
      </c>
      <c r="K449">
        <v>0</v>
      </c>
      <c r="L449">
        <v>0.87037037037037035</v>
      </c>
    </row>
    <row r="450" spans="1:12" x14ac:dyDescent="0.3">
      <c r="B450" s="4">
        <v>994</v>
      </c>
      <c r="C450" s="35">
        <v>0.97450980392156861</v>
      </c>
      <c r="D450" s="35"/>
      <c r="E450" s="35">
        <v>0.97450980392156861</v>
      </c>
      <c r="I450">
        <v>994</v>
      </c>
      <c r="J450">
        <v>0.97450980392156861</v>
      </c>
      <c r="K450">
        <v>0</v>
      </c>
      <c r="L450">
        <v>0.97450980392156861</v>
      </c>
    </row>
    <row r="451" spans="1:12" x14ac:dyDescent="0.3">
      <c r="B451" s="4">
        <v>996</v>
      </c>
      <c r="C451" s="35"/>
      <c r="D451" s="35">
        <v>0.85273972602739723</v>
      </c>
      <c r="E451" s="35">
        <v>0.85273972602739723</v>
      </c>
      <c r="I451">
        <v>996</v>
      </c>
      <c r="J451">
        <v>0</v>
      </c>
      <c r="K451">
        <v>0.85273972602739723</v>
      </c>
      <c r="L451">
        <v>0.85273972602739723</v>
      </c>
    </row>
    <row r="452" spans="1:12" x14ac:dyDescent="0.3">
      <c r="B452" s="4">
        <v>997</v>
      </c>
      <c r="C452" s="35"/>
      <c r="D452" s="35">
        <v>0.72141823444283648</v>
      </c>
      <c r="E452" s="35">
        <v>0.72141823444283648</v>
      </c>
      <c r="I452">
        <v>997</v>
      </c>
      <c r="J452">
        <v>0</v>
      </c>
      <c r="K452">
        <v>0.72141823444283648</v>
      </c>
      <c r="L452">
        <v>0.72141823444283648</v>
      </c>
    </row>
    <row r="453" spans="1:12" x14ac:dyDescent="0.3">
      <c r="B453" s="4" t="s">
        <v>1521</v>
      </c>
      <c r="C453" s="35">
        <v>60.758505750396417</v>
      </c>
      <c r="D453" s="35">
        <v>47.77830294124027</v>
      </c>
      <c r="E453" s="35">
        <v>108.53680869163671</v>
      </c>
    </row>
    <row r="462" spans="1:12" x14ac:dyDescent="0.3">
      <c r="A462" s="3" t="s">
        <v>1520</v>
      </c>
      <c r="B462" t="s">
        <v>1576</v>
      </c>
    </row>
    <row r="463" spans="1:12" x14ac:dyDescent="0.3">
      <c r="A463" s="4" t="s">
        <v>584</v>
      </c>
      <c r="B463" s="35">
        <v>100</v>
      </c>
    </row>
    <row r="464" spans="1:12" x14ac:dyDescent="0.3">
      <c r="A464" s="4" t="s">
        <v>591</v>
      </c>
      <c r="B464" s="35">
        <v>100</v>
      </c>
    </row>
    <row r="465" spans="1:2" x14ac:dyDescent="0.3">
      <c r="A465" s="4" t="s">
        <v>1521</v>
      </c>
      <c r="B465" s="35">
        <v>200</v>
      </c>
    </row>
  </sheetData>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AF30-1F1C-4B86-A037-A5682B89818A}">
  <dimension ref="B5:C52"/>
  <sheetViews>
    <sheetView workbookViewId="0">
      <selection activeCell="Q13" sqref="Q13"/>
    </sheetView>
  </sheetViews>
  <sheetFormatPr defaultRowHeight="14.4" x14ac:dyDescent="0.3"/>
  <cols>
    <col min="2" max="2" width="14.77734375" style="1" bestFit="1" customWidth="1"/>
    <col min="3" max="3" width="15.88671875" style="1" bestFit="1" customWidth="1"/>
  </cols>
  <sheetData>
    <row r="5" spans="2:3" x14ac:dyDescent="0.3">
      <c r="B5" s="12" t="s">
        <v>1520</v>
      </c>
      <c r="C5" s="1" t="s">
        <v>1615</v>
      </c>
    </row>
    <row r="6" spans="2:3" x14ac:dyDescent="0.3">
      <c r="B6" s="1" t="s">
        <v>1207</v>
      </c>
      <c r="C6" s="36">
        <v>4</v>
      </c>
    </row>
    <row r="7" spans="2:3" x14ac:dyDescent="0.3">
      <c r="B7" s="1" t="s">
        <v>1223</v>
      </c>
      <c r="C7" s="36">
        <v>4</v>
      </c>
    </row>
    <row r="8" spans="2:3" x14ac:dyDescent="0.3">
      <c r="B8" s="1" t="s">
        <v>1261</v>
      </c>
      <c r="C8" s="36">
        <v>4</v>
      </c>
    </row>
    <row r="9" spans="2:3" x14ac:dyDescent="0.3">
      <c r="B9" s="1" t="s">
        <v>1338</v>
      </c>
      <c r="C9" s="36">
        <v>8</v>
      </c>
    </row>
    <row r="10" spans="2:3" x14ac:dyDescent="0.3">
      <c r="B10" s="1" t="s">
        <v>1304</v>
      </c>
      <c r="C10" s="36">
        <v>4</v>
      </c>
    </row>
    <row r="11" spans="2:3" x14ac:dyDescent="0.3">
      <c r="B11" s="1" t="s">
        <v>1157</v>
      </c>
      <c r="C11" s="36">
        <v>6</v>
      </c>
    </row>
    <row r="12" spans="2:3" x14ac:dyDescent="0.3">
      <c r="B12" s="1" t="s">
        <v>1155</v>
      </c>
      <c r="C12" s="36">
        <v>5</v>
      </c>
    </row>
    <row r="13" spans="2:3" x14ac:dyDescent="0.3">
      <c r="B13" s="1" t="s">
        <v>1167</v>
      </c>
      <c r="C13" s="36">
        <v>5</v>
      </c>
    </row>
    <row r="14" spans="2:3" x14ac:dyDescent="0.3">
      <c r="B14" s="1" t="s">
        <v>1152</v>
      </c>
      <c r="C14" s="36">
        <v>7</v>
      </c>
    </row>
    <row r="15" spans="2:3" x14ac:dyDescent="0.3">
      <c r="B15" s="1" t="s">
        <v>1196</v>
      </c>
      <c r="C15" s="36">
        <v>5</v>
      </c>
    </row>
    <row r="16" spans="2:3" x14ac:dyDescent="0.3">
      <c r="B16" s="1" t="s">
        <v>1521</v>
      </c>
      <c r="C16" s="36">
        <v>52</v>
      </c>
    </row>
    <row r="17" spans="2:3" x14ac:dyDescent="0.3">
      <c r="B17"/>
      <c r="C17"/>
    </row>
    <row r="18" spans="2:3" x14ac:dyDescent="0.3">
      <c r="B18"/>
      <c r="C18"/>
    </row>
    <row r="19" spans="2:3" x14ac:dyDescent="0.3">
      <c r="B19"/>
      <c r="C19"/>
    </row>
    <row r="20" spans="2:3" x14ac:dyDescent="0.3">
      <c r="B20"/>
      <c r="C20"/>
    </row>
    <row r="21" spans="2:3" x14ac:dyDescent="0.3">
      <c r="B21"/>
      <c r="C21"/>
    </row>
    <row r="22" spans="2:3" x14ac:dyDescent="0.3">
      <c r="B22"/>
      <c r="C22"/>
    </row>
    <row r="23" spans="2:3" x14ac:dyDescent="0.3">
      <c r="B23"/>
      <c r="C23"/>
    </row>
    <row r="24" spans="2:3" x14ac:dyDescent="0.3">
      <c r="B24"/>
      <c r="C24"/>
    </row>
    <row r="25" spans="2:3" x14ac:dyDescent="0.3">
      <c r="B25"/>
      <c r="C25"/>
    </row>
    <row r="26" spans="2:3" x14ac:dyDescent="0.3">
      <c r="B26"/>
      <c r="C26"/>
    </row>
    <row r="27" spans="2:3" x14ac:dyDescent="0.3">
      <c r="B27"/>
      <c r="C27"/>
    </row>
    <row r="28" spans="2:3" x14ac:dyDescent="0.3">
      <c r="B28"/>
      <c r="C28"/>
    </row>
    <row r="29" spans="2:3" x14ac:dyDescent="0.3">
      <c r="B29"/>
      <c r="C29"/>
    </row>
    <row r="30" spans="2:3" x14ac:dyDescent="0.3">
      <c r="B30"/>
      <c r="C30"/>
    </row>
    <row r="31" spans="2:3" x14ac:dyDescent="0.3">
      <c r="B31"/>
      <c r="C31"/>
    </row>
    <row r="32" spans="2:3"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38" spans="2:3" x14ac:dyDescent="0.3">
      <c r="B38"/>
      <c r="C38"/>
    </row>
    <row r="39" spans="2:3" x14ac:dyDescent="0.3">
      <c r="B39"/>
      <c r="C39"/>
    </row>
    <row r="40" spans="2:3" x14ac:dyDescent="0.3">
      <c r="B40"/>
      <c r="C40"/>
    </row>
    <row r="41" spans="2:3" x14ac:dyDescent="0.3">
      <c r="B41"/>
      <c r="C41"/>
    </row>
    <row r="42" spans="2:3" x14ac:dyDescent="0.3">
      <c r="B42"/>
      <c r="C42"/>
    </row>
    <row r="43" spans="2:3" x14ac:dyDescent="0.3">
      <c r="B43"/>
      <c r="C43"/>
    </row>
    <row r="44" spans="2:3" x14ac:dyDescent="0.3">
      <c r="B44"/>
      <c r="C44"/>
    </row>
    <row r="45" spans="2:3" x14ac:dyDescent="0.3">
      <c r="B45"/>
      <c r="C45"/>
    </row>
    <row r="46" spans="2:3" x14ac:dyDescent="0.3">
      <c r="B46"/>
      <c r="C46"/>
    </row>
    <row r="47" spans="2:3" x14ac:dyDescent="0.3">
      <c r="B47"/>
      <c r="C47"/>
    </row>
    <row r="48" spans="2:3" x14ac:dyDescent="0.3">
      <c r="B48"/>
      <c r="C48"/>
    </row>
    <row r="49" spans="2:3" x14ac:dyDescent="0.3">
      <c r="B49"/>
      <c r="C49"/>
    </row>
    <row r="50" spans="2:3" x14ac:dyDescent="0.3">
      <c r="B50"/>
      <c r="C50"/>
    </row>
    <row r="51" spans="2:3" x14ac:dyDescent="0.3">
      <c r="B51"/>
      <c r="C51"/>
    </row>
    <row r="52" spans="2:3" x14ac:dyDescent="0.3">
      <c r="B52"/>
      <c r="C52"/>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94881-5166-4D88-B000-2809F0FC846A}">
  <dimension ref="B6:C52"/>
  <sheetViews>
    <sheetView workbookViewId="0">
      <selection activeCell="L27" sqref="L27"/>
    </sheetView>
  </sheetViews>
  <sheetFormatPr defaultRowHeight="14.4" x14ac:dyDescent="0.3"/>
  <cols>
    <col min="2" max="2" width="10.77734375" bestFit="1" customWidth="1"/>
    <col min="3" max="3" width="15.6640625" bestFit="1" customWidth="1"/>
  </cols>
  <sheetData>
    <row r="6" spans="2:3" x14ac:dyDescent="0.3">
      <c r="B6" s="3" t="s">
        <v>1613</v>
      </c>
      <c r="C6" t="s">
        <v>1616</v>
      </c>
    </row>
    <row r="7" spans="2:3" x14ac:dyDescent="0.3">
      <c r="B7" s="4" t="s">
        <v>1531</v>
      </c>
      <c r="C7" s="35">
        <v>1</v>
      </c>
    </row>
    <row r="8" spans="2:3" x14ac:dyDescent="0.3">
      <c r="B8" s="4" t="s">
        <v>1532</v>
      </c>
      <c r="C8" s="35">
        <v>1</v>
      </c>
    </row>
    <row r="9" spans="2:3" x14ac:dyDescent="0.3">
      <c r="B9" s="4" t="s">
        <v>1534</v>
      </c>
      <c r="C9" s="35">
        <v>1</v>
      </c>
    </row>
    <row r="10" spans="2:3" x14ac:dyDescent="0.3">
      <c r="B10" s="4" t="s">
        <v>1538</v>
      </c>
      <c r="C10" s="35">
        <v>3</v>
      </c>
    </row>
    <row r="11" spans="2:3" x14ac:dyDescent="0.3">
      <c r="B11" s="4" t="s">
        <v>1539</v>
      </c>
      <c r="C11" s="35">
        <v>3</v>
      </c>
    </row>
    <row r="12" spans="2:3" x14ac:dyDescent="0.3">
      <c r="B12" s="4" t="s">
        <v>1542</v>
      </c>
      <c r="C12" s="35">
        <v>2</v>
      </c>
    </row>
    <row r="13" spans="2:3" x14ac:dyDescent="0.3">
      <c r="B13" s="4" t="s">
        <v>1543</v>
      </c>
      <c r="C13" s="35">
        <v>3</v>
      </c>
    </row>
    <row r="14" spans="2:3" x14ac:dyDescent="0.3">
      <c r="B14" s="4" t="s">
        <v>1544</v>
      </c>
      <c r="C14" s="35">
        <v>2</v>
      </c>
    </row>
    <row r="15" spans="2:3" x14ac:dyDescent="0.3">
      <c r="B15" s="4" t="s">
        <v>1545</v>
      </c>
      <c r="C15" s="35">
        <v>1</v>
      </c>
    </row>
    <row r="16" spans="2:3" x14ac:dyDescent="0.3">
      <c r="B16" s="4" t="s">
        <v>1546</v>
      </c>
      <c r="C16" s="35">
        <v>1</v>
      </c>
    </row>
    <row r="17" spans="2:3" x14ac:dyDescent="0.3">
      <c r="B17" s="4" t="s">
        <v>1547</v>
      </c>
      <c r="C17" s="35">
        <v>1</v>
      </c>
    </row>
    <row r="18" spans="2:3" x14ac:dyDescent="0.3">
      <c r="B18" s="4" t="s">
        <v>1549</v>
      </c>
      <c r="C18" s="35">
        <v>2</v>
      </c>
    </row>
    <row r="19" spans="2:3" x14ac:dyDescent="0.3">
      <c r="B19" s="4" t="s">
        <v>1550</v>
      </c>
      <c r="C19" s="35">
        <v>2</v>
      </c>
    </row>
    <row r="20" spans="2:3" x14ac:dyDescent="0.3">
      <c r="B20" s="4" t="s">
        <v>1551</v>
      </c>
      <c r="C20" s="35">
        <v>1</v>
      </c>
    </row>
    <row r="21" spans="2:3" x14ac:dyDescent="0.3">
      <c r="B21" s="4" t="s">
        <v>1552</v>
      </c>
      <c r="C21" s="35">
        <v>1</v>
      </c>
    </row>
    <row r="22" spans="2:3" x14ac:dyDescent="0.3">
      <c r="B22" s="4" t="s">
        <v>1555</v>
      </c>
      <c r="C22" s="35">
        <v>1</v>
      </c>
    </row>
    <row r="23" spans="2:3" x14ac:dyDescent="0.3">
      <c r="B23" s="4" t="s">
        <v>1556</v>
      </c>
      <c r="C23" s="35">
        <v>3</v>
      </c>
    </row>
    <row r="24" spans="2:3" x14ac:dyDescent="0.3">
      <c r="B24" s="4" t="s">
        <v>1557</v>
      </c>
      <c r="C24" s="35">
        <v>3</v>
      </c>
    </row>
    <row r="25" spans="2:3" x14ac:dyDescent="0.3">
      <c r="B25" s="4" t="s">
        <v>1558</v>
      </c>
      <c r="C25" s="35">
        <v>4</v>
      </c>
    </row>
    <row r="26" spans="2:3" x14ac:dyDescent="0.3">
      <c r="B26" s="4" t="s">
        <v>1560</v>
      </c>
      <c r="C26" s="35">
        <v>1</v>
      </c>
    </row>
    <row r="27" spans="2:3" x14ac:dyDescent="0.3">
      <c r="B27" s="4" t="s">
        <v>1561</v>
      </c>
      <c r="C27" s="35">
        <v>1</v>
      </c>
    </row>
    <row r="28" spans="2:3" x14ac:dyDescent="0.3">
      <c r="B28" s="4" t="s">
        <v>1562</v>
      </c>
      <c r="C28" s="35">
        <v>2</v>
      </c>
    </row>
    <row r="29" spans="2:3" x14ac:dyDescent="0.3">
      <c r="B29" s="4" t="s">
        <v>1563</v>
      </c>
      <c r="C29" s="35">
        <v>2</v>
      </c>
    </row>
    <row r="30" spans="2:3" x14ac:dyDescent="0.3">
      <c r="B30" s="4" t="s">
        <v>1564</v>
      </c>
      <c r="C30" s="35">
        <v>2</v>
      </c>
    </row>
    <row r="31" spans="2:3" x14ac:dyDescent="0.3">
      <c r="B31" s="4" t="s">
        <v>1565</v>
      </c>
      <c r="C31" s="35">
        <v>4</v>
      </c>
    </row>
    <row r="32" spans="2:3" x14ac:dyDescent="0.3">
      <c r="B32" s="4" t="s">
        <v>1566</v>
      </c>
      <c r="C32" s="35">
        <v>3</v>
      </c>
    </row>
    <row r="33" spans="2:3" x14ac:dyDescent="0.3">
      <c r="B33" s="4" t="s">
        <v>1569</v>
      </c>
      <c r="C33" s="35">
        <v>1</v>
      </c>
    </row>
    <row r="34" spans="2:3" x14ac:dyDescent="0.3">
      <c r="B34" s="4" t="s">
        <v>1570</v>
      </c>
      <c r="C34" s="35">
        <v>6</v>
      </c>
    </row>
    <row r="35" spans="2:3" x14ac:dyDescent="0.3">
      <c r="B35" s="4" t="s">
        <v>1571</v>
      </c>
      <c r="C35" s="35">
        <v>1</v>
      </c>
    </row>
    <row r="36" spans="2:3" x14ac:dyDescent="0.3">
      <c r="B36" s="4" t="s">
        <v>1572</v>
      </c>
      <c r="C36" s="35">
        <v>4</v>
      </c>
    </row>
    <row r="37" spans="2:3" x14ac:dyDescent="0.3">
      <c r="B37" s="4" t="s">
        <v>1573</v>
      </c>
      <c r="C37" s="35">
        <v>3</v>
      </c>
    </row>
    <row r="38" spans="2:3" x14ac:dyDescent="0.3">
      <c r="B38" s="4" t="s">
        <v>1574</v>
      </c>
      <c r="C38" s="35">
        <v>1</v>
      </c>
    </row>
    <row r="39" spans="2:3" x14ac:dyDescent="0.3">
      <c r="B39" s="4" t="s">
        <v>1575</v>
      </c>
      <c r="C39" s="35">
        <v>3</v>
      </c>
    </row>
    <row r="40" spans="2:3" x14ac:dyDescent="0.3">
      <c r="B40" s="4" t="s">
        <v>1592</v>
      </c>
      <c r="C40" s="35">
        <v>1</v>
      </c>
    </row>
    <row r="41" spans="2:3" x14ac:dyDescent="0.3">
      <c r="B41" s="4" t="s">
        <v>1593</v>
      </c>
      <c r="C41" s="35">
        <v>4</v>
      </c>
    </row>
    <row r="42" spans="2:3" x14ac:dyDescent="0.3">
      <c r="B42" s="4" t="s">
        <v>1594</v>
      </c>
      <c r="C42" s="35">
        <v>1</v>
      </c>
    </row>
    <row r="43" spans="2:3" x14ac:dyDescent="0.3">
      <c r="B43" s="4" t="s">
        <v>1595</v>
      </c>
      <c r="C43" s="35">
        <v>2</v>
      </c>
    </row>
    <row r="44" spans="2:3" x14ac:dyDescent="0.3">
      <c r="B44" s="4" t="s">
        <v>1596</v>
      </c>
      <c r="C44" s="35">
        <v>3</v>
      </c>
    </row>
    <row r="45" spans="2:3" x14ac:dyDescent="0.3">
      <c r="B45" s="4" t="s">
        <v>1597</v>
      </c>
      <c r="C45" s="35">
        <v>2</v>
      </c>
    </row>
    <row r="46" spans="2:3" x14ac:dyDescent="0.3">
      <c r="B46" s="4" t="s">
        <v>1598</v>
      </c>
      <c r="C46" s="35">
        <v>3</v>
      </c>
    </row>
    <row r="47" spans="2:3" x14ac:dyDescent="0.3">
      <c r="B47" s="4" t="s">
        <v>1599</v>
      </c>
      <c r="C47" s="35">
        <v>2</v>
      </c>
    </row>
    <row r="48" spans="2:3" x14ac:dyDescent="0.3">
      <c r="B48" s="4" t="s">
        <v>1601</v>
      </c>
      <c r="C48" s="35">
        <v>1</v>
      </c>
    </row>
    <row r="49" spans="2:3" x14ac:dyDescent="0.3">
      <c r="B49" s="4" t="s">
        <v>1603</v>
      </c>
      <c r="C49" s="35">
        <v>3</v>
      </c>
    </row>
    <row r="50" spans="2:3" x14ac:dyDescent="0.3">
      <c r="B50" s="4" t="s">
        <v>1604</v>
      </c>
      <c r="C50" s="35">
        <v>1</v>
      </c>
    </row>
    <row r="51" spans="2:3" x14ac:dyDescent="0.3">
      <c r="B51" s="4" t="s">
        <v>1606</v>
      </c>
      <c r="C51" s="35">
        <v>1</v>
      </c>
    </row>
    <row r="52" spans="2:3" x14ac:dyDescent="0.3">
      <c r="B52" s="4" t="s">
        <v>1521</v>
      </c>
      <c r="C52" s="35">
        <v>94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0CF6-B6F0-4BFA-A38A-FE371A8B0610}">
  <dimension ref="B2:Y206"/>
  <sheetViews>
    <sheetView topLeftCell="N7" workbookViewId="0">
      <selection activeCell="S39" sqref="S39"/>
    </sheetView>
  </sheetViews>
  <sheetFormatPr defaultColWidth="9.109375" defaultRowHeight="14.4" x14ac:dyDescent="0.3"/>
  <cols>
    <col min="1" max="1" width="7.33203125" style="1" bestFit="1" customWidth="1"/>
    <col min="2" max="2" width="9.33203125" style="1" bestFit="1" customWidth="1"/>
    <col min="3" max="3" width="10" style="1" bestFit="1" customWidth="1"/>
    <col min="4" max="4" width="12.88671875" style="1" bestFit="1" customWidth="1"/>
    <col min="5" max="5" width="24.5546875" style="1" bestFit="1" customWidth="1"/>
    <col min="6" max="6" width="13.109375" style="1" bestFit="1" customWidth="1"/>
    <col min="7" max="7" width="32.6640625" style="1" bestFit="1" customWidth="1"/>
    <col min="8" max="8" width="13.77734375" style="1" bestFit="1" customWidth="1"/>
    <col min="9" max="9" width="35.88671875" style="1" bestFit="1" customWidth="1"/>
    <col min="10" max="10" width="9.88671875" style="1" bestFit="1" customWidth="1"/>
    <col min="11" max="11" width="15.109375" style="1" bestFit="1" customWidth="1"/>
    <col min="12" max="12" width="21" style="1" bestFit="1" customWidth="1"/>
    <col min="13" max="13" width="20.77734375" style="1" bestFit="1" customWidth="1"/>
    <col min="14" max="14" width="19.6640625" style="1" bestFit="1" customWidth="1"/>
    <col min="15" max="15" width="18.88671875" style="1" bestFit="1" customWidth="1"/>
    <col min="16" max="16" width="16.5546875" style="1" bestFit="1" customWidth="1"/>
    <col min="17" max="17" width="15.77734375" style="1" bestFit="1" customWidth="1"/>
    <col min="18" max="18" width="13.6640625" style="14" bestFit="1" customWidth="1"/>
    <col min="19" max="19" width="18.5546875" style="1" bestFit="1" customWidth="1"/>
    <col min="20" max="20" width="22.77734375" style="1" bestFit="1" customWidth="1"/>
    <col min="21" max="21" width="21.6640625" style="1" bestFit="1" customWidth="1"/>
    <col min="22" max="22" width="9.109375" style="1"/>
    <col min="23" max="23" width="21.44140625" style="1" bestFit="1" customWidth="1"/>
    <col min="24" max="24" width="15.44140625" style="1" bestFit="1" customWidth="1"/>
    <col min="25" max="16384" width="9.109375" style="1"/>
  </cols>
  <sheetData>
    <row r="2" spans="2:25" ht="15.6" x14ac:dyDescent="0.3">
      <c r="D2" s="23" t="s">
        <v>1617</v>
      </c>
      <c r="E2" s="23"/>
      <c r="F2" s="23"/>
      <c r="G2" s="23"/>
      <c r="H2" s="23"/>
      <c r="I2" s="23"/>
      <c r="J2" s="23"/>
      <c r="K2" s="23"/>
      <c r="L2" s="23"/>
      <c r="M2" s="23"/>
      <c r="N2" s="23"/>
      <c r="O2" s="23"/>
      <c r="P2" s="23"/>
      <c r="Q2" s="23"/>
      <c r="R2" s="23"/>
      <c r="S2" s="23"/>
      <c r="T2" s="13"/>
      <c r="U2" s="13"/>
    </row>
    <row r="3" spans="2:25" ht="15" customHeight="1" x14ac:dyDescent="0.3">
      <c r="D3" s="24" t="s">
        <v>1618</v>
      </c>
      <c r="E3" s="24"/>
      <c r="F3" s="24"/>
      <c r="G3" s="24"/>
      <c r="H3" s="24"/>
      <c r="I3" s="24"/>
      <c r="J3" s="24"/>
      <c r="K3" s="24"/>
      <c r="L3" s="24"/>
      <c r="M3" s="24"/>
      <c r="N3" s="24"/>
      <c r="O3" s="24"/>
      <c r="P3" s="24"/>
      <c r="Q3" s="24"/>
      <c r="R3" s="24"/>
      <c r="S3" s="24"/>
      <c r="W3"/>
      <c r="X3"/>
    </row>
    <row r="4" spans="2:25" x14ac:dyDescent="0.3">
      <c r="D4" s="24"/>
      <c r="E4" s="24"/>
      <c r="F4" s="24"/>
      <c r="G4" s="24"/>
      <c r="H4" s="24"/>
      <c r="I4" s="24"/>
      <c r="J4" s="24"/>
      <c r="K4" s="24"/>
      <c r="L4" s="24"/>
      <c r="M4" s="24"/>
      <c r="N4" s="24"/>
      <c r="O4" s="24"/>
      <c r="P4" s="24"/>
      <c r="Q4" s="24"/>
      <c r="R4" s="24"/>
      <c r="S4" s="24"/>
      <c r="W4"/>
      <c r="X4"/>
    </row>
    <row r="6" spans="2:25" x14ac:dyDescent="0.3">
      <c r="B6" s="1" t="s">
        <v>0</v>
      </c>
      <c r="C6" s="1" t="s">
        <v>1</v>
      </c>
      <c r="D6" s="1" t="s">
        <v>2</v>
      </c>
      <c r="E6" s="1" t="s">
        <v>3</v>
      </c>
      <c r="F6" s="1" t="s">
        <v>4</v>
      </c>
      <c r="G6" t="s">
        <v>5</v>
      </c>
      <c r="H6" t="s">
        <v>6</v>
      </c>
      <c r="I6" t="s">
        <v>934</v>
      </c>
      <c r="J6" t="s">
        <v>1743</v>
      </c>
      <c r="K6" s="1" t="s">
        <v>935</v>
      </c>
      <c r="L6" s="1" t="s">
        <v>936</v>
      </c>
      <c r="M6" s="1" t="s">
        <v>937</v>
      </c>
      <c r="N6" s="1" t="s">
        <v>938</v>
      </c>
      <c r="O6" s="1" t="s">
        <v>1619</v>
      </c>
      <c r="P6" s="1" t="s">
        <v>1620</v>
      </c>
      <c r="Q6" s="1" t="s">
        <v>1621</v>
      </c>
      <c r="R6" s="14" t="s">
        <v>1622</v>
      </c>
      <c r="S6" s="14" t="s">
        <v>1623</v>
      </c>
      <c r="T6" s="14" t="s">
        <v>1624</v>
      </c>
      <c r="U6" s="14" t="s">
        <v>1625</v>
      </c>
      <c r="W6" t="s">
        <v>1625</v>
      </c>
      <c r="X6" t="s">
        <v>1626</v>
      </c>
      <c r="Y6"/>
    </row>
    <row r="7" spans="2:25" x14ac:dyDescent="0.3">
      <c r="B7" s="1">
        <v>230</v>
      </c>
      <c r="C7" s="1">
        <v>31</v>
      </c>
      <c r="D7" s="1" t="s">
        <v>7</v>
      </c>
      <c r="E7" s="1" t="s">
        <v>371</v>
      </c>
      <c r="F7" s="1" t="s">
        <v>8</v>
      </c>
      <c r="G7" s="35" t="s">
        <v>9</v>
      </c>
      <c r="H7">
        <v>9961255787</v>
      </c>
      <c r="I7" s="35" t="s">
        <v>939</v>
      </c>
      <c r="J7">
        <v>690</v>
      </c>
      <c r="K7" s="1">
        <v>49302</v>
      </c>
      <c r="L7" s="1" t="s">
        <v>940</v>
      </c>
      <c r="M7" s="1" t="s">
        <v>941</v>
      </c>
      <c r="N7" s="1" t="s">
        <v>1627</v>
      </c>
      <c r="O7" s="1" t="s">
        <v>1628</v>
      </c>
      <c r="P7" s="2">
        <v>29164</v>
      </c>
      <c r="Q7" s="2">
        <v>30452</v>
      </c>
      <c r="R7" s="14">
        <f t="shared" ref="R7:R38" si="0">DATEDIF(P7, Q7, "y")</f>
        <v>3</v>
      </c>
      <c r="S7" s="14" t="str">
        <f t="shared" ref="S7:S38" si="1">IF(AND(R7&gt;=0, R7&lt;=5), "Short Term",
   IF(AND(R7&gt;5, R7&lt;=10), "Mid Term",
      IF(R7&gt;10, "Long Term" )))</f>
        <v>Short Term</v>
      </c>
      <c r="T7" s="14" t="str">
        <f>IF(AND(K7&gt;=0, K7&lt;=30000), "Low Value",
   IF(AND(K7&gt;5, K7&lt;=60000), "Mid Value",
      IF(K7&gt;60000, "High Value" )))</f>
        <v>Mid Value</v>
      </c>
      <c r="U7" s="14" t="str">
        <f t="shared" ref="U7:U38" si="2">CONCATENATE(S7, "-", T7)</f>
        <v>Short Term-Mid Value</v>
      </c>
      <c r="W7" s="4" t="s">
        <v>1629</v>
      </c>
      <c r="X7">
        <v>35</v>
      </c>
      <c r="Y7"/>
    </row>
    <row r="8" spans="2:25" x14ac:dyDescent="0.3">
      <c r="B8" s="1">
        <v>3189</v>
      </c>
      <c r="C8" s="1">
        <v>495</v>
      </c>
      <c r="D8" s="1" t="s">
        <v>10</v>
      </c>
      <c r="E8" s="1" t="s">
        <v>372</v>
      </c>
      <c r="F8" s="1" t="s">
        <v>11</v>
      </c>
      <c r="G8" s="35" t="s">
        <v>12</v>
      </c>
      <c r="H8">
        <v>3555176867</v>
      </c>
      <c r="I8" s="35" t="s">
        <v>944</v>
      </c>
      <c r="J8">
        <v>933</v>
      </c>
      <c r="K8" s="1">
        <v>78698</v>
      </c>
      <c r="L8" s="1" t="s">
        <v>940</v>
      </c>
      <c r="M8" s="1" t="s">
        <v>941</v>
      </c>
      <c r="N8" s="1" t="s">
        <v>1630</v>
      </c>
      <c r="O8" s="1" t="s">
        <v>1631</v>
      </c>
      <c r="P8" s="2">
        <v>41908</v>
      </c>
      <c r="Q8" s="2">
        <v>49045</v>
      </c>
      <c r="R8" s="14">
        <f t="shared" si="0"/>
        <v>19</v>
      </c>
      <c r="S8" s="14" t="str">
        <f t="shared" si="1"/>
        <v>Long Term</v>
      </c>
      <c r="T8" s="14" t="str">
        <f>IF(AND(K8&gt;=0, K8&lt;=30000), "Low Value",
   IF(AND(K8&gt;5, K8&lt;=60000), "Mid Value",
      IF(K8&gt;60000, "High Value" )))</f>
        <v>High Value</v>
      </c>
      <c r="U8" s="14" t="str">
        <f t="shared" si="2"/>
        <v>Long Term-High Value</v>
      </c>
      <c r="W8" s="4" t="s">
        <v>1632</v>
      </c>
      <c r="X8">
        <v>34</v>
      </c>
      <c r="Y8"/>
    </row>
    <row r="9" spans="2:25" x14ac:dyDescent="0.3">
      <c r="B9" s="1">
        <v>2216</v>
      </c>
      <c r="C9" s="1">
        <v>795</v>
      </c>
      <c r="D9" s="1" t="s">
        <v>13</v>
      </c>
      <c r="E9" s="1" t="s">
        <v>373</v>
      </c>
      <c r="F9" s="1" t="s">
        <v>14</v>
      </c>
      <c r="G9" s="35" t="s">
        <v>15</v>
      </c>
      <c r="H9">
        <v>9835395970</v>
      </c>
      <c r="I9" s="35" t="s">
        <v>945</v>
      </c>
      <c r="J9">
        <v>261</v>
      </c>
      <c r="K9" s="1">
        <v>69417</v>
      </c>
      <c r="L9" s="1" t="s">
        <v>946</v>
      </c>
      <c r="M9" s="1" t="s">
        <v>941</v>
      </c>
      <c r="N9" s="1" t="s">
        <v>1633</v>
      </c>
      <c r="O9" s="1" t="s">
        <v>1631</v>
      </c>
      <c r="P9" s="2">
        <v>30612</v>
      </c>
      <c r="Q9" s="2">
        <v>37450</v>
      </c>
      <c r="R9" s="14">
        <f t="shared" si="0"/>
        <v>18</v>
      </c>
      <c r="S9" s="14" t="str">
        <f t="shared" si="1"/>
        <v>Long Term</v>
      </c>
      <c r="T9" s="14" t="str">
        <f>IF(AND(K9&gt;=0, K9&lt;=30000), "Low Value",
   IF(AND(K9&gt;5, K9&lt;=60000), "Mid Value",
      IF(K9&gt;60000, "High Value" )))</f>
        <v>High Value</v>
      </c>
      <c r="U9" s="14" t="str">
        <f t="shared" si="2"/>
        <v>Long Term-High Value</v>
      </c>
      <c r="W9" s="4" t="s">
        <v>1634</v>
      </c>
      <c r="X9">
        <v>31</v>
      </c>
      <c r="Y9"/>
    </row>
    <row r="10" spans="2:25" x14ac:dyDescent="0.3">
      <c r="B10" s="1">
        <v>1904</v>
      </c>
      <c r="C10" s="1">
        <v>33</v>
      </c>
      <c r="D10" s="1" t="s">
        <v>16</v>
      </c>
      <c r="E10" s="1" t="s">
        <v>374</v>
      </c>
      <c r="F10" s="1" t="s">
        <v>8</v>
      </c>
      <c r="G10" s="35" t="s">
        <v>17</v>
      </c>
      <c r="H10">
        <v>3881250181</v>
      </c>
      <c r="I10" s="35" t="s">
        <v>948</v>
      </c>
      <c r="J10">
        <v>445</v>
      </c>
      <c r="K10" s="1">
        <v>39655</v>
      </c>
      <c r="L10" s="1" t="s">
        <v>946</v>
      </c>
      <c r="M10" s="1" t="s">
        <v>943</v>
      </c>
      <c r="N10" s="1" t="s">
        <v>1633</v>
      </c>
      <c r="O10" s="1" t="s">
        <v>1628</v>
      </c>
      <c r="P10" s="2">
        <v>34491</v>
      </c>
      <c r="Q10" s="2">
        <v>41061</v>
      </c>
      <c r="R10" s="14">
        <f t="shared" si="0"/>
        <v>17</v>
      </c>
      <c r="S10" s="14" t="str">
        <f t="shared" si="1"/>
        <v>Long Term</v>
      </c>
      <c r="T10" s="14" t="str">
        <f>IF(AND(K10&gt;=0, K10&lt;=30000), "Low Value",
   IF(AND(K10&gt;5, K10&lt;=60000), "Mid Value",
      IF(K10&gt;60000, "High Value" )))</f>
        <v>Mid Value</v>
      </c>
      <c r="U10" s="14" t="str">
        <f t="shared" si="2"/>
        <v>Long Term-Mid Value</v>
      </c>
      <c r="W10" s="4" t="s">
        <v>1635</v>
      </c>
      <c r="X10">
        <v>20</v>
      </c>
      <c r="Y10"/>
    </row>
    <row r="11" spans="2:25" x14ac:dyDescent="0.3">
      <c r="B11" s="1">
        <v>7342</v>
      </c>
      <c r="C11" s="1">
        <v>882</v>
      </c>
      <c r="D11" s="1" t="s">
        <v>18</v>
      </c>
      <c r="E11" s="1" t="s">
        <v>375</v>
      </c>
      <c r="F11" s="1" t="s">
        <v>11</v>
      </c>
      <c r="G11" s="35" t="s">
        <v>19</v>
      </c>
      <c r="H11">
        <v>1507211823</v>
      </c>
      <c r="I11" s="35" t="s">
        <v>949</v>
      </c>
      <c r="J11">
        <v>722</v>
      </c>
      <c r="K11" s="1">
        <v>87400</v>
      </c>
      <c r="L11" s="1" t="s">
        <v>946</v>
      </c>
      <c r="M11" s="1" t="s">
        <v>943</v>
      </c>
      <c r="N11" s="1" t="s">
        <v>1633</v>
      </c>
      <c r="O11" s="1" t="s">
        <v>1631</v>
      </c>
      <c r="P11" s="2">
        <v>37044</v>
      </c>
      <c r="Q11" s="2">
        <v>41846</v>
      </c>
      <c r="R11" s="14">
        <f t="shared" si="0"/>
        <v>13</v>
      </c>
      <c r="S11" s="14" t="str">
        <f t="shared" si="1"/>
        <v>Long Term</v>
      </c>
      <c r="T11" s="14" t="str">
        <f>IF(AND(K11&gt;=0, K11&lt;=30000), "Low Value",
   IF(AND(K11&gt;5, K11&lt;=60000), "Mid Value",
      IF(K11&gt;60000, "High Value" )))</f>
        <v>High Value</v>
      </c>
      <c r="U11" s="14" t="str">
        <f t="shared" si="2"/>
        <v>Long Term-High Value</v>
      </c>
      <c r="W11" s="4" t="s">
        <v>1636</v>
      </c>
      <c r="X11">
        <v>14</v>
      </c>
      <c r="Y11"/>
    </row>
    <row r="12" spans="2:25" x14ac:dyDescent="0.3">
      <c r="B12" s="1">
        <v>7633</v>
      </c>
      <c r="C12" s="1">
        <v>657</v>
      </c>
      <c r="D12" s="1" t="s">
        <v>20</v>
      </c>
      <c r="E12" s="1" t="s">
        <v>376</v>
      </c>
      <c r="F12" s="1" t="s">
        <v>8</v>
      </c>
      <c r="G12" s="35" t="s">
        <v>21</v>
      </c>
      <c r="H12">
        <v>5612381477</v>
      </c>
      <c r="I12" s="35" t="s">
        <v>951</v>
      </c>
      <c r="J12">
        <v>129</v>
      </c>
      <c r="K12" s="1">
        <v>56881</v>
      </c>
      <c r="L12" s="1" t="s">
        <v>940</v>
      </c>
      <c r="M12" s="1" t="s">
        <v>941</v>
      </c>
      <c r="N12" s="1" t="s">
        <v>1637</v>
      </c>
      <c r="O12" s="1" t="s">
        <v>1628</v>
      </c>
      <c r="P12" s="2">
        <v>31583</v>
      </c>
      <c r="Q12" s="2">
        <v>38920</v>
      </c>
      <c r="R12" s="14">
        <f t="shared" si="0"/>
        <v>20</v>
      </c>
      <c r="S12" s="14" t="str">
        <f t="shared" si="1"/>
        <v>Long Term</v>
      </c>
      <c r="T12" s="14" t="str">
        <f>IF(AND(K12&gt;=0, K12&lt;=30000), "Low Value",
   IF(AND(K12&gt;5, K12&lt;=60000), "Mid Value",
      IF(K12&gt;60000, "High Value" )))</f>
        <v>Mid Value</v>
      </c>
      <c r="U12" s="14" t="str">
        <f t="shared" si="2"/>
        <v>Long Term-Mid Value</v>
      </c>
      <c r="W12" s="4" t="s">
        <v>1638</v>
      </c>
      <c r="X12">
        <v>16</v>
      </c>
      <c r="Y12"/>
    </row>
    <row r="13" spans="2:25" x14ac:dyDescent="0.3">
      <c r="B13" s="1">
        <v>2154</v>
      </c>
      <c r="C13" s="1">
        <v>761</v>
      </c>
      <c r="D13" s="1" t="s">
        <v>22</v>
      </c>
      <c r="E13" s="1" t="s">
        <v>377</v>
      </c>
      <c r="F13" s="1" t="s">
        <v>11</v>
      </c>
      <c r="G13" s="35" t="s">
        <v>23</v>
      </c>
      <c r="H13">
        <v>8094222335</v>
      </c>
      <c r="I13" s="35" t="s">
        <v>952</v>
      </c>
      <c r="J13">
        <v>489</v>
      </c>
      <c r="K13" s="1">
        <v>99239</v>
      </c>
      <c r="L13" s="1" t="s">
        <v>946</v>
      </c>
      <c r="M13" s="1" t="s">
        <v>943</v>
      </c>
      <c r="N13" s="1" t="s">
        <v>1633</v>
      </c>
      <c r="O13" s="1" t="s">
        <v>1631</v>
      </c>
      <c r="P13" s="2">
        <v>27099</v>
      </c>
      <c r="Q13" s="2">
        <v>29521</v>
      </c>
      <c r="R13" s="14">
        <f t="shared" si="0"/>
        <v>6</v>
      </c>
      <c r="S13" s="14" t="str">
        <f t="shared" si="1"/>
        <v>Mid Term</v>
      </c>
      <c r="T13" s="14" t="str">
        <f>IF(AND(K13&gt;=0, K13&lt;=30000), "Low Value",
   IF(AND(K13&gt;5, K13&lt;=60000), "Mid Value",
      IF(K13&gt;60000, "High Value" )))</f>
        <v>High Value</v>
      </c>
      <c r="U13" s="14" t="str">
        <f t="shared" si="2"/>
        <v>Mid Term-High Value</v>
      </c>
      <c r="W13" s="4" t="s">
        <v>1639</v>
      </c>
      <c r="X13">
        <v>17</v>
      </c>
      <c r="Y13"/>
    </row>
    <row r="14" spans="2:25" x14ac:dyDescent="0.3">
      <c r="B14" s="1">
        <v>5543</v>
      </c>
      <c r="C14" s="1">
        <v>20</v>
      </c>
      <c r="D14" s="1" t="s">
        <v>24</v>
      </c>
      <c r="E14" s="1" t="s">
        <v>378</v>
      </c>
      <c r="F14" s="1" t="s">
        <v>11</v>
      </c>
      <c r="G14" s="35" t="s">
        <v>25</v>
      </c>
      <c r="H14">
        <v>4133741447</v>
      </c>
      <c r="I14" s="35" t="s">
        <v>954</v>
      </c>
      <c r="J14">
        <v>165</v>
      </c>
      <c r="K14" s="1">
        <v>23921</v>
      </c>
      <c r="L14" s="1" t="s">
        <v>946</v>
      </c>
      <c r="M14" s="1" t="s">
        <v>943</v>
      </c>
      <c r="N14" s="1" t="s">
        <v>1633</v>
      </c>
      <c r="O14" s="1" t="s">
        <v>1640</v>
      </c>
      <c r="P14" s="2">
        <v>26261</v>
      </c>
      <c r="Q14" s="2">
        <v>31010</v>
      </c>
      <c r="R14" s="14">
        <f t="shared" si="0"/>
        <v>13</v>
      </c>
      <c r="S14" s="14" t="str">
        <f t="shared" si="1"/>
        <v>Long Term</v>
      </c>
      <c r="T14" s="14" t="str">
        <f>IF(AND(K14&gt;=0, K14&lt;=30000), "Low Value",
   IF(AND(K14&gt;5, K14&lt;=60000), "Mid Value",
      IF(K14&gt;60000, "High Value" )))</f>
        <v>Low Value</v>
      </c>
      <c r="U14" s="14" t="str">
        <f t="shared" si="2"/>
        <v>Long Term-Low Value</v>
      </c>
      <c r="W14" s="4" t="s">
        <v>1641</v>
      </c>
      <c r="X14">
        <v>19</v>
      </c>
      <c r="Y14"/>
    </row>
    <row r="15" spans="2:25" x14ac:dyDescent="0.3">
      <c r="B15" s="1">
        <v>2332</v>
      </c>
      <c r="C15" s="1">
        <v>356</v>
      </c>
      <c r="D15" s="1" t="s">
        <v>26</v>
      </c>
      <c r="E15" s="1" t="s">
        <v>379</v>
      </c>
      <c r="F15" s="1" t="s">
        <v>14</v>
      </c>
      <c r="G15" s="35" t="s">
        <v>27</v>
      </c>
      <c r="H15">
        <v>4399641006</v>
      </c>
      <c r="I15" s="35" t="s">
        <v>955</v>
      </c>
      <c r="J15">
        <v>164</v>
      </c>
      <c r="K15" s="1">
        <v>67599</v>
      </c>
      <c r="L15" s="1" t="s">
        <v>946</v>
      </c>
      <c r="M15" s="1" t="s">
        <v>941</v>
      </c>
      <c r="N15" s="1" t="s">
        <v>1633</v>
      </c>
      <c r="O15" s="1" t="s">
        <v>1631</v>
      </c>
      <c r="P15" s="2">
        <v>39964</v>
      </c>
      <c r="Q15" s="2">
        <v>41914</v>
      </c>
      <c r="R15" s="14">
        <f t="shared" si="0"/>
        <v>5</v>
      </c>
      <c r="S15" s="14" t="str">
        <f t="shared" si="1"/>
        <v>Short Term</v>
      </c>
      <c r="T15" s="14" t="str">
        <f>IF(AND(K15&gt;=0, K15&lt;=30000), "Low Value",
   IF(AND(K15&gt;5, K15&lt;=60000), "Mid Value",
      IF(K15&gt;60000, "High Value" )))</f>
        <v>High Value</v>
      </c>
      <c r="U15" s="14" t="str">
        <f t="shared" si="2"/>
        <v>Short Term-High Value</v>
      </c>
      <c r="W15" s="4" t="s">
        <v>1642</v>
      </c>
      <c r="X15">
        <v>14</v>
      </c>
      <c r="Y15"/>
    </row>
    <row r="16" spans="2:25" x14ac:dyDescent="0.3">
      <c r="B16" s="1">
        <v>4094</v>
      </c>
      <c r="C16" s="1">
        <v>301</v>
      </c>
      <c r="D16" s="1" t="s">
        <v>28</v>
      </c>
      <c r="E16" s="1" t="s">
        <v>380</v>
      </c>
      <c r="F16" s="1" t="s">
        <v>8</v>
      </c>
      <c r="G16" s="35" t="s">
        <v>29</v>
      </c>
      <c r="H16">
        <v>7077259810</v>
      </c>
      <c r="I16" s="35" t="s">
        <v>957</v>
      </c>
      <c r="J16">
        <v>364</v>
      </c>
      <c r="K16" s="1">
        <v>3725</v>
      </c>
      <c r="L16" s="1" t="s">
        <v>946</v>
      </c>
      <c r="M16" s="1" t="s">
        <v>943</v>
      </c>
      <c r="N16" s="1" t="s">
        <v>1633</v>
      </c>
      <c r="O16" s="1" t="s">
        <v>1640</v>
      </c>
      <c r="P16" s="2">
        <v>43183</v>
      </c>
      <c r="Q16" s="2">
        <v>49672</v>
      </c>
      <c r="R16" s="14">
        <f t="shared" si="0"/>
        <v>17</v>
      </c>
      <c r="S16" s="14" t="str">
        <f t="shared" si="1"/>
        <v>Long Term</v>
      </c>
      <c r="T16" s="14" t="str">
        <f>IF(AND(K16&gt;=0, K16&lt;=30000), "Low Value",
   IF(AND(K16&gt;5, K16&lt;=60000), "Mid Value",
      IF(K16&gt;60000, "High Value" )))</f>
        <v>Low Value</v>
      </c>
      <c r="U16" s="14" t="str">
        <f t="shared" si="2"/>
        <v>Long Term-Low Value</v>
      </c>
      <c r="W16" s="4" t="s">
        <v>1521</v>
      </c>
      <c r="X16">
        <v>200</v>
      </c>
      <c r="Y16"/>
    </row>
    <row r="17" spans="2:25" x14ac:dyDescent="0.3">
      <c r="B17" s="1">
        <v>3042</v>
      </c>
      <c r="C17" s="1">
        <v>450</v>
      </c>
      <c r="D17" s="1" t="s">
        <v>381</v>
      </c>
      <c r="E17" s="1" t="s">
        <v>382</v>
      </c>
      <c r="F17" s="1" t="s">
        <v>11</v>
      </c>
      <c r="G17" s="35" t="s">
        <v>30</v>
      </c>
      <c r="H17">
        <v>1634188566</v>
      </c>
      <c r="I17" s="35" t="s">
        <v>958</v>
      </c>
      <c r="J17">
        <v>469</v>
      </c>
      <c r="K17" s="1">
        <v>95516</v>
      </c>
      <c r="L17" s="1" t="s">
        <v>940</v>
      </c>
      <c r="M17" s="1" t="s">
        <v>943</v>
      </c>
      <c r="N17" s="1" t="s">
        <v>1643</v>
      </c>
      <c r="O17" s="1" t="s">
        <v>1631</v>
      </c>
      <c r="P17" s="2">
        <v>26914</v>
      </c>
      <c r="Q17" s="2">
        <v>30324</v>
      </c>
      <c r="R17" s="14">
        <f t="shared" si="0"/>
        <v>9</v>
      </c>
      <c r="S17" s="14" t="str">
        <f t="shared" si="1"/>
        <v>Mid Term</v>
      </c>
      <c r="T17" s="14" t="str">
        <f>IF(AND(K17&gt;=0, K17&lt;=30000), "Low Value",
   IF(AND(K17&gt;5, K17&lt;=60000), "Mid Value",
      IF(K17&gt;60000, "High Value" )))</f>
        <v>High Value</v>
      </c>
      <c r="U17" s="14" t="str">
        <f t="shared" si="2"/>
        <v>Mid Term-High Value</v>
      </c>
      <c r="W17"/>
      <c r="X17"/>
      <c r="Y17"/>
    </row>
    <row r="18" spans="2:25" x14ac:dyDescent="0.3">
      <c r="B18" s="1">
        <v>2220</v>
      </c>
      <c r="C18" s="1">
        <v>782</v>
      </c>
      <c r="D18" s="1" t="s">
        <v>31</v>
      </c>
      <c r="E18" s="1" t="s">
        <v>383</v>
      </c>
      <c r="F18" s="1" t="s">
        <v>11</v>
      </c>
      <c r="G18" s="35" t="s">
        <v>32</v>
      </c>
      <c r="H18">
        <v>6963794710</v>
      </c>
      <c r="I18" s="35" t="s">
        <v>960</v>
      </c>
      <c r="J18">
        <v>158</v>
      </c>
      <c r="K18" s="1">
        <v>62528</v>
      </c>
      <c r="L18" s="1" t="s">
        <v>940</v>
      </c>
      <c r="M18" s="1" t="s">
        <v>943</v>
      </c>
      <c r="N18" s="1" t="s">
        <v>1644</v>
      </c>
      <c r="O18" s="1" t="s">
        <v>1628</v>
      </c>
      <c r="P18" s="2">
        <v>37161</v>
      </c>
      <c r="Q18" s="2">
        <v>41937</v>
      </c>
      <c r="R18" s="14">
        <f t="shared" si="0"/>
        <v>13</v>
      </c>
      <c r="S18" s="14" t="str">
        <f t="shared" si="1"/>
        <v>Long Term</v>
      </c>
      <c r="T18" s="14" t="str">
        <f>IF(AND(K18&gt;=0, K18&lt;=30000), "Low Value",
   IF(AND(K18&gt;5, K18&lt;=60000), "Mid Value",
      IF(K18&gt;60000, "High Value" )))</f>
        <v>High Value</v>
      </c>
      <c r="U18" s="14" t="str">
        <f t="shared" si="2"/>
        <v>Long Term-High Value</v>
      </c>
      <c r="W18"/>
      <c r="X18"/>
      <c r="Y18"/>
    </row>
    <row r="19" spans="2:25" x14ac:dyDescent="0.3">
      <c r="B19" s="1">
        <v>4988</v>
      </c>
      <c r="C19" s="1">
        <v>820</v>
      </c>
      <c r="D19" s="1" t="s">
        <v>33</v>
      </c>
      <c r="E19" s="1" t="s">
        <v>384</v>
      </c>
      <c r="F19" s="1" t="s">
        <v>11</v>
      </c>
      <c r="G19" s="35" t="s">
        <v>34</v>
      </c>
      <c r="H19">
        <v>2644171337</v>
      </c>
      <c r="I19" s="35" t="s">
        <v>961</v>
      </c>
      <c r="J19">
        <v>337</v>
      </c>
      <c r="K19" s="1">
        <v>21021</v>
      </c>
      <c r="L19" s="1" t="s">
        <v>946</v>
      </c>
      <c r="M19" s="1" t="s">
        <v>941</v>
      </c>
      <c r="N19" s="1" t="s">
        <v>1633</v>
      </c>
      <c r="O19" s="1" t="s">
        <v>1640</v>
      </c>
      <c r="P19" s="2">
        <v>41028</v>
      </c>
      <c r="Q19" s="2">
        <v>45546</v>
      </c>
      <c r="R19" s="14">
        <f t="shared" si="0"/>
        <v>12</v>
      </c>
      <c r="S19" s="14" t="str">
        <f t="shared" si="1"/>
        <v>Long Term</v>
      </c>
      <c r="T19" s="14" t="str">
        <f>IF(AND(K19&gt;=0, K19&lt;=30000), "Low Value",
   IF(AND(K19&gt;5, K19&lt;=60000), "Mid Value",
      IF(K19&gt;60000, "High Value" )))</f>
        <v>Low Value</v>
      </c>
      <c r="U19" s="14" t="str">
        <f t="shared" si="2"/>
        <v>Long Term-Low Value</v>
      </c>
      <c r="W19"/>
      <c r="X19"/>
      <c r="Y19"/>
    </row>
    <row r="20" spans="2:25" x14ac:dyDescent="0.3">
      <c r="B20" s="1">
        <v>175</v>
      </c>
      <c r="C20" s="1">
        <v>316</v>
      </c>
      <c r="D20" s="1" t="s">
        <v>35</v>
      </c>
      <c r="E20" s="1" t="s">
        <v>385</v>
      </c>
      <c r="F20" s="1" t="s">
        <v>11</v>
      </c>
      <c r="G20" s="35" t="s">
        <v>36</v>
      </c>
      <c r="H20">
        <v>3057896481</v>
      </c>
      <c r="I20" s="35" t="s">
        <v>963</v>
      </c>
      <c r="J20">
        <v>634</v>
      </c>
      <c r="K20" s="1">
        <v>99492</v>
      </c>
      <c r="L20" s="1" t="s">
        <v>946</v>
      </c>
      <c r="M20" s="1" t="s">
        <v>941</v>
      </c>
      <c r="N20" s="1" t="s">
        <v>1633</v>
      </c>
      <c r="O20" s="1" t="s">
        <v>1631</v>
      </c>
      <c r="P20" s="2">
        <v>30104</v>
      </c>
      <c r="Q20" s="2">
        <v>32121</v>
      </c>
      <c r="R20" s="14">
        <f t="shared" si="0"/>
        <v>5</v>
      </c>
      <c r="S20" s="14" t="str">
        <f t="shared" si="1"/>
        <v>Short Term</v>
      </c>
      <c r="T20" s="14" t="str">
        <f>IF(AND(K20&gt;=0, K20&lt;=30000), "Low Value",
   IF(AND(K20&gt;5, K20&lt;=60000), "Mid Value",
      IF(K20&gt;60000, "High Value" )))</f>
        <v>High Value</v>
      </c>
      <c r="U20" s="14" t="str">
        <f t="shared" si="2"/>
        <v>Short Term-High Value</v>
      </c>
      <c r="W20"/>
      <c r="X20"/>
      <c r="Y20"/>
    </row>
    <row r="21" spans="2:25" x14ac:dyDescent="0.3">
      <c r="B21" s="1">
        <v>4233</v>
      </c>
      <c r="C21" s="1">
        <v>945</v>
      </c>
      <c r="D21" s="1" t="s">
        <v>386</v>
      </c>
      <c r="E21" s="1" t="s">
        <v>387</v>
      </c>
      <c r="F21" s="1" t="s">
        <v>8</v>
      </c>
      <c r="G21" s="35" t="s">
        <v>37</v>
      </c>
      <c r="H21">
        <v>3335480444</v>
      </c>
      <c r="I21" s="35" t="s">
        <v>964</v>
      </c>
      <c r="J21">
        <v>577</v>
      </c>
      <c r="K21" s="1">
        <v>60282</v>
      </c>
      <c r="L21" s="1" t="s">
        <v>940</v>
      </c>
      <c r="M21" s="1" t="s">
        <v>941</v>
      </c>
      <c r="N21" s="1" t="s">
        <v>1645</v>
      </c>
      <c r="O21" s="1" t="s">
        <v>1628</v>
      </c>
      <c r="P21" s="2">
        <v>27616</v>
      </c>
      <c r="Q21" s="2">
        <v>33380</v>
      </c>
      <c r="R21" s="14">
        <f t="shared" si="0"/>
        <v>15</v>
      </c>
      <c r="S21" s="14" t="str">
        <f t="shared" si="1"/>
        <v>Long Term</v>
      </c>
      <c r="T21" s="14" t="str">
        <f>IF(AND(K21&gt;=0, K21&lt;=30000), "Low Value",
   IF(AND(K21&gt;5, K21&lt;=60000), "Mid Value",
      IF(K21&gt;60000, "High Value" )))</f>
        <v>High Value</v>
      </c>
      <c r="U21" s="14" t="str">
        <f t="shared" si="2"/>
        <v>Long Term-High Value</v>
      </c>
      <c r="W21"/>
      <c r="X21"/>
      <c r="Y21"/>
    </row>
    <row r="22" spans="2:25" x14ac:dyDescent="0.3">
      <c r="B22" s="1">
        <v>4351</v>
      </c>
      <c r="C22" s="1">
        <v>174</v>
      </c>
      <c r="D22" s="1" t="s">
        <v>38</v>
      </c>
      <c r="E22" s="1" t="s">
        <v>388</v>
      </c>
      <c r="F22" s="1" t="s">
        <v>8</v>
      </c>
      <c r="G22" s="35" t="s">
        <v>39</v>
      </c>
      <c r="H22">
        <v>1772719208</v>
      </c>
      <c r="I22" s="35" t="s">
        <v>966</v>
      </c>
      <c r="J22">
        <v>907</v>
      </c>
      <c r="K22" s="1">
        <v>20357</v>
      </c>
      <c r="L22" s="1" t="s">
        <v>946</v>
      </c>
      <c r="M22" s="1" t="s">
        <v>941</v>
      </c>
      <c r="N22" s="1" t="s">
        <v>1633</v>
      </c>
      <c r="O22" s="1" t="s">
        <v>1640</v>
      </c>
      <c r="P22" s="2">
        <v>41896</v>
      </c>
      <c r="Q22" s="2">
        <v>43760</v>
      </c>
      <c r="R22" s="14">
        <f t="shared" si="0"/>
        <v>5</v>
      </c>
      <c r="S22" s="14" t="str">
        <f t="shared" si="1"/>
        <v>Short Term</v>
      </c>
      <c r="T22" s="14" t="str">
        <f>IF(AND(K22&gt;=0, K22&lt;=30000), "Low Value",
   IF(AND(K22&gt;5, K22&lt;=60000), "Mid Value",
      IF(K22&gt;60000, "High Value" )))</f>
        <v>Low Value</v>
      </c>
      <c r="U22" s="14" t="str">
        <f t="shared" si="2"/>
        <v>Short Term-Low Value</v>
      </c>
      <c r="W22"/>
      <c r="X22"/>
      <c r="Y22"/>
    </row>
    <row r="23" spans="2:25" x14ac:dyDescent="0.3">
      <c r="B23" s="1">
        <v>5578</v>
      </c>
      <c r="C23" s="1">
        <v>634</v>
      </c>
      <c r="D23" s="1" t="s">
        <v>40</v>
      </c>
      <c r="E23" s="1" t="s">
        <v>389</v>
      </c>
      <c r="F23" s="1" t="s">
        <v>11</v>
      </c>
      <c r="G23" s="35" t="s">
        <v>41</v>
      </c>
      <c r="H23">
        <v>3581081156</v>
      </c>
      <c r="I23" s="35" t="s">
        <v>967</v>
      </c>
      <c r="J23">
        <v>870</v>
      </c>
      <c r="K23" s="1">
        <v>24053</v>
      </c>
      <c r="L23" s="1" t="s">
        <v>946</v>
      </c>
      <c r="M23" s="1" t="s">
        <v>941</v>
      </c>
      <c r="N23" s="1" t="s">
        <v>1633</v>
      </c>
      <c r="O23" s="1" t="s">
        <v>1640</v>
      </c>
      <c r="P23" s="2">
        <v>38125</v>
      </c>
      <c r="Q23" s="2">
        <v>42624</v>
      </c>
      <c r="R23" s="14">
        <f t="shared" si="0"/>
        <v>12</v>
      </c>
      <c r="S23" s="14" t="str">
        <f t="shared" si="1"/>
        <v>Long Term</v>
      </c>
      <c r="T23" s="14" t="str">
        <f>IF(AND(K23&gt;=0, K23&lt;=30000), "Low Value",
   IF(AND(K23&gt;5, K23&lt;=60000), "Mid Value",
      IF(K23&gt;60000, "High Value" )))</f>
        <v>Low Value</v>
      </c>
      <c r="U23" s="14" t="str">
        <f t="shared" si="2"/>
        <v>Long Term-Low Value</v>
      </c>
      <c r="W23"/>
      <c r="X23"/>
      <c r="Y23"/>
    </row>
    <row r="24" spans="2:25" x14ac:dyDescent="0.3">
      <c r="B24" s="1">
        <v>4523</v>
      </c>
      <c r="C24" s="1">
        <v>456</v>
      </c>
      <c r="D24" s="1" t="s">
        <v>42</v>
      </c>
      <c r="E24" s="1" t="s">
        <v>390</v>
      </c>
      <c r="F24" s="1" t="s">
        <v>11</v>
      </c>
      <c r="G24" s="35" t="s">
        <v>43</v>
      </c>
      <c r="H24">
        <v>9811567113</v>
      </c>
      <c r="I24" s="35" t="s">
        <v>969</v>
      </c>
      <c r="J24">
        <v>982</v>
      </c>
      <c r="K24" s="1">
        <v>50958</v>
      </c>
      <c r="L24" s="1" t="s">
        <v>946</v>
      </c>
      <c r="M24" s="1" t="s">
        <v>941</v>
      </c>
      <c r="N24" s="1" t="s">
        <v>1633</v>
      </c>
      <c r="O24" s="1" t="s">
        <v>1628</v>
      </c>
      <c r="P24" s="2">
        <v>42368</v>
      </c>
      <c r="Q24" s="2">
        <v>48934</v>
      </c>
      <c r="R24" s="14">
        <f t="shared" si="0"/>
        <v>17</v>
      </c>
      <c r="S24" s="14" t="str">
        <f t="shared" si="1"/>
        <v>Long Term</v>
      </c>
      <c r="T24" s="14" t="str">
        <f>IF(AND(K24&gt;=0, K24&lt;=30000), "Low Value",
   IF(AND(K24&gt;5, K24&lt;=60000), "Mid Value",
      IF(K24&gt;60000, "High Value" )))</f>
        <v>Mid Value</v>
      </c>
      <c r="U24" s="14" t="str">
        <f t="shared" si="2"/>
        <v>Long Term-Mid Value</v>
      </c>
    </row>
    <row r="25" spans="2:25" x14ac:dyDescent="0.3">
      <c r="B25" s="1">
        <v>2972</v>
      </c>
      <c r="C25" s="1">
        <v>0</v>
      </c>
      <c r="D25" s="1" t="s">
        <v>44</v>
      </c>
      <c r="E25" s="1" t="s">
        <v>391</v>
      </c>
      <c r="F25" s="1" t="s">
        <v>11</v>
      </c>
      <c r="G25" s="35" t="s">
        <v>45</v>
      </c>
      <c r="H25">
        <v>7176117751</v>
      </c>
      <c r="I25" s="35" t="s">
        <v>970</v>
      </c>
      <c r="J25">
        <v>351</v>
      </c>
      <c r="K25" s="1">
        <v>68227</v>
      </c>
      <c r="L25" s="1" t="s">
        <v>940</v>
      </c>
      <c r="M25" s="1" t="s">
        <v>941</v>
      </c>
      <c r="N25" s="1" t="s">
        <v>1646</v>
      </c>
      <c r="O25" s="1" t="s">
        <v>1631</v>
      </c>
      <c r="P25" s="2">
        <v>42368</v>
      </c>
      <c r="Q25" s="2">
        <v>44088</v>
      </c>
      <c r="R25" s="14">
        <f t="shared" si="0"/>
        <v>4</v>
      </c>
      <c r="S25" s="14" t="str">
        <f t="shared" si="1"/>
        <v>Short Term</v>
      </c>
      <c r="T25" s="14" t="str">
        <f>IF(AND(K25&gt;=0, K25&lt;=30000), "Low Value",
   IF(AND(K25&gt;5, K25&lt;=60000), "Mid Value",
      IF(K25&gt;60000, "High Value" )))</f>
        <v>High Value</v>
      </c>
      <c r="U25" s="14" t="str">
        <f t="shared" si="2"/>
        <v>Short Term-High Value</v>
      </c>
    </row>
    <row r="26" spans="2:25" x14ac:dyDescent="0.3">
      <c r="B26" s="1">
        <v>6153</v>
      </c>
      <c r="C26" s="1">
        <v>186</v>
      </c>
      <c r="D26" s="1" t="s">
        <v>46</v>
      </c>
      <c r="E26" s="1" t="s">
        <v>392</v>
      </c>
      <c r="F26" s="1" t="s">
        <v>14</v>
      </c>
      <c r="G26" s="35" t="s">
        <v>47</v>
      </c>
      <c r="H26">
        <v>5362454917</v>
      </c>
      <c r="I26" s="35" t="s">
        <v>972</v>
      </c>
      <c r="J26">
        <v>328</v>
      </c>
      <c r="K26" s="1">
        <v>77861</v>
      </c>
      <c r="L26" s="1" t="s">
        <v>940</v>
      </c>
      <c r="M26" s="1" t="s">
        <v>941</v>
      </c>
      <c r="N26" s="1" t="s">
        <v>1647</v>
      </c>
      <c r="O26" s="1" t="s">
        <v>1631</v>
      </c>
      <c r="P26" s="2">
        <v>30612</v>
      </c>
      <c r="Q26" s="2">
        <v>34471</v>
      </c>
      <c r="R26" s="14">
        <f t="shared" si="0"/>
        <v>10</v>
      </c>
      <c r="S26" s="14" t="str">
        <f t="shared" si="1"/>
        <v>Mid Term</v>
      </c>
      <c r="T26" s="14" t="str">
        <f>IF(AND(K26&gt;=0, K26&lt;=30000), "Low Value",
   IF(AND(K26&gt;5, K26&lt;=60000), "Mid Value",
      IF(K26&gt;60000, "High Value" )))</f>
        <v>High Value</v>
      </c>
      <c r="U26" s="14" t="str">
        <f t="shared" si="2"/>
        <v>Mid Term-High Value</v>
      </c>
    </row>
    <row r="27" spans="2:25" x14ac:dyDescent="0.3">
      <c r="B27" s="1">
        <v>4852</v>
      </c>
      <c r="C27" s="1">
        <v>596</v>
      </c>
      <c r="D27" s="1" t="s">
        <v>48</v>
      </c>
      <c r="E27" s="1" t="s">
        <v>393</v>
      </c>
      <c r="F27" s="1" t="s">
        <v>8</v>
      </c>
      <c r="G27" s="35" t="s">
        <v>49</v>
      </c>
      <c r="H27">
        <v>9745073612</v>
      </c>
      <c r="I27" s="35" t="s">
        <v>973</v>
      </c>
      <c r="J27">
        <v>242</v>
      </c>
      <c r="K27" s="1">
        <v>48315</v>
      </c>
      <c r="L27" s="1" t="s">
        <v>946</v>
      </c>
      <c r="M27" s="1" t="s">
        <v>941</v>
      </c>
      <c r="N27" s="1" t="s">
        <v>1633</v>
      </c>
      <c r="O27" s="1" t="s">
        <v>1628</v>
      </c>
      <c r="P27" s="2">
        <v>42003</v>
      </c>
      <c r="Q27" s="2">
        <v>48009</v>
      </c>
      <c r="R27" s="14">
        <f t="shared" si="0"/>
        <v>16</v>
      </c>
      <c r="S27" s="14" t="str">
        <f t="shared" si="1"/>
        <v>Long Term</v>
      </c>
      <c r="T27" s="14" t="str">
        <f>IF(AND(K27&gt;=0, K27&lt;=30000), "Low Value",
   IF(AND(K27&gt;5, K27&lt;=60000), "Mid Value",
      IF(K27&gt;60000, "High Value" )))</f>
        <v>Mid Value</v>
      </c>
      <c r="U27" s="14" t="str">
        <f t="shared" si="2"/>
        <v>Long Term-Mid Value</v>
      </c>
    </row>
    <row r="28" spans="2:25" x14ac:dyDescent="0.3">
      <c r="B28" s="1">
        <v>8106</v>
      </c>
      <c r="C28" s="1">
        <v>245</v>
      </c>
      <c r="D28" s="1" t="s">
        <v>50</v>
      </c>
      <c r="E28" s="1" t="s">
        <v>394</v>
      </c>
      <c r="F28" s="1" t="s">
        <v>14</v>
      </c>
      <c r="G28" s="35" t="s">
        <v>51</v>
      </c>
      <c r="H28">
        <v>4218762280</v>
      </c>
      <c r="I28" s="35" t="s">
        <v>975</v>
      </c>
      <c r="J28">
        <v>421</v>
      </c>
      <c r="K28" s="1">
        <v>83002</v>
      </c>
      <c r="L28" s="1" t="s">
        <v>940</v>
      </c>
      <c r="M28" s="1" t="s">
        <v>941</v>
      </c>
      <c r="N28" s="1" t="s">
        <v>1648</v>
      </c>
      <c r="O28" s="1" t="s">
        <v>1631</v>
      </c>
      <c r="P28" s="2">
        <v>34702</v>
      </c>
      <c r="Q28" s="2">
        <v>36783</v>
      </c>
      <c r="R28" s="14">
        <f t="shared" si="0"/>
        <v>5</v>
      </c>
      <c r="S28" s="14" t="str">
        <f t="shared" si="1"/>
        <v>Short Term</v>
      </c>
      <c r="T28" s="14" t="str">
        <f>IF(AND(K28&gt;=0, K28&lt;=30000), "Low Value",
   IF(AND(K28&gt;5, K28&lt;=60000), "Mid Value",
      IF(K28&gt;60000, "High Value" )))</f>
        <v>High Value</v>
      </c>
      <c r="U28" s="14" t="str">
        <f t="shared" si="2"/>
        <v>Short Term-High Value</v>
      </c>
    </row>
    <row r="29" spans="2:25" x14ac:dyDescent="0.3">
      <c r="B29" s="1">
        <v>3917</v>
      </c>
      <c r="C29" s="1">
        <v>17</v>
      </c>
      <c r="D29" s="1" t="s">
        <v>52</v>
      </c>
      <c r="E29" s="1" t="s">
        <v>395</v>
      </c>
      <c r="F29" s="1" t="s">
        <v>8</v>
      </c>
      <c r="G29" s="35" t="s">
        <v>53</v>
      </c>
      <c r="H29">
        <v>2224750233</v>
      </c>
      <c r="I29" s="35" t="s">
        <v>947</v>
      </c>
      <c r="J29">
        <v>6</v>
      </c>
      <c r="K29" s="1">
        <v>47650</v>
      </c>
      <c r="L29" s="1" t="s">
        <v>940</v>
      </c>
      <c r="M29" s="1" t="s">
        <v>943</v>
      </c>
      <c r="N29" s="1" t="s">
        <v>1649</v>
      </c>
      <c r="O29" s="1" t="s">
        <v>1628</v>
      </c>
      <c r="P29" s="2">
        <v>29072</v>
      </c>
      <c r="Q29" s="2">
        <v>35280</v>
      </c>
      <c r="R29" s="14">
        <f t="shared" si="0"/>
        <v>16</v>
      </c>
      <c r="S29" s="14" t="str">
        <f t="shared" si="1"/>
        <v>Long Term</v>
      </c>
      <c r="T29" s="14" t="str">
        <f>IF(AND(K29&gt;=0, K29&lt;=30000), "Low Value",
   IF(AND(K29&gt;5, K29&lt;=60000), "Mid Value",
      IF(K29&gt;60000, "High Value" )))</f>
        <v>Mid Value</v>
      </c>
      <c r="U29" s="14" t="str">
        <f t="shared" si="2"/>
        <v>Long Term-Mid Value</v>
      </c>
    </row>
    <row r="30" spans="2:25" x14ac:dyDescent="0.3">
      <c r="B30" s="1">
        <v>9377</v>
      </c>
      <c r="C30" s="1">
        <v>48</v>
      </c>
      <c r="D30" s="1" t="s">
        <v>54</v>
      </c>
      <c r="E30" s="1" t="s">
        <v>396</v>
      </c>
      <c r="F30" s="1" t="s">
        <v>8</v>
      </c>
      <c r="G30" s="35" t="s">
        <v>55</v>
      </c>
      <c r="H30">
        <v>8017236646</v>
      </c>
      <c r="I30" s="35" t="s">
        <v>977</v>
      </c>
      <c r="J30">
        <v>384</v>
      </c>
      <c r="K30" s="1">
        <v>19386</v>
      </c>
      <c r="L30" s="1" t="s">
        <v>946</v>
      </c>
      <c r="M30" s="1" t="s">
        <v>943</v>
      </c>
      <c r="N30" s="1" t="s">
        <v>1633</v>
      </c>
      <c r="O30" s="1" t="s">
        <v>1640</v>
      </c>
      <c r="P30" s="2">
        <v>37783</v>
      </c>
      <c r="Q30" s="2">
        <v>40253</v>
      </c>
      <c r="R30" s="14">
        <f t="shared" si="0"/>
        <v>6</v>
      </c>
      <c r="S30" s="14" t="str">
        <f t="shared" si="1"/>
        <v>Mid Term</v>
      </c>
      <c r="T30" s="14" t="str">
        <f>IF(AND(K30&gt;=0, K30&lt;=30000), "Low Value",
   IF(AND(K30&gt;5, K30&lt;=60000), "Mid Value",
      IF(K30&gt;60000, "High Value" )))</f>
        <v>Low Value</v>
      </c>
      <c r="U30" s="14" t="str">
        <f t="shared" si="2"/>
        <v>Mid Term-Low Value</v>
      </c>
    </row>
    <row r="31" spans="2:25" x14ac:dyDescent="0.3">
      <c r="B31" s="1">
        <v>5387</v>
      </c>
      <c r="C31" s="1">
        <v>457</v>
      </c>
      <c r="D31" s="1" t="s">
        <v>56</v>
      </c>
      <c r="E31" s="1" t="s">
        <v>397</v>
      </c>
      <c r="F31" s="1" t="s">
        <v>14</v>
      </c>
      <c r="G31" s="35" t="s">
        <v>57</v>
      </c>
      <c r="H31">
        <v>5712616501</v>
      </c>
      <c r="I31" s="35" t="s">
        <v>978</v>
      </c>
      <c r="J31">
        <v>286</v>
      </c>
      <c r="K31" s="1">
        <v>39432</v>
      </c>
      <c r="L31" s="1" t="s">
        <v>940</v>
      </c>
      <c r="M31" s="1" t="s">
        <v>943</v>
      </c>
      <c r="N31" s="1" t="s">
        <v>1650</v>
      </c>
      <c r="O31" s="1" t="s">
        <v>1628</v>
      </c>
      <c r="P31" s="2">
        <v>27186</v>
      </c>
      <c r="Q31" s="2">
        <v>28042</v>
      </c>
      <c r="R31" s="14">
        <f t="shared" si="0"/>
        <v>2</v>
      </c>
      <c r="S31" s="14" t="str">
        <f t="shared" si="1"/>
        <v>Short Term</v>
      </c>
      <c r="T31" s="14" t="str">
        <f>IF(AND(K31&gt;=0, K31&lt;=30000), "Low Value",
   IF(AND(K31&gt;5, K31&lt;=60000), "Mid Value",
      IF(K31&gt;60000, "High Value" )))</f>
        <v>Mid Value</v>
      </c>
      <c r="U31" s="14" t="str">
        <f t="shared" si="2"/>
        <v>Short Term-Mid Value</v>
      </c>
    </row>
    <row r="32" spans="2:25" x14ac:dyDescent="0.3">
      <c r="B32" s="1">
        <v>6513</v>
      </c>
      <c r="C32" s="1">
        <v>944</v>
      </c>
      <c r="D32" s="1" t="s">
        <v>58</v>
      </c>
      <c r="E32" s="1" t="s">
        <v>398</v>
      </c>
      <c r="F32" s="1" t="s">
        <v>14</v>
      </c>
      <c r="G32" s="35" t="s">
        <v>59</v>
      </c>
      <c r="H32">
        <v>7065731530</v>
      </c>
      <c r="I32" s="35" t="s">
        <v>980</v>
      </c>
      <c r="J32">
        <v>892</v>
      </c>
      <c r="K32" s="1">
        <v>1421</v>
      </c>
      <c r="L32" s="1" t="s">
        <v>940</v>
      </c>
      <c r="M32" s="1" t="s">
        <v>943</v>
      </c>
      <c r="N32" s="1" t="s">
        <v>1651</v>
      </c>
      <c r="O32" s="1" t="s">
        <v>1640</v>
      </c>
      <c r="P32" s="2">
        <v>34590</v>
      </c>
      <c r="Q32" s="2">
        <v>39192</v>
      </c>
      <c r="R32" s="14">
        <f t="shared" si="0"/>
        <v>12</v>
      </c>
      <c r="S32" s="14" t="str">
        <f t="shared" si="1"/>
        <v>Long Term</v>
      </c>
      <c r="T32" s="14" t="str">
        <f>IF(AND(K32&gt;=0, K32&lt;=30000), "Low Value",
   IF(AND(K32&gt;5, K32&lt;=60000), "Mid Value",
      IF(K32&gt;60000, "High Value" )))</f>
        <v>Low Value</v>
      </c>
      <c r="U32" s="14" t="str">
        <f t="shared" si="2"/>
        <v>Long Term-Low Value</v>
      </c>
    </row>
    <row r="33" spans="2:21" x14ac:dyDescent="0.3">
      <c r="B33" s="1">
        <v>3965</v>
      </c>
      <c r="C33" s="1">
        <v>516</v>
      </c>
      <c r="D33" s="1" t="s">
        <v>60</v>
      </c>
      <c r="E33" s="1" t="s">
        <v>399</v>
      </c>
      <c r="F33" s="1" t="s">
        <v>14</v>
      </c>
      <c r="G33" s="35" t="s">
        <v>61</v>
      </c>
      <c r="H33">
        <v>3636499761</v>
      </c>
      <c r="I33" s="35" t="s">
        <v>981</v>
      </c>
      <c r="J33">
        <v>558</v>
      </c>
      <c r="K33" s="1">
        <v>16113</v>
      </c>
      <c r="L33" s="1" t="s">
        <v>940</v>
      </c>
      <c r="M33" s="1" t="s">
        <v>943</v>
      </c>
      <c r="N33" s="1" t="s">
        <v>1652</v>
      </c>
      <c r="O33" s="1" t="s">
        <v>1640</v>
      </c>
      <c r="P33" s="2">
        <v>37813</v>
      </c>
      <c r="Q33" s="2">
        <v>40269</v>
      </c>
      <c r="R33" s="14">
        <f t="shared" si="0"/>
        <v>6</v>
      </c>
      <c r="S33" s="14" t="str">
        <f t="shared" si="1"/>
        <v>Mid Term</v>
      </c>
      <c r="T33" s="14" t="str">
        <f>IF(AND(K33&gt;=0, K33&lt;=30000), "Low Value",
   IF(AND(K33&gt;5, K33&lt;=60000), "Mid Value",
      IF(K33&gt;60000, "High Value" )))</f>
        <v>Low Value</v>
      </c>
      <c r="U33" s="14" t="str">
        <f t="shared" si="2"/>
        <v>Mid Term-Low Value</v>
      </c>
    </row>
    <row r="34" spans="2:21" x14ac:dyDescent="0.3">
      <c r="B34" s="1">
        <v>8893</v>
      </c>
      <c r="C34" s="1">
        <v>847</v>
      </c>
      <c r="D34" s="1" t="s">
        <v>62</v>
      </c>
      <c r="E34" s="1" t="s">
        <v>400</v>
      </c>
      <c r="F34" s="1" t="s">
        <v>14</v>
      </c>
      <c r="G34" s="35" t="s">
        <v>63</v>
      </c>
      <c r="H34">
        <v>6491626668</v>
      </c>
      <c r="I34" s="35" t="s">
        <v>983</v>
      </c>
      <c r="J34">
        <v>481</v>
      </c>
      <c r="K34" s="1">
        <v>52318</v>
      </c>
      <c r="L34" s="1" t="s">
        <v>946</v>
      </c>
      <c r="M34" s="1" t="s">
        <v>941</v>
      </c>
      <c r="N34" s="1" t="s">
        <v>1633</v>
      </c>
      <c r="O34" s="1" t="s">
        <v>1628</v>
      </c>
      <c r="P34" s="2">
        <v>33752</v>
      </c>
      <c r="Q34" s="2">
        <v>36913</v>
      </c>
      <c r="R34" s="14">
        <f t="shared" si="0"/>
        <v>8</v>
      </c>
      <c r="S34" s="14" t="str">
        <f t="shared" si="1"/>
        <v>Mid Term</v>
      </c>
      <c r="T34" s="14" t="str">
        <f>IF(AND(K34&gt;=0, K34&lt;=30000), "Low Value",
   IF(AND(K34&gt;5, K34&lt;=60000), "Mid Value",
      IF(K34&gt;60000, "High Value" )))</f>
        <v>Mid Value</v>
      </c>
      <c r="U34" s="14" t="str">
        <f t="shared" si="2"/>
        <v>Mid Term-Mid Value</v>
      </c>
    </row>
    <row r="35" spans="2:21" x14ac:dyDescent="0.3">
      <c r="B35" s="1">
        <v>1897</v>
      </c>
      <c r="C35" s="1">
        <v>504</v>
      </c>
      <c r="D35" s="1" t="s">
        <v>64</v>
      </c>
      <c r="E35" s="1" t="s">
        <v>401</v>
      </c>
      <c r="F35" s="1" t="s">
        <v>11</v>
      </c>
      <c r="G35" s="35" t="s">
        <v>65</v>
      </c>
      <c r="H35">
        <v>8023324199</v>
      </c>
      <c r="I35" s="35" t="s">
        <v>984</v>
      </c>
      <c r="J35">
        <v>155</v>
      </c>
      <c r="K35" s="1">
        <v>7389</v>
      </c>
      <c r="L35" s="1" t="s">
        <v>946</v>
      </c>
      <c r="M35" s="1" t="s">
        <v>941</v>
      </c>
      <c r="N35" s="1" t="s">
        <v>1633</v>
      </c>
      <c r="O35" s="1" t="s">
        <v>1640</v>
      </c>
      <c r="P35" s="2">
        <v>29175</v>
      </c>
      <c r="Q35" s="2">
        <v>32461</v>
      </c>
      <c r="R35" s="14">
        <f t="shared" si="0"/>
        <v>8</v>
      </c>
      <c r="S35" s="14" t="str">
        <f t="shared" si="1"/>
        <v>Mid Term</v>
      </c>
      <c r="T35" s="14" t="str">
        <f>IF(AND(K35&gt;=0, K35&lt;=30000), "Low Value",
   IF(AND(K35&gt;5, K35&lt;=60000), "Mid Value",
      IF(K35&gt;60000, "High Value" )))</f>
        <v>Low Value</v>
      </c>
      <c r="U35" s="14" t="str">
        <f t="shared" si="2"/>
        <v>Mid Term-Low Value</v>
      </c>
    </row>
    <row r="36" spans="2:21" x14ac:dyDescent="0.3">
      <c r="B36" s="1">
        <v>390</v>
      </c>
      <c r="C36" s="1">
        <v>115</v>
      </c>
      <c r="D36" s="1" t="s">
        <v>66</v>
      </c>
      <c r="E36" s="1" t="s">
        <v>402</v>
      </c>
      <c r="F36" s="1" t="s">
        <v>14</v>
      </c>
      <c r="G36" s="35" t="s">
        <v>67</v>
      </c>
      <c r="H36">
        <v>6958292565</v>
      </c>
      <c r="I36" s="35" t="s">
        <v>986</v>
      </c>
      <c r="J36">
        <v>771</v>
      </c>
      <c r="K36" s="1">
        <v>86040</v>
      </c>
      <c r="L36" s="1" t="s">
        <v>940</v>
      </c>
      <c r="M36" s="1" t="s">
        <v>943</v>
      </c>
      <c r="N36" s="1" t="s">
        <v>1652</v>
      </c>
      <c r="O36" s="1" t="s">
        <v>1631</v>
      </c>
      <c r="P36" s="2">
        <v>40345</v>
      </c>
      <c r="Q36" s="2">
        <v>41183</v>
      </c>
      <c r="R36" s="14">
        <f t="shared" si="0"/>
        <v>2</v>
      </c>
      <c r="S36" s="14" t="str">
        <f t="shared" si="1"/>
        <v>Short Term</v>
      </c>
      <c r="T36" s="14" t="str">
        <f>IF(AND(K36&gt;=0, K36&lt;=30000), "Low Value",
   IF(AND(K36&gt;5, K36&lt;=60000), "Mid Value",
      IF(K36&gt;60000, "High Value" )))</f>
        <v>High Value</v>
      </c>
      <c r="U36" s="14" t="str">
        <f t="shared" si="2"/>
        <v>Short Term-High Value</v>
      </c>
    </row>
    <row r="37" spans="2:21" x14ac:dyDescent="0.3">
      <c r="B37" s="1">
        <v>3633</v>
      </c>
      <c r="C37" s="1">
        <v>740</v>
      </c>
      <c r="D37" s="1" t="s">
        <v>68</v>
      </c>
      <c r="E37" s="1" t="s">
        <v>403</v>
      </c>
      <c r="F37" s="1" t="s">
        <v>8</v>
      </c>
      <c r="G37" s="35" t="s">
        <v>69</v>
      </c>
      <c r="H37">
        <v>3794685776</v>
      </c>
      <c r="I37" s="35" t="s">
        <v>987</v>
      </c>
      <c r="J37">
        <v>945</v>
      </c>
      <c r="K37" s="1">
        <v>56148</v>
      </c>
      <c r="L37" s="1" t="s">
        <v>940</v>
      </c>
      <c r="M37" s="1" t="s">
        <v>943</v>
      </c>
      <c r="N37" s="1" t="s">
        <v>1653</v>
      </c>
      <c r="O37" s="1" t="s">
        <v>1628</v>
      </c>
      <c r="P37" s="2">
        <v>26189</v>
      </c>
      <c r="Q37" s="2">
        <v>26840</v>
      </c>
      <c r="R37" s="14">
        <f t="shared" si="0"/>
        <v>1</v>
      </c>
      <c r="S37" s="14" t="str">
        <f t="shared" si="1"/>
        <v>Short Term</v>
      </c>
      <c r="T37" s="14" t="str">
        <f>IF(AND(K37&gt;=0, K37&lt;=30000), "Low Value",
   IF(AND(K37&gt;5, K37&lt;=60000), "Mid Value",
      IF(K37&gt;60000, "High Value" )))</f>
        <v>Mid Value</v>
      </c>
      <c r="U37" s="14" t="str">
        <f t="shared" si="2"/>
        <v>Short Term-Mid Value</v>
      </c>
    </row>
    <row r="38" spans="2:21" x14ac:dyDescent="0.3">
      <c r="B38" s="1">
        <v>7828</v>
      </c>
      <c r="C38" s="1">
        <v>884</v>
      </c>
      <c r="D38" s="1" t="s">
        <v>70</v>
      </c>
      <c r="E38" s="1" t="s">
        <v>404</v>
      </c>
      <c r="F38" s="1" t="s">
        <v>8</v>
      </c>
      <c r="G38" s="35" t="s">
        <v>71</v>
      </c>
      <c r="H38">
        <v>1973040699</v>
      </c>
      <c r="I38" s="35" t="s">
        <v>989</v>
      </c>
      <c r="J38">
        <v>719</v>
      </c>
      <c r="K38" s="1">
        <v>894</v>
      </c>
      <c r="L38" s="1" t="s">
        <v>940</v>
      </c>
      <c r="M38" s="1" t="s">
        <v>941</v>
      </c>
      <c r="N38" s="1" t="s">
        <v>1654</v>
      </c>
      <c r="O38" s="1" t="s">
        <v>1640</v>
      </c>
      <c r="P38" s="2">
        <v>34882</v>
      </c>
      <c r="Q38" s="2">
        <v>41522</v>
      </c>
      <c r="R38" s="14">
        <f t="shared" si="0"/>
        <v>18</v>
      </c>
      <c r="S38" s="14" t="str">
        <f t="shared" si="1"/>
        <v>Long Term</v>
      </c>
      <c r="T38" s="14" t="str">
        <f>IF(AND(K38&gt;=0, K38&lt;=30000), "Low Value",
   IF(AND(K38&gt;5, K38&lt;=60000), "Mid Value",
      IF(K38&gt;60000, "High Value" )))</f>
        <v>Low Value</v>
      </c>
      <c r="U38" s="14" t="str">
        <f t="shared" si="2"/>
        <v>Long Term-Low Value</v>
      </c>
    </row>
    <row r="39" spans="2:21" x14ac:dyDescent="0.3">
      <c r="B39" s="1">
        <v>2241</v>
      </c>
      <c r="C39" s="1">
        <v>446</v>
      </c>
      <c r="D39" s="1" t="s">
        <v>72</v>
      </c>
      <c r="E39" s="1" t="s">
        <v>405</v>
      </c>
      <c r="F39" s="1" t="s">
        <v>8</v>
      </c>
      <c r="G39" s="35" t="s">
        <v>73</v>
      </c>
      <c r="H39">
        <v>4120733093</v>
      </c>
      <c r="I39" s="35" t="s">
        <v>990</v>
      </c>
      <c r="J39">
        <v>493</v>
      </c>
      <c r="K39" s="1">
        <v>35634</v>
      </c>
      <c r="L39" s="1" t="s">
        <v>946</v>
      </c>
      <c r="M39" s="1" t="s">
        <v>943</v>
      </c>
      <c r="N39" s="1" t="s">
        <v>1633</v>
      </c>
      <c r="O39" s="1" t="s">
        <v>1628</v>
      </c>
      <c r="P39" s="2">
        <v>35806</v>
      </c>
      <c r="Q39" s="2">
        <v>42557</v>
      </c>
      <c r="R39" s="14">
        <f t="shared" ref="R39:R70" si="3">DATEDIF(P39, Q39, "y")</f>
        <v>18</v>
      </c>
      <c r="S39" s="14" t="str">
        <f t="shared" ref="S39:S70" si="4">IF(AND(R39&gt;=0, R39&lt;=5), "Short Term",
   IF(AND(R39&gt;5, R39&lt;=10), "Mid Term",
      IF(R39&gt;10, "Long Term" )))</f>
        <v>Long Term</v>
      </c>
      <c r="T39" s="14" t="str">
        <f>IF(AND(K39&gt;=0, K39&lt;=30000), "Low Value",
   IF(AND(K39&gt;5, K39&lt;=60000), "Mid Value",
      IF(K39&gt;60000, "High Value" )))</f>
        <v>Mid Value</v>
      </c>
      <c r="U39" s="14" t="str">
        <f t="shared" ref="U39:U70" si="5">CONCATENATE(S39, "-", T39)</f>
        <v>Long Term-Mid Value</v>
      </c>
    </row>
    <row r="40" spans="2:21" x14ac:dyDescent="0.3">
      <c r="B40" s="1">
        <v>896</v>
      </c>
      <c r="C40" s="1">
        <v>74</v>
      </c>
      <c r="D40" s="1" t="s">
        <v>74</v>
      </c>
      <c r="E40" s="1" t="s">
        <v>406</v>
      </c>
      <c r="F40" s="1" t="s">
        <v>8</v>
      </c>
      <c r="G40" s="35" t="s">
        <v>17</v>
      </c>
      <c r="H40">
        <v>5785102250</v>
      </c>
      <c r="I40" s="35" t="s">
        <v>992</v>
      </c>
      <c r="J40">
        <v>998</v>
      </c>
      <c r="K40" s="1">
        <v>28701</v>
      </c>
      <c r="L40" s="1" t="s">
        <v>940</v>
      </c>
      <c r="M40" s="1" t="s">
        <v>941</v>
      </c>
      <c r="N40" s="1" t="s">
        <v>1652</v>
      </c>
      <c r="O40" s="1" t="s">
        <v>1640</v>
      </c>
      <c r="P40" s="2">
        <v>30200</v>
      </c>
      <c r="Q40" s="2">
        <v>37114</v>
      </c>
      <c r="R40" s="14">
        <f t="shared" si="3"/>
        <v>18</v>
      </c>
      <c r="S40" s="14" t="str">
        <f t="shared" si="4"/>
        <v>Long Term</v>
      </c>
      <c r="T40" s="14" t="str">
        <f>IF(AND(K40&gt;=0, K40&lt;=30000), "Low Value",
   IF(AND(K40&gt;5, K40&lt;=60000), "Mid Value",
      IF(K40&gt;60000, "High Value" )))</f>
        <v>Low Value</v>
      </c>
      <c r="U40" s="14" t="str">
        <f t="shared" si="5"/>
        <v>Long Term-Low Value</v>
      </c>
    </row>
    <row r="41" spans="2:21" x14ac:dyDescent="0.3">
      <c r="B41" s="1">
        <v>6361</v>
      </c>
      <c r="C41" s="1">
        <v>636</v>
      </c>
      <c r="D41" s="1" t="s">
        <v>75</v>
      </c>
      <c r="E41" s="1" t="s">
        <v>407</v>
      </c>
      <c r="F41" s="1" t="s">
        <v>8</v>
      </c>
      <c r="G41" s="35" t="s">
        <v>76</v>
      </c>
      <c r="H41">
        <v>9235867886</v>
      </c>
      <c r="I41" s="35" t="s">
        <v>993</v>
      </c>
      <c r="J41">
        <v>968</v>
      </c>
      <c r="K41" s="1">
        <v>90380</v>
      </c>
      <c r="L41" s="1" t="s">
        <v>940</v>
      </c>
      <c r="M41" s="1" t="s">
        <v>941</v>
      </c>
      <c r="N41" s="1" t="s">
        <v>1655</v>
      </c>
      <c r="O41" s="1" t="s">
        <v>1631</v>
      </c>
      <c r="P41" s="2">
        <v>36289</v>
      </c>
      <c r="Q41" s="2">
        <v>38504</v>
      </c>
      <c r="R41" s="14">
        <f t="shared" si="3"/>
        <v>6</v>
      </c>
      <c r="S41" s="14" t="str">
        <f t="shared" si="4"/>
        <v>Mid Term</v>
      </c>
      <c r="T41" s="14" t="str">
        <f>IF(AND(K41&gt;=0, K41&lt;=30000), "Low Value",
   IF(AND(K41&gt;5, K41&lt;=60000), "Mid Value",
      IF(K41&gt;60000, "High Value" )))</f>
        <v>High Value</v>
      </c>
      <c r="U41" s="14" t="str">
        <f t="shared" si="5"/>
        <v>Mid Term-High Value</v>
      </c>
    </row>
    <row r="42" spans="2:21" x14ac:dyDescent="0.3">
      <c r="B42" s="1">
        <v>6713</v>
      </c>
      <c r="C42" s="1">
        <v>37</v>
      </c>
      <c r="D42" s="1" t="s">
        <v>408</v>
      </c>
      <c r="E42" s="1" t="s">
        <v>409</v>
      </c>
      <c r="F42" s="1" t="s">
        <v>14</v>
      </c>
      <c r="G42" s="35" t="s">
        <v>77</v>
      </c>
      <c r="H42">
        <v>7134849334</v>
      </c>
      <c r="I42" s="35" t="s">
        <v>995</v>
      </c>
      <c r="J42">
        <v>738</v>
      </c>
      <c r="K42" s="1">
        <v>21813</v>
      </c>
      <c r="L42" s="1" t="s">
        <v>946</v>
      </c>
      <c r="M42" s="1" t="s">
        <v>943</v>
      </c>
      <c r="N42" s="1" t="s">
        <v>1633</v>
      </c>
      <c r="O42" s="1" t="s">
        <v>1640</v>
      </c>
      <c r="P42" s="2">
        <v>38247</v>
      </c>
      <c r="Q42" s="2">
        <v>45446</v>
      </c>
      <c r="R42" s="14">
        <f t="shared" si="3"/>
        <v>19</v>
      </c>
      <c r="S42" s="14" t="str">
        <f t="shared" si="4"/>
        <v>Long Term</v>
      </c>
      <c r="T42" s="14" t="str">
        <f>IF(AND(K42&gt;=0, K42&lt;=30000), "Low Value",
   IF(AND(K42&gt;5, K42&lt;=60000), "Mid Value",
      IF(K42&gt;60000, "High Value" )))</f>
        <v>Low Value</v>
      </c>
      <c r="U42" s="14" t="str">
        <f t="shared" si="5"/>
        <v>Long Term-Low Value</v>
      </c>
    </row>
    <row r="43" spans="2:21" x14ac:dyDescent="0.3">
      <c r="B43" s="1">
        <v>4283</v>
      </c>
      <c r="C43" s="1">
        <v>804</v>
      </c>
      <c r="D43" s="1" t="s">
        <v>78</v>
      </c>
      <c r="E43" s="1" t="s">
        <v>410</v>
      </c>
      <c r="F43" s="1" t="s">
        <v>11</v>
      </c>
      <c r="G43" s="35" t="s">
        <v>17</v>
      </c>
      <c r="H43">
        <v>4751700379</v>
      </c>
      <c r="I43" s="35" t="s">
        <v>996</v>
      </c>
      <c r="J43">
        <v>912</v>
      </c>
      <c r="K43" s="1">
        <v>36312</v>
      </c>
      <c r="L43" s="1" t="s">
        <v>946</v>
      </c>
      <c r="M43" s="1" t="s">
        <v>941</v>
      </c>
      <c r="N43" s="1" t="s">
        <v>1633</v>
      </c>
      <c r="O43" s="1" t="s">
        <v>1628</v>
      </c>
      <c r="P43" s="2">
        <v>35666</v>
      </c>
      <c r="Q43" s="2">
        <v>40366</v>
      </c>
      <c r="R43" s="14">
        <f t="shared" si="3"/>
        <v>12</v>
      </c>
      <c r="S43" s="14" t="str">
        <f t="shared" si="4"/>
        <v>Long Term</v>
      </c>
      <c r="T43" s="14" t="str">
        <f>IF(AND(K43&gt;=0, K43&lt;=30000), "Low Value",
   IF(AND(K43&gt;5, K43&lt;=60000), "Mid Value",
      IF(K43&gt;60000, "High Value" )))</f>
        <v>Mid Value</v>
      </c>
      <c r="U43" s="14" t="str">
        <f t="shared" si="5"/>
        <v>Long Term-Mid Value</v>
      </c>
    </row>
    <row r="44" spans="2:21" x14ac:dyDescent="0.3">
      <c r="B44" s="1">
        <v>9486</v>
      </c>
      <c r="C44" s="1">
        <v>694</v>
      </c>
      <c r="D44" s="1" t="s">
        <v>79</v>
      </c>
      <c r="E44" s="1" t="s">
        <v>411</v>
      </c>
      <c r="F44" s="1" t="s">
        <v>11</v>
      </c>
      <c r="G44" s="35" t="s">
        <v>80</v>
      </c>
      <c r="H44">
        <v>9430559862</v>
      </c>
      <c r="I44" s="35" t="s">
        <v>998</v>
      </c>
      <c r="J44">
        <v>782</v>
      </c>
      <c r="K44" s="1">
        <v>24856</v>
      </c>
      <c r="L44" s="1" t="s">
        <v>940</v>
      </c>
      <c r="M44" s="1" t="s">
        <v>941</v>
      </c>
      <c r="N44" s="1" t="s">
        <v>1656</v>
      </c>
      <c r="O44" s="1" t="s">
        <v>1640</v>
      </c>
      <c r="P44" s="2">
        <v>37775</v>
      </c>
      <c r="Q44" s="2">
        <v>41767</v>
      </c>
      <c r="R44" s="14">
        <f t="shared" si="3"/>
        <v>10</v>
      </c>
      <c r="S44" s="14" t="str">
        <f t="shared" si="4"/>
        <v>Mid Term</v>
      </c>
      <c r="T44" s="14" t="str">
        <f>IF(AND(K44&gt;=0, K44&lt;=30000), "Low Value",
   IF(AND(K44&gt;5, K44&lt;=60000), "Mid Value",
      IF(K44&gt;60000, "High Value" )))</f>
        <v>Low Value</v>
      </c>
      <c r="U44" s="14" t="str">
        <f t="shared" si="5"/>
        <v>Mid Term-Low Value</v>
      </c>
    </row>
    <row r="45" spans="2:21" x14ac:dyDescent="0.3">
      <c r="B45" s="1">
        <v>308</v>
      </c>
      <c r="C45" s="1">
        <v>198</v>
      </c>
      <c r="D45" s="1" t="s">
        <v>81</v>
      </c>
      <c r="E45" s="1" t="s">
        <v>412</v>
      </c>
      <c r="F45" s="1" t="s">
        <v>14</v>
      </c>
      <c r="G45" s="35" t="s">
        <v>82</v>
      </c>
      <c r="H45">
        <v>4160161977</v>
      </c>
      <c r="I45" s="35" t="s">
        <v>999</v>
      </c>
      <c r="J45">
        <v>140</v>
      </c>
      <c r="K45" s="1">
        <v>39234</v>
      </c>
      <c r="L45" s="1" t="s">
        <v>940</v>
      </c>
      <c r="M45" s="1" t="s">
        <v>941</v>
      </c>
      <c r="N45" s="1" t="s">
        <v>1654</v>
      </c>
      <c r="O45" s="1" t="s">
        <v>1628</v>
      </c>
      <c r="P45" s="2">
        <v>35922</v>
      </c>
      <c r="Q45" s="2">
        <v>42733</v>
      </c>
      <c r="R45" s="14">
        <f t="shared" si="3"/>
        <v>18</v>
      </c>
      <c r="S45" s="14" t="str">
        <f t="shared" si="4"/>
        <v>Long Term</v>
      </c>
      <c r="T45" s="14" t="str">
        <f>IF(AND(K45&gt;=0, K45&lt;=30000), "Low Value",
   IF(AND(K45&gt;5, K45&lt;=60000), "Mid Value",
      IF(K45&gt;60000, "High Value" )))</f>
        <v>Mid Value</v>
      </c>
      <c r="U45" s="14" t="str">
        <f t="shared" si="5"/>
        <v>Long Term-Mid Value</v>
      </c>
    </row>
    <row r="46" spans="2:21" x14ac:dyDescent="0.3">
      <c r="B46" s="1">
        <v>8927</v>
      </c>
      <c r="C46" s="1">
        <v>576</v>
      </c>
      <c r="D46" s="1" t="s">
        <v>83</v>
      </c>
      <c r="E46" s="1" t="s">
        <v>413</v>
      </c>
      <c r="F46" s="1" t="s">
        <v>11</v>
      </c>
      <c r="G46" s="35" t="s">
        <v>84</v>
      </c>
      <c r="H46">
        <v>1660494007</v>
      </c>
      <c r="I46" s="35" t="s">
        <v>1001</v>
      </c>
      <c r="J46">
        <v>702</v>
      </c>
      <c r="K46" s="1">
        <v>74222</v>
      </c>
      <c r="L46" s="1" t="s">
        <v>940</v>
      </c>
      <c r="M46" s="1" t="s">
        <v>943</v>
      </c>
      <c r="N46" s="1" t="s">
        <v>1657</v>
      </c>
      <c r="O46" s="1" t="s">
        <v>1631</v>
      </c>
      <c r="P46" s="2">
        <v>27763</v>
      </c>
      <c r="Q46" s="2">
        <v>31305</v>
      </c>
      <c r="R46" s="14">
        <f t="shared" si="3"/>
        <v>9</v>
      </c>
      <c r="S46" s="14" t="str">
        <f t="shared" si="4"/>
        <v>Mid Term</v>
      </c>
      <c r="T46" s="14" t="str">
        <f>IF(AND(K46&gt;=0, K46&lt;=30000), "Low Value",
   IF(AND(K46&gt;5, K46&lt;=60000), "Mid Value",
      IF(K46&gt;60000, "High Value" )))</f>
        <v>High Value</v>
      </c>
      <c r="U46" s="14" t="str">
        <f t="shared" si="5"/>
        <v>Mid Term-High Value</v>
      </c>
    </row>
    <row r="47" spans="2:21" x14ac:dyDescent="0.3">
      <c r="B47" s="1">
        <v>249</v>
      </c>
      <c r="C47" s="1">
        <v>754</v>
      </c>
      <c r="D47" s="1" t="s">
        <v>35</v>
      </c>
      <c r="E47" s="1" t="s">
        <v>414</v>
      </c>
      <c r="F47" s="1" t="s">
        <v>14</v>
      </c>
      <c r="G47" s="35" t="s">
        <v>85</v>
      </c>
      <c r="H47">
        <v>2979310129</v>
      </c>
      <c r="I47" s="35" t="s">
        <v>1002</v>
      </c>
      <c r="J47">
        <v>284</v>
      </c>
      <c r="K47" s="1">
        <v>47260</v>
      </c>
      <c r="L47" s="1" t="s">
        <v>940</v>
      </c>
      <c r="M47" s="1" t="s">
        <v>941</v>
      </c>
      <c r="N47" s="1" t="s">
        <v>1658</v>
      </c>
      <c r="O47" s="1" t="s">
        <v>1628</v>
      </c>
      <c r="P47" s="2">
        <v>40312</v>
      </c>
      <c r="Q47" s="2">
        <v>46709</v>
      </c>
      <c r="R47" s="14">
        <f t="shared" si="3"/>
        <v>17</v>
      </c>
      <c r="S47" s="14" t="str">
        <f t="shared" si="4"/>
        <v>Long Term</v>
      </c>
      <c r="T47" s="14" t="str">
        <f>IF(AND(K47&gt;=0, K47&lt;=30000), "Low Value",
   IF(AND(K47&gt;5, K47&lt;=60000), "Mid Value",
      IF(K47&gt;60000, "High Value" )))</f>
        <v>Mid Value</v>
      </c>
      <c r="U47" s="14" t="str">
        <f t="shared" si="5"/>
        <v>Long Term-Mid Value</v>
      </c>
    </row>
    <row r="48" spans="2:21" x14ac:dyDescent="0.3">
      <c r="B48" s="1">
        <v>2620</v>
      </c>
      <c r="C48" s="1">
        <v>547</v>
      </c>
      <c r="D48" s="1" t="s">
        <v>86</v>
      </c>
      <c r="E48" s="1" t="s">
        <v>415</v>
      </c>
      <c r="F48" s="1" t="s">
        <v>14</v>
      </c>
      <c r="G48" s="35" t="s">
        <v>87</v>
      </c>
      <c r="H48">
        <v>1973879566</v>
      </c>
      <c r="I48" s="35" t="s">
        <v>1004</v>
      </c>
      <c r="J48">
        <v>199</v>
      </c>
      <c r="K48" s="1">
        <v>45432</v>
      </c>
      <c r="L48" s="1" t="s">
        <v>946</v>
      </c>
      <c r="M48" s="1" t="s">
        <v>943</v>
      </c>
      <c r="N48" s="1" t="s">
        <v>1633</v>
      </c>
      <c r="O48" s="1" t="s">
        <v>1628</v>
      </c>
      <c r="P48" s="2">
        <v>38948</v>
      </c>
      <c r="Q48" s="2">
        <v>44564</v>
      </c>
      <c r="R48" s="14">
        <f t="shared" si="3"/>
        <v>15</v>
      </c>
      <c r="S48" s="14" t="str">
        <f t="shared" si="4"/>
        <v>Long Term</v>
      </c>
      <c r="T48" s="14" t="str">
        <f>IF(AND(K48&gt;=0, K48&lt;=30000), "Low Value",
   IF(AND(K48&gt;5, K48&lt;=60000), "Mid Value",
      IF(K48&gt;60000, "High Value" )))</f>
        <v>Mid Value</v>
      </c>
      <c r="U48" s="14" t="str">
        <f t="shared" si="5"/>
        <v>Long Term-Mid Value</v>
      </c>
    </row>
    <row r="49" spans="2:21" x14ac:dyDescent="0.3">
      <c r="B49" s="1">
        <v>1164</v>
      </c>
      <c r="C49" s="1">
        <v>656</v>
      </c>
      <c r="D49" s="1" t="s">
        <v>88</v>
      </c>
      <c r="E49" s="1" t="s">
        <v>416</v>
      </c>
      <c r="F49" s="1" t="s">
        <v>8</v>
      </c>
      <c r="G49" s="35" t="s">
        <v>89</v>
      </c>
      <c r="H49">
        <v>7030699598</v>
      </c>
      <c r="I49" s="35" t="s">
        <v>1005</v>
      </c>
      <c r="J49">
        <v>228</v>
      </c>
      <c r="K49" s="1">
        <v>30192</v>
      </c>
      <c r="L49" s="1" t="s">
        <v>940</v>
      </c>
      <c r="M49" s="1" t="s">
        <v>943</v>
      </c>
      <c r="N49" s="1" t="s">
        <v>1659</v>
      </c>
      <c r="O49" s="1" t="s">
        <v>1640</v>
      </c>
      <c r="P49" s="2">
        <v>30479</v>
      </c>
      <c r="Q49" s="2">
        <v>37219</v>
      </c>
      <c r="R49" s="14">
        <f t="shared" si="3"/>
        <v>18</v>
      </c>
      <c r="S49" s="14" t="str">
        <f t="shared" si="4"/>
        <v>Long Term</v>
      </c>
      <c r="T49" s="14" t="str">
        <f>IF(AND(K49&gt;=0, K49&lt;=30000), "Low Value",
   IF(AND(K49&gt;5, K49&lt;=60000), "Mid Value",
      IF(K49&gt;60000, "High Value" )))</f>
        <v>Mid Value</v>
      </c>
      <c r="U49" s="14" t="str">
        <f t="shared" si="5"/>
        <v>Long Term-Mid Value</v>
      </c>
    </row>
    <row r="50" spans="2:21" x14ac:dyDescent="0.3">
      <c r="B50" s="1">
        <v>4711</v>
      </c>
      <c r="C50" s="1">
        <v>654</v>
      </c>
      <c r="D50" s="1" t="s">
        <v>90</v>
      </c>
      <c r="E50" s="1" t="s">
        <v>417</v>
      </c>
      <c r="F50" s="1" t="s">
        <v>8</v>
      </c>
      <c r="G50" s="35" t="s">
        <v>91</v>
      </c>
      <c r="H50">
        <v>2618164744</v>
      </c>
      <c r="I50" s="35" t="s">
        <v>1007</v>
      </c>
      <c r="J50">
        <v>908</v>
      </c>
      <c r="K50" s="1">
        <v>53868</v>
      </c>
      <c r="L50" s="1" t="s">
        <v>946</v>
      </c>
      <c r="M50" s="1" t="s">
        <v>941</v>
      </c>
      <c r="N50" s="1" t="s">
        <v>1633</v>
      </c>
      <c r="O50" s="1" t="s">
        <v>1628</v>
      </c>
      <c r="P50" s="2">
        <v>35927</v>
      </c>
      <c r="Q50" s="2">
        <v>39342</v>
      </c>
      <c r="R50" s="14">
        <f t="shared" si="3"/>
        <v>9</v>
      </c>
      <c r="S50" s="14" t="str">
        <f t="shared" si="4"/>
        <v>Mid Term</v>
      </c>
      <c r="T50" s="14" t="str">
        <f>IF(AND(K50&gt;=0, K50&lt;=30000), "Low Value",
   IF(AND(K50&gt;5, K50&lt;=60000), "Mid Value",
      IF(K50&gt;60000, "High Value" )))</f>
        <v>Mid Value</v>
      </c>
      <c r="U50" s="14" t="str">
        <f t="shared" si="5"/>
        <v>Mid Term-Mid Value</v>
      </c>
    </row>
    <row r="51" spans="2:21" x14ac:dyDescent="0.3">
      <c r="B51" s="1">
        <v>4053</v>
      </c>
      <c r="C51" s="1">
        <v>646</v>
      </c>
      <c r="D51" s="1" t="s">
        <v>92</v>
      </c>
      <c r="E51" s="1" t="s">
        <v>418</v>
      </c>
      <c r="F51" s="1" t="s">
        <v>14</v>
      </c>
      <c r="G51" s="35" t="s">
        <v>93</v>
      </c>
      <c r="H51">
        <v>6736421797</v>
      </c>
      <c r="I51" s="35" t="s">
        <v>1009</v>
      </c>
      <c r="J51">
        <v>594</v>
      </c>
      <c r="K51" s="1">
        <v>9691</v>
      </c>
      <c r="L51" s="1" t="s">
        <v>946</v>
      </c>
      <c r="M51" s="1" t="s">
        <v>941</v>
      </c>
      <c r="N51" s="1" t="s">
        <v>1633</v>
      </c>
      <c r="O51" s="1" t="s">
        <v>1640</v>
      </c>
      <c r="P51" s="2">
        <v>41348</v>
      </c>
      <c r="Q51" s="2">
        <v>45448</v>
      </c>
      <c r="R51" s="14">
        <f t="shared" si="3"/>
        <v>11</v>
      </c>
      <c r="S51" s="14" t="str">
        <f t="shared" si="4"/>
        <v>Long Term</v>
      </c>
      <c r="T51" s="14" t="str">
        <f>IF(AND(K51&gt;=0, K51&lt;=30000), "Low Value",
   IF(AND(K51&gt;5, K51&lt;=60000), "Mid Value",
      IF(K51&gt;60000, "High Value" )))</f>
        <v>Low Value</v>
      </c>
      <c r="U51" s="14" t="str">
        <f t="shared" si="5"/>
        <v>Long Term-Low Value</v>
      </c>
    </row>
    <row r="52" spans="2:21" x14ac:dyDescent="0.3">
      <c r="B52" s="1">
        <v>4272</v>
      </c>
      <c r="C52" s="1">
        <v>250</v>
      </c>
      <c r="D52" s="1" t="s">
        <v>94</v>
      </c>
      <c r="E52" s="1" t="s">
        <v>419</v>
      </c>
      <c r="F52" s="1" t="s">
        <v>14</v>
      </c>
      <c r="G52" s="35" t="s">
        <v>95</v>
      </c>
      <c r="H52">
        <v>5071378297</v>
      </c>
      <c r="I52" s="35" t="s">
        <v>1010</v>
      </c>
      <c r="J52">
        <v>542</v>
      </c>
      <c r="K52" s="1">
        <v>39001</v>
      </c>
      <c r="L52" s="1" t="s">
        <v>946</v>
      </c>
      <c r="M52" s="1" t="s">
        <v>943</v>
      </c>
      <c r="N52" s="1" t="s">
        <v>1633</v>
      </c>
      <c r="O52" s="1" t="s">
        <v>1628</v>
      </c>
      <c r="P52" s="2">
        <v>41746</v>
      </c>
      <c r="Q52" s="2">
        <v>44742</v>
      </c>
      <c r="R52" s="14">
        <f t="shared" si="3"/>
        <v>8</v>
      </c>
      <c r="S52" s="14" t="str">
        <f t="shared" si="4"/>
        <v>Mid Term</v>
      </c>
      <c r="T52" s="14" t="str">
        <f>IF(AND(K52&gt;=0, K52&lt;=30000), "Low Value",
   IF(AND(K52&gt;5, K52&lt;=60000), "Mid Value",
      IF(K52&gt;60000, "High Value" )))</f>
        <v>Mid Value</v>
      </c>
      <c r="U52" s="14" t="str">
        <f t="shared" si="5"/>
        <v>Mid Term-Mid Value</v>
      </c>
    </row>
    <row r="53" spans="2:21" x14ac:dyDescent="0.3">
      <c r="B53" s="1">
        <v>7005</v>
      </c>
      <c r="C53" s="1">
        <v>81</v>
      </c>
      <c r="D53" s="1" t="s">
        <v>96</v>
      </c>
      <c r="E53" s="1" t="s">
        <v>420</v>
      </c>
      <c r="F53" s="1" t="s">
        <v>14</v>
      </c>
      <c r="G53" s="35" t="s">
        <v>97</v>
      </c>
      <c r="H53">
        <v>3907479910</v>
      </c>
      <c r="I53" s="35" t="s">
        <v>1012</v>
      </c>
      <c r="J53">
        <v>586</v>
      </c>
      <c r="K53" s="1">
        <v>70814</v>
      </c>
      <c r="L53" s="1" t="s">
        <v>946</v>
      </c>
      <c r="M53" s="1" t="s">
        <v>941</v>
      </c>
      <c r="N53" s="1" t="s">
        <v>1633</v>
      </c>
      <c r="O53" s="1" t="s">
        <v>1631</v>
      </c>
      <c r="P53" s="2">
        <v>26021</v>
      </c>
      <c r="Q53" s="2">
        <v>30403</v>
      </c>
      <c r="R53" s="14">
        <f t="shared" si="3"/>
        <v>11</v>
      </c>
      <c r="S53" s="14" t="str">
        <f t="shared" si="4"/>
        <v>Long Term</v>
      </c>
      <c r="T53" s="14" t="str">
        <f>IF(AND(K53&gt;=0, K53&lt;=30000), "Low Value",
   IF(AND(K53&gt;5, K53&lt;=60000), "Mid Value",
      IF(K53&gt;60000, "High Value" )))</f>
        <v>High Value</v>
      </c>
      <c r="U53" s="14" t="str">
        <f t="shared" si="5"/>
        <v>Long Term-High Value</v>
      </c>
    </row>
    <row r="54" spans="2:21" x14ac:dyDescent="0.3">
      <c r="B54" s="1">
        <v>2308</v>
      </c>
      <c r="C54" s="1">
        <v>898</v>
      </c>
      <c r="D54" s="1" t="s">
        <v>98</v>
      </c>
      <c r="E54" s="1" t="s">
        <v>421</v>
      </c>
      <c r="F54" s="1" t="s">
        <v>8</v>
      </c>
      <c r="G54" s="35" t="s">
        <v>99</v>
      </c>
      <c r="H54">
        <v>8175968796</v>
      </c>
      <c r="I54" s="35" t="s">
        <v>1013</v>
      </c>
      <c r="J54">
        <v>636</v>
      </c>
      <c r="K54" s="1">
        <v>13740</v>
      </c>
      <c r="L54" s="1" t="s">
        <v>940</v>
      </c>
      <c r="M54" s="1" t="s">
        <v>943</v>
      </c>
      <c r="N54" s="1" t="s">
        <v>1660</v>
      </c>
      <c r="O54" s="1" t="s">
        <v>1640</v>
      </c>
      <c r="P54" s="2">
        <v>29175</v>
      </c>
      <c r="Q54" s="2">
        <v>30472</v>
      </c>
      <c r="R54" s="14">
        <f t="shared" si="3"/>
        <v>3</v>
      </c>
      <c r="S54" s="14" t="str">
        <f t="shared" si="4"/>
        <v>Short Term</v>
      </c>
      <c r="T54" s="14" t="str">
        <f>IF(AND(K54&gt;=0, K54&lt;=30000), "Low Value",
   IF(AND(K54&gt;5, K54&lt;=60000), "Mid Value",
      IF(K54&gt;60000, "High Value" )))</f>
        <v>Low Value</v>
      </c>
      <c r="U54" s="14" t="str">
        <f t="shared" si="5"/>
        <v>Short Term-Low Value</v>
      </c>
    </row>
    <row r="55" spans="2:21" x14ac:dyDescent="0.3">
      <c r="B55" s="1">
        <v>5150</v>
      </c>
      <c r="C55" s="1">
        <v>461</v>
      </c>
      <c r="D55" s="1" t="s">
        <v>100</v>
      </c>
      <c r="E55" s="1" t="s">
        <v>422</v>
      </c>
      <c r="F55" s="1" t="s">
        <v>11</v>
      </c>
      <c r="G55" s="35" t="s">
        <v>101</v>
      </c>
      <c r="H55">
        <v>2711085992</v>
      </c>
      <c r="I55" s="35" t="s">
        <v>1015</v>
      </c>
      <c r="J55">
        <v>581</v>
      </c>
      <c r="K55" s="1">
        <v>33435</v>
      </c>
      <c r="L55" s="1" t="s">
        <v>946</v>
      </c>
      <c r="M55" s="1" t="s">
        <v>941</v>
      </c>
      <c r="N55" s="1" t="s">
        <v>1633</v>
      </c>
      <c r="O55" s="1" t="s">
        <v>1628</v>
      </c>
      <c r="P55" s="2">
        <v>42926</v>
      </c>
      <c r="Q55" s="2">
        <v>48907</v>
      </c>
      <c r="R55" s="14">
        <f t="shared" si="3"/>
        <v>16</v>
      </c>
      <c r="S55" s="14" t="str">
        <f t="shared" si="4"/>
        <v>Long Term</v>
      </c>
      <c r="T55" s="14" t="str">
        <f>IF(AND(K55&gt;=0, K55&lt;=30000), "Low Value",
   IF(AND(K55&gt;5, K55&lt;=60000), "Mid Value",
      IF(K55&gt;60000, "High Value" )))</f>
        <v>Mid Value</v>
      </c>
      <c r="U55" s="14" t="str">
        <f t="shared" si="5"/>
        <v>Long Term-Mid Value</v>
      </c>
    </row>
    <row r="56" spans="2:21" x14ac:dyDescent="0.3">
      <c r="B56" s="1">
        <v>693</v>
      </c>
      <c r="C56" s="1">
        <v>390</v>
      </c>
      <c r="D56" s="1" t="s">
        <v>102</v>
      </c>
      <c r="E56" s="1" t="s">
        <v>423</v>
      </c>
      <c r="F56" s="1" t="s">
        <v>8</v>
      </c>
      <c r="G56" s="35" t="s">
        <v>103</v>
      </c>
      <c r="H56">
        <v>3457826852</v>
      </c>
      <c r="I56" s="35" t="s">
        <v>1016</v>
      </c>
      <c r="J56">
        <v>336</v>
      </c>
      <c r="K56" s="1">
        <v>73589</v>
      </c>
      <c r="L56" s="1" t="s">
        <v>946</v>
      </c>
      <c r="M56" s="1" t="s">
        <v>941</v>
      </c>
      <c r="N56" s="1" t="s">
        <v>1633</v>
      </c>
      <c r="O56" s="1" t="s">
        <v>1631</v>
      </c>
      <c r="P56" s="2">
        <v>39331</v>
      </c>
      <c r="Q56" s="2">
        <v>44555</v>
      </c>
      <c r="R56" s="14">
        <f t="shared" si="3"/>
        <v>14</v>
      </c>
      <c r="S56" s="14" t="str">
        <f t="shared" si="4"/>
        <v>Long Term</v>
      </c>
      <c r="T56" s="14" t="str">
        <f>IF(AND(K56&gt;=0, K56&lt;=30000), "Low Value",
   IF(AND(K56&gt;5, K56&lt;=60000), "Mid Value",
      IF(K56&gt;60000, "High Value" )))</f>
        <v>High Value</v>
      </c>
      <c r="U56" s="14" t="str">
        <f t="shared" si="5"/>
        <v>Long Term-High Value</v>
      </c>
    </row>
    <row r="57" spans="2:21" x14ac:dyDescent="0.3">
      <c r="B57" s="1">
        <v>9598</v>
      </c>
      <c r="C57" s="1">
        <v>988</v>
      </c>
      <c r="D57" s="1" t="s">
        <v>104</v>
      </c>
      <c r="E57" s="1" t="s">
        <v>424</v>
      </c>
      <c r="F57" s="1" t="s">
        <v>8</v>
      </c>
      <c r="G57" s="35" t="s">
        <v>105</v>
      </c>
      <c r="H57">
        <v>2858707837</v>
      </c>
      <c r="I57" s="35" t="s">
        <v>1017</v>
      </c>
      <c r="J57">
        <v>504</v>
      </c>
      <c r="K57" s="1">
        <v>18598</v>
      </c>
      <c r="L57" s="1" t="s">
        <v>940</v>
      </c>
      <c r="M57" s="1" t="s">
        <v>943</v>
      </c>
      <c r="N57" s="1" t="s">
        <v>1661</v>
      </c>
      <c r="O57" s="1" t="s">
        <v>1640</v>
      </c>
      <c r="P57" s="2">
        <v>30950</v>
      </c>
      <c r="Q57" s="2">
        <v>31610</v>
      </c>
      <c r="R57" s="14">
        <f t="shared" si="3"/>
        <v>1</v>
      </c>
      <c r="S57" s="14" t="str">
        <f t="shared" si="4"/>
        <v>Short Term</v>
      </c>
      <c r="T57" s="14" t="str">
        <f>IF(AND(K57&gt;=0, K57&lt;=30000), "Low Value",
   IF(AND(K57&gt;5, K57&lt;=60000), "Mid Value",
      IF(K57&gt;60000, "High Value" )))</f>
        <v>Low Value</v>
      </c>
      <c r="U57" s="14" t="str">
        <f t="shared" si="5"/>
        <v>Short Term-Low Value</v>
      </c>
    </row>
    <row r="58" spans="2:21" x14ac:dyDescent="0.3">
      <c r="B58" s="1">
        <v>8103</v>
      </c>
      <c r="C58" s="1">
        <v>597</v>
      </c>
      <c r="D58" s="1" t="s">
        <v>22</v>
      </c>
      <c r="E58" s="1" t="s">
        <v>425</v>
      </c>
      <c r="F58" s="1" t="s">
        <v>14</v>
      </c>
      <c r="G58" s="35" t="s">
        <v>106</v>
      </c>
      <c r="H58">
        <v>2065509695</v>
      </c>
      <c r="I58" s="35" t="s">
        <v>1019</v>
      </c>
      <c r="J58">
        <v>346</v>
      </c>
      <c r="K58" s="1">
        <v>23003</v>
      </c>
      <c r="L58" s="1" t="s">
        <v>940</v>
      </c>
      <c r="M58" s="1" t="s">
        <v>941</v>
      </c>
      <c r="N58" s="1" t="s">
        <v>1662</v>
      </c>
      <c r="O58" s="1" t="s">
        <v>1640</v>
      </c>
      <c r="P58" s="2">
        <v>29072</v>
      </c>
      <c r="Q58" s="2">
        <v>33197</v>
      </c>
      <c r="R58" s="14">
        <f t="shared" si="3"/>
        <v>11</v>
      </c>
      <c r="S58" s="14" t="str">
        <f t="shared" si="4"/>
        <v>Long Term</v>
      </c>
      <c r="T58" s="14" t="str">
        <f>IF(AND(K58&gt;=0, K58&lt;=30000), "Low Value",
   IF(AND(K58&gt;5, K58&lt;=60000), "Mid Value",
      IF(K58&gt;60000, "High Value" )))</f>
        <v>Low Value</v>
      </c>
      <c r="U58" s="14" t="str">
        <f t="shared" si="5"/>
        <v>Long Term-Low Value</v>
      </c>
    </row>
    <row r="59" spans="2:21" x14ac:dyDescent="0.3">
      <c r="B59" s="1">
        <v>8894</v>
      </c>
      <c r="C59" s="1">
        <v>916</v>
      </c>
      <c r="D59" s="1" t="s">
        <v>107</v>
      </c>
      <c r="E59" s="1" t="s">
        <v>426</v>
      </c>
      <c r="F59" s="1" t="s">
        <v>11</v>
      </c>
      <c r="G59" s="35" t="s">
        <v>108</v>
      </c>
      <c r="H59">
        <v>4133664929</v>
      </c>
      <c r="I59" s="35" t="s">
        <v>1018</v>
      </c>
      <c r="J59">
        <v>135</v>
      </c>
      <c r="K59" s="1">
        <v>80901</v>
      </c>
      <c r="L59" s="1" t="s">
        <v>946</v>
      </c>
      <c r="M59" s="1" t="s">
        <v>941</v>
      </c>
      <c r="N59" s="1" t="s">
        <v>1633</v>
      </c>
      <c r="O59" s="1" t="s">
        <v>1631</v>
      </c>
      <c r="P59" s="2">
        <v>39964</v>
      </c>
      <c r="Q59" s="2">
        <v>44504</v>
      </c>
      <c r="R59" s="14">
        <f t="shared" si="3"/>
        <v>12</v>
      </c>
      <c r="S59" s="14" t="str">
        <f t="shared" si="4"/>
        <v>Long Term</v>
      </c>
      <c r="T59" s="14" t="str">
        <f>IF(AND(K59&gt;=0, K59&lt;=30000), "Low Value",
   IF(AND(K59&gt;5, K59&lt;=60000), "Mid Value",
      IF(K59&gt;60000, "High Value" )))</f>
        <v>High Value</v>
      </c>
      <c r="U59" s="14" t="str">
        <f t="shared" si="5"/>
        <v>Long Term-High Value</v>
      </c>
    </row>
    <row r="60" spans="2:21" x14ac:dyDescent="0.3">
      <c r="B60" s="1">
        <v>114</v>
      </c>
      <c r="C60" s="1">
        <v>135</v>
      </c>
      <c r="D60" s="1" t="s">
        <v>42</v>
      </c>
      <c r="E60" s="1" t="s">
        <v>427</v>
      </c>
      <c r="F60" s="1" t="s">
        <v>8</v>
      </c>
      <c r="G60" s="35" t="s">
        <v>109</v>
      </c>
      <c r="H60">
        <v>5958159146</v>
      </c>
      <c r="I60" s="35" t="s">
        <v>1021</v>
      </c>
      <c r="J60">
        <v>822</v>
      </c>
      <c r="K60" s="1">
        <v>69113</v>
      </c>
      <c r="L60" s="1" t="s">
        <v>940</v>
      </c>
      <c r="M60" s="1" t="s">
        <v>943</v>
      </c>
      <c r="N60" s="1" t="s">
        <v>1663</v>
      </c>
      <c r="O60" s="1" t="s">
        <v>1631</v>
      </c>
      <c r="P60" s="2">
        <v>30298</v>
      </c>
      <c r="Q60" s="2">
        <v>35154</v>
      </c>
      <c r="R60" s="14">
        <f t="shared" si="3"/>
        <v>13</v>
      </c>
      <c r="S60" s="14" t="str">
        <f t="shared" si="4"/>
        <v>Long Term</v>
      </c>
      <c r="T60" s="14" t="str">
        <f>IF(AND(K60&gt;=0, K60&lt;=30000), "Low Value",
   IF(AND(K60&gt;5, K60&lt;=60000), "Mid Value",
      IF(K60&gt;60000, "High Value" )))</f>
        <v>High Value</v>
      </c>
      <c r="U60" s="14" t="str">
        <f t="shared" si="5"/>
        <v>Long Term-High Value</v>
      </c>
    </row>
    <row r="61" spans="2:21" x14ac:dyDescent="0.3">
      <c r="B61" s="1">
        <v>6546</v>
      </c>
      <c r="C61" s="1">
        <v>262</v>
      </c>
      <c r="D61" s="1" t="s">
        <v>110</v>
      </c>
      <c r="E61" s="1" t="s">
        <v>428</v>
      </c>
      <c r="F61" s="1" t="s">
        <v>11</v>
      </c>
      <c r="G61" s="35" t="s">
        <v>111</v>
      </c>
      <c r="H61">
        <v>1022633285</v>
      </c>
      <c r="I61" s="35" t="s">
        <v>1000</v>
      </c>
      <c r="J61">
        <v>95</v>
      </c>
      <c r="K61" s="1">
        <v>26060</v>
      </c>
      <c r="L61" s="1" t="s">
        <v>946</v>
      </c>
      <c r="M61" s="1" t="s">
        <v>943</v>
      </c>
      <c r="N61" s="1" t="s">
        <v>1633</v>
      </c>
      <c r="O61" s="1" t="s">
        <v>1640</v>
      </c>
      <c r="P61" s="2">
        <v>40299</v>
      </c>
      <c r="Q61" s="2">
        <v>44142</v>
      </c>
      <c r="R61" s="14">
        <f t="shared" si="3"/>
        <v>10</v>
      </c>
      <c r="S61" s="14" t="str">
        <f t="shared" si="4"/>
        <v>Mid Term</v>
      </c>
      <c r="T61" s="14" t="str">
        <f>IF(AND(K61&gt;=0, K61&lt;=30000), "Low Value",
   IF(AND(K61&gt;5, K61&lt;=60000), "Mid Value",
      IF(K61&gt;60000, "High Value" )))</f>
        <v>Low Value</v>
      </c>
      <c r="U61" s="14" t="str">
        <f t="shared" si="5"/>
        <v>Mid Term-Low Value</v>
      </c>
    </row>
    <row r="62" spans="2:21" x14ac:dyDescent="0.3">
      <c r="B62" s="1">
        <v>3571</v>
      </c>
      <c r="C62" s="1">
        <v>844</v>
      </c>
      <c r="D62" s="1" t="s">
        <v>112</v>
      </c>
      <c r="E62" s="1" t="s">
        <v>429</v>
      </c>
      <c r="F62" s="1" t="s">
        <v>14</v>
      </c>
      <c r="G62" s="35" t="s">
        <v>113</v>
      </c>
      <c r="H62">
        <v>4283361474</v>
      </c>
      <c r="I62" s="35" t="s">
        <v>1022</v>
      </c>
      <c r="J62">
        <v>597</v>
      </c>
      <c r="K62" s="1">
        <v>25677</v>
      </c>
      <c r="L62" s="1" t="s">
        <v>946</v>
      </c>
      <c r="M62" s="1" t="s">
        <v>941</v>
      </c>
      <c r="N62" s="1" t="s">
        <v>1633</v>
      </c>
      <c r="O62" s="1" t="s">
        <v>1640</v>
      </c>
      <c r="P62" s="2">
        <v>31375</v>
      </c>
      <c r="Q62" s="2">
        <v>32024</v>
      </c>
      <c r="R62" s="14">
        <f t="shared" si="3"/>
        <v>1</v>
      </c>
      <c r="S62" s="14" t="str">
        <f t="shared" si="4"/>
        <v>Short Term</v>
      </c>
      <c r="T62" s="14" t="str">
        <f>IF(AND(K62&gt;=0, K62&lt;=30000), "Low Value",
   IF(AND(K62&gt;5, K62&lt;=60000), "Mid Value",
      IF(K62&gt;60000, "High Value" )))</f>
        <v>Low Value</v>
      </c>
      <c r="U62" s="14" t="str">
        <f t="shared" si="5"/>
        <v>Short Term-Low Value</v>
      </c>
    </row>
    <row r="63" spans="2:21" x14ac:dyDescent="0.3">
      <c r="B63" s="1">
        <v>7316</v>
      </c>
      <c r="C63" s="1">
        <v>169</v>
      </c>
      <c r="D63" s="1" t="s">
        <v>114</v>
      </c>
      <c r="E63" s="1" t="s">
        <v>430</v>
      </c>
      <c r="F63" s="1" t="s">
        <v>14</v>
      </c>
      <c r="G63" s="35" t="s">
        <v>115</v>
      </c>
      <c r="H63">
        <v>2950413181</v>
      </c>
      <c r="I63" s="35" t="s">
        <v>1023</v>
      </c>
      <c r="J63">
        <v>340</v>
      </c>
      <c r="K63" s="1">
        <v>62912</v>
      </c>
      <c r="L63" s="1" t="s">
        <v>946</v>
      </c>
      <c r="M63" s="1" t="s">
        <v>943</v>
      </c>
      <c r="N63" s="1" t="s">
        <v>1633</v>
      </c>
      <c r="O63" s="1" t="s">
        <v>1628</v>
      </c>
      <c r="P63" s="2">
        <v>27971</v>
      </c>
      <c r="Q63" s="2">
        <v>34846</v>
      </c>
      <c r="R63" s="14">
        <f t="shared" si="3"/>
        <v>18</v>
      </c>
      <c r="S63" s="14" t="str">
        <f t="shared" si="4"/>
        <v>Long Term</v>
      </c>
      <c r="T63" s="14" t="str">
        <f>IF(AND(K63&gt;=0, K63&lt;=30000), "Low Value",
   IF(AND(K63&gt;5, K63&lt;=60000), "Mid Value",
      IF(K63&gt;60000, "High Value" )))</f>
        <v>High Value</v>
      </c>
      <c r="U63" s="14" t="str">
        <f t="shared" si="5"/>
        <v>Long Term-High Value</v>
      </c>
    </row>
    <row r="64" spans="2:21" x14ac:dyDescent="0.3">
      <c r="B64" s="1">
        <v>2478</v>
      </c>
      <c r="C64" s="1">
        <v>671</v>
      </c>
      <c r="D64" s="1" t="s">
        <v>116</v>
      </c>
      <c r="E64" s="1" t="s">
        <v>431</v>
      </c>
      <c r="F64" s="1" t="s">
        <v>8</v>
      </c>
      <c r="G64" s="35" t="s">
        <v>117</v>
      </c>
      <c r="H64">
        <v>3513023435</v>
      </c>
      <c r="I64" s="35" t="s">
        <v>1025</v>
      </c>
      <c r="J64">
        <v>905</v>
      </c>
      <c r="K64" s="1">
        <v>77649</v>
      </c>
      <c r="L64" s="1" t="s">
        <v>940</v>
      </c>
      <c r="M64" s="1" t="s">
        <v>941</v>
      </c>
      <c r="N64" s="1" t="s">
        <v>1664</v>
      </c>
      <c r="O64" s="1" t="s">
        <v>1631</v>
      </c>
      <c r="P64" s="2">
        <v>37775</v>
      </c>
      <c r="Q64" s="2">
        <v>40119</v>
      </c>
      <c r="R64" s="14">
        <f t="shared" si="3"/>
        <v>6</v>
      </c>
      <c r="S64" s="14" t="str">
        <f t="shared" si="4"/>
        <v>Mid Term</v>
      </c>
      <c r="T64" s="14" t="str">
        <f>IF(AND(K64&gt;=0, K64&lt;=30000), "Low Value",
   IF(AND(K64&gt;5, K64&lt;=60000), "Mid Value",
      IF(K64&gt;60000, "High Value" )))</f>
        <v>High Value</v>
      </c>
      <c r="U64" s="14" t="str">
        <f t="shared" si="5"/>
        <v>Mid Term-High Value</v>
      </c>
    </row>
    <row r="65" spans="2:21" x14ac:dyDescent="0.3">
      <c r="B65" s="1">
        <v>1215</v>
      </c>
      <c r="C65" s="1">
        <v>353</v>
      </c>
      <c r="D65" s="1" t="s">
        <v>102</v>
      </c>
      <c r="E65" s="1" t="s">
        <v>432</v>
      </c>
      <c r="F65" s="1" t="s">
        <v>8</v>
      </c>
      <c r="G65" s="35" t="s">
        <v>118</v>
      </c>
      <c r="H65">
        <v>6379672748</v>
      </c>
      <c r="I65" s="35" t="s">
        <v>1026</v>
      </c>
      <c r="J65">
        <v>250</v>
      </c>
      <c r="K65" s="1">
        <v>73561</v>
      </c>
      <c r="L65" s="1" t="s">
        <v>940</v>
      </c>
      <c r="M65" s="1" t="s">
        <v>943</v>
      </c>
      <c r="N65" s="1" t="s">
        <v>1665</v>
      </c>
      <c r="O65" s="1" t="s">
        <v>1631</v>
      </c>
      <c r="P65" s="2">
        <v>32419</v>
      </c>
      <c r="Q65" s="2">
        <v>39518</v>
      </c>
      <c r="R65" s="14">
        <f t="shared" si="3"/>
        <v>19</v>
      </c>
      <c r="S65" s="14" t="str">
        <f t="shared" si="4"/>
        <v>Long Term</v>
      </c>
      <c r="T65" s="14" t="str">
        <f>IF(AND(K65&gt;=0, K65&lt;=30000), "Low Value",
   IF(AND(K65&gt;5, K65&lt;=60000), "Mid Value",
      IF(K65&gt;60000, "High Value" )))</f>
        <v>High Value</v>
      </c>
      <c r="U65" s="14" t="str">
        <f t="shared" si="5"/>
        <v>Long Term-High Value</v>
      </c>
    </row>
    <row r="66" spans="2:21" x14ac:dyDescent="0.3">
      <c r="B66" s="1">
        <v>5402</v>
      </c>
      <c r="C66" s="1">
        <v>776</v>
      </c>
      <c r="D66" s="1" t="s">
        <v>112</v>
      </c>
      <c r="E66" s="1" t="s">
        <v>433</v>
      </c>
      <c r="F66" s="1" t="s">
        <v>14</v>
      </c>
      <c r="G66" s="35" t="s">
        <v>119</v>
      </c>
      <c r="H66">
        <v>2335838084</v>
      </c>
      <c r="I66" s="35" t="s">
        <v>1028</v>
      </c>
      <c r="J66">
        <v>400</v>
      </c>
      <c r="K66" s="1">
        <v>50357</v>
      </c>
      <c r="L66" s="1" t="s">
        <v>946</v>
      </c>
      <c r="M66" s="1" t="s">
        <v>943</v>
      </c>
      <c r="N66" s="1" t="s">
        <v>1633</v>
      </c>
      <c r="O66" s="1" t="s">
        <v>1628</v>
      </c>
      <c r="P66" s="2">
        <v>42858</v>
      </c>
      <c r="Q66" s="2">
        <v>44214</v>
      </c>
      <c r="R66" s="14">
        <f t="shared" si="3"/>
        <v>3</v>
      </c>
      <c r="S66" s="14" t="str">
        <f t="shared" si="4"/>
        <v>Short Term</v>
      </c>
      <c r="T66" s="14" t="str">
        <f>IF(AND(K66&gt;=0, K66&lt;=30000), "Low Value",
   IF(AND(K66&gt;5, K66&lt;=60000), "Mid Value",
      IF(K66&gt;60000, "High Value" )))</f>
        <v>Mid Value</v>
      </c>
      <c r="U66" s="14" t="str">
        <f t="shared" si="5"/>
        <v>Short Term-Mid Value</v>
      </c>
    </row>
    <row r="67" spans="2:21" x14ac:dyDescent="0.3">
      <c r="B67" s="1">
        <v>1647</v>
      </c>
      <c r="C67" s="1">
        <v>205</v>
      </c>
      <c r="D67" s="1" t="s">
        <v>120</v>
      </c>
      <c r="E67" s="1" t="s">
        <v>434</v>
      </c>
      <c r="F67" s="1" t="s">
        <v>8</v>
      </c>
      <c r="G67" s="35" t="s">
        <v>121</v>
      </c>
      <c r="H67">
        <v>2179414351</v>
      </c>
      <c r="I67" s="35" t="s">
        <v>1029</v>
      </c>
      <c r="J67">
        <v>877</v>
      </c>
      <c r="K67" s="1">
        <v>61325</v>
      </c>
      <c r="L67" s="1" t="s">
        <v>940</v>
      </c>
      <c r="M67" s="1" t="s">
        <v>941</v>
      </c>
      <c r="N67" s="1" t="s">
        <v>1666</v>
      </c>
      <c r="O67" s="1" t="s">
        <v>1628</v>
      </c>
      <c r="P67" s="2">
        <v>33918</v>
      </c>
      <c r="Q67" s="2">
        <v>37102</v>
      </c>
      <c r="R67" s="14">
        <f t="shared" si="3"/>
        <v>8</v>
      </c>
      <c r="S67" s="14" t="str">
        <f t="shared" si="4"/>
        <v>Mid Term</v>
      </c>
      <c r="T67" s="14" t="str">
        <f>IF(AND(K67&gt;=0, K67&lt;=30000), "Low Value",
   IF(AND(K67&gt;5, K67&lt;=60000), "Mid Value",
      IF(K67&gt;60000, "High Value" )))</f>
        <v>High Value</v>
      </c>
      <c r="U67" s="14" t="str">
        <f t="shared" si="5"/>
        <v>Mid Term-High Value</v>
      </c>
    </row>
    <row r="68" spans="2:21" x14ac:dyDescent="0.3">
      <c r="B68" s="1">
        <v>9423</v>
      </c>
      <c r="C68" s="1">
        <v>705</v>
      </c>
      <c r="D68" s="1" t="s">
        <v>122</v>
      </c>
      <c r="E68" s="1" t="s">
        <v>435</v>
      </c>
      <c r="F68" s="1" t="s">
        <v>14</v>
      </c>
      <c r="G68" s="35" t="s">
        <v>123</v>
      </c>
      <c r="H68">
        <v>9984833487</v>
      </c>
      <c r="I68" s="35" t="s">
        <v>1003</v>
      </c>
      <c r="J68">
        <v>97</v>
      </c>
      <c r="K68" s="1">
        <v>76658</v>
      </c>
      <c r="L68" s="1" t="s">
        <v>946</v>
      </c>
      <c r="M68" s="1" t="s">
        <v>943</v>
      </c>
      <c r="N68" s="1" t="s">
        <v>1633</v>
      </c>
      <c r="O68" s="1" t="s">
        <v>1631</v>
      </c>
      <c r="P68" s="2">
        <v>38692</v>
      </c>
      <c r="Q68" s="2">
        <v>44323</v>
      </c>
      <c r="R68" s="14">
        <f t="shared" si="3"/>
        <v>15</v>
      </c>
      <c r="S68" s="14" t="str">
        <f t="shared" si="4"/>
        <v>Long Term</v>
      </c>
      <c r="T68" s="14" t="str">
        <f>IF(AND(K68&gt;=0, K68&lt;=30000), "Low Value",
   IF(AND(K68&gt;5, K68&lt;=60000), "Mid Value",
      IF(K68&gt;60000, "High Value" )))</f>
        <v>High Value</v>
      </c>
      <c r="U68" s="14" t="str">
        <f t="shared" si="5"/>
        <v>Long Term-High Value</v>
      </c>
    </row>
    <row r="69" spans="2:21" x14ac:dyDescent="0.3">
      <c r="B69" s="1">
        <v>6404</v>
      </c>
      <c r="C69" s="1">
        <v>10</v>
      </c>
      <c r="D69" s="1" t="s">
        <v>124</v>
      </c>
      <c r="E69" s="1" t="s">
        <v>436</v>
      </c>
      <c r="F69" s="1" t="s">
        <v>8</v>
      </c>
      <c r="G69" s="35" t="s">
        <v>105</v>
      </c>
      <c r="H69">
        <v>4771182901</v>
      </c>
      <c r="I69" s="35" t="s">
        <v>950</v>
      </c>
      <c r="J69">
        <v>12</v>
      </c>
      <c r="K69" s="1">
        <v>35525</v>
      </c>
      <c r="L69" s="1" t="s">
        <v>946</v>
      </c>
      <c r="M69" s="1" t="s">
        <v>943</v>
      </c>
      <c r="N69" s="1" t="s">
        <v>1633</v>
      </c>
      <c r="O69" s="1" t="s">
        <v>1628</v>
      </c>
      <c r="P69" s="2">
        <v>34702</v>
      </c>
      <c r="Q69" s="2">
        <v>36802</v>
      </c>
      <c r="R69" s="14">
        <f t="shared" si="3"/>
        <v>5</v>
      </c>
      <c r="S69" s="14" t="str">
        <f t="shared" si="4"/>
        <v>Short Term</v>
      </c>
      <c r="T69" s="14" t="str">
        <f>IF(AND(K69&gt;=0, K69&lt;=30000), "Low Value",
   IF(AND(K69&gt;5, K69&lt;=60000), "Mid Value",
      IF(K69&gt;60000, "High Value" )))</f>
        <v>Mid Value</v>
      </c>
      <c r="U69" s="14" t="str">
        <f t="shared" si="5"/>
        <v>Short Term-Mid Value</v>
      </c>
    </row>
    <row r="70" spans="2:21" x14ac:dyDescent="0.3">
      <c r="B70" s="1">
        <v>6767</v>
      </c>
      <c r="C70" s="1">
        <v>195</v>
      </c>
      <c r="D70" s="1" t="s">
        <v>125</v>
      </c>
      <c r="E70" s="1" t="s">
        <v>437</v>
      </c>
      <c r="F70" s="1" t="s">
        <v>11</v>
      </c>
      <c r="G70" s="35" t="s">
        <v>126</v>
      </c>
      <c r="H70">
        <v>6825096485</v>
      </c>
      <c r="I70" s="35" t="s">
        <v>1031</v>
      </c>
      <c r="J70">
        <v>353</v>
      </c>
      <c r="K70" s="1">
        <v>12462</v>
      </c>
      <c r="L70" s="1" t="s">
        <v>940</v>
      </c>
      <c r="M70" s="1" t="s">
        <v>943</v>
      </c>
      <c r="N70" s="1" t="s">
        <v>1667</v>
      </c>
      <c r="O70" s="1" t="s">
        <v>1640</v>
      </c>
      <c r="P70" s="2">
        <v>40882</v>
      </c>
      <c r="Q70" s="2">
        <v>41117</v>
      </c>
      <c r="R70" s="14">
        <f t="shared" si="3"/>
        <v>0</v>
      </c>
      <c r="S70" s="14" t="str">
        <f t="shared" si="4"/>
        <v>Short Term</v>
      </c>
      <c r="T70" s="14" t="str">
        <f>IF(AND(K70&gt;=0, K70&lt;=30000), "Low Value",
   IF(AND(K70&gt;5, K70&lt;=60000), "Mid Value",
      IF(K70&gt;60000, "High Value" )))</f>
        <v>Low Value</v>
      </c>
      <c r="U70" s="14" t="str">
        <f t="shared" si="5"/>
        <v>Short Term-Low Value</v>
      </c>
    </row>
    <row r="71" spans="2:21" x14ac:dyDescent="0.3">
      <c r="B71" s="1">
        <v>1278</v>
      </c>
      <c r="C71" s="1">
        <v>136</v>
      </c>
      <c r="D71" s="1" t="s">
        <v>38</v>
      </c>
      <c r="E71" s="1" t="s">
        <v>438</v>
      </c>
      <c r="F71" s="1" t="s">
        <v>11</v>
      </c>
      <c r="G71" s="35" t="s">
        <v>127</v>
      </c>
      <c r="H71">
        <v>9801474305</v>
      </c>
      <c r="I71" s="35" t="s">
        <v>1032</v>
      </c>
      <c r="J71">
        <v>856</v>
      </c>
      <c r="K71" s="1">
        <v>27105</v>
      </c>
      <c r="L71" s="1" t="s">
        <v>940</v>
      </c>
      <c r="M71" s="1" t="s">
        <v>943</v>
      </c>
      <c r="N71" s="1" t="s">
        <v>1649</v>
      </c>
      <c r="O71" s="1" t="s">
        <v>1640</v>
      </c>
      <c r="P71" s="2">
        <v>28365</v>
      </c>
      <c r="Q71" s="2">
        <v>35317</v>
      </c>
      <c r="R71" s="14">
        <f t="shared" ref="R71:R102" si="6">DATEDIF(P71, Q71, "y")</f>
        <v>19</v>
      </c>
      <c r="S71" s="14" t="str">
        <f t="shared" ref="S71:S102" si="7">IF(AND(R71&gt;=0, R71&lt;=5), "Short Term",
   IF(AND(R71&gt;5, R71&lt;=10), "Mid Term",
      IF(R71&gt;10, "Long Term" )))</f>
        <v>Long Term</v>
      </c>
      <c r="T71" s="14" t="str">
        <f>IF(AND(K71&gt;=0, K71&lt;=30000), "Low Value",
   IF(AND(K71&gt;5, K71&lt;=60000), "Mid Value",
      IF(K71&gt;60000, "High Value" )))</f>
        <v>Low Value</v>
      </c>
      <c r="U71" s="14" t="str">
        <f t="shared" ref="U71:U102" si="8">CONCATENATE(S71, "-", T71)</f>
        <v>Long Term-Low Value</v>
      </c>
    </row>
    <row r="72" spans="2:21" x14ac:dyDescent="0.3">
      <c r="B72" s="1">
        <v>1334</v>
      </c>
      <c r="C72" s="1">
        <v>500</v>
      </c>
      <c r="D72" s="1" t="s">
        <v>124</v>
      </c>
      <c r="E72" s="1" t="s">
        <v>439</v>
      </c>
      <c r="F72" s="1" t="s">
        <v>8</v>
      </c>
      <c r="G72" s="35" t="s">
        <v>128</v>
      </c>
      <c r="H72">
        <v>7636788633</v>
      </c>
      <c r="I72" s="35" t="s">
        <v>942</v>
      </c>
      <c r="J72">
        <v>1</v>
      </c>
      <c r="K72" s="1">
        <v>99604</v>
      </c>
      <c r="L72" s="1" t="s">
        <v>940</v>
      </c>
      <c r="M72" s="1" t="s">
        <v>943</v>
      </c>
      <c r="N72" s="1" t="s">
        <v>1668</v>
      </c>
      <c r="O72" s="1" t="s">
        <v>1631</v>
      </c>
      <c r="P72" s="2">
        <v>40312</v>
      </c>
      <c r="Q72" s="2">
        <v>41125</v>
      </c>
      <c r="R72" s="14">
        <f t="shared" si="6"/>
        <v>2</v>
      </c>
      <c r="S72" s="14" t="str">
        <f t="shared" si="7"/>
        <v>Short Term</v>
      </c>
      <c r="T72" s="14" t="str">
        <f>IF(AND(K72&gt;=0, K72&lt;=30000), "Low Value",
   IF(AND(K72&gt;5, K72&lt;=60000), "Mid Value",
      IF(K72&gt;60000, "High Value" )))</f>
        <v>High Value</v>
      </c>
      <c r="U72" s="14" t="str">
        <f t="shared" si="8"/>
        <v>Short Term-High Value</v>
      </c>
    </row>
    <row r="73" spans="2:21" x14ac:dyDescent="0.3">
      <c r="B73" s="1">
        <v>8887</v>
      </c>
      <c r="C73" s="1">
        <v>969</v>
      </c>
      <c r="D73" s="1" t="s">
        <v>129</v>
      </c>
      <c r="E73" s="1" t="s">
        <v>440</v>
      </c>
      <c r="F73" s="1" t="s">
        <v>14</v>
      </c>
      <c r="G73" s="35" t="s">
        <v>130</v>
      </c>
      <c r="H73">
        <v>6328420950</v>
      </c>
      <c r="I73" s="35" t="s">
        <v>1033</v>
      </c>
      <c r="J73">
        <v>390</v>
      </c>
      <c r="K73" s="1">
        <v>90449</v>
      </c>
      <c r="L73" s="1" t="s">
        <v>940</v>
      </c>
      <c r="M73" s="1" t="s">
        <v>941</v>
      </c>
      <c r="N73" s="1" t="s">
        <v>1669</v>
      </c>
      <c r="O73" s="1" t="s">
        <v>1631</v>
      </c>
      <c r="P73" s="2">
        <v>29901</v>
      </c>
      <c r="Q73" s="2">
        <v>36594</v>
      </c>
      <c r="R73" s="14">
        <f t="shared" si="6"/>
        <v>18</v>
      </c>
      <c r="S73" s="14" t="str">
        <f t="shared" si="7"/>
        <v>Long Term</v>
      </c>
      <c r="T73" s="14" t="str">
        <f>IF(AND(K73&gt;=0, K73&lt;=30000), "Low Value",
   IF(AND(K73&gt;5, K73&lt;=60000), "Mid Value",
      IF(K73&gt;60000, "High Value" )))</f>
        <v>High Value</v>
      </c>
      <c r="U73" s="14" t="str">
        <f t="shared" si="8"/>
        <v>Long Term-High Value</v>
      </c>
    </row>
    <row r="74" spans="2:21" x14ac:dyDescent="0.3">
      <c r="B74" s="1">
        <v>9858</v>
      </c>
      <c r="C74" s="1">
        <v>817</v>
      </c>
      <c r="D74" s="1" t="s">
        <v>131</v>
      </c>
      <c r="E74" s="1" t="s">
        <v>441</v>
      </c>
      <c r="F74" s="1" t="s">
        <v>11</v>
      </c>
      <c r="G74" s="35" t="s">
        <v>132</v>
      </c>
      <c r="H74">
        <v>1174341766</v>
      </c>
      <c r="I74" s="35" t="s">
        <v>1035</v>
      </c>
      <c r="J74">
        <v>446</v>
      </c>
      <c r="K74" s="1">
        <v>9520</v>
      </c>
      <c r="L74" s="1" t="s">
        <v>946</v>
      </c>
      <c r="M74" s="1" t="s">
        <v>943</v>
      </c>
      <c r="N74" s="1" t="s">
        <v>1633</v>
      </c>
      <c r="O74" s="1" t="s">
        <v>1640</v>
      </c>
      <c r="P74" s="2">
        <v>37522</v>
      </c>
      <c r="Q74" s="2">
        <v>38801</v>
      </c>
      <c r="R74" s="14">
        <f t="shared" si="6"/>
        <v>3</v>
      </c>
      <c r="S74" s="14" t="str">
        <f t="shared" si="7"/>
        <v>Short Term</v>
      </c>
      <c r="T74" s="14" t="str">
        <f>IF(AND(K74&gt;=0, K74&lt;=30000), "Low Value",
   IF(AND(K74&gt;5, K74&lt;=60000), "Mid Value",
      IF(K74&gt;60000, "High Value" )))</f>
        <v>Low Value</v>
      </c>
      <c r="U74" s="14" t="str">
        <f t="shared" si="8"/>
        <v>Short Term-Low Value</v>
      </c>
    </row>
    <row r="75" spans="2:21" x14ac:dyDescent="0.3">
      <c r="B75" s="1">
        <v>9636</v>
      </c>
      <c r="C75" s="1">
        <v>833</v>
      </c>
      <c r="D75" s="1" t="s">
        <v>133</v>
      </c>
      <c r="E75" s="1" t="s">
        <v>442</v>
      </c>
      <c r="F75" s="1" t="s">
        <v>11</v>
      </c>
      <c r="G75" s="35" t="s">
        <v>134</v>
      </c>
      <c r="H75">
        <v>9030541371</v>
      </c>
      <c r="I75" s="35" t="s">
        <v>962</v>
      </c>
      <c r="J75">
        <v>32</v>
      </c>
      <c r="K75" s="1">
        <v>42210</v>
      </c>
      <c r="L75" s="1" t="s">
        <v>946</v>
      </c>
      <c r="M75" s="1" t="s">
        <v>941</v>
      </c>
      <c r="N75" s="1" t="s">
        <v>1633</v>
      </c>
      <c r="O75" s="1" t="s">
        <v>1628</v>
      </c>
      <c r="P75" s="2">
        <v>34590</v>
      </c>
      <c r="Q75" s="2">
        <v>40297</v>
      </c>
      <c r="R75" s="14">
        <f t="shared" si="6"/>
        <v>15</v>
      </c>
      <c r="S75" s="14" t="str">
        <f t="shared" si="7"/>
        <v>Long Term</v>
      </c>
      <c r="T75" s="14" t="str">
        <f>IF(AND(K75&gt;=0, K75&lt;=30000), "Low Value",
   IF(AND(K75&gt;5, K75&lt;=60000), "Mid Value",
      IF(K75&gt;60000, "High Value" )))</f>
        <v>Mid Value</v>
      </c>
      <c r="U75" s="14" t="str">
        <f t="shared" si="8"/>
        <v>Long Term-Mid Value</v>
      </c>
    </row>
    <row r="76" spans="2:21" x14ac:dyDescent="0.3">
      <c r="B76" s="1">
        <v>9943</v>
      </c>
      <c r="C76" s="1">
        <v>221</v>
      </c>
      <c r="D76" s="1" t="s">
        <v>135</v>
      </c>
      <c r="E76" s="1" t="s">
        <v>443</v>
      </c>
      <c r="F76" s="1" t="s">
        <v>8</v>
      </c>
      <c r="G76" s="35" t="s">
        <v>136</v>
      </c>
      <c r="H76">
        <v>3573904144</v>
      </c>
      <c r="I76" s="35" t="s">
        <v>1037</v>
      </c>
      <c r="J76">
        <v>420</v>
      </c>
      <c r="K76" s="1">
        <v>21639</v>
      </c>
      <c r="L76" s="1" t="s">
        <v>946</v>
      </c>
      <c r="M76" s="1" t="s">
        <v>943</v>
      </c>
      <c r="N76" s="1" t="s">
        <v>1633</v>
      </c>
      <c r="O76" s="1" t="s">
        <v>1640</v>
      </c>
      <c r="P76" s="2">
        <v>30316</v>
      </c>
      <c r="Q76" s="2">
        <v>31268</v>
      </c>
      <c r="R76" s="14">
        <f t="shared" si="6"/>
        <v>2</v>
      </c>
      <c r="S76" s="14" t="str">
        <f t="shared" si="7"/>
        <v>Short Term</v>
      </c>
      <c r="T76" s="14" t="str">
        <f>IF(AND(K76&gt;=0, K76&lt;=30000), "Low Value",
   IF(AND(K76&gt;5, K76&lt;=60000), "Mid Value",
      IF(K76&gt;60000, "High Value" )))</f>
        <v>Low Value</v>
      </c>
      <c r="U76" s="14" t="str">
        <f t="shared" si="8"/>
        <v>Short Term-Low Value</v>
      </c>
    </row>
    <row r="77" spans="2:21" x14ac:dyDescent="0.3">
      <c r="B77" s="1">
        <v>1246</v>
      </c>
      <c r="C77" s="1">
        <v>77</v>
      </c>
      <c r="D77" s="1" t="s">
        <v>137</v>
      </c>
      <c r="E77" s="1" t="s">
        <v>444</v>
      </c>
      <c r="F77" s="1" t="s">
        <v>14</v>
      </c>
      <c r="G77" s="35" t="s">
        <v>138</v>
      </c>
      <c r="H77">
        <v>9998350900</v>
      </c>
      <c r="I77" s="35" t="s">
        <v>1039</v>
      </c>
      <c r="J77">
        <v>708</v>
      </c>
      <c r="K77" s="1">
        <v>58736</v>
      </c>
      <c r="L77" s="1" t="s">
        <v>940</v>
      </c>
      <c r="M77" s="1" t="s">
        <v>943</v>
      </c>
      <c r="N77" s="1" t="s">
        <v>1670</v>
      </c>
      <c r="O77" s="1" t="s">
        <v>1628</v>
      </c>
      <c r="P77" s="2">
        <v>35387</v>
      </c>
      <c r="Q77" s="2">
        <v>42482</v>
      </c>
      <c r="R77" s="14">
        <f t="shared" si="6"/>
        <v>19</v>
      </c>
      <c r="S77" s="14" t="str">
        <f t="shared" si="7"/>
        <v>Long Term</v>
      </c>
      <c r="T77" s="14" t="str">
        <f>IF(AND(K77&gt;=0, K77&lt;=30000), "Low Value",
   IF(AND(K77&gt;5, K77&lt;=60000), "Mid Value",
      IF(K77&gt;60000, "High Value" )))</f>
        <v>Mid Value</v>
      </c>
      <c r="U77" s="14" t="str">
        <f t="shared" si="8"/>
        <v>Long Term-Mid Value</v>
      </c>
    </row>
    <row r="78" spans="2:21" x14ac:dyDescent="0.3">
      <c r="B78" s="1">
        <v>4527</v>
      </c>
      <c r="C78" s="1">
        <v>800</v>
      </c>
      <c r="D78" s="1" t="s">
        <v>204</v>
      </c>
      <c r="E78" s="1" t="s">
        <v>445</v>
      </c>
      <c r="F78" s="1" t="s">
        <v>11</v>
      </c>
      <c r="G78" s="35" t="s">
        <v>139</v>
      </c>
      <c r="H78">
        <v>3715864347</v>
      </c>
      <c r="I78" s="35" t="s">
        <v>1040</v>
      </c>
      <c r="J78">
        <v>227</v>
      </c>
      <c r="K78" s="1">
        <v>3951</v>
      </c>
      <c r="L78" s="1" t="s">
        <v>940</v>
      </c>
      <c r="M78" s="1" t="s">
        <v>941</v>
      </c>
      <c r="N78" s="1" t="s">
        <v>1671</v>
      </c>
      <c r="O78" s="1" t="s">
        <v>1640</v>
      </c>
      <c r="P78" s="2">
        <v>32842</v>
      </c>
      <c r="Q78" s="2">
        <v>39978</v>
      </c>
      <c r="R78" s="14">
        <f t="shared" si="6"/>
        <v>19</v>
      </c>
      <c r="S78" s="14" t="str">
        <f t="shared" si="7"/>
        <v>Long Term</v>
      </c>
      <c r="T78" s="14" t="str">
        <f>IF(AND(K78&gt;=0, K78&lt;=30000), "Low Value",
   IF(AND(K78&gt;5, K78&lt;=60000), "Mid Value",
      IF(K78&gt;60000, "High Value" )))</f>
        <v>Low Value</v>
      </c>
      <c r="U78" s="14" t="str">
        <f t="shared" si="8"/>
        <v>Long Term-Low Value</v>
      </c>
    </row>
    <row r="79" spans="2:21" x14ac:dyDescent="0.3">
      <c r="B79" s="1">
        <v>3782</v>
      </c>
      <c r="C79" s="1">
        <v>146</v>
      </c>
      <c r="D79" s="1" t="s">
        <v>140</v>
      </c>
      <c r="E79" s="1" t="s">
        <v>446</v>
      </c>
      <c r="F79" s="1" t="s">
        <v>14</v>
      </c>
      <c r="G79" s="35" t="s">
        <v>141</v>
      </c>
      <c r="H79">
        <v>8089653286</v>
      </c>
      <c r="I79" s="35" t="s">
        <v>1042</v>
      </c>
      <c r="J79">
        <v>595</v>
      </c>
      <c r="K79" s="1">
        <v>69479</v>
      </c>
      <c r="L79" s="1" t="s">
        <v>946</v>
      </c>
      <c r="M79" s="1" t="s">
        <v>941</v>
      </c>
      <c r="N79" s="1" t="s">
        <v>1633</v>
      </c>
      <c r="O79" s="1" t="s">
        <v>1631</v>
      </c>
      <c r="P79" s="2">
        <v>36613</v>
      </c>
      <c r="Q79" s="2">
        <v>39002</v>
      </c>
      <c r="R79" s="14">
        <f t="shared" si="6"/>
        <v>6</v>
      </c>
      <c r="S79" s="14" t="str">
        <f t="shared" si="7"/>
        <v>Mid Term</v>
      </c>
      <c r="T79" s="14" t="str">
        <f>IF(AND(K79&gt;=0, K79&lt;=30000), "Low Value",
   IF(AND(K79&gt;5, K79&lt;=60000), "Mid Value",
      IF(K79&gt;60000, "High Value" )))</f>
        <v>High Value</v>
      </c>
      <c r="U79" s="14" t="str">
        <f t="shared" si="8"/>
        <v>Mid Term-High Value</v>
      </c>
    </row>
    <row r="80" spans="2:21" x14ac:dyDescent="0.3">
      <c r="B80" s="1">
        <v>6225</v>
      </c>
      <c r="C80" s="1">
        <v>531</v>
      </c>
      <c r="D80" s="1" t="s">
        <v>88</v>
      </c>
      <c r="E80" s="1" t="s">
        <v>447</v>
      </c>
      <c r="F80" s="1" t="s">
        <v>8</v>
      </c>
      <c r="G80" s="35" t="s">
        <v>142</v>
      </c>
      <c r="H80">
        <v>9827842133</v>
      </c>
      <c r="I80" s="35" t="s">
        <v>1043</v>
      </c>
      <c r="J80">
        <v>211</v>
      </c>
      <c r="K80" s="1">
        <v>10366</v>
      </c>
      <c r="L80" s="1" t="s">
        <v>940</v>
      </c>
      <c r="M80" s="1" t="s">
        <v>943</v>
      </c>
      <c r="N80" s="1" t="s">
        <v>1672</v>
      </c>
      <c r="O80" s="1" t="s">
        <v>1640</v>
      </c>
      <c r="P80" s="2">
        <v>40143</v>
      </c>
      <c r="Q80" s="2">
        <v>46708</v>
      </c>
      <c r="R80" s="14">
        <f t="shared" si="6"/>
        <v>17</v>
      </c>
      <c r="S80" s="14" t="str">
        <f t="shared" si="7"/>
        <v>Long Term</v>
      </c>
      <c r="T80" s="14" t="str">
        <f>IF(AND(K80&gt;=0, K80&lt;=30000), "Low Value",
   IF(AND(K80&gt;5, K80&lt;=60000), "Mid Value",
      IF(K80&gt;60000, "High Value" )))</f>
        <v>Low Value</v>
      </c>
      <c r="U80" s="14" t="str">
        <f t="shared" si="8"/>
        <v>Long Term-Low Value</v>
      </c>
    </row>
    <row r="81" spans="2:21" x14ac:dyDescent="0.3">
      <c r="B81" s="1">
        <v>2257</v>
      </c>
      <c r="C81" s="1">
        <v>503</v>
      </c>
      <c r="D81" s="1" t="s">
        <v>143</v>
      </c>
      <c r="E81" s="1" t="s">
        <v>448</v>
      </c>
      <c r="F81" s="1" t="s">
        <v>14</v>
      </c>
      <c r="G81" s="35" t="s">
        <v>144</v>
      </c>
      <c r="H81">
        <v>2998991184</v>
      </c>
      <c r="I81" s="35" t="s">
        <v>1045</v>
      </c>
      <c r="J81">
        <v>650</v>
      </c>
      <c r="K81" s="1">
        <v>10001</v>
      </c>
      <c r="L81" s="1" t="s">
        <v>946</v>
      </c>
      <c r="M81" s="1" t="s">
        <v>941</v>
      </c>
      <c r="N81" s="1" t="s">
        <v>1633</v>
      </c>
      <c r="O81" s="1" t="s">
        <v>1640</v>
      </c>
      <c r="P81" s="2">
        <v>36013</v>
      </c>
      <c r="Q81" s="2">
        <v>41934</v>
      </c>
      <c r="R81" s="14">
        <f t="shared" si="6"/>
        <v>16</v>
      </c>
      <c r="S81" s="14" t="str">
        <f t="shared" si="7"/>
        <v>Long Term</v>
      </c>
      <c r="T81" s="14" t="str">
        <f>IF(AND(K81&gt;=0, K81&lt;=30000), "Low Value",
   IF(AND(K81&gt;5, K81&lt;=60000), "Mid Value",
      IF(K81&gt;60000, "High Value" )))</f>
        <v>Low Value</v>
      </c>
      <c r="U81" s="14" t="str">
        <f t="shared" si="8"/>
        <v>Long Term-Low Value</v>
      </c>
    </row>
    <row r="82" spans="2:21" x14ac:dyDescent="0.3">
      <c r="B82" s="1">
        <v>9177</v>
      </c>
      <c r="C82" s="1">
        <v>19</v>
      </c>
      <c r="D82" s="1" t="s">
        <v>145</v>
      </c>
      <c r="E82" s="1" t="s">
        <v>449</v>
      </c>
      <c r="F82" s="1" t="s">
        <v>11</v>
      </c>
      <c r="G82" s="35" t="s">
        <v>146</v>
      </c>
      <c r="H82">
        <v>7591554939</v>
      </c>
      <c r="I82" s="35" t="s">
        <v>974</v>
      </c>
      <c r="J82">
        <v>45</v>
      </c>
      <c r="K82" s="1">
        <v>15307</v>
      </c>
      <c r="L82" s="1" t="s">
        <v>940</v>
      </c>
      <c r="M82" s="1" t="s">
        <v>941</v>
      </c>
      <c r="N82" s="1" t="s">
        <v>1673</v>
      </c>
      <c r="O82" s="1" t="s">
        <v>1640</v>
      </c>
      <c r="P82" s="2">
        <v>40529</v>
      </c>
      <c r="Q82" s="2">
        <v>44199</v>
      </c>
      <c r="R82" s="14">
        <f t="shared" si="6"/>
        <v>10</v>
      </c>
      <c r="S82" s="14" t="str">
        <f t="shared" si="7"/>
        <v>Mid Term</v>
      </c>
      <c r="T82" s="14" t="str">
        <f>IF(AND(K82&gt;=0, K82&lt;=30000), "Low Value",
   IF(AND(K82&gt;5, K82&lt;=60000), "Mid Value",
      IF(K82&gt;60000, "High Value" )))</f>
        <v>Low Value</v>
      </c>
      <c r="U82" s="14" t="str">
        <f t="shared" si="8"/>
        <v>Mid Term-Low Value</v>
      </c>
    </row>
    <row r="83" spans="2:21" x14ac:dyDescent="0.3">
      <c r="B83" s="1">
        <v>8703</v>
      </c>
      <c r="C83" s="1">
        <v>897</v>
      </c>
      <c r="D83" s="1" t="s">
        <v>147</v>
      </c>
      <c r="E83" s="1" t="s">
        <v>450</v>
      </c>
      <c r="F83" s="1" t="s">
        <v>8</v>
      </c>
      <c r="G83" s="35" t="s">
        <v>17</v>
      </c>
      <c r="H83">
        <v>7320532389</v>
      </c>
      <c r="I83" s="35" t="s">
        <v>1047</v>
      </c>
      <c r="J83">
        <v>201</v>
      </c>
      <c r="K83" s="1">
        <v>68923</v>
      </c>
      <c r="L83" s="1" t="s">
        <v>946</v>
      </c>
      <c r="M83" s="1" t="s">
        <v>941</v>
      </c>
      <c r="N83" s="1" t="s">
        <v>1633</v>
      </c>
      <c r="O83" s="1" t="s">
        <v>1631</v>
      </c>
      <c r="P83" s="2">
        <v>35922</v>
      </c>
      <c r="Q83" s="2">
        <v>36252</v>
      </c>
      <c r="R83" s="14">
        <f t="shared" si="6"/>
        <v>0</v>
      </c>
      <c r="S83" s="14" t="str">
        <f t="shared" si="7"/>
        <v>Short Term</v>
      </c>
      <c r="T83" s="14" t="str">
        <f>IF(AND(K83&gt;=0, K83&lt;=30000), "Low Value",
   IF(AND(K83&gt;5, K83&lt;=60000), "Mid Value",
      IF(K83&gt;60000, "High Value" )))</f>
        <v>High Value</v>
      </c>
      <c r="U83" s="14" t="str">
        <f t="shared" si="8"/>
        <v>Short Term-High Value</v>
      </c>
    </row>
    <row r="84" spans="2:21" x14ac:dyDescent="0.3">
      <c r="B84" s="1">
        <v>3514</v>
      </c>
      <c r="C84" s="1">
        <v>703</v>
      </c>
      <c r="D84" s="1" t="s">
        <v>112</v>
      </c>
      <c r="E84" s="1" t="s">
        <v>451</v>
      </c>
      <c r="F84" s="1" t="s">
        <v>11</v>
      </c>
      <c r="G84" s="35" t="s">
        <v>148</v>
      </c>
      <c r="H84">
        <v>8552082746</v>
      </c>
      <c r="I84" s="35" t="s">
        <v>1048</v>
      </c>
      <c r="J84">
        <v>564</v>
      </c>
      <c r="K84" s="1">
        <v>59651</v>
      </c>
      <c r="L84" s="1" t="s">
        <v>940</v>
      </c>
      <c r="M84" s="1" t="s">
        <v>943</v>
      </c>
      <c r="N84" s="1" t="s">
        <v>1674</v>
      </c>
      <c r="O84" s="1" t="s">
        <v>1628</v>
      </c>
      <c r="P84" s="2">
        <v>31441</v>
      </c>
      <c r="Q84" s="2">
        <v>31780</v>
      </c>
      <c r="R84" s="14">
        <f t="shared" si="6"/>
        <v>0</v>
      </c>
      <c r="S84" s="14" t="str">
        <f t="shared" si="7"/>
        <v>Short Term</v>
      </c>
      <c r="T84" s="14" t="str">
        <f>IF(AND(K84&gt;=0, K84&lt;=30000), "Low Value",
   IF(AND(K84&gt;5, K84&lt;=60000), "Mid Value",
      IF(K84&gt;60000, "High Value" )))</f>
        <v>Mid Value</v>
      </c>
      <c r="U84" s="14" t="str">
        <f t="shared" si="8"/>
        <v>Short Term-Mid Value</v>
      </c>
    </row>
    <row r="85" spans="2:21" x14ac:dyDescent="0.3">
      <c r="B85" s="1">
        <v>3089</v>
      </c>
      <c r="C85" s="1">
        <v>249</v>
      </c>
      <c r="D85" s="1" t="s">
        <v>149</v>
      </c>
      <c r="E85" s="1" t="s">
        <v>452</v>
      </c>
      <c r="F85" s="1" t="s">
        <v>8</v>
      </c>
      <c r="G85" s="35" t="s">
        <v>150</v>
      </c>
      <c r="H85">
        <v>8015529354</v>
      </c>
      <c r="I85" s="35" t="s">
        <v>1020</v>
      </c>
      <c r="J85">
        <v>138</v>
      </c>
      <c r="K85" s="1">
        <v>78953</v>
      </c>
      <c r="L85" s="1" t="s">
        <v>946</v>
      </c>
      <c r="M85" s="1" t="s">
        <v>941</v>
      </c>
      <c r="N85" s="1" t="s">
        <v>1633</v>
      </c>
      <c r="O85" s="1" t="s">
        <v>1631</v>
      </c>
      <c r="P85" s="2">
        <v>37119</v>
      </c>
      <c r="Q85" s="2">
        <v>37384</v>
      </c>
      <c r="R85" s="14">
        <f t="shared" si="6"/>
        <v>0</v>
      </c>
      <c r="S85" s="14" t="str">
        <f t="shared" si="7"/>
        <v>Short Term</v>
      </c>
      <c r="T85" s="14" t="str">
        <f>IF(AND(K85&gt;=0, K85&lt;=30000), "Low Value",
   IF(AND(K85&gt;5, K85&lt;=60000), "Mid Value",
      IF(K85&gt;60000, "High Value" )))</f>
        <v>High Value</v>
      </c>
      <c r="U85" s="14" t="str">
        <f t="shared" si="8"/>
        <v>Short Term-High Value</v>
      </c>
    </row>
    <row r="86" spans="2:21" x14ac:dyDescent="0.3">
      <c r="B86" s="1">
        <v>7253</v>
      </c>
      <c r="C86" s="1">
        <v>360</v>
      </c>
      <c r="D86" s="1" t="s">
        <v>104</v>
      </c>
      <c r="E86" s="1" t="s">
        <v>453</v>
      </c>
      <c r="F86" s="1" t="s">
        <v>8</v>
      </c>
      <c r="G86" s="35" t="s">
        <v>151</v>
      </c>
      <c r="H86">
        <v>9700239171</v>
      </c>
      <c r="I86" s="35" t="s">
        <v>979</v>
      </c>
      <c r="J86">
        <v>57</v>
      </c>
      <c r="K86" s="1">
        <v>89420</v>
      </c>
      <c r="L86" s="1" t="s">
        <v>940</v>
      </c>
      <c r="M86" s="1" t="s">
        <v>943</v>
      </c>
      <c r="N86" s="1" t="s">
        <v>1675</v>
      </c>
      <c r="O86" s="1" t="s">
        <v>1631</v>
      </c>
      <c r="P86" s="2">
        <v>29113</v>
      </c>
      <c r="Q86" s="2">
        <v>34515</v>
      </c>
      <c r="R86" s="14">
        <f t="shared" si="6"/>
        <v>14</v>
      </c>
      <c r="S86" s="14" t="str">
        <f t="shared" si="7"/>
        <v>Long Term</v>
      </c>
      <c r="T86" s="14" t="str">
        <f>IF(AND(K86&gt;=0, K86&lt;=30000), "Low Value",
   IF(AND(K86&gt;5, K86&lt;=60000), "Mid Value",
      IF(K86&gt;60000, "High Value" )))</f>
        <v>High Value</v>
      </c>
      <c r="U86" s="14" t="str">
        <f t="shared" si="8"/>
        <v>Long Term-High Value</v>
      </c>
    </row>
    <row r="87" spans="2:21" x14ac:dyDescent="0.3">
      <c r="B87" s="1">
        <v>8786</v>
      </c>
      <c r="C87" s="1">
        <v>327</v>
      </c>
      <c r="D87" s="1" t="s">
        <v>152</v>
      </c>
      <c r="E87" s="1" t="s">
        <v>454</v>
      </c>
      <c r="F87" s="1" t="s">
        <v>8</v>
      </c>
      <c r="G87" s="35" t="s">
        <v>153</v>
      </c>
      <c r="H87">
        <v>8588987011</v>
      </c>
      <c r="I87" s="35" t="s">
        <v>1014</v>
      </c>
      <c r="J87">
        <v>128</v>
      </c>
      <c r="K87" s="1">
        <v>50374</v>
      </c>
      <c r="L87" s="1" t="s">
        <v>946</v>
      </c>
      <c r="M87" s="1" t="s">
        <v>941</v>
      </c>
      <c r="N87" s="1" t="s">
        <v>1633</v>
      </c>
      <c r="O87" s="1" t="s">
        <v>1628</v>
      </c>
      <c r="P87" s="2">
        <v>42960</v>
      </c>
      <c r="Q87" s="2">
        <v>46401</v>
      </c>
      <c r="R87" s="14">
        <f t="shared" si="6"/>
        <v>9</v>
      </c>
      <c r="S87" s="14" t="str">
        <f t="shared" si="7"/>
        <v>Mid Term</v>
      </c>
      <c r="T87" s="14" t="str">
        <f>IF(AND(K87&gt;=0, K87&lt;=30000), "Low Value",
   IF(AND(K87&gt;5, K87&lt;=60000), "Mid Value",
      IF(K87&gt;60000, "High Value" )))</f>
        <v>Mid Value</v>
      </c>
      <c r="U87" s="14" t="str">
        <f t="shared" si="8"/>
        <v>Mid Term-Mid Value</v>
      </c>
    </row>
    <row r="88" spans="2:21" x14ac:dyDescent="0.3">
      <c r="B88" s="1">
        <v>1211</v>
      </c>
      <c r="C88" s="1">
        <v>121</v>
      </c>
      <c r="D88" s="1" t="s">
        <v>154</v>
      </c>
      <c r="E88" s="1" t="s">
        <v>455</v>
      </c>
      <c r="F88" s="1" t="s">
        <v>8</v>
      </c>
      <c r="G88" s="35" t="s">
        <v>155</v>
      </c>
      <c r="H88">
        <v>2797657807</v>
      </c>
      <c r="I88" s="35" t="s">
        <v>965</v>
      </c>
      <c r="J88">
        <v>33</v>
      </c>
      <c r="K88" s="1">
        <v>83102</v>
      </c>
      <c r="L88" s="1" t="s">
        <v>946</v>
      </c>
      <c r="M88" s="1" t="s">
        <v>943</v>
      </c>
      <c r="N88" s="1" t="s">
        <v>1633</v>
      </c>
      <c r="O88" s="1" t="s">
        <v>1631</v>
      </c>
      <c r="P88" s="2">
        <v>41167</v>
      </c>
      <c r="Q88" s="2">
        <v>42238</v>
      </c>
      <c r="R88" s="14">
        <f t="shared" si="6"/>
        <v>2</v>
      </c>
      <c r="S88" s="14" t="str">
        <f t="shared" si="7"/>
        <v>Short Term</v>
      </c>
      <c r="T88" s="14" t="str">
        <f>IF(AND(K88&gt;=0, K88&lt;=30000), "Low Value",
   IF(AND(K88&gt;5, K88&lt;=60000), "Mid Value",
      IF(K88&gt;60000, "High Value" )))</f>
        <v>High Value</v>
      </c>
      <c r="U88" s="14" t="str">
        <f t="shared" si="8"/>
        <v>Short Term-High Value</v>
      </c>
    </row>
    <row r="89" spans="2:21" x14ac:dyDescent="0.3">
      <c r="B89" s="1">
        <v>359</v>
      </c>
      <c r="C89" s="1">
        <v>614</v>
      </c>
      <c r="D89" s="1" t="s">
        <v>156</v>
      </c>
      <c r="E89" s="1" t="s">
        <v>456</v>
      </c>
      <c r="F89" s="1" t="s">
        <v>8</v>
      </c>
      <c r="G89" s="35" t="s">
        <v>157</v>
      </c>
      <c r="H89">
        <v>3420855911</v>
      </c>
      <c r="I89" s="35" t="s">
        <v>1050</v>
      </c>
      <c r="J89">
        <v>936</v>
      </c>
      <c r="K89" s="1">
        <v>62151</v>
      </c>
      <c r="L89" s="1" t="s">
        <v>946</v>
      </c>
      <c r="M89" s="1" t="s">
        <v>943</v>
      </c>
      <c r="N89" s="1" t="s">
        <v>1633</v>
      </c>
      <c r="O89" s="1" t="s">
        <v>1628</v>
      </c>
      <c r="P89" s="2">
        <v>31441</v>
      </c>
      <c r="Q89" s="2">
        <v>32606</v>
      </c>
      <c r="R89" s="14">
        <f t="shared" si="6"/>
        <v>3</v>
      </c>
      <c r="S89" s="14" t="str">
        <f t="shared" si="7"/>
        <v>Short Term</v>
      </c>
      <c r="T89" s="14" t="str">
        <f>IF(AND(K89&gt;=0, K89&lt;=30000), "Low Value",
   IF(AND(K89&gt;5, K89&lt;=60000), "Mid Value",
      IF(K89&gt;60000, "High Value" )))</f>
        <v>High Value</v>
      </c>
      <c r="U89" s="14" t="str">
        <f t="shared" si="8"/>
        <v>Short Term-High Value</v>
      </c>
    </row>
    <row r="90" spans="2:21" x14ac:dyDescent="0.3">
      <c r="B90" s="1">
        <v>2066</v>
      </c>
      <c r="C90" s="1">
        <v>80</v>
      </c>
      <c r="D90" s="1" t="s">
        <v>22</v>
      </c>
      <c r="E90" s="1" t="s">
        <v>457</v>
      </c>
      <c r="F90" s="1" t="s">
        <v>14</v>
      </c>
      <c r="G90" s="35" t="s">
        <v>158</v>
      </c>
      <c r="H90">
        <v>5965931339</v>
      </c>
      <c r="I90" s="35" t="s">
        <v>1052</v>
      </c>
      <c r="J90">
        <v>762</v>
      </c>
      <c r="K90" s="1">
        <v>84665</v>
      </c>
      <c r="L90" s="1" t="s">
        <v>946</v>
      </c>
      <c r="M90" s="1" t="s">
        <v>943</v>
      </c>
      <c r="N90" s="1" t="s">
        <v>1633</v>
      </c>
      <c r="O90" s="1" t="s">
        <v>1631</v>
      </c>
      <c r="P90" s="2">
        <v>38436</v>
      </c>
      <c r="Q90" s="2">
        <v>45198</v>
      </c>
      <c r="R90" s="14">
        <f t="shared" si="6"/>
        <v>18</v>
      </c>
      <c r="S90" s="14" t="str">
        <f t="shared" si="7"/>
        <v>Long Term</v>
      </c>
      <c r="T90" s="14" t="str">
        <f>IF(AND(K90&gt;=0, K90&lt;=30000), "Low Value",
   IF(AND(K90&gt;5, K90&lt;=60000), "Mid Value",
      IF(K90&gt;60000, "High Value" )))</f>
        <v>High Value</v>
      </c>
      <c r="U90" s="14" t="str">
        <f t="shared" si="8"/>
        <v>Long Term-High Value</v>
      </c>
    </row>
    <row r="91" spans="2:21" x14ac:dyDescent="0.3">
      <c r="B91" s="1">
        <v>4322</v>
      </c>
      <c r="C91" s="1">
        <v>401</v>
      </c>
      <c r="D91" s="1" t="s">
        <v>159</v>
      </c>
      <c r="E91" s="1" t="s">
        <v>458</v>
      </c>
      <c r="F91" s="1" t="s">
        <v>8</v>
      </c>
      <c r="G91" s="35" t="s">
        <v>160</v>
      </c>
      <c r="H91">
        <v>7775860985</v>
      </c>
      <c r="I91" s="35" t="s">
        <v>1053</v>
      </c>
      <c r="J91">
        <v>838</v>
      </c>
      <c r="K91" s="1">
        <v>1760</v>
      </c>
      <c r="L91" s="1" t="s">
        <v>940</v>
      </c>
      <c r="M91" s="1" t="s">
        <v>943</v>
      </c>
      <c r="N91" s="1" t="s">
        <v>1676</v>
      </c>
      <c r="O91" s="1" t="s">
        <v>1640</v>
      </c>
      <c r="P91" s="2">
        <v>36906</v>
      </c>
      <c r="Q91" s="2">
        <v>39080</v>
      </c>
      <c r="R91" s="14">
        <f t="shared" si="6"/>
        <v>5</v>
      </c>
      <c r="S91" s="14" t="str">
        <f t="shared" si="7"/>
        <v>Short Term</v>
      </c>
      <c r="T91" s="14" t="str">
        <f>IF(AND(K91&gt;=0, K91&lt;=30000), "Low Value",
   IF(AND(K91&gt;5, K91&lt;=60000), "Mid Value",
      IF(K91&gt;60000, "High Value" )))</f>
        <v>Low Value</v>
      </c>
      <c r="U91" s="14" t="str">
        <f t="shared" si="8"/>
        <v>Short Term-Low Value</v>
      </c>
    </row>
    <row r="92" spans="2:21" x14ac:dyDescent="0.3">
      <c r="B92" s="1">
        <v>7773</v>
      </c>
      <c r="C92" s="1">
        <v>914</v>
      </c>
      <c r="D92" s="1" t="s">
        <v>161</v>
      </c>
      <c r="E92" s="1" t="s">
        <v>459</v>
      </c>
      <c r="F92" s="1" t="s">
        <v>8</v>
      </c>
      <c r="G92" s="35" t="s">
        <v>162</v>
      </c>
      <c r="H92">
        <v>2945958018</v>
      </c>
      <c r="I92" s="35" t="s">
        <v>1055</v>
      </c>
      <c r="J92">
        <v>215</v>
      </c>
      <c r="K92" s="1">
        <v>30239</v>
      </c>
      <c r="L92" s="1" t="s">
        <v>940</v>
      </c>
      <c r="M92" s="1" t="s">
        <v>943</v>
      </c>
      <c r="N92" s="1" t="s">
        <v>1677</v>
      </c>
      <c r="O92" s="1" t="s">
        <v>1640</v>
      </c>
      <c r="P92" s="2">
        <v>31368</v>
      </c>
      <c r="Q92" s="2">
        <v>36107</v>
      </c>
      <c r="R92" s="14">
        <f t="shared" si="6"/>
        <v>12</v>
      </c>
      <c r="S92" s="14" t="str">
        <f t="shared" si="7"/>
        <v>Long Term</v>
      </c>
      <c r="T92" s="14" t="str">
        <f>IF(AND(K92&gt;=0, K92&lt;=30000), "Low Value",
   IF(AND(K92&gt;5, K92&lt;=60000), "Mid Value",
      IF(K92&gt;60000, "High Value" )))</f>
        <v>Mid Value</v>
      </c>
      <c r="U92" s="14" t="str">
        <f t="shared" si="8"/>
        <v>Long Term-Mid Value</v>
      </c>
    </row>
    <row r="93" spans="2:21" x14ac:dyDescent="0.3">
      <c r="B93" s="1">
        <v>6746</v>
      </c>
      <c r="C93" s="1">
        <v>713</v>
      </c>
      <c r="D93" s="1" t="s">
        <v>163</v>
      </c>
      <c r="E93" s="1" t="s">
        <v>460</v>
      </c>
      <c r="F93" s="1" t="s">
        <v>11</v>
      </c>
      <c r="G93" s="35" t="s">
        <v>164</v>
      </c>
      <c r="H93">
        <v>8157767838</v>
      </c>
      <c r="I93" s="35" t="s">
        <v>1056</v>
      </c>
      <c r="J93">
        <v>818</v>
      </c>
      <c r="K93" s="1">
        <v>20194</v>
      </c>
      <c r="L93" s="1" t="s">
        <v>940</v>
      </c>
      <c r="M93" s="1" t="s">
        <v>943</v>
      </c>
      <c r="N93" s="1" t="s">
        <v>1678</v>
      </c>
      <c r="O93" s="1" t="s">
        <v>1640</v>
      </c>
      <c r="P93" s="2">
        <v>28068</v>
      </c>
      <c r="Q93" s="2">
        <v>33221</v>
      </c>
      <c r="R93" s="14">
        <f t="shared" si="6"/>
        <v>14</v>
      </c>
      <c r="S93" s="14" t="str">
        <f t="shared" si="7"/>
        <v>Long Term</v>
      </c>
      <c r="T93" s="14" t="str">
        <f>IF(AND(K93&gt;=0, K93&lt;=30000), "Low Value",
   IF(AND(K93&gt;5, K93&lt;=60000), "Mid Value",
      IF(K93&gt;60000, "High Value" )))</f>
        <v>Low Value</v>
      </c>
      <c r="U93" s="14" t="str">
        <f t="shared" si="8"/>
        <v>Long Term-Low Value</v>
      </c>
    </row>
    <row r="94" spans="2:21" x14ac:dyDescent="0.3">
      <c r="B94" s="1">
        <v>6732</v>
      </c>
      <c r="C94" s="1">
        <v>568</v>
      </c>
      <c r="D94" s="1" t="s">
        <v>165</v>
      </c>
      <c r="E94" s="1" t="s">
        <v>461</v>
      </c>
      <c r="F94" s="1" t="s">
        <v>8</v>
      </c>
      <c r="G94" s="35" t="s">
        <v>166</v>
      </c>
      <c r="H94">
        <v>9712766674</v>
      </c>
      <c r="I94" s="35" t="s">
        <v>1058</v>
      </c>
      <c r="J94">
        <v>780</v>
      </c>
      <c r="K94" s="1">
        <v>58470</v>
      </c>
      <c r="L94" s="1" t="s">
        <v>940</v>
      </c>
      <c r="M94" s="1" t="s">
        <v>943</v>
      </c>
      <c r="N94" s="1" t="s">
        <v>1679</v>
      </c>
      <c r="O94" s="1" t="s">
        <v>1628</v>
      </c>
      <c r="P94" s="2">
        <v>33031</v>
      </c>
      <c r="Q94" s="2">
        <v>37004</v>
      </c>
      <c r="R94" s="14">
        <f t="shared" si="6"/>
        <v>10</v>
      </c>
      <c r="S94" s="14" t="str">
        <f t="shared" si="7"/>
        <v>Mid Term</v>
      </c>
      <c r="T94" s="14" t="str">
        <f>IF(AND(K94&gt;=0, K94&lt;=30000), "Low Value",
   IF(AND(K94&gt;5, K94&lt;=60000), "Mid Value",
      IF(K94&gt;60000, "High Value" )))</f>
        <v>Mid Value</v>
      </c>
      <c r="U94" s="14" t="str">
        <f t="shared" si="8"/>
        <v>Mid Term-Mid Value</v>
      </c>
    </row>
    <row r="95" spans="2:21" x14ac:dyDescent="0.3">
      <c r="B95" s="1">
        <v>805</v>
      </c>
      <c r="C95" s="1">
        <v>752</v>
      </c>
      <c r="D95" s="1" t="s">
        <v>167</v>
      </c>
      <c r="E95" s="1" t="s">
        <v>462</v>
      </c>
      <c r="F95" s="1" t="s">
        <v>14</v>
      </c>
      <c r="G95" s="35" t="s">
        <v>168</v>
      </c>
      <c r="H95">
        <v>2366659988</v>
      </c>
      <c r="I95" s="35" t="s">
        <v>968</v>
      </c>
      <c r="J95">
        <v>40</v>
      </c>
      <c r="K95" s="1">
        <v>91926</v>
      </c>
      <c r="L95" s="1" t="s">
        <v>946</v>
      </c>
      <c r="M95" s="1" t="s">
        <v>943</v>
      </c>
      <c r="N95" s="1" t="s">
        <v>1633</v>
      </c>
      <c r="O95" s="1" t="s">
        <v>1631</v>
      </c>
      <c r="P95" s="2">
        <v>41782</v>
      </c>
      <c r="Q95" s="2">
        <v>42648</v>
      </c>
      <c r="R95" s="14">
        <f t="shared" si="6"/>
        <v>2</v>
      </c>
      <c r="S95" s="14" t="str">
        <f t="shared" si="7"/>
        <v>Short Term</v>
      </c>
      <c r="T95" s="14" t="str">
        <f>IF(AND(K95&gt;=0, K95&lt;=30000), "Low Value",
   IF(AND(K95&gt;5, K95&lt;=60000), "Mid Value",
      IF(K95&gt;60000, "High Value" )))</f>
        <v>High Value</v>
      </c>
      <c r="U95" s="14" t="str">
        <f t="shared" si="8"/>
        <v>Short Term-High Value</v>
      </c>
    </row>
    <row r="96" spans="2:21" x14ac:dyDescent="0.3">
      <c r="B96" s="1">
        <v>7540</v>
      </c>
      <c r="C96" s="1">
        <v>867</v>
      </c>
      <c r="D96" s="1" t="s">
        <v>169</v>
      </c>
      <c r="E96" s="1" t="s">
        <v>463</v>
      </c>
      <c r="F96" s="1" t="s">
        <v>14</v>
      </c>
      <c r="G96" s="35" t="s">
        <v>170</v>
      </c>
      <c r="H96">
        <v>2771856986</v>
      </c>
      <c r="I96" s="35" t="s">
        <v>1059</v>
      </c>
      <c r="J96">
        <v>366</v>
      </c>
      <c r="K96" s="1">
        <v>34797</v>
      </c>
      <c r="L96" s="1" t="s">
        <v>940</v>
      </c>
      <c r="M96" s="1" t="s">
        <v>943</v>
      </c>
      <c r="N96" s="1" t="s">
        <v>1680</v>
      </c>
      <c r="O96" s="1" t="s">
        <v>1628</v>
      </c>
      <c r="P96" s="2">
        <v>39674</v>
      </c>
      <c r="Q96" s="2">
        <v>45603</v>
      </c>
      <c r="R96" s="14">
        <f t="shared" si="6"/>
        <v>16</v>
      </c>
      <c r="S96" s="14" t="str">
        <f t="shared" si="7"/>
        <v>Long Term</v>
      </c>
      <c r="T96" s="14" t="str">
        <f>IF(AND(K96&gt;=0, K96&lt;=30000), "Low Value",
   IF(AND(K96&gt;5, K96&lt;=60000), "Mid Value",
      IF(K96&gt;60000, "High Value" )))</f>
        <v>Mid Value</v>
      </c>
      <c r="U96" s="14" t="str">
        <f t="shared" si="8"/>
        <v>Long Term-Mid Value</v>
      </c>
    </row>
    <row r="97" spans="2:21" x14ac:dyDescent="0.3">
      <c r="B97" s="1">
        <v>5269</v>
      </c>
      <c r="C97" s="1">
        <v>980</v>
      </c>
      <c r="D97" s="1" t="s">
        <v>171</v>
      </c>
      <c r="E97" s="1" t="s">
        <v>464</v>
      </c>
      <c r="F97" s="1" t="s">
        <v>14</v>
      </c>
      <c r="G97" s="35" t="s">
        <v>132</v>
      </c>
      <c r="H97">
        <v>4717095278</v>
      </c>
      <c r="I97" s="35" t="s">
        <v>1060</v>
      </c>
      <c r="J97">
        <v>678</v>
      </c>
      <c r="K97" s="1">
        <v>19346</v>
      </c>
      <c r="L97" s="1" t="s">
        <v>946</v>
      </c>
      <c r="M97" s="1" t="s">
        <v>943</v>
      </c>
      <c r="N97" s="1" t="s">
        <v>1633</v>
      </c>
      <c r="O97" s="1" t="s">
        <v>1640</v>
      </c>
      <c r="P97" s="2">
        <v>37525</v>
      </c>
      <c r="Q97" s="2">
        <v>42541</v>
      </c>
      <c r="R97" s="14">
        <f t="shared" si="6"/>
        <v>13</v>
      </c>
      <c r="S97" s="14" t="str">
        <f t="shared" si="7"/>
        <v>Long Term</v>
      </c>
      <c r="T97" s="14" t="str">
        <f>IF(AND(K97&gt;=0, K97&lt;=30000), "Low Value",
   IF(AND(K97&gt;5, K97&lt;=60000), "Mid Value",
      IF(K97&gt;60000, "High Value" )))</f>
        <v>Low Value</v>
      </c>
      <c r="U97" s="14" t="str">
        <f t="shared" si="8"/>
        <v>Long Term-Low Value</v>
      </c>
    </row>
    <row r="98" spans="2:21" x14ac:dyDescent="0.3">
      <c r="B98" s="1">
        <v>8404</v>
      </c>
      <c r="C98" s="1">
        <v>704</v>
      </c>
      <c r="D98" s="1" t="s">
        <v>172</v>
      </c>
      <c r="E98" s="1" t="s">
        <v>465</v>
      </c>
      <c r="F98" s="1" t="s">
        <v>11</v>
      </c>
      <c r="G98" s="35" t="s">
        <v>173</v>
      </c>
      <c r="H98">
        <v>6852398753</v>
      </c>
      <c r="I98" s="35" t="s">
        <v>1062</v>
      </c>
      <c r="J98">
        <v>703</v>
      </c>
      <c r="K98" s="1">
        <v>35185</v>
      </c>
      <c r="L98" s="1" t="s">
        <v>946</v>
      </c>
      <c r="M98" s="1" t="s">
        <v>943</v>
      </c>
      <c r="N98" s="1" t="s">
        <v>1633</v>
      </c>
      <c r="O98" s="1" t="s">
        <v>1628</v>
      </c>
      <c r="P98" s="2">
        <v>41603</v>
      </c>
      <c r="Q98" s="2">
        <v>47401</v>
      </c>
      <c r="R98" s="14">
        <f t="shared" si="6"/>
        <v>15</v>
      </c>
      <c r="S98" s="14" t="str">
        <f t="shared" si="7"/>
        <v>Long Term</v>
      </c>
      <c r="T98" s="14" t="str">
        <f>IF(AND(K98&gt;=0, K98&lt;=30000), "Low Value",
   IF(AND(K98&gt;5, K98&lt;=60000), "Mid Value",
      IF(K98&gt;60000, "High Value" )))</f>
        <v>Mid Value</v>
      </c>
      <c r="U98" s="14" t="str">
        <f t="shared" si="8"/>
        <v>Long Term-Mid Value</v>
      </c>
    </row>
    <row r="99" spans="2:21" x14ac:dyDescent="0.3">
      <c r="B99" s="1">
        <v>519</v>
      </c>
      <c r="C99" s="1">
        <v>598</v>
      </c>
      <c r="D99" s="1" t="s">
        <v>174</v>
      </c>
      <c r="E99" s="1" t="s">
        <v>466</v>
      </c>
      <c r="F99" s="1" t="s">
        <v>14</v>
      </c>
      <c r="G99" s="35" t="s">
        <v>175</v>
      </c>
      <c r="H99">
        <v>8198842186</v>
      </c>
      <c r="I99" s="35" t="s">
        <v>1044</v>
      </c>
      <c r="J99">
        <v>180</v>
      </c>
      <c r="K99" s="1">
        <v>7068</v>
      </c>
      <c r="L99" s="1" t="s">
        <v>946</v>
      </c>
      <c r="M99" s="1" t="s">
        <v>941</v>
      </c>
      <c r="N99" s="1" t="s">
        <v>1633</v>
      </c>
      <c r="O99" s="1" t="s">
        <v>1640</v>
      </c>
      <c r="P99" s="2">
        <v>31583</v>
      </c>
      <c r="Q99" s="2">
        <v>35172</v>
      </c>
      <c r="R99" s="14">
        <f t="shared" si="6"/>
        <v>9</v>
      </c>
      <c r="S99" s="14" t="str">
        <f t="shared" si="7"/>
        <v>Mid Term</v>
      </c>
      <c r="T99" s="14" t="str">
        <f>IF(AND(K99&gt;=0, K99&lt;=30000), "Low Value",
   IF(AND(K99&gt;5, K99&lt;=60000), "Mid Value",
      IF(K99&gt;60000, "High Value" )))</f>
        <v>Low Value</v>
      </c>
      <c r="U99" s="14" t="str">
        <f t="shared" si="8"/>
        <v>Mid Term-Low Value</v>
      </c>
    </row>
    <row r="100" spans="2:21" x14ac:dyDescent="0.3">
      <c r="B100" s="1">
        <v>4060</v>
      </c>
      <c r="C100" s="1">
        <v>932</v>
      </c>
      <c r="D100" s="1" t="s">
        <v>176</v>
      </c>
      <c r="E100" s="1" t="s">
        <v>467</v>
      </c>
      <c r="F100" s="1" t="s">
        <v>11</v>
      </c>
      <c r="G100" s="35" t="s">
        <v>177</v>
      </c>
      <c r="H100">
        <v>7396097848</v>
      </c>
      <c r="I100" s="35" t="s">
        <v>1061</v>
      </c>
      <c r="J100">
        <v>214</v>
      </c>
      <c r="K100" s="1">
        <v>96496</v>
      </c>
      <c r="L100" s="1" t="s">
        <v>940</v>
      </c>
      <c r="M100" s="1" t="s">
        <v>941</v>
      </c>
      <c r="N100" s="1" t="s">
        <v>1645</v>
      </c>
      <c r="O100" s="1" t="s">
        <v>1631</v>
      </c>
      <c r="P100" s="2">
        <v>31145</v>
      </c>
      <c r="Q100" s="2">
        <v>33985</v>
      </c>
      <c r="R100" s="14">
        <f t="shared" si="6"/>
        <v>7</v>
      </c>
      <c r="S100" s="14" t="str">
        <f t="shared" si="7"/>
        <v>Mid Term</v>
      </c>
      <c r="T100" s="14" t="str">
        <f>IF(AND(K100&gt;=0, K100&lt;=30000), "Low Value",
   IF(AND(K100&gt;5, K100&lt;=60000), "Mid Value",
      IF(K100&gt;60000, "High Value" )))</f>
        <v>High Value</v>
      </c>
      <c r="U100" s="14" t="str">
        <f t="shared" si="8"/>
        <v>Mid Term-High Value</v>
      </c>
    </row>
    <row r="101" spans="2:21" x14ac:dyDescent="0.3">
      <c r="B101" s="1">
        <v>8860</v>
      </c>
      <c r="C101" s="1">
        <v>834</v>
      </c>
      <c r="D101" s="1" t="s">
        <v>178</v>
      </c>
      <c r="E101" s="1" t="s">
        <v>468</v>
      </c>
      <c r="F101" s="1" t="s">
        <v>14</v>
      </c>
      <c r="G101" s="35" t="s">
        <v>179</v>
      </c>
      <c r="H101">
        <v>4508931602</v>
      </c>
      <c r="I101" s="35" t="s">
        <v>1063</v>
      </c>
      <c r="J101">
        <v>408</v>
      </c>
      <c r="K101" s="1">
        <v>2988</v>
      </c>
      <c r="L101" s="1" t="s">
        <v>940</v>
      </c>
      <c r="M101" s="1" t="s">
        <v>941</v>
      </c>
      <c r="N101" s="1" t="s">
        <v>1681</v>
      </c>
      <c r="O101" s="1" t="s">
        <v>1640</v>
      </c>
      <c r="P101" s="2">
        <v>35575</v>
      </c>
      <c r="Q101" s="2">
        <v>42548</v>
      </c>
      <c r="R101" s="14">
        <f t="shared" si="6"/>
        <v>19</v>
      </c>
      <c r="S101" s="14" t="str">
        <f t="shared" si="7"/>
        <v>Long Term</v>
      </c>
      <c r="T101" s="14" t="str">
        <f>IF(AND(K101&gt;=0, K101&lt;=30000), "Low Value",
   IF(AND(K101&gt;5, K101&lt;=60000), "Mid Value",
      IF(K101&gt;60000, "High Value" )))</f>
        <v>Low Value</v>
      </c>
      <c r="U101" s="14" t="str">
        <f t="shared" si="8"/>
        <v>Long Term-Low Value</v>
      </c>
    </row>
    <row r="102" spans="2:21" x14ac:dyDescent="0.3">
      <c r="B102" s="1">
        <v>7164</v>
      </c>
      <c r="C102" s="1">
        <v>209</v>
      </c>
      <c r="D102" s="1" t="s">
        <v>180</v>
      </c>
      <c r="E102" s="1" t="s">
        <v>469</v>
      </c>
      <c r="F102" s="1" t="s">
        <v>14</v>
      </c>
      <c r="G102" s="35" t="s">
        <v>181</v>
      </c>
      <c r="H102">
        <v>8013342363</v>
      </c>
      <c r="I102" s="35" t="s">
        <v>1064</v>
      </c>
      <c r="J102">
        <v>902</v>
      </c>
      <c r="K102" s="1">
        <v>83253</v>
      </c>
      <c r="L102" s="1" t="s">
        <v>940</v>
      </c>
      <c r="M102" s="1" t="s">
        <v>943</v>
      </c>
      <c r="N102" s="1" t="s">
        <v>1682</v>
      </c>
      <c r="O102" s="1" t="s">
        <v>1631</v>
      </c>
      <c r="P102" s="2">
        <v>29908</v>
      </c>
      <c r="Q102" s="2">
        <v>34324</v>
      </c>
      <c r="R102" s="14">
        <f t="shared" si="6"/>
        <v>12</v>
      </c>
      <c r="S102" s="14" t="str">
        <f t="shared" si="7"/>
        <v>Long Term</v>
      </c>
      <c r="T102" s="14" t="str">
        <f>IF(AND(K102&gt;=0, K102&lt;=30000), "Low Value",
   IF(AND(K102&gt;5, K102&lt;=60000), "Mid Value",
      IF(K102&gt;60000, "High Value" )))</f>
        <v>High Value</v>
      </c>
      <c r="U102" s="14" t="str">
        <f t="shared" si="8"/>
        <v>Long Term-High Value</v>
      </c>
    </row>
    <row r="103" spans="2:21" x14ac:dyDescent="0.3">
      <c r="B103" s="1">
        <v>9792</v>
      </c>
      <c r="C103" s="1">
        <v>330</v>
      </c>
      <c r="D103" s="1" t="s">
        <v>182</v>
      </c>
      <c r="E103" s="1" t="s">
        <v>470</v>
      </c>
      <c r="F103" s="1" t="s">
        <v>14</v>
      </c>
      <c r="G103" s="35" t="s">
        <v>183</v>
      </c>
      <c r="H103">
        <v>4775425957</v>
      </c>
      <c r="I103" s="35" t="s">
        <v>1065</v>
      </c>
      <c r="J103">
        <v>763</v>
      </c>
      <c r="K103" s="1">
        <v>87828</v>
      </c>
      <c r="L103" s="1" t="s">
        <v>940</v>
      </c>
      <c r="M103" s="1" t="s">
        <v>943</v>
      </c>
      <c r="N103" s="1" t="s">
        <v>1683</v>
      </c>
      <c r="O103" s="1" t="s">
        <v>1631</v>
      </c>
      <c r="P103" s="2">
        <v>34590</v>
      </c>
      <c r="Q103" s="2">
        <v>38534</v>
      </c>
      <c r="R103" s="14">
        <f t="shared" ref="R103:R134" si="9">DATEDIF(P103, Q103, "y")</f>
        <v>10</v>
      </c>
      <c r="S103" s="14" t="str">
        <f t="shared" ref="S103:S134" si="10">IF(AND(R103&gt;=0, R103&lt;=5), "Short Term",
   IF(AND(R103&gt;5, R103&lt;=10), "Mid Term",
      IF(R103&gt;10, "Long Term" )))</f>
        <v>Mid Term</v>
      </c>
      <c r="T103" s="14" t="str">
        <f>IF(AND(K103&gt;=0, K103&lt;=30000), "Low Value",
   IF(AND(K103&gt;5, K103&lt;=60000), "Mid Value",
      IF(K103&gt;60000, "High Value" )))</f>
        <v>High Value</v>
      </c>
      <c r="U103" s="14" t="str">
        <f t="shared" ref="U103:U134" si="11">CONCATENATE(S103, "-", T103)</f>
        <v>Mid Term-High Value</v>
      </c>
    </row>
    <row r="104" spans="2:21" x14ac:dyDescent="0.3">
      <c r="B104" s="1">
        <v>9934</v>
      </c>
      <c r="C104" s="1">
        <v>138</v>
      </c>
      <c r="D104" s="1" t="s">
        <v>143</v>
      </c>
      <c r="E104" s="1" t="s">
        <v>471</v>
      </c>
      <c r="F104" s="1" t="s">
        <v>14</v>
      </c>
      <c r="G104" s="35" t="s">
        <v>184</v>
      </c>
      <c r="H104">
        <v>2535125840</v>
      </c>
      <c r="I104" s="35" t="s">
        <v>1034</v>
      </c>
      <c r="J104">
        <v>168</v>
      </c>
      <c r="K104" s="1">
        <v>17035</v>
      </c>
      <c r="L104" s="1" t="s">
        <v>940</v>
      </c>
      <c r="M104" s="1" t="s">
        <v>943</v>
      </c>
      <c r="N104" s="1" t="s">
        <v>1684</v>
      </c>
      <c r="O104" s="1" t="s">
        <v>1640</v>
      </c>
      <c r="P104" s="2">
        <v>34411</v>
      </c>
      <c r="Q104" s="2">
        <v>40164</v>
      </c>
      <c r="R104" s="14">
        <f t="shared" si="9"/>
        <v>15</v>
      </c>
      <c r="S104" s="14" t="str">
        <f t="shared" si="10"/>
        <v>Long Term</v>
      </c>
      <c r="T104" s="14" t="str">
        <f>IF(AND(K104&gt;=0, K104&lt;=30000), "Low Value",
   IF(AND(K104&gt;5, K104&lt;=60000), "Mid Value",
      IF(K104&gt;60000, "High Value" )))</f>
        <v>Low Value</v>
      </c>
      <c r="U104" s="14" t="str">
        <f t="shared" si="11"/>
        <v>Long Term-Low Value</v>
      </c>
    </row>
    <row r="105" spans="2:21" x14ac:dyDescent="0.3">
      <c r="B105" s="1">
        <v>1980</v>
      </c>
      <c r="C105" s="1">
        <v>981</v>
      </c>
      <c r="D105" s="1" t="s">
        <v>185</v>
      </c>
      <c r="E105" s="1" t="s">
        <v>472</v>
      </c>
      <c r="F105" s="1" t="s">
        <v>14</v>
      </c>
      <c r="G105" s="35" t="s">
        <v>186</v>
      </c>
      <c r="H105">
        <v>5833657416</v>
      </c>
      <c r="I105" s="35" t="s">
        <v>1067</v>
      </c>
      <c r="J105">
        <v>723</v>
      </c>
      <c r="K105" s="1">
        <v>426</v>
      </c>
      <c r="L105" s="1" t="s">
        <v>946</v>
      </c>
      <c r="M105" s="1" t="s">
        <v>943</v>
      </c>
      <c r="N105" s="1" t="s">
        <v>1633</v>
      </c>
      <c r="O105" s="1" t="s">
        <v>1640</v>
      </c>
      <c r="P105" s="2">
        <v>28204</v>
      </c>
      <c r="Q105" s="2">
        <v>34784</v>
      </c>
      <c r="R105" s="14">
        <f t="shared" si="9"/>
        <v>18</v>
      </c>
      <c r="S105" s="14" t="str">
        <f t="shared" si="10"/>
        <v>Long Term</v>
      </c>
      <c r="T105" s="14" t="str">
        <f>IF(AND(K105&gt;=0, K105&lt;=30000), "Low Value",
   IF(AND(K105&gt;5, K105&lt;=60000), "Mid Value",
      IF(K105&gt;60000, "High Value" )))</f>
        <v>Low Value</v>
      </c>
      <c r="U105" s="14" t="str">
        <f t="shared" si="11"/>
        <v>Long Term-Low Value</v>
      </c>
    </row>
    <row r="106" spans="2:21" x14ac:dyDescent="0.3">
      <c r="B106" s="1">
        <v>9251</v>
      </c>
      <c r="C106" s="1">
        <v>130</v>
      </c>
      <c r="D106" s="1" t="s">
        <v>187</v>
      </c>
      <c r="E106" s="1" t="s">
        <v>473</v>
      </c>
      <c r="F106" s="1" t="s">
        <v>14</v>
      </c>
      <c r="G106" s="35" t="s">
        <v>188</v>
      </c>
      <c r="H106">
        <v>5905581451</v>
      </c>
      <c r="I106" s="35" t="s">
        <v>1068</v>
      </c>
      <c r="J106">
        <v>438</v>
      </c>
      <c r="K106" s="1">
        <v>20238</v>
      </c>
      <c r="L106" s="1" t="s">
        <v>940</v>
      </c>
      <c r="M106" s="1" t="s">
        <v>943</v>
      </c>
      <c r="N106" s="1" t="s">
        <v>1685</v>
      </c>
      <c r="O106" s="1" t="s">
        <v>1640</v>
      </c>
      <c r="P106" s="2">
        <v>38640</v>
      </c>
      <c r="Q106" s="2">
        <v>40002</v>
      </c>
      <c r="R106" s="14">
        <f t="shared" si="9"/>
        <v>3</v>
      </c>
      <c r="S106" s="14" t="str">
        <f t="shared" si="10"/>
        <v>Short Term</v>
      </c>
      <c r="T106" s="14" t="str">
        <f>IF(AND(K106&gt;=0, K106&lt;=30000), "Low Value",
   IF(AND(K106&gt;5, K106&lt;=60000), "Mid Value",
      IF(K106&gt;60000, "High Value" )))</f>
        <v>Low Value</v>
      </c>
      <c r="U106" s="14" t="str">
        <f t="shared" si="11"/>
        <v>Short Term-Low Value</v>
      </c>
    </row>
    <row r="107" spans="2:21" x14ac:dyDescent="0.3">
      <c r="B107" s="1">
        <v>6717</v>
      </c>
      <c r="C107" s="1">
        <v>685</v>
      </c>
      <c r="D107" s="1" t="s">
        <v>189</v>
      </c>
      <c r="E107" s="1" t="s">
        <v>474</v>
      </c>
      <c r="F107" s="1" t="s">
        <v>8</v>
      </c>
      <c r="G107" s="35" t="s">
        <v>190</v>
      </c>
      <c r="H107">
        <v>3742557097</v>
      </c>
      <c r="I107" s="35" t="s">
        <v>1030</v>
      </c>
      <c r="J107">
        <v>162</v>
      </c>
      <c r="K107" s="1">
        <v>68331</v>
      </c>
      <c r="L107" s="1" t="s">
        <v>940</v>
      </c>
      <c r="M107" s="1" t="s">
        <v>941</v>
      </c>
      <c r="N107" s="1" t="s">
        <v>1686</v>
      </c>
      <c r="O107" s="1" t="s">
        <v>1631</v>
      </c>
      <c r="P107" s="2">
        <v>27099</v>
      </c>
      <c r="Q107" s="2">
        <v>30644</v>
      </c>
      <c r="R107" s="14">
        <f t="shared" si="9"/>
        <v>9</v>
      </c>
      <c r="S107" s="14" t="str">
        <f t="shared" si="10"/>
        <v>Mid Term</v>
      </c>
      <c r="T107" s="14" t="str">
        <f>IF(AND(K107&gt;=0, K107&lt;=30000), "Low Value",
   IF(AND(K107&gt;5, K107&lt;=60000), "Mid Value",
      IF(K107&gt;60000, "High Value" )))</f>
        <v>High Value</v>
      </c>
      <c r="U107" s="14" t="str">
        <f t="shared" si="11"/>
        <v>Mid Term-High Value</v>
      </c>
    </row>
    <row r="108" spans="2:21" x14ac:dyDescent="0.3">
      <c r="B108" s="1">
        <v>3622</v>
      </c>
      <c r="C108" s="1">
        <v>544</v>
      </c>
      <c r="D108" s="1" t="s">
        <v>86</v>
      </c>
      <c r="E108" s="1" t="s">
        <v>475</v>
      </c>
      <c r="F108" s="1" t="s">
        <v>8</v>
      </c>
      <c r="G108" s="35" t="s">
        <v>191</v>
      </c>
      <c r="H108">
        <v>1157949513</v>
      </c>
      <c r="I108" s="35" t="s">
        <v>1066</v>
      </c>
      <c r="J108">
        <v>246</v>
      </c>
      <c r="K108" s="1">
        <v>86132</v>
      </c>
      <c r="L108" s="1" t="s">
        <v>940</v>
      </c>
      <c r="M108" s="1" t="s">
        <v>941</v>
      </c>
      <c r="N108" s="1" t="s">
        <v>1687</v>
      </c>
      <c r="O108" s="1" t="s">
        <v>1631</v>
      </c>
      <c r="P108" s="2">
        <v>43375</v>
      </c>
      <c r="Q108" s="2">
        <v>50746</v>
      </c>
      <c r="R108" s="14">
        <f t="shared" si="9"/>
        <v>20</v>
      </c>
      <c r="S108" s="14" t="str">
        <f t="shared" si="10"/>
        <v>Long Term</v>
      </c>
      <c r="T108" s="14" t="str">
        <f>IF(AND(K108&gt;=0, K108&lt;=30000), "Low Value",
   IF(AND(K108&gt;5, K108&lt;=60000), "Mid Value",
      IF(K108&gt;60000, "High Value" )))</f>
        <v>High Value</v>
      </c>
      <c r="U108" s="14" t="str">
        <f t="shared" si="11"/>
        <v>Long Term-High Value</v>
      </c>
    </row>
    <row r="109" spans="2:21" x14ac:dyDescent="0.3">
      <c r="B109" s="1">
        <v>8808</v>
      </c>
      <c r="C109" s="1">
        <v>384</v>
      </c>
      <c r="D109" s="1" t="s">
        <v>192</v>
      </c>
      <c r="E109" s="1" t="s">
        <v>476</v>
      </c>
      <c r="F109" s="1" t="s">
        <v>14</v>
      </c>
      <c r="G109" s="35" t="s">
        <v>193</v>
      </c>
      <c r="H109">
        <v>6061993877</v>
      </c>
      <c r="I109" s="35" t="s">
        <v>1006</v>
      </c>
      <c r="J109">
        <v>105</v>
      </c>
      <c r="K109" s="1">
        <v>766</v>
      </c>
      <c r="L109" s="1" t="s">
        <v>946</v>
      </c>
      <c r="M109" s="1" t="s">
        <v>941</v>
      </c>
      <c r="N109" s="1" t="s">
        <v>1633</v>
      </c>
      <c r="O109" s="1" t="s">
        <v>1640</v>
      </c>
      <c r="P109" s="2">
        <v>37462</v>
      </c>
      <c r="Q109" s="2">
        <v>41946</v>
      </c>
      <c r="R109" s="14">
        <f t="shared" si="9"/>
        <v>12</v>
      </c>
      <c r="S109" s="14" t="str">
        <f t="shared" si="10"/>
        <v>Long Term</v>
      </c>
      <c r="T109" s="14" t="str">
        <f>IF(AND(K109&gt;=0, K109&lt;=30000), "Low Value",
   IF(AND(K109&gt;5, K109&lt;=60000), "Mid Value",
      IF(K109&gt;60000, "High Value" )))</f>
        <v>Low Value</v>
      </c>
      <c r="U109" s="14" t="str">
        <f t="shared" si="11"/>
        <v>Long Term-Low Value</v>
      </c>
    </row>
    <row r="110" spans="2:21" x14ac:dyDescent="0.3">
      <c r="B110" s="1">
        <v>4920</v>
      </c>
      <c r="C110" s="1">
        <v>467</v>
      </c>
      <c r="D110" s="1" t="s">
        <v>194</v>
      </c>
      <c r="E110" s="1" t="s">
        <v>477</v>
      </c>
      <c r="F110" s="1" t="s">
        <v>14</v>
      </c>
      <c r="G110" s="35" t="s">
        <v>195</v>
      </c>
      <c r="H110">
        <v>7395125371</v>
      </c>
      <c r="I110" s="35" t="s">
        <v>1071</v>
      </c>
      <c r="J110">
        <v>308</v>
      </c>
      <c r="K110" s="1">
        <v>13169</v>
      </c>
      <c r="L110" s="1" t="s">
        <v>946</v>
      </c>
      <c r="M110" s="1" t="s">
        <v>943</v>
      </c>
      <c r="N110" s="1" t="s">
        <v>1633</v>
      </c>
      <c r="O110" s="1" t="s">
        <v>1640</v>
      </c>
      <c r="P110" s="2">
        <v>30178</v>
      </c>
      <c r="Q110" s="2">
        <v>34084</v>
      </c>
      <c r="R110" s="14">
        <f t="shared" si="9"/>
        <v>10</v>
      </c>
      <c r="S110" s="14" t="str">
        <f t="shared" si="10"/>
        <v>Mid Term</v>
      </c>
      <c r="T110" s="14" t="str">
        <f>IF(AND(K110&gt;=0, K110&lt;=30000), "Low Value",
   IF(AND(K110&gt;5, K110&lt;=60000), "Mid Value",
      IF(K110&gt;60000, "High Value" )))</f>
        <v>Low Value</v>
      </c>
      <c r="U110" s="14" t="str">
        <f t="shared" si="11"/>
        <v>Mid Term-Low Value</v>
      </c>
    </row>
    <row r="111" spans="2:21" x14ac:dyDescent="0.3">
      <c r="B111" s="1">
        <v>3140</v>
      </c>
      <c r="C111" s="1">
        <v>112</v>
      </c>
      <c r="D111" s="1" t="s">
        <v>196</v>
      </c>
      <c r="E111" s="1" t="s">
        <v>478</v>
      </c>
      <c r="F111" s="1" t="s">
        <v>11</v>
      </c>
      <c r="G111" s="35" t="s">
        <v>197</v>
      </c>
      <c r="H111">
        <v>7624401610</v>
      </c>
      <c r="I111" s="35" t="s">
        <v>1038</v>
      </c>
      <c r="J111">
        <v>172</v>
      </c>
      <c r="K111" s="1">
        <v>48657</v>
      </c>
      <c r="L111" s="1" t="s">
        <v>940</v>
      </c>
      <c r="M111" s="1" t="s">
        <v>943</v>
      </c>
      <c r="N111" s="1" t="s">
        <v>1688</v>
      </c>
      <c r="O111" s="1" t="s">
        <v>1628</v>
      </c>
      <c r="P111" s="2">
        <v>38334</v>
      </c>
      <c r="Q111" s="2">
        <v>38932</v>
      </c>
      <c r="R111" s="14">
        <f t="shared" si="9"/>
        <v>1</v>
      </c>
      <c r="S111" s="14" t="str">
        <f t="shared" si="10"/>
        <v>Short Term</v>
      </c>
      <c r="T111" s="14" t="str">
        <f>IF(AND(K111&gt;=0, K111&lt;=30000), "Low Value",
   IF(AND(K111&gt;5, K111&lt;=60000), "Mid Value",
      IF(K111&gt;60000, "High Value" )))</f>
        <v>Mid Value</v>
      </c>
      <c r="U111" s="14" t="str">
        <f t="shared" si="11"/>
        <v>Short Term-Mid Value</v>
      </c>
    </row>
    <row r="112" spans="2:21" x14ac:dyDescent="0.3">
      <c r="B112" s="1">
        <v>8104</v>
      </c>
      <c r="C112" s="1">
        <v>906</v>
      </c>
      <c r="D112" s="1" t="s">
        <v>198</v>
      </c>
      <c r="E112" s="1" t="s">
        <v>479</v>
      </c>
      <c r="F112" s="1" t="s">
        <v>11</v>
      </c>
      <c r="G112" s="35" t="s">
        <v>199</v>
      </c>
      <c r="H112">
        <v>8271413320</v>
      </c>
      <c r="I112" s="35" t="s">
        <v>1072</v>
      </c>
      <c r="J112">
        <v>775</v>
      </c>
      <c r="K112" s="1">
        <v>88037</v>
      </c>
      <c r="L112" s="1" t="s">
        <v>946</v>
      </c>
      <c r="M112" s="1" t="s">
        <v>941</v>
      </c>
      <c r="N112" s="1" t="s">
        <v>1633</v>
      </c>
      <c r="O112" s="1" t="s">
        <v>1631</v>
      </c>
      <c r="P112" s="2">
        <v>41028</v>
      </c>
      <c r="Q112" s="2">
        <v>44948</v>
      </c>
      <c r="R112" s="14">
        <f t="shared" si="9"/>
        <v>10</v>
      </c>
      <c r="S112" s="14" t="str">
        <f t="shared" si="10"/>
        <v>Mid Term</v>
      </c>
      <c r="T112" s="14" t="str">
        <f>IF(AND(K112&gt;=0, K112&lt;=30000), "Low Value",
   IF(AND(K112&gt;5, K112&lt;=60000), "Mid Value",
      IF(K112&gt;60000, "High Value" )))</f>
        <v>High Value</v>
      </c>
      <c r="U112" s="14" t="str">
        <f t="shared" si="11"/>
        <v>Mid Term-High Value</v>
      </c>
    </row>
    <row r="113" spans="2:21" x14ac:dyDescent="0.3">
      <c r="B113" s="1">
        <v>2208</v>
      </c>
      <c r="C113" s="1">
        <v>609</v>
      </c>
      <c r="D113" s="1" t="s">
        <v>200</v>
      </c>
      <c r="E113" s="1" t="s">
        <v>480</v>
      </c>
      <c r="F113" s="1" t="s">
        <v>14</v>
      </c>
      <c r="G113" s="35" t="s">
        <v>201</v>
      </c>
      <c r="H113">
        <v>6202223720</v>
      </c>
      <c r="I113" s="35" t="s">
        <v>1074</v>
      </c>
      <c r="J113">
        <v>333</v>
      </c>
      <c r="K113" s="1">
        <v>21972</v>
      </c>
      <c r="L113" s="1" t="s">
        <v>940</v>
      </c>
      <c r="M113" s="1" t="s">
        <v>941</v>
      </c>
      <c r="N113" s="1" t="s">
        <v>1689</v>
      </c>
      <c r="O113" s="1" t="s">
        <v>1640</v>
      </c>
      <c r="P113" s="2">
        <v>34249</v>
      </c>
      <c r="Q113" s="2">
        <v>37326</v>
      </c>
      <c r="R113" s="14">
        <f t="shared" si="9"/>
        <v>8</v>
      </c>
      <c r="S113" s="14" t="str">
        <f t="shared" si="10"/>
        <v>Mid Term</v>
      </c>
      <c r="T113" s="14" t="str">
        <f>IF(AND(K113&gt;=0, K113&lt;=30000), "Low Value",
   IF(AND(K113&gt;5, K113&lt;=60000), "Mid Value",
      IF(K113&gt;60000, "High Value" )))</f>
        <v>Low Value</v>
      </c>
      <c r="U113" s="14" t="str">
        <f t="shared" si="11"/>
        <v>Mid Term-Low Value</v>
      </c>
    </row>
    <row r="114" spans="2:21" x14ac:dyDescent="0.3">
      <c r="B114" s="1">
        <v>7043</v>
      </c>
      <c r="C114" s="1">
        <v>379</v>
      </c>
      <c r="D114" s="1" t="s">
        <v>202</v>
      </c>
      <c r="E114" s="1" t="s">
        <v>481</v>
      </c>
      <c r="F114" s="1" t="s">
        <v>14</v>
      </c>
      <c r="G114" s="35" t="s">
        <v>203</v>
      </c>
      <c r="H114">
        <v>8194423563</v>
      </c>
      <c r="I114" s="35" t="s">
        <v>1076</v>
      </c>
      <c r="J114">
        <v>548</v>
      </c>
      <c r="K114" s="1">
        <v>87886</v>
      </c>
      <c r="L114" s="1" t="s">
        <v>946</v>
      </c>
      <c r="M114" s="1" t="s">
        <v>943</v>
      </c>
      <c r="N114" s="1" t="s">
        <v>1633</v>
      </c>
      <c r="O114" s="1" t="s">
        <v>1631</v>
      </c>
      <c r="P114" s="2">
        <v>37813</v>
      </c>
      <c r="Q114" s="2">
        <v>40733</v>
      </c>
      <c r="R114" s="14">
        <f t="shared" si="9"/>
        <v>7</v>
      </c>
      <c r="S114" s="14" t="str">
        <f t="shared" si="10"/>
        <v>Mid Term</v>
      </c>
      <c r="T114" s="14" t="str">
        <f>IF(AND(K114&gt;=0, K114&lt;=30000), "Low Value",
   IF(AND(K114&gt;5, K114&lt;=60000), "Mid Value",
      IF(K114&gt;60000, "High Value" )))</f>
        <v>High Value</v>
      </c>
      <c r="U114" s="14" t="str">
        <f t="shared" si="11"/>
        <v>Mid Term-High Value</v>
      </c>
    </row>
    <row r="115" spans="2:21" x14ac:dyDescent="0.3">
      <c r="B115" s="1">
        <v>7485</v>
      </c>
      <c r="C115" s="1">
        <v>357</v>
      </c>
      <c r="D115" s="1" t="s">
        <v>204</v>
      </c>
      <c r="E115" s="1" t="s">
        <v>482</v>
      </c>
      <c r="F115" s="1" t="s">
        <v>14</v>
      </c>
      <c r="G115" s="35" t="s">
        <v>205</v>
      </c>
      <c r="H115">
        <v>8529931415</v>
      </c>
      <c r="I115" s="35" t="s">
        <v>1077</v>
      </c>
      <c r="J115">
        <v>665</v>
      </c>
      <c r="K115" s="1">
        <v>3244</v>
      </c>
      <c r="L115" s="1" t="s">
        <v>940</v>
      </c>
      <c r="M115" s="1" t="s">
        <v>941</v>
      </c>
      <c r="N115" s="1" t="s">
        <v>1690</v>
      </c>
      <c r="O115" s="1" t="s">
        <v>1640</v>
      </c>
      <c r="P115" s="2">
        <v>29105</v>
      </c>
      <c r="Q115" s="2">
        <v>30098</v>
      </c>
      <c r="R115" s="14">
        <f t="shared" si="9"/>
        <v>2</v>
      </c>
      <c r="S115" s="14" t="str">
        <f t="shared" si="10"/>
        <v>Short Term</v>
      </c>
      <c r="T115" s="14" t="str">
        <f>IF(AND(K115&gt;=0, K115&lt;=30000), "Low Value",
   IF(AND(K115&gt;5, K115&lt;=60000), "Mid Value",
      IF(K115&gt;60000, "High Value" )))</f>
        <v>Low Value</v>
      </c>
      <c r="U115" s="14" t="str">
        <f t="shared" si="11"/>
        <v>Short Term-Low Value</v>
      </c>
    </row>
    <row r="116" spans="2:21" x14ac:dyDescent="0.3">
      <c r="B116" s="1">
        <v>1748</v>
      </c>
      <c r="C116" s="1">
        <v>364</v>
      </c>
      <c r="D116" s="1" t="s">
        <v>206</v>
      </c>
      <c r="E116" s="1" t="s">
        <v>483</v>
      </c>
      <c r="F116" s="1" t="s">
        <v>8</v>
      </c>
      <c r="G116" s="35" t="s">
        <v>207</v>
      </c>
      <c r="H116">
        <v>4033094166</v>
      </c>
      <c r="I116" s="35" t="s">
        <v>1078</v>
      </c>
      <c r="J116">
        <v>305</v>
      </c>
      <c r="K116" s="1">
        <v>32031</v>
      </c>
      <c r="L116" s="1" t="s">
        <v>940</v>
      </c>
      <c r="M116" s="1" t="s">
        <v>943</v>
      </c>
      <c r="N116" s="1" t="s">
        <v>1691</v>
      </c>
      <c r="O116" s="1" t="s">
        <v>1640</v>
      </c>
      <c r="P116" s="2">
        <v>41589</v>
      </c>
      <c r="Q116" s="2">
        <v>44826</v>
      </c>
      <c r="R116" s="14">
        <f t="shared" si="9"/>
        <v>8</v>
      </c>
      <c r="S116" s="14" t="str">
        <f t="shared" si="10"/>
        <v>Mid Term</v>
      </c>
      <c r="T116" s="14" t="str">
        <f>IF(AND(K116&gt;=0, K116&lt;=30000), "Low Value",
   IF(AND(K116&gt;5, K116&lt;=60000), "Mid Value",
      IF(K116&gt;60000, "High Value" )))</f>
        <v>Mid Value</v>
      </c>
      <c r="U116" s="14" t="str">
        <f t="shared" si="11"/>
        <v>Mid Term-Mid Value</v>
      </c>
    </row>
    <row r="117" spans="2:21" x14ac:dyDescent="0.3">
      <c r="B117" s="1">
        <v>9968</v>
      </c>
      <c r="C117" s="1">
        <v>69</v>
      </c>
      <c r="D117" s="1" t="s">
        <v>208</v>
      </c>
      <c r="E117" s="1" t="s">
        <v>484</v>
      </c>
      <c r="F117" s="1" t="s">
        <v>14</v>
      </c>
      <c r="G117" s="35" t="s">
        <v>209</v>
      </c>
      <c r="H117">
        <v>1840361778</v>
      </c>
      <c r="I117" s="35" t="s">
        <v>1079</v>
      </c>
      <c r="J117">
        <v>938</v>
      </c>
      <c r="K117" s="1">
        <v>51284</v>
      </c>
      <c r="L117" s="1" t="s">
        <v>946</v>
      </c>
      <c r="M117" s="1" t="s">
        <v>941</v>
      </c>
      <c r="N117" s="1" t="s">
        <v>1633</v>
      </c>
      <c r="O117" s="1" t="s">
        <v>1628</v>
      </c>
      <c r="P117" s="2">
        <v>27616</v>
      </c>
      <c r="Q117" s="2">
        <v>31593</v>
      </c>
      <c r="R117" s="14">
        <f t="shared" si="9"/>
        <v>10</v>
      </c>
      <c r="S117" s="14" t="str">
        <f t="shared" si="10"/>
        <v>Mid Term</v>
      </c>
      <c r="T117" s="14" t="str">
        <f>IF(AND(K117&gt;=0, K117&lt;=30000), "Low Value",
   IF(AND(K117&gt;5, K117&lt;=60000), "Mid Value",
      IF(K117&gt;60000, "High Value" )))</f>
        <v>Mid Value</v>
      </c>
      <c r="U117" s="14" t="str">
        <f t="shared" si="11"/>
        <v>Mid Term-Mid Value</v>
      </c>
    </row>
    <row r="118" spans="2:21" x14ac:dyDescent="0.3">
      <c r="B118" s="1">
        <v>5330</v>
      </c>
      <c r="C118" s="1">
        <v>973</v>
      </c>
      <c r="D118" s="1" t="s">
        <v>210</v>
      </c>
      <c r="E118" s="1" t="s">
        <v>485</v>
      </c>
      <c r="F118" s="1" t="s">
        <v>14</v>
      </c>
      <c r="G118" s="35" t="s">
        <v>211</v>
      </c>
      <c r="H118">
        <v>5888927246</v>
      </c>
      <c r="I118" s="35" t="s">
        <v>1081</v>
      </c>
      <c r="J118">
        <v>714</v>
      </c>
      <c r="K118" s="1">
        <v>23055</v>
      </c>
      <c r="L118" s="1" t="s">
        <v>940</v>
      </c>
      <c r="M118" s="1" t="s">
        <v>941</v>
      </c>
      <c r="N118" s="1" t="s">
        <v>1692</v>
      </c>
      <c r="O118" s="1" t="s">
        <v>1640</v>
      </c>
      <c r="P118" s="2">
        <v>39784</v>
      </c>
      <c r="Q118" s="2">
        <v>46105</v>
      </c>
      <c r="R118" s="14">
        <f t="shared" si="9"/>
        <v>17</v>
      </c>
      <c r="S118" s="14" t="str">
        <f t="shared" si="10"/>
        <v>Long Term</v>
      </c>
      <c r="T118" s="14" t="str">
        <f>IF(AND(K118&gt;=0, K118&lt;=30000), "Low Value",
   IF(AND(K118&gt;5, K118&lt;=60000), "Mid Value",
      IF(K118&gt;60000, "High Value" )))</f>
        <v>Low Value</v>
      </c>
      <c r="U118" s="14" t="str">
        <f t="shared" si="11"/>
        <v>Long Term-Low Value</v>
      </c>
    </row>
    <row r="119" spans="2:21" x14ac:dyDescent="0.3">
      <c r="B119" s="1">
        <v>2183</v>
      </c>
      <c r="C119" s="1">
        <v>455</v>
      </c>
      <c r="D119" s="1" t="s">
        <v>212</v>
      </c>
      <c r="E119" s="1" t="s">
        <v>486</v>
      </c>
      <c r="F119" s="1" t="s">
        <v>8</v>
      </c>
      <c r="G119" s="35" t="s">
        <v>213</v>
      </c>
      <c r="H119">
        <v>1146373455</v>
      </c>
      <c r="I119" s="35" t="s">
        <v>1069</v>
      </c>
      <c r="J119">
        <v>251</v>
      </c>
      <c r="K119" s="1">
        <v>94926</v>
      </c>
      <c r="L119" s="1" t="s">
        <v>940</v>
      </c>
      <c r="M119" s="1" t="s">
        <v>941</v>
      </c>
      <c r="N119" s="1" t="s">
        <v>1693</v>
      </c>
      <c r="O119" s="1" t="s">
        <v>1631</v>
      </c>
      <c r="P119" s="2">
        <v>27310</v>
      </c>
      <c r="Q119" s="2">
        <v>32333</v>
      </c>
      <c r="R119" s="14">
        <f t="shared" si="9"/>
        <v>13</v>
      </c>
      <c r="S119" s="14" t="str">
        <f t="shared" si="10"/>
        <v>Long Term</v>
      </c>
      <c r="T119" s="14" t="str">
        <f>IF(AND(K119&gt;=0, K119&lt;=30000), "Low Value",
   IF(AND(K119&gt;5, K119&lt;=60000), "Mid Value",
      IF(K119&gt;60000, "High Value" )))</f>
        <v>High Value</v>
      </c>
      <c r="U119" s="14" t="str">
        <f t="shared" si="11"/>
        <v>Long Term-High Value</v>
      </c>
    </row>
    <row r="120" spans="2:21" x14ac:dyDescent="0.3">
      <c r="B120" s="1">
        <v>2182</v>
      </c>
      <c r="C120" s="1">
        <v>247</v>
      </c>
      <c r="D120" s="1" t="s">
        <v>214</v>
      </c>
      <c r="E120" s="1" t="s">
        <v>487</v>
      </c>
      <c r="F120" s="1" t="s">
        <v>14</v>
      </c>
      <c r="G120" s="35" t="s">
        <v>215</v>
      </c>
      <c r="H120">
        <v>4951091066</v>
      </c>
      <c r="I120" s="35" t="s">
        <v>1082</v>
      </c>
      <c r="J120">
        <v>330</v>
      </c>
      <c r="K120" s="1">
        <v>312</v>
      </c>
      <c r="L120" s="1" t="s">
        <v>946</v>
      </c>
      <c r="M120" s="1" t="s">
        <v>943</v>
      </c>
      <c r="N120" s="1" t="s">
        <v>1633</v>
      </c>
      <c r="O120" s="1" t="s">
        <v>1640</v>
      </c>
      <c r="P120" s="2">
        <v>25935</v>
      </c>
      <c r="Q120" s="2">
        <v>30207</v>
      </c>
      <c r="R120" s="14">
        <f t="shared" si="9"/>
        <v>11</v>
      </c>
      <c r="S120" s="14" t="str">
        <f t="shared" si="10"/>
        <v>Long Term</v>
      </c>
      <c r="T120" s="14" t="str">
        <f>IF(AND(K120&gt;=0, K120&lt;=30000), "Low Value",
   IF(AND(K120&gt;5, K120&lt;=60000), "Mid Value",
      IF(K120&gt;60000, "High Value" )))</f>
        <v>Low Value</v>
      </c>
      <c r="U120" s="14" t="str">
        <f t="shared" si="11"/>
        <v>Long Term-Low Value</v>
      </c>
    </row>
    <row r="121" spans="2:21" x14ac:dyDescent="0.3">
      <c r="B121" s="1">
        <v>1087</v>
      </c>
      <c r="C121" s="1">
        <v>491</v>
      </c>
      <c r="D121" s="1" t="s">
        <v>216</v>
      </c>
      <c r="E121" s="1" t="s">
        <v>488</v>
      </c>
      <c r="F121" s="1" t="s">
        <v>11</v>
      </c>
      <c r="G121" s="35" t="s">
        <v>217</v>
      </c>
      <c r="H121">
        <v>3384176833</v>
      </c>
      <c r="I121" s="35" t="s">
        <v>988</v>
      </c>
      <c r="J121">
        <v>69</v>
      </c>
      <c r="K121" s="1">
        <v>45852</v>
      </c>
      <c r="L121" s="1" t="s">
        <v>940</v>
      </c>
      <c r="M121" s="1" t="s">
        <v>943</v>
      </c>
      <c r="N121" s="1" t="s">
        <v>1694</v>
      </c>
      <c r="O121" s="1" t="s">
        <v>1628</v>
      </c>
      <c r="P121" s="2">
        <v>39557</v>
      </c>
      <c r="Q121" s="2">
        <v>44427</v>
      </c>
      <c r="R121" s="14">
        <f t="shared" si="9"/>
        <v>13</v>
      </c>
      <c r="S121" s="14" t="str">
        <f t="shared" si="10"/>
        <v>Long Term</v>
      </c>
      <c r="T121" s="14" t="str">
        <f>IF(AND(K121&gt;=0, K121&lt;=30000), "Low Value",
   IF(AND(K121&gt;5, K121&lt;=60000), "Mid Value",
      IF(K121&gt;60000, "High Value" )))</f>
        <v>Mid Value</v>
      </c>
      <c r="U121" s="14" t="str">
        <f t="shared" si="11"/>
        <v>Long Term-Mid Value</v>
      </c>
    </row>
    <row r="122" spans="2:21" x14ac:dyDescent="0.3">
      <c r="B122" s="1">
        <v>4296</v>
      </c>
      <c r="C122" s="1">
        <v>826</v>
      </c>
      <c r="D122" s="1" t="s">
        <v>218</v>
      </c>
      <c r="E122" s="1" t="s">
        <v>489</v>
      </c>
      <c r="F122" s="1" t="s">
        <v>8</v>
      </c>
      <c r="G122" s="35" t="s">
        <v>219</v>
      </c>
      <c r="H122">
        <v>7174320820</v>
      </c>
      <c r="I122" s="35" t="s">
        <v>1084</v>
      </c>
      <c r="J122">
        <v>969</v>
      </c>
      <c r="K122" s="1">
        <v>77063</v>
      </c>
      <c r="L122" s="1" t="s">
        <v>940</v>
      </c>
      <c r="M122" s="1" t="s">
        <v>941</v>
      </c>
      <c r="N122" s="1" t="s">
        <v>1695</v>
      </c>
      <c r="O122" s="1" t="s">
        <v>1631</v>
      </c>
      <c r="P122" s="2">
        <v>41487</v>
      </c>
      <c r="Q122" s="2">
        <v>45451</v>
      </c>
      <c r="R122" s="14">
        <f t="shared" si="9"/>
        <v>10</v>
      </c>
      <c r="S122" s="14" t="str">
        <f t="shared" si="10"/>
        <v>Mid Term</v>
      </c>
      <c r="T122" s="14" t="str">
        <f>IF(AND(K122&gt;=0, K122&lt;=30000), "Low Value",
   IF(AND(K122&gt;5, K122&lt;=60000), "Mid Value",
      IF(K122&gt;60000, "High Value" )))</f>
        <v>High Value</v>
      </c>
      <c r="U122" s="14" t="str">
        <f t="shared" si="11"/>
        <v>Mid Term-High Value</v>
      </c>
    </row>
    <row r="123" spans="2:21" x14ac:dyDescent="0.3">
      <c r="B123" s="1">
        <v>9784</v>
      </c>
      <c r="C123" s="1">
        <v>400</v>
      </c>
      <c r="D123" s="1" t="s">
        <v>220</v>
      </c>
      <c r="E123" s="1" t="s">
        <v>490</v>
      </c>
      <c r="F123" s="1" t="s">
        <v>8</v>
      </c>
      <c r="G123" s="35" t="s">
        <v>221</v>
      </c>
      <c r="H123">
        <v>2668150446</v>
      </c>
      <c r="I123" s="35" t="s">
        <v>1085</v>
      </c>
      <c r="J123">
        <v>974</v>
      </c>
      <c r="K123" s="1">
        <v>44299</v>
      </c>
      <c r="L123" s="1" t="s">
        <v>940</v>
      </c>
      <c r="M123" s="1" t="s">
        <v>943</v>
      </c>
      <c r="N123" s="1" t="s">
        <v>1696</v>
      </c>
      <c r="O123" s="1" t="s">
        <v>1628</v>
      </c>
      <c r="P123" s="2">
        <v>38732</v>
      </c>
      <c r="Q123" s="2">
        <v>43894</v>
      </c>
      <c r="R123" s="14">
        <f t="shared" si="9"/>
        <v>14</v>
      </c>
      <c r="S123" s="14" t="str">
        <f t="shared" si="10"/>
        <v>Long Term</v>
      </c>
      <c r="T123" s="14" t="str">
        <f>IF(AND(K123&gt;=0, K123&lt;=30000), "Low Value",
   IF(AND(K123&gt;5, K123&lt;=60000), "Mid Value",
      IF(K123&gt;60000, "High Value" )))</f>
        <v>Mid Value</v>
      </c>
      <c r="U123" s="14" t="str">
        <f t="shared" si="11"/>
        <v>Long Term-Mid Value</v>
      </c>
    </row>
    <row r="124" spans="2:21" x14ac:dyDescent="0.3">
      <c r="B124" s="1">
        <v>6210</v>
      </c>
      <c r="C124" s="1">
        <v>271</v>
      </c>
      <c r="D124" s="1" t="s">
        <v>222</v>
      </c>
      <c r="E124" s="1" t="s">
        <v>491</v>
      </c>
      <c r="F124" s="1" t="s">
        <v>14</v>
      </c>
      <c r="G124" s="35" t="s">
        <v>223</v>
      </c>
      <c r="H124">
        <v>5992525888</v>
      </c>
      <c r="I124" s="35" t="s">
        <v>1086</v>
      </c>
      <c r="J124">
        <v>526</v>
      </c>
      <c r="K124" s="1">
        <v>67123</v>
      </c>
      <c r="L124" s="1" t="s">
        <v>940</v>
      </c>
      <c r="M124" s="1" t="s">
        <v>943</v>
      </c>
      <c r="N124" s="1" t="s">
        <v>1697</v>
      </c>
      <c r="O124" s="1" t="s">
        <v>1631</v>
      </c>
      <c r="P124" s="2">
        <v>40353</v>
      </c>
      <c r="Q124" s="2">
        <v>47425</v>
      </c>
      <c r="R124" s="14">
        <f t="shared" si="9"/>
        <v>19</v>
      </c>
      <c r="S124" s="14" t="str">
        <f t="shared" si="10"/>
        <v>Long Term</v>
      </c>
      <c r="T124" s="14" t="str">
        <f>IF(AND(K124&gt;=0, K124&lt;=30000), "Low Value",
   IF(AND(K124&gt;5, K124&lt;=60000), "Mid Value",
      IF(K124&gt;60000, "High Value" )))</f>
        <v>High Value</v>
      </c>
      <c r="U124" s="14" t="str">
        <f t="shared" si="11"/>
        <v>Long Term-High Value</v>
      </c>
    </row>
    <row r="125" spans="2:21" x14ac:dyDescent="0.3">
      <c r="B125" s="1">
        <v>5781</v>
      </c>
      <c r="C125" s="1">
        <v>110</v>
      </c>
      <c r="D125" s="1" t="s">
        <v>224</v>
      </c>
      <c r="E125" s="1" t="s">
        <v>492</v>
      </c>
      <c r="F125" s="1" t="s">
        <v>14</v>
      </c>
      <c r="G125" s="35" t="s">
        <v>225</v>
      </c>
      <c r="H125">
        <v>5391751398</v>
      </c>
      <c r="I125" s="35" t="s">
        <v>1088</v>
      </c>
      <c r="J125">
        <v>510</v>
      </c>
      <c r="K125" s="1">
        <v>51104</v>
      </c>
      <c r="L125" s="1" t="s">
        <v>946</v>
      </c>
      <c r="M125" s="1" t="s">
        <v>943</v>
      </c>
      <c r="N125" s="1" t="s">
        <v>1633</v>
      </c>
      <c r="O125" s="1" t="s">
        <v>1628</v>
      </c>
      <c r="P125" s="2">
        <v>41589</v>
      </c>
      <c r="Q125" s="2">
        <v>44773</v>
      </c>
      <c r="R125" s="14">
        <f t="shared" si="9"/>
        <v>8</v>
      </c>
      <c r="S125" s="14" t="str">
        <f t="shared" si="10"/>
        <v>Mid Term</v>
      </c>
      <c r="T125" s="14" t="str">
        <f>IF(AND(K125&gt;=0, K125&lt;=30000), "Low Value",
   IF(AND(K125&gt;5, K125&lt;=60000), "Mid Value",
      IF(K125&gt;60000, "High Value" )))</f>
        <v>Mid Value</v>
      </c>
      <c r="U125" s="14" t="str">
        <f t="shared" si="11"/>
        <v>Mid Term-Mid Value</v>
      </c>
    </row>
    <row r="126" spans="2:21" x14ac:dyDescent="0.3">
      <c r="B126" s="1">
        <v>8306</v>
      </c>
      <c r="C126" s="1">
        <v>277</v>
      </c>
      <c r="D126" s="1" t="s">
        <v>226</v>
      </c>
      <c r="E126" s="1" t="s">
        <v>493</v>
      </c>
      <c r="F126" s="1" t="s">
        <v>14</v>
      </c>
      <c r="G126" s="35" t="s">
        <v>227</v>
      </c>
      <c r="H126">
        <v>4305011101</v>
      </c>
      <c r="I126" s="35" t="s">
        <v>1089</v>
      </c>
      <c r="J126">
        <v>444</v>
      </c>
      <c r="K126" s="1">
        <v>35369</v>
      </c>
      <c r="L126" s="1" t="s">
        <v>946</v>
      </c>
      <c r="M126" s="1" t="s">
        <v>941</v>
      </c>
      <c r="N126" s="1" t="s">
        <v>1633</v>
      </c>
      <c r="O126" s="1" t="s">
        <v>1628</v>
      </c>
      <c r="P126" s="2">
        <v>40312</v>
      </c>
      <c r="Q126" s="2">
        <v>42939</v>
      </c>
      <c r="R126" s="14">
        <f t="shared" si="9"/>
        <v>7</v>
      </c>
      <c r="S126" s="14" t="str">
        <f t="shared" si="10"/>
        <v>Mid Term</v>
      </c>
      <c r="T126" s="14" t="str">
        <f>IF(AND(K126&gt;=0, K126&lt;=30000), "Low Value",
   IF(AND(K126&gt;5, K126&lt;=60000), "Mid Value",
      IF(K126&gt;60000, "High Value" )))</f>
        <v>Mid Value</v>
      </c>
      <c r="U126" s="14" t="str">
        <f t="shared" si="11"/>
        <v>Mid Term-Mid Value</v>
      </c>
    </row>
    <row r="127" spans="2:21" x14ac:dyDescent="0.3">
      <c r="B127" s="1">
        <v>3270</v>
      </c>
      <c r="C127" s="1">
        <v>85</v>
      </c>
      <c r="D127" s="1" t="s">
        <v>228</v>
      </c>
      <c r="E127" s="1" t="s">
        <v>494</v>
      </c>
      <c r="F127" s="1" t="s">
        <v>14</v>
      </c>
      <c r="G127" s="35" t="s">
        <v>229</v>
      </c>
      <c r="H127">
        <v>3253132607</v>
      </c>
      <c r="I127" s="35" t="s">
        <v>1090</v>
      </c>
      <c r="J127">
        <v>503</v>
      </c>
      <c r="K127" s="1">
        <v>559</v>
      </c>
      <c r="L127" s="1" t="s">
        <v>940</v>
      </c>
      <c r="M127" s="1" t="s">
        <v>941</v>
      </c>
      <c r="N127" s="1" t="s">
        <v>1698</v>
      </c>
      <c r="O127" s="1" t="s">
        <v>1640</v>
      </c>
      <c r="P127" s="2">
        <v>36058</v>
      </c>
      <c r="Q127" s="2">
        <v>43402</v>
      </c>
      <c r="R127" s="14">
        <f t="shared" si="9"/>
        <v>20</v>
      </c>
      <c r="S127" s="14" t="str">
        <f t="shared" si="10"/>
        <v>Long Term</v>
      </c>
      <c r="T127" s="14" t="str">
        <f>IF(AND(K127&gt;=0, K127&lt;=30000), "Low Value",
   IF(AND(K127&gt;5, K127&lt;=60000), "Mid Value",
      IF(K127&gt;60000, "High Value" )))</f>
        <v>Low Value</v>
      </c>
      <c r="U127" s="14" t="str">
        <f t="shared" si="11"/>
        <v>Long Term-Low Value</v>
      </c>
    </row>
    <row r="128" spans="2:21" x14ac:dyDescent="0.3">
      <c r="B128" s="1">
        <v>6787</v>
      </c>
      <c r="C128" s="1">
        <v>863</v>
      </c>
      <c r="D128" s="1" t="s">
        <v>230</v>
      </c>
      <c r="E128" s="1" t="s">
        <v>495</v>
      </c>
      <c r="F128" s="1" t="s">
        <v>11</v>
      </c>
      <c r="G128" s="35" t="s">
        <v>231</v>
      </c>
      <c r="H128">
        <v>3282200761</v>
      </c>
      <c r="I128" s="35" t="s">
        <v>1008</v>
      </c>
      <c r="J128">
        <v>109</v>
      </c>
      <c r="K128" s="1">
        <v>13394</v>
      </c>
      <c r="L128" s="1" t="s">
        <v>946</v>
      </c>
      <c r="M128" s="1" t="s">
        <v>941</v>
      </c>
      <c r="N128" s="1" t="s">
        <v>1633</v>
      </c>
      <c r="O128" s="1" t="s">
        <v>1640</v>
      </c>
      <c r="P128" s="2">
        <v>36850</v>
      </c>
      <c r="Q128" s="2">
        <v>39795</v>
      </c>
      <c r="R128" s="14">
        <f t="shared" si="9"/>
        <v>8</v>
      </c>
      <c r="S128" s="14" t="str">
        <f t="shared" si="10"/>
        <v>Mid Term</v>
      </c>
      <c r="T128" s="14" t="str">
        <f>IF(AND(K128&gt;=0, K128&lt;=30000), "Low Value",
   IF(AND(K128&gt;5, K128&lt;=60000), "Mid Value",
      IF(K128&gt;60000, "High Value" )))</f>
        <v>Low Value</v>
      </c>
      <c r="U128" s="14" t="str">
        <f t="shared" si="11"/>
        <v>Mid Term-Low Value</v>
      </c>
    </row>
    <row r="129" spans="2:21" x14ac:dyDescent="0.3">
      <c r="B129" s="1">
        <v>3733</v>
      </c>
      <c r="C129" s="1">
        <v>731</v>
      </c>
      <c r="D129" s="1" t="s">
        <v>232</v>
      </c>
      <c r="E129" s="1" t="s">
        <v>496</v>
      </c>
      <c r="F129" s="1" t="s">
        <v>8</v>
      </c>
      <c r="G129" s="35" t="s">
        <v>233</v>
      </c>
      <c r="H129">
        <v>8831717023</v>
      </c>
      <c r="I129" s="35" t="s">
        <v>1091</v>
      </c>
      <c r="J129">
        <v>823</v>
      </c>
      <c r="K129" s="1">
        <v>51472</v>
      </c>
      <c r="L129" s="1" t="s">
        <v>940</v>
      </c>
      <c r="M129" s="1" t="s">
        <v>941</v>
      </c>
      <c r="N129" s="1" t="s">
        <v>1699</v>
      </c>
      <c r="O129" s="1" t="s">
        <v>1628</v>
      </c>
      <c r="P129" s="2">
        <v>29331</v>
      </c>
      <c r="Q129" s="2">
        <v>31520</v>
      </c>
      <c r="R129" s="14">
        <f t="shared" si="9"/>
        <v>5</v>
      </c>
      <c r="S129" s="14" t="str">
        <f t="shared" si="10"/>
        <v>Short Term</v>
      </c>
      <c r="T129" s="14" t="str">
        <f>IF(AND(K129&gt;=0, K129&lt;=30000), "Low Value",
   IF(AND(K129&gt;5, K129&lt;=60000), "Mid Value",
      IF(K129&gt;60000, "High Value" )))</f>
        <v>Mid Value</v>
      </c>
      <c r="U129" s="14" t="str">
        <f t="shared" si="11"/>
        <v>Short Term-Mid Value</v>
      </c>
    </row>
    <row r="130" spans="2:21" x14ac:dyDescent="0.3">
      <c r="B130" s="1">
        <v>207</v>
      </c>
      <c r="C130" s="1">
        <v>638</v>
      </c>
      <c r="D130" s="1" t="s">
        <v>234</v>
      </c>
      <c r="E130" s="1" t="s">
        <v>497</v>
      </c>
      <c r="F130" s="1" t="s">
        <v>14</v>
      </c>
      <c r="G130" s="35" t="s">
        <v>235</v>
      </c>
      <c r="H130">
        <v>6274955877</v>
      </c>
      <c r="I130" s="35" t="s">
        <v>1027</v>
      </c>
      <c r="J130">
        <v>147</v>
      </c>
      <c r="K130" s="1">
        <v>99367</v>
      </c>
      <c r="L130" s="1" t="s">
        <v>940</v>
      </c>
      <c r="M130" s="1" t="s">
        <v>943</v>
      </c>
      <c r="N130" s="1" t="s">
        <v>1650</v>
      </c>
      <c r="O130" s="1" t="s">
        <v>1631</v>
      </c>
      <c r="P130" s="2">
        <v>42876</v>
      </c>
      <c r="Q130" s="2">
        <v>45275</v>
      </c>
      <c r="R130" s="14">
        <f t="shared" si="9"/>
        <v>6</v>
      </c>
      <c r="S130" s="14" t="str">
        <f t="shared" si="10"/>
        <v>Mid Term</v>
      </c>
      <c r="T130" s="14" t="str">
        <f>IF(AND(K130&gt;=0, K130&lt;=30000), "Low Value",
   IF(AND(K130&gt;5, K130&lt;=60000), "Mid Value",
      IF(K130&gt;60000, "High Value" )))</f>
        <v>High Value</v>
      </c>
      <c r="U130" s="14" t="str">
        <f t="shared" si="11"/>
        <v>Mid Term-High Value</v>
      </c>
    </row>
    <row r="131" spans="2:21" x14ac:dyDescent="0.3">
      <c r="B131" s="1">
        <v>3</v>
      </c>
      <c r="C131" s="1">
        <v>275</v>
      </c>
      <c r="D131" s="1" t="s">
        <v>236</v>
      </c>
      <c r="E131" s="1" t="s">
        <v>498</v>
      </c>
      <c r="F131" s="1" t="s">
        <v>8</v>
      </c>
      <c r="G131" s="35" t="s">
        <v>237</v>
      </c>
      <c r="H131">
        <v>9875661422</v>
      </c>
      <c r="I131" s="35" t="s">
        <v>1093</v>
      </c>
      <c r="J131">
        <v>625</v>
      </c>
      <c r="K131" s="1">
        <v>98982</v>
      </c>
      <c r="L131" s="1" t="s">
        <v>946</v>
      </c>
      <c r="M131" s="1" t="s">
        <v>941</v>
      </c>
      <c r="N131" s="1" t="s">
        <v>1633</v>
      </c>
      <c r="O131" s="1" t="s">
        <v>1631</v>
      </c>
      <c r="P131" s="2">
        <v>34426</v>
      </c>
      <c r="Q131" s="2">
        <v>38002</v>
      </c>
      <c r="R131" s="14">
        <f t="shared" si="9"/>
        <v>9</v>
      </c>
      <c r="S131" s="14" t="str">
        <f t="shared" si="10"/>
        <v>Mid Term</v>
      </c>
      <c r="T131" s="14" t="str">
        <f>IF(AND(K131&gt;=0, K131&lt;=30000), "Low Value",
   IF(AND(K131&gt;5, K131&lt;=60000), "Mid Value",
      IF(K131&gt;60000, "High Value" )))</f>
        <v>High Value</v>
      </c>
      <c r="U131" s="14" t="str">
        <f t="shared" si="11"/>
        <v>Mid Term-High Value</v>
      </c>
    </row>
    <row r="132" spans="2:21" x14ac:dyDescent="0.3">
      <c r="B132" s="1">
        <v>1896</v>
      </c>
      <c r="C132" s="1">
        <v>278</v>
      </c>
      <c r="D132" s="1" t="s">
        <v>238</v>
      </c>
      <c r="E132" s="1" t="s">
        <v>499</v>
      </c>
      <c r="F132" s="1" t="s">
        <v>14</v>
      </c>
      <c r="G132" s="35" t="s">
        <v>239</v>
      </c>
      <c r="H132">
        <v>9976580262</v>
      </c>
      <c r="I132" s="35" t="s">
        <v>1094</v>
      </c>
      <c r="J132">
        <v>695</v>
      </c>
      <c r="K132" s="1">
        <v>47111</v>
      </c>
      <c r="L132" s="1" t="s">
        <v>946</v>
      </c>
      <c r="M132" s="1" t="s">
        <v>943</v>
      </c>
      <c r="N132" s="1" t="s">
        <v>1633</v>
      </c>
      <c r="O132" s="1" t="s">
        <v>1628</v>
      </c>
      <c r="P132" s="2">
        <v>28397</v>
      </c>
      <c r="Q132" s="2">
        <v>31787</v>
      </c>
      <c r="R132" s="14">
        <f t="shared" si="9"/>
        <v>9</v>
      </c>
      <c r="S132" s="14" t="str">
        <f t="shared" si="10"/>
        <v>Mid Term</v>
      </c>
      <c r="T132" s="14" t="str">
        <f>IF(AND(K132&gt;=0, K132&lt;=30000), "Low Value",
   IF(AND(K132&gt;5, K132&lt;=60000), "Mid Value",
      IF(K132&gt;60000, "High Value" )))</f>
        <v>Mid Value</v>
      </c>
      <c r="U132" s="14" t="str">
        <f t="shared" si="11"/>
        <v>Mid Term-Mid Value</v>
      </c>
    </row>
    <row r="133" spans="2:21" x14ac:dyDescent="0.3">
      <c r="B133" s="1">
        <v>9631</v>
      </c>
      <c r="C133" s="1">
        <v>948</v>
      </c>
      <c r="D133" s="1" t="s">
        <v>240</v>
      </c>
      <c r="E133" s="1" t="s">
        <v>500</v>
      </c>
      <c r="F133" s="1" t="s">
        <v>14</v>
      </c>
      <c r="G133" s="35" t="s">
        <v>241</v>
      </c>
      <c r="H133">
        <v>7191264003</v>
      </c>
      <c r="I133" s="35" t="s">
        <v>1096</v>
      </c>
      <c r="J133">
        <v>983</v>
      </c>
      <c r="K133" s="1">
        <v>87420</v>
      </c>
      <c r="L133" s="1" t="s">
        <v>946</v>
      </c>
      <c r="M133" s="1" t="s">
        <v>943</v>
      </c>
      <c r="N133" s="1" t="s">
        <v>1633</v>
      </c>
      <c r="O133" s="1" t="s">
        <v>1631</v>
      </c>
      <c r="P133" s="2">
        <v>40565</v>
      </c>
      <c r="Q133" s="2">
        <v>42654</v>
      </c>
      <c r="R133" s="14">
        <f t="shared" si="9"/>
        <v>5</v>
      </c>
      <c r="S133" s="14" t="str">
        <f t="shared" si="10"/>
        <v>Short Term</v>
      </c>
      <c r="T133" s="14" t="str">
        <f>IF(AND(K133&gt;=0, K133&lt;=30000), "Low Value",
   IF(AND(K133&gt;5, K133&lt;=60000), "Mid Value",
      IF(K133&gt;60000, "High Value" )))</f>
        <v>High Value</v>
      </c>
      <c r="U133" s="14" t="str">
        <f t="shared" si="11"/>
        <v>Short Term-High Value</v>
      </c>
    </row>
    <row r="134" spans="2:21" x14ac:dyDescent="0.3">
      <c r="B134" s="1">
        <v>3132</v>
      </c>
      <c r="C134" s="1">
        <v>912</v>
      </c>
      <c r="D134" s="1" t="s">
        <v>242</v>
      </c>
      <c r="E134" s="1" t="s">
        <v>501</v>
      </c>
      <c r="F134" s="1" t="s">
        <v>14</v>
      </c>
      <c r="G134" s="35" t="s">
        <v>243</v>
      </c>
      <c r="H134">
        <v>3477191930</v>
      </c>
      <c r="I134" s="35" t="s">
        <v>997</v>
      </c>
      <c r="J134">
        <v>82</v>
      </c>
      <c r="K134" s="1">
        <v>59376</v>
      </c>
      <c r="L134" s="1" t="s">
        <v>946</v>
      </c>
      <c r="M134" s="1" t="s">
        <v>943</v>
      </c>
      <c r="N134" s="1" t="s">
        <v>1633</v>
      </c>
      <c r="O134" s="1" t="s">
        <v>1628</v>
      </c>
      <c r="P134" s="2">
        <v>28370</v>
      </c>
      <c r="Q134" s="2">
        <v>28932</v>
      </c>
      <c r="R134" s="14">
        <f t="shared" si="9"/>
        <v>1</v>
      </c>
      <c r="S134" s="14" t="str">
        <f t="shared" si="10"/>
        <v>Short Term</v>
      </c>
      <c r="T134" s="14" t="str">
        <f>IF(AND(K134&gt;=0, K134&lt;=30000), "Low Value",
   IF(AND(K134&gt;5, K134&lt;=60000), "Mid Value",
      IF(K134&gt;60000, "High Value" )))</f>
        <v>Mid Value</v>
      </c>
      <c r="U134" s="14" t="str">
        <f t="shared" si="11"/>
        <v>Short Term-Mid Value</v>
      </c>
    </row>
    <row r="135" spans="2:21" x14ac:dyDescent="0.3">
      <c r="B135" s="1">
        <v>1202</v>
      </c>
      <c r="C135" s="1">
        <v>426</v>
      </c>
      <c r="D135" s="1" t="s">
        <v>244</v>
      </c>
      <c r="E135" s="1" t="s">
        <v>502</v>
      </c>
      <c r="F135" s="1" t="s">
        <v>8</v>
      </c>
      <c r="G135" s="35" t="s">
        <v>245</v>
      </c>
      <c r="H135">
        <v>4935174932</v>
      </c>
      <c r="I135" s="35" t="s">
        <v>1097</v>
      </c>
      <c r="J135">
        <v>397</v>
      </c>
      <c r="K135" s="1">
        <v>41003</v>
      </c>
      <c r="L135" s="1" t="s">
        <v>946</v>
      </c>
      <c r="M135" s="1" t="s">
        <v>941</v>
      </c>
      <c r="N135" s="1" t="s">
        <v>1633</v>
      </c>
      <c r="O135" s="1" t="s">
        <v>1628</v>
      </c>
      <c r="P135" s="2">
        <v>39390</v>
      </c>
      <c r="Q135" s="2">
        <v>45663</v>
      </c>
      <c r="R135" s="14">
        <f t="shared" ref="R135:R166" si="12">DATEDIF(P135, Q135, "y")</f>
        <v>17</v>
      </c>
      <c r="S135" s="14" t="str">
        <f t="shared" ref="S135:S166" si="13">IF(AND(R135&gt;=0, R135&lt;=5), "Short Term",
   IF(AND(R135&gt;5, R135&lt;=10), "Mid Term",
      IF(R135&gt;10, "Long Term" )))</f>
        <v>Long Term</v>
      </c>
      <c r="T135" s="14" t="str">
        <f>IF(AND(K135&gt;=0, K135&lt;=30000), "Low Value",
   IF(AND(K135&gt;5, K135&lt;=60000), "Mid Value",
      IF(K135&gt;60000, "High Value" )))</f>
        <v>Mid Value</v>
      </c>
      <c r="U135" s="14" t="str">
        <f t="shared" ref="U135:U166" si="14">CONCATENATE(S135, "-", T135)</f>
        <v>Long Term-Mid Value</v>
      </c>
    </row>
    <row r="136" spans="2:21" x14ac:dyDescent="0.3">
      <c r="B136" s="1">
        <v>8834</v>
      </c>
      <c r="C136" s="1">
        <v>735</v>
      </c>
      <c r="D136" s="1" t="s">
        <v>96</v>
      </c>
      <c r="E136" s="1" t="s">
        <v>503</v>
      </c>
      <c r="F136" s="1" t="s">
        <v>8</v>
      </c>
      <c r="G136" s="35" t="s">
        <v>246</v>
      </c>
      <c r="H136">
        <v>6582738747</v>
      </c>
      <c r="I136" s="35" t="s">
        <v>1098</v>
      </c>
      <c r="J136">
        <v>599</v>
      </c>
      <c r="K136" s="1">
        <v>58511</v>
      </c>
      <c r="L136" s="1" t="s">
        <v>946</v>
      </c>
      <c r="M136" s="1" t="s">
        <v>941</v>
      </c>
      <c r="N136" s="1" t="s">
        <v>1633</v>
      </c>
      <c r="O136" s="1" t="s">
        <v>1628</v>
      </c>
      <c r="P136" s="2">
        <v>32245</v>
      </c>
      <c r="Q136" s="2">
        <v>37459</v>
      </c>
      <c r="R136" s="14">
        <f t="shared" si="12"/>
        <v>14</v>
      </c>
      <c r="S136" s="14" t="str">
        <f t="shared" si="13"/>
        <v>Long Term</v>
      </c>
      <c r="T136" s="14" t="str">
        <f>IF(AND(K136&gt;=0, K136&lt;=30000), "Low Value",
   IF(AND(K136&gt;5, K136&lt;=60000), "Mid Value",
      IF(K136&gt;60000, "High Value" )))</f>
        <v>Mid Value</v>
      </c>
      <c r="U136" s="14" t="str">
        <f t="shared" si="14"/>
        <v>Long Term-Mid Value</v>
      </c>
    </row>
    <row r="137" spans="2:21" x14ac:dyDescent="0.3">
      <c r="B137" s="1">
        <v>1201</v>
      </c>
      <c r="C137" s="1">
        <v>666</v>
      </c>
      <c r="D137" s="1" t="s">
        <v>247</v>
      </c>
      <c r="E137" s="1" t="s">
        <v>504</v>
      </c>
      <c r="F137" s="1" t="s">
        <v>8</v>
      </c>
      <c r="G137" s="35" t="s">
        <v>248</v>
      </c>
      <c r="H137">
        <v>7050577792</v>
      </c>
      <c r="I137" s="35" t="s">
        <v>1080</v>
      </c>
      <c r="J137">
        <v>306</v>
      </c>
      <c r="K137" s="1">
        <v>52868</v>
      </c>
      <c r="L137" s="1" t="s">
        <v>940</v>
      </c>
      <c r="M137" s="1" t="s">
        <v>943</v>
      </c>
      <c r="N137" s="1" t="s">
        <v>1700</v>
      </c>
      <c r="O137" s="1" t="s">
        <v>1628</v>
      </c>
      <c r="P137" s="2">
        <v>32166</v>
      </c>
      <c r="Q137" s="2">
        <v>39254</v>
      </c>
      <c r="R137" s="14">
        <f t="shared" si="12"/>
        <v>19</v>
      </c>
      <c r="S137" s="14" t="str">
        <f t="shared" si="13"/>
        <v>Long Term</v>
      </c>
      <c r="T137" s="14" t="str">
        <f>IF(AND(K137&gt;=0, K137&lt;=30000), "Low Value",
   IF(AND(K137&gt;5, K137&lt;=60000), "Mid Value",
      IF(K137&gt;60000, "High Value" )))</f>
        <v>Mid Value</v>
      </c>
      <c r="U137" s="14" t="str">
        <f t="shared" si="14"/>
        <v>Long Term-Mid Value</v>
      </c>
    </row>
    <row r="138" spans="2:21" x14ac:dyDescent="0.3">
      <c r="B138" s="1">
        <v>2573</v>
      </c>
      <c r="C138" s="1">
        <v>888</v>
      </c>
      <c r="D138" s="1" t="s">
        <v>249</v>
      </c>
      <c r="E138" s="1" t="s">
        <v>505</v>
      </c>
      <c r="F138" s="1" t="s">
        <v>8</v>
      </c>
      <c r="G138" s="35" t="s">
        <v>250</v>
      </c>
      <c r="H138">
        <v>8241842420</v>
      </c>
      <c r="I138" s="35" t="s">
        <v>1099</v>
      </c>
      <c r="J138">
        <v>536</v>
      </c>
      <c r="K138" s="1">
        <v>8206</v>
      </c>
      <c r="L138" s="1" t="s">
        <v>940</v>
      </c>
      <c r="M138" s="1" t="s">
        <v>941</v>
      </c>
      <c r="N138" s="1" t="s">
        <v>1701</v>
      </c>
      <c r="O138" s="1" t="s">
        <v>1640</v>
      </c>
      <c r="P138" s="2">
        <v>39669</v>
      </c>
      <c r="Q138" s="2">
        <v>40341</v>
      </c>
      <c r="R138" s="14">
        <f t="shared" si="12"/>
        <v>1</v>
      </c>
      <c r="S138" s="14" t="str">
        <f t="shared" si="13"/>
        <v>Short Term</v>
      </c>
      <c r="T138" s="14" t="str">
        <f>IF(AND(K138&gt;=0, K138&lt;=30000), "Low Value",
   IF(AND(K138&gt;5, K138&lt;=60000), "Mid Value",
      IF(K138&gt;60000, "High Value" )))</f>
        <v>Low Value</v>
      </c>
      <c r="U138" s="14" t="str">
        <f t="shared" si="14"/>
        <v>Short Term-Low Value</v>
      </c>
    </row>
    <row r="139" spans="2:21" x14ac:dyDescent="0.3">
      <c r="B139" s="1">
        <v>6759</v>
      </c>
      <c r="C139" s="1">
        <v>310</v>
      </c>
      <c r="D139" s="1" t="s">
        <v>251</v>
      </c>
      <c r="E139" s="1" t="s">
        <v>506</v>
      </c>
      <c r="F139" s="1" t="s">
        <v>8</v>
      </c>
      <c r="G139" s="35" t="s">
        <v>252</v>
      </c>
      <c r="H139">
        <v>2604037592</v>
      </c>
      <c r="I139" s="35" t="s">
        <v>953</v>
      </c>
      <c r="J139">
        <v>20</v>
      </c>
      <c r="K139" s="1">
        <v>48873</v>
      </c>
      <c r="L139" s="1" t="s">
        <v>946</v>
      </c>
      <c r="M139" s="1" t="s">
        <v>941</v>
      </c>
      <c r="N139" s="1" t="s">
        <v>1633</v>
      </c>
      <c r="O139" s="1" t="s">
        <v>1628</v>
      </c>
      <c r="P139" s="2">
        <v>26413</v>
      </c>
      <c r="Q139" s="2">
        <v>30022</v>
      </c>
      <c r="R139" s="14">
        <f t="shared" si="12"/>
        <v>9</v>
      </c>
      <c r="S139" s="14" t="str">
        <f t="shared" si="13"/>
        <v>Mid Term</v>
      </c>
      <c r="T139" s="14" t="str">
        <f>IF(AND(K139&gt;=0, K139&lt;=30000), "Low Value",
   IF(AND(K139&gt;5, K139&lt;=60000), "Mid Value",
      IF(K139&gt;60000, "High Value" )))</f>
        <v>Mid Value</v>
      </c>
      <c r="U139" s="14" t="str">
        <f t="shared" si="14"/>
        <v>Mid Term-Mid Value</v>
      </c>
    </row>
    <row r="140" spans="2:21" x14ac:dyDescent="0.3">
      <c r="B140" s="1">
        <v>2601</v>
      </c>
      <c r="C140" s="1">
        <v>43</v>
      </c>
      <c r="D140" s="1" t="s">
        <v>253</v>
      </c>
      <c r="E140" s="1" t="s">
        <v>507</v>
      </c>
      <c r="F140" s="1" t="s">
        <v>11</v>
      </c>
      <c r="G140" s="35" t="s">
        <v>254</v>
      </c>
      <c r="H140">
        <v>9380507727</v>
      </c>
      <c r="I140" s="35" t="s">
        <v>1100</v>
      </c>
      <c r="J140">
        <v>515</v>
      </c>
      <c r="K140" s="1">
        <v>22214</v>
      </c>
      <c r="L140" s="1" t="s">
        <v>946</v>
      </c>
      <c r="M140" s="1" t="s">
        <v>941</v>
      </c>
      <c r="N140" s="1" t="s">
        <v>1633</v>
      </c>
      <c r="O140" s="1" t="s">
        <v>1640</v>
      </c>
      <c r="P140" s="2">
        <v>30200</v>
      </c>
      <c r="Q140" s="2">
        <v>34861</v>
      </c>
      <c r="R140" s="14">
        <f t="shared" si="12"/>
        <v>12</v>
      </c>
      <c r="S140" s="14" t="str">
        <f t="shared" si="13"/>
        <v>Long Term</v>
      </c>
      <c r="T140" s="14" t="str">
        <f>IF(AND(K140&gt;=0, K140&lt;=30000), "Low Value",
   IF(AND(K140&gt;5, K140&lt;=60000), "Mid Value",
      IF(K140&gt;60000, "High Value" )))</f>
        <v>Low Value</v>
      </c>
      <c r="U140" s="14" t="str">
        <f t="shared" si="14"/>
        <v>Long Term-Low Value</v>
      </c>
    </row>
    <row r="141" spans="2:21" x14ac:dyDescent="0.3">
      <c r="B141" s="1">
        <v>2656</v>
      </c>
      <c r="C141" s="1">
        <v>722</v>
      </c>
      <c r="D141" s="1" t="s">
        <v>88</v>
      </c>
      <c r="E141" s="1" t="s">
        <v>508</v>
      </c>
      <c r="F141" s="1" t="s">
        <v>11</v>
      </c>
      <c r="G141" s="35" t="s">
        <v>255</v>
      </c>
      <c r="H141">
        <v>4722321429</v>
      </c>
      <c r="I141" s="35" t="s">
        <v>1087</v>
      </c>
      <c r="J141">
        <v>332</v>
      </c>
      <c r="K141" s="1">
        <v>806</v>
      </c>
      <c r="L141" s="1" t="s">
        <v>946</v>
      </c>
      <c r="M141" s="1" t="s">
        <v>943</v>
      </c>
      <c r="N141" s="1" t="s">
        <v>1633</v>
      </c>
      <c r="O141" s="1" t="s">
        <v>1640</v>
      </c>
      <c r="P141" s="2">
        <v>30033</v>
      </c>
      <c r="Q141" s="2">
        <v>35533</v>
      </c>
      <c r="R141" s="14">
        <f t="shared" si="12"/>
        <v>15</v>
      </c>
      <c r="S141" s="14" t="str">
        <f t="shared" si="13"/>
        <v>Long Term</v>
      </c>
      <c r="T141" s="14" t="str">
        <f>IF(AND(K141&gt;=0, K141&lt;=30000), "Low Value",
   IF(AND(K141&gt;5, K141&lt;=60000), "Mid Value",
      IF(K141&gt;60000, "High Value" )))</f>
        <v>Low Value</v>
      </c>
      <c r="U141" s="14" t="str">
        <f t="shared" si="14"/>
        <v>Long Term-Low Value</v>
      </c>
    </row>
    <row r="142" spans="2:21" x14ac:dyDescent="0.3">
      <c r="B142" s="1">
        <v>9645</v>
      </c>
      <c r="C142" s="1">
        <v>233</v>
      </c>
      <c r="D142" s="1" t="s">
        <v>94</v>
      </c>
      <c r="E142" s="1" t="s">
        <v>509</v>
      </c>
      <c r="F142" s="1" t="s">
        <v>11</v>
      </c>
      <c r="G142" s="35" t="s">
        <v>184</v>
      </c>
      <c r="H142">
        <v>9598036922</v>
      </c>
      <c r="I142" s="35" t="s">
        <v>1011</v>
      </c>
      <c r="J142">
        <v>127</v>
      </c>
      <c r="K142" s="1">
        <v>27590</v>
      </c>
      <c r="L142" s="1" t="s">
        <v>940</v>
      </c>
      <c r="M142" s="1" t="s">
        <v>941</v>
      </c>
      <c r="N142" s="1" t="s">
        <v>1702</v>
      </c>
      <c r="O142" s="1" t="s">
        <v>1640</v>
      </c>
      <c r="P142" s="2">
        <v>36315</v>
      </c>
      <c r="Q142" s="2">
        <v>42362</v>
      </c>
      <c r="R142" s="14">
        <f t="shared" si="12"/>
        <v>16</v>
      </c>
      <c r="S142" s="14" t="str">
        <f t="shared" si="13"/>
        <v>Long Term</v>
      </c>
      <c r="T142" s="14" t="str">
        <f>IF(AND(K142&gt;=0, K142&lt;=30000), "Low Value",
   IF(AND(K142&gt;5, K142&lt;=60000), "Mid Value",
      IF(K142&gt;60000, "High Value" )))</f>
        <v>Low Value</v>
      </c>
      <c r="U142" s="14" t="str">
        <f t="shared" si="14"/>
        <v>Long Term-Low Value</v>
      </c>
    </row>
    <row r="143" spans="2:21" x14ac:dyDescent="0.3">
      <c r="B143" s="1">
        <v>584</v>
      </c>
      <c r="C143" s="1">
        <v>392</v>
      </c>
      <c r="D143" s="1" t="s">
        <v>152</v>
      </c>
      <c r="E143" s="1" t="s">
        <v>510</v>
      </c>
      <c r="F143" s="1" t="s">
        <v>11</v>
      </c>
      <c r="G143" s="35" t="s">
        <v>256</v>
      </c>
      <c r="H143">
        <v>2677043411</v>
      </c>
      <c r="I143" s="35" t="s">
        <v>1101</v>
      </c>
      <c r="J143">
        <v>958</v>
      </c>
      <c r="K143" s="1">
        <v>5769</v>
      </c>
      <c r="L143" s="1" t="s">
        <v>946</v>
      </c>
      <c r="M143" s="1" t="s">
        <v>941</v>
      </c>
      <c r="N143" s="1" t="s">
        <v>1633</v>
      </c>
      <c r="O143" s="1" t="s">
        <v>1640</v>
      </c>
      <c r="P143" s="2">
        <v>28109</v>
      </c>
      <c r="Q143" s="2">
        <v>28839</v>
      </c>
      <c r="R143" s="14">
        <f t="shared" si="12"/>
        <v>2</v>
      </c>
      <c r="S143" s="14" t="str">
        <f t="shared" si="13"/>
        <v>Short Term</v>
      </c>
      <c r="T143" s="14" t="str">
        <f>IF(AND(K143&gt;=0, K143&lt;=30000), "Low Value",
   IF(AND(K143&gt;5, K143&lt;=60000), "Mid Value",
      IF(K143&gt;60000, "High Value" )))</f>
        <v>Low Value</v>
      </c>
      <c r="U143" s="14" t="str">
        <f t="shared" si="14"/>
        <v>Short Term-Low Value</v>
      </c>
    </row>
    <row r="144" spans="2:21" x14ac:dyDescent="0.3">
      <c r="B144" s="1">
        <v>2121</v>
      </c>
      <c r="C144" s="1">
        <v>527</v>
      </c>
      <c r="D144" s="1" t="s">
        <v>257</v>
      </c>
      <c r="E144" s="1" t="s">
        <v>511</v>
      </c>
      <c r="F144" s="1" t="s">
        <v>11</v>
      </c>
      <c r="G144" s="35" t="s">
        <v>258</v>
      </c>
      <c r="H144">
        <v>4336869761</v>
      </c>
      <c r="I144" s="35" t="s">
        <v>971</v>
      </c>
      <c r="J144">
        <v>42</v>
      </c>
      <c r="K144" s="1">
        <v>38290</v>
      </c>
      <c r="L144" s="1" t="s">
        <v>940</v>
      </c>
      <c r="M144" s="1" t="s">
        <v>943</v>
      </c>
      <c r="N144" s="1" t="s">
        <v>1703</v>
      </c>
      <c r="O144" s="1" t="s">
        <v>1628</v>
      </c>
      <c r="P144" s="2">
        <v>26995</v>
      </c>
      <c r="Q144" s="2">
        <v>29875</v>
      </c>
      <c r="R144" s="14">
        <f t="shared" si="12"/>
        <v>7</v>
      </c>
      <c r="S144" s="14" t="str">
        <f t="shared" si="13"/>
        <v>Mid Term</v>
      </c>
      <c r="T144" s="14" t="str">
        <f>IF(AND(K144&gt;=0, K144&lt;=30000), "Low Value",
   IF(AND(K144&gt;5, K144&lt;=60000), "Mid Value",
      IF(K144&gt;60000, "High Value" )))</f>
        <v>Mid Value</v>
      </c>
      <c r="U144" s="14" t="str">
        <f t="shared" si="14"/>
        <v>Mid Term-Mid Value</v>
      </c>
    </row>
    <row r="145" spans="2:21" x14ac:dyDescent="0.3">
      <c r="B145" s="1">
        <v>2142</v>
      </c>
      <c r="C145" s="1">
        <v>767</v>
      </c>
      <c r="D145" s="1" t="s">
        <v>28</v>
      </c>
      <c r="E145" s="1" t="s">
        <v>512</v>
      </c>
      <c r="F145" s="1" t="s">
        <v>8</v>
      </c>
      <c r="G145" s="35" t="s">
        <v>259</v>
      </c>
      <c r="H145">
        <v>3463358376</v>
      </c>
      <c r="I145" s="35" t="s">
        <v>1103</v>
      </c>
      <c r="J145">
        <v>977</v>
      </c>
      <c r="K145" s="1">
        <v>44807</v>
      </c>
      <c r="L145" s="1" t="s">
        <v>940</v>
      </c>
      <c r="M145" s="1" t="s">
        <v>941</v>
      </c>
      <c r="N145" s="1" t="s">
        <v>1656</v>
      </c>
      <c r="O145" s="1" t="s">
        <v>1628</v>
      </c>
      <c r="P145" s="2">
        <v>26914</v>
      </c>
      <c r="Q145" s="2">
        <v>28047</v>
      </c>
      <c r="R145" s="14">
        <f t="shared" si="12"/>
        <v>3</v>
      </c>
      <c r="S145" s="14" t="str">
        <f t="shared" si="13"/>
        <v>Short Term</v>
      </c>
      <c r="T145" s="14" t="str">
        <f>IF(AND(K145&gt;=0, K145&lt;=30000), "Low Value",
   IF(AND(K145&gt;5, K145&lt;=60000), "Mid Value",
      IF(K145&gt;60000, "High Value" )))</f>
        <v>Mid Value</v>
      </c>
      <c r="U145" s="14" t="str">
        <f t="shared" si="14"/>
        <v>Short Term-Mid Value</v>
      </c>
    </row>
    <row r="146" spans="2:21" x14ac:dyDescent="0.3">
      <c r="B146" s="1">
        <v>2396</v>
      </c>
      <c r="C146" s="1">
        <v>650</v>
      </c>
      <c r="D146" s="1" t="s">
        <v>260</v>
      </c>
      <c r="E146" s="1" t="s">
        <v>513</v>
      </c>
      <c r="F146" s="1" t="s">
        <v>14</v>
      </c>
      <c r="G146" s="35" t="s">
        <v>261</v>
      </c>
      <c r="H146">
        <v>6083580617</v>
      </c>
      <c r="I146" s="35" t="s">
        <v>1104</v>
      </c>
      <c r="J146">
        <v>460</v>
      </c>
      <c r="K146" s="1">
        <v>11223</v>
      </c>
      <c r="L146" s="1" t="s">
        <v>940</v>
      </c>
      <c r="M146" s="1" t="s">
        <v>943</v>
      </c>
      <c r="N146" s="1" t="s">
        <v>1650</v>
      </c>
      <c r="O146" s="1" t="s">
        <v>1640</v>
      </c>
      <c r="P146" s="2">
        <v>30958</v>
      </c>
      <c r="Q146" s="2">
        <v>33313</v>
      </c>
      <c r="R146" s="14">
        <f t="shared" si="12"/>
        <v>6</v>
      </c>
      <c r="S146" s="14" t="str">
        <f t="shared" si="13"/>
        <v>Mid Term</v>
      </c>
      <c r="T146" s="14" t="str">
        <f>IF(AND(K146&gt;=0, K146&lt;=30000), "Low Value",
   IF(AND(K146&gt;5, K146&lt;=60000), "Mid Value",
      IF(K146&gt;60000, "High Value" )))</f>
        <v>Low Value</v>
      </c>
      <c r="U146" s="14" t="str">
        <f t="shared" si="14"/>
        <v>Mid Term-Low Value</v>
      </c>
    </row>
    <row r="147" spans="2:21" x14ac:dyDescent="0.3">
      <c r="B147" s="1">
        <v>8747</v>
      </c>
      <c r="C147" s="1">
        <v>908</v>
      </c>
      <c r="D147" s="1" t="s">
        <v>262</v>
      </c>
      <c r="E147" s="1" t="s">
        <v>514</v>
      </c>
      <c r="F147" s="1" t="s">
        <v>14</v>
      </c>
      <c r="G147" s="35" t="s">
        <v>263</v>
      </c>
      <c r="H147">
        <v>3087180828</v>
      </c>
      <c r="I147" s="35" t="s">
        <v>1105</v>
      </c>
      <c r="J147">
        <v>659</v>
      </c>
      <c r="K147" s="1">
        <v>85889</v>
      </c>
      <c r="L147" s="1" t="s">
        <v>940</v>
      </c>
      <c r="M147" s="1" t="s">
        <v>943</v>
      </c>
      <c r="N147" s="1" t="s">
        <v>1704</v>
      </c>
      <c r="O147" s="1" t="s">
        <v>1631</v>
      </c>
      <c r="P147" s="2">
        <v>38732</v>
      </c>
      <c r="Q147" s="2">
        <v>45501</v>
      </c>
      <c r="R147" s="14">
        <f t="shared" si="12"/>
        <v>18</v>
      </c>
      <c r="S147" s="14" t="str">
        <f t="shared" si="13"/>
        <v>Long Term</v>
      </c>
      <c r="T147" s="14" t="str">
        <f>IF(AND(K147&gt;=0, K147&lt;=30000), "Low Value",
   IF(AND(K147&gt;5, K147&lt;=60000), "Mid Value",
      IF(K147&gt;60000, "High Value" )))</f>
        <v>High Value</v>
      </c>
      <c r="U147" s="14" t="str">
        <f t="shared" si="14"/>
        <v>Long Term-High Value</v>
      </c>
    </row>
    <row r="148" spans="2:21" x14ac:dyDescent="0.3">
      <c r="B148" s="1">
        <v>4142</v>
      </c>
      <c r="C148" s="1">
        <v>955</v>
      </c>
      <c r="D148" s="1" t="s">
        <v>264</v>
      </c>
      <c r="E148" s="1" t="s">
        <v>515</v>
      </c>
      <c r="F148" s="1" t="s">
        <v>14</v>
      </c>
      <c r="G148" s="35" t="s">
        <v>265</v>
      </c>
      <c r="H148">
        <v>1771412315</v>
      </c>
      <c r="I148" s="35" t="s">
        <v>1049</v>
      </c>
      <c r="J148">
        <v>197</v>
      </c>
      <c r="K148" s="1">
        <v>57138</v>
      </c>
      <c r="L148" s="1" t="s">
        <v>940</v>
      </c>
      <c r="M148" s="1" t="s">
        <v>943</v>
      </c>
      <c r="N148" s="1" t="s">
        <v>1705</v>
      </c>
      <c r="O148" s="1" t="s">
        <v>1628</v>
      </c>
      <c r="P148" s="2">
        <v>28397</v>
      </c>
      <c r="Q148" s="2">
        <v>33803</v>
      </c>
      <c r="R148" s="14">
        <f t="shared" si="12"/>
        <v>14</v>
      </c>
      <c r="S148" s="14" t="str">
        <f t="shared" si="13"/>
        <v>Long Term</v>
      </c>
      <c r="T148" s="14" t="str">
        <f>IF(AND(K148&gt;=0, K148&lt;=30000), "Low Value",
   IF(AND(K148&gt;5, K148&lt;=60000), "Mid Value",
      IF(K148&gt;60000, "High Value" )))</f>
        <v>Mid Value</v>
      </c>
      <c r="U148" s="14" t="str">
        <f t="shared" si="14"/>
        <v>Long Term-Mid Value</v>
      </c>
    </row>
    <row r="149" spans="2:21" x14ac:dyDescent="0.3">
      <c r="B149" s="1">
        <v>9770</v>
      </c>
      <c r="C149" s="1">
        <v>106</v>
      </c>
      <c r="D149" s="1" t="s">
        <v>266</v>
      </c>
      <c r="E149" s="1" t="s">
        <v>516</v>
      </c>
      <c r="F149" s="1" t="s">
        <v>11</v>
      </c>
      <c r="G149" s="35" t="s">
        <v>267</v>
      </c>
      <c r="H149">
        <v>7962531995</v>
      </c>
      <c r="I149" s="35" t="s">
        <v>1107</v>
      </c>
      <c r="J149">
        <v>540</v>
      </c>
      <c r="K149" s="1">
        <v>987</v>
      </c>
      <c r="L149" s="1" t="s">
        <v>940</v>
      </c>
      <c r="M149" s="1" t="s">
        <v>943</v>
      </c>
      <c r="N149" s="1" t="s">
        <v>1649</v>
      </c>
      <c r="O149" s="1" t="s">
        <v>1640</v>
      </c>
      <c r="P149" s="2">
        <v>38948</v>
      </c>
      <c r="Q149" s="2">
        <v>41281</v>
      </c>
      <c r="R149" s="14">
        <f t="shared" si="12"/>
        <v>6</v>
      </c>
      <c r="S149" s="14" t="str">
        <f t="shared" si="13"/>
        <v>Mid Term</v>
      </c>
      <c r="T149" s="14" t="str">
        <f>IF(AND(K149&gt;=0, K149&lt;=30000), "Low Value",
   IF(AND(K149&gt;5, K149&lt;=60000), "Mid Value",
      IF(K149&gt;60000, "High Value" )))</f>
        <v>Low Value</v>
      </c>
      <c r="U149" s="14" t="str">
        <f t="shared" si="14"/>
        <v>Mid Term-Low Value</v>
      </c>
    </row>
    <row r="150" spans="2:21" x14ac:dyDescent="0.3">
      <c r="B150" s="1">
        <v>2593</v>
      </c>
      <c r="C150" s="1">
        <v>410</v>
      </c>
      <c r="D150" s="1" t="s">
        <v>206</v>
      </c>
      <c r="E150" s="1" t="s">
        <v>517</v>
      </c>
      <c r="F150" s="1" t="s">
        <v>11</v>
      </c>
      <c r="G150" s="35" t="s">
        <v>268</v>
      </c>
      <c r="H150">
        <v>5212165773</v>
      </c>
      <c r="I150" s="35" t="s">
        <v>1041</v>
      </c>
      <c r="J150">
        <v>178</v>
      </c>
      <c r="K150" s="1">
        <v>80179</v>
      </c>
      <c r="L150" s="1" t="s">
        <v>940</v>
      </c>
      <c r="M150" s="1" t="s">
        <v>943</v>
      </c>
      <c r="N150" s="1" t="s">
        <v>1706</v>
      </c>
      <c r="O150" s="1" t="s">
        <v>1631</v>
      </c>
      <c r="P150" s="2">
        <v>41343</v>
      </c>
      <c r="Q150" s="2">
        <v>48407</v>
      </c>
      <c r="R150" s="14">
        <f t="shared" si="12"/>
        <v>19</v>
      </c>
      <c r="S150" s="14" t="str">
        <f t="shared" si="13"/>
        <v>Long Term</v>
      </c>
      <c r="T150" s="14" t="str">
        <f>IF(AND(K150&gt;=0, K150&lt;=30000), "Low Value",
   IF(AND(K150&gt;5, K150&lt;=60000), "Mid Value",
      IF(K150&gt;60000, "High Value" )))</f>
        <v>High Value</v>
      </c>
      <c r="U150" s="14" t="str">
        <f t="shared" si="14"/>
        <v>Long Term-High Value</v>
      </c>
    </row>
    <row r="151" spans="2:21" x14ac:dyDescent="0.3">
      <c r="B151" s="1">
        <v>9807</v>
      </c>
      <c r="C151" s="1">
        <v>311</v>
      </c>
      <c r="D151" s="1" t="s">
        <v>269</v>
      </c>
      <c r="E151" s="1" t="s">
        <v>518</v>
      </c>
      <c r="F151" s="1" t="s">
        <v>14</v>
      </c>
      <c r="G151" s="35" t="s">
        <v>270</v>
      </c>
      <c r="H151">
        <v>1106944265</v>
      </c>
      <c r="I151" s="35" t="s">
        <v>1051</v>
      </c>
      <c r="J151">
        <v>202</v>
      </c>
      <c r="K151" s="1">
        <v>63810</v>
      </c>
      <c r="L151" s="1" t="s">
        <v>940</v>
      </c>
      <c r="M151" s="1" t="s">
        <v>941</v>
      </c>
      <c r="N151" s="1" t="s">
        <v>1707</v>
      </c>
      <c r="O151" s="1" t="s">
        <v>1628</v>
      </c>
      <c r="P151" s="2">
        <v>38436</v>
      </c>
      <c r="Q151" s="2">
        <v>43732</v>
      </c>
      <c r="R151" s="14">
        <f t="shared" si="12"/>
        <v>14</v>
      </c>
      <c r="S151" s="14" t="str">
        <f t="shared" si="13"/>
        <v>Long Term</v>
      </c>
      <c r="T151" s="14" t="str">
        <f>IF(AND(K151&gt;=0, K151&lt;=30000), "Low Value",
   IF(AND(K151&gt;5, K151&lt;=60000), "Mid Value",
      IF(K151&gt;60000, "High Value" )))</f>
        <v>High Value</v>
      </c>
      <c r="U151" s="14" t="str">
        <f t="shared" si="14"/>
        <v>Long Term-High Value</v>
      </c>
    </row>
    <row r="152" spans="2:21" x14ac:dyDescent="0.3">
      <c r="B152" s="1">
        <v>2525</v>
      </c>
      <c r="C152" s="1">
        <v>830</v>
      </c>
      <c r="D152" s="1" t="s">
        <v>271</v>
      </c>
      <c r="E152" s="1" t="s">
        <v>519</v>
      </c>
      <c r="F152" s="1" t="s">
        <v>8</v>
      </c>
      <c r="G152" s="35" t="s">
        <v>272</v>
      </c>
      <c r="H152">
        <v>9484650144</v>
      </c>
      <c r="I152" s="35" t="s">
        <v>1110</v>
      </c>
      <c r="J152">
        <v>632</v>
      </c>
      <c r="K152" s="1">
        <v>22261</v>
      </c>
      <c r="L152" s="1" t="s">
        <v>940</v>
      </c>
      <c r="M152" s="1" t="s">
        <v>941</v>
      </c>
      <c r="N152" s="1" t="s">
        <v>1708</v>
      </c>
      <c r="O152" s="1" t="s">
        <v>1640</v>
      </c>
      <c r="P152" s="2">
        <v>40353</v>
      </c>
      <c r="Q152" s="2">
        <v>46345</v>
      </c>
      <c r="R152" s="14">
        <f t="shared" si="12"/>
        <v>16</v>
      </c>
      <c r="S152" s="14" t="str">
        <f t="shared" si="13"/>
        <v>Long Term</v>
      </c>
      <c r="T152" s="14" t="str">
        <f>IF(AND(K152&gt;=0, K152&lt;=30000), "Low Value",
   IF(AND(K152&gt;5, K152&lt;=60000), "Mid Value",
      IF(K152&gt;60000, "High Value" )))</f>
        <v>Low Value</v>
      </c>
      <c r="U152" s="14" t="str">
        <f t="shared" si="14"/>
        <v>Long Term-Low Value</v>
      </c>
    </row>
    <row r="153" spans="2:21" x14ac:dyDescent="0.3">
      <c r="B153" s="1">
        <v>1724</v>
      </c>
      <c r="C153" s="1">
        <v>805</v>
      </c>
      <c r="D153" s="1" t="s">
        <v>273</v>
      </c>
      <c r="E153" s="1" t="s">
        <v>520</v>
      </c>
      <c r="F153" s="1" t="s">
        <v>8</v>
      </c>
      <c r="G153" s="35" t="s">
        <v>274</v>
      </c>
      <c r="H153">
        <v>5023276687</v>
      </c>
      <c r="I153" s="35" t="s">
        <v>956</v>
      </c>
      <c r="J153">
        <v>25</v>
      </c>
      <c r="K153" s="1">
        <v>37286</v>
      </c>
      <c r="L153" s="1" t="s">
        <v>940</v>
      </c>
      <c r="M153" s="1" t="s">
        <v>941</v>
      </c>
      <c r="N153" s="1" t="s">
        <v>1709</v>
      </c>
      <c r="O153" s="1" t="s">
        <v>1628</v>
      </c>
      <c r="P153" s="2">
        <v>30618</v>
      </c>
      <c r="Q153" s="2">
        <v>32019</v>
      </c>
      <c r="R153" s="14">
        <f t="shared" si="12"/>
        <v>3</v>
      </c>
      <c r="S153" s="14" t="str">
        <f t="shared" si="13"/>
        <v>Short Term</v>
      </c>
      <c r="T153" s="14" t="str">
        <f>IF(AND(K153&gt;=0, K153&lt;=30000), "Low Value",
   IF(AND(K153&gt;5, K153&lt;=60000), "Mid Value",
      IF(K153&gt;60000, "High Value" )))</f>
        <v>Mid Value</v>
      </c>
      <c r="U153" s="14" t="str">
        <f t="shared" si="14"/>
        <v>Short Term-Mid Value</v>
      </c>
    </row>
    <row r="154" spans="2:21" x14ac:dyDescent="0.3">
      <c r="B154" s="1">
        <v>7146</v>
      </c>
      <c r="C154" s="1">
        <v>351</v>
      </c>
      <c r="D154" s="1" t="s">
        <v>275</v>
      </c>
      <c r="E154" s="1" t="s">
        <v>521</v>
      </c>
      <c r="F154" s="1" t="s">
        <v>11</v>
      </c>
      <c r="G154" s="35" t="s">
        <v>276</v>
      </c>
      <c r="H154">
        <v>2048989791</v>
      </c>
      <c r="I154" s="35" t="s">
        <v>1111</v>
      </c>
      <c r="J154">
        <v>990</v>
      </c>
      <c r="K154" s="1">
        <v>73874</v>
      </c>
      <c r="L154" s="1" t="s">
        <v>940</v>
      </c>
      <c r="M154" s="1" t="s">
        <v>941</v>
      </c>
      <c r="N154" s="1" t="s">
        <v>1710</v>
      </c>
      <c r="O154" s="1" t="s">
        <v>1631</v>
      </c>
      <c r="P154" s="2">
        <v>41589</v>
      </c>
      <c r="Q154" s="2">
        <v>46347</v>
      </c>
      <c r="R154" s="14">
        <f t="shared" si="12"/>
        <v>13</v>
      </c>
      <c r="S154" s="14" t="str">
        <f t="shared" si="13"/>
        <v>Long Term</v>
      </c>
      <c r="T154" s="14" t="str">
        <f>IF(AND(K154&gt;=0, K154&lt;=30000), "Low Value",
   IF(AND(K154&gt;5, K154&lt;=60000), "Mid Value",
      IF(K154&gt;60000, "High Value" )))</f>
        <v>High Value</v>
      </c>
      <c r="U154" s="14" t="str">
        <f t="shared" si="14"/>
        <v>Long Term-High Value</v>
      </c>
    </row>
    <row r="155" spans="2:21" x14ac:dyDescent="0.3">
      <c r="B155" s="1">
        <v>563</v>
      </c>
      <c r="C155" s="1">
        <v>529</v>
      </c>
      <c r="D155" s="1" t="s">
        <v>277</v>
      </c>
      <c r="E155" s="1" t="s">
        <v>522</v>
      </c>
      <c r="F155" s="1" t="s">
        <v>14</v>
      </c>
      <c r="G155" s="35" t="s">
        <v>278</v>
      </c>
      <c r="H155">
        <v>8133737988</v>
      </c>
      <c r="I155" s="35" t="s">
        <v>1113</v>
      </c>
      <c r="J155">
        <v>913</v>
      </c>
      <c r="K155" s="1">
        <v>20187</v>
      </c>
      <c r="L155" s="1" t="s">
        <v>946</v>
      </c>
      <c r="M155" s="1" t="s">
        <v>943</v>
      </c>
      <c r="N155" s="1" t="s">
        <v>1633</v>
      </c>
      <c r="O155" s="1" t="s">
        <v>1640</v>
      </c>
      <c r="P155" s="2">
        <v>27557</v>
      </c>
      <c r="Q155" s="2">
        <v>30326</v>
      </c>
      <c r="R155" s="14">
        <f t="shared" si="12"/>
        <v>7</v>
      </c>
      <c r="S155" s="14" t="str">
        <f t="shared" si="13"/>
        <v>Mid Term</v>
      </c>
      <c r="T155" s="14" t="str">
        <f>IF(AND(K155&gt;=0, K155&lt;=30000), "Low Value",
   IF(AND(K155&gt;5, K155&lt;=60000), "Mid Value",
      IF(K155&gt;60000, "High Value" )))</f>
        <v>Low Value</v>
      </c>
      <c r="U155" s="14" t="str">
        <f t="shared" si="14"/>
        <v>Mid Term-Low Value</v>
      </c>
    </row>
    <row r="156" spans="2:21" x14ac:dyDescent="0.3">
      <c r="B156" s="1">
        <v>7771</v>
      </c>
      <c r="C156" s="1">
        <v>52</v>
      </c>
      <c r="D156" s="1" t="s">
        <v>279</v>
      </c>
      <c r="E156" s="1" t="s">
        <v>523</v>
      </c>
      <c r="F156" s="1" t="s">
        <v>14</v>
      </c>
      <c r="G156" s="35" t="s">
        <v>280</v>
      </c>
      <c r="H156">
        <v>3262621948</v>
      </c>
      <c r="I156" s="35" t="s">
        <v>1095</v>
      </c>
      <c r="J156">
        <v>371</v>
      </c>
      <c r="K156" s="1">
        <v>51038</v>
      </c>
      <c r="L156" s="1" t="s">
        <v>946</v>
      </c>
      <c r="M156" s="1" t="s">
        <v>943</v>
      </c>
      <c r="N156" s="1" t="s">
        <v>1633</v>
      </c>
      <c r="O156" s="1" t="s">
        <v>1628</v>
      </c>
      <c r="P156" s="2">
        <v>37574</v>
      </c>
      <c r="Q156" s="2">
        <v>44918</v>
      </c>
      <c r="R156" s="14">
        <f t="shared" si="12"/>
        <v>20</v>
      </c>
      <c r="S156" s="14" t="str">
        <f t="shared" si="13"/>
        <v>Long Term</v>
      </c>
      <c r="T156" s="14" t="str">
        <f>IF(AND(K156&gt;=0, K156&lt;=30000), "Low Value",
   IF(AND(K156&gt;5, K156&lt;=60000), "Mid Value",
      IF(K156&gt;60000, "High Value" )))</f>
        <v>Mid Value</v>
      </c>
      <c r="U156" s="14" t="str">
        <f t="shared" si="14"/>
        <v>Long Term-Mid Value</v>
      </c>
    </row>
    <row r="157" spans="2:21" x14ac:dyDescent="0.3">
      <c r="B157" s="1">
        <v>4789</v>
      </c>
      <c r="C157" s="1">
        <v>30</v>
      </c>
      <c r="D157" s="1" t="s">
        <v>281</v>
      </c>
      <c r="E157" s="1" t="s">
        <v>524</v>
      </c>
      <c r="F157" s="1" t="s">
        <v>8</v>
      </c>
      <c r="G157" s="35" t="s">
        <v>282</v>
      </c>
      <c r="H157">
        <v>3426943865</v>
      </c>
      <c r="I157" s="35" t="s">
        <v>1112</v>
      </c>
      <c r="J157">
        <v>514</v>
      </c>
      <c r="K157" s="1">
        <v>89846</v>
      </c>
      <c r="L157" s="1" t="s">
        <v>946</v>
      </c>
      <c r="M157" s="1" t="s">
        <v>943</v>
      </c>
      <c r="N157" s="1" t="s">
        <v>1633</v>
      </c>
      <c r="O157" s="1" t="s">
        <v>1631</v>
      </c>
      <c r="P157" s="2">
        <v>42701</v>
      </c>
      <c r="Q157" s="2">
        <v>47289</v>
      </c>
      <c r="R157" s="14">
        <f t="shared" si="12"/>
        <v>12</v>
      </c>
      <c r="S157" s="14" t="str">
        <f t="shared" si="13"/>
        <v>Long Term</v>
      </c>
      <c r="T157" s="14" t="str">
        <f>IF(AND(K157&gt;=0, K157&lt;=30000), "Low Value",
   IF(AND(K157&gt;5, K157&lt;=60000), "Mid Value",
      IF(K157&gt;60000, "High Value" )))</f>
        <v>High Value</v>
      </c>
      <c r="U157" s="14" t="str">
        <f t="shared" si="14"/>
        <v>Long Term-High Value</v>
      </c>
    </row>
    <row r="158" spans="2:21" x14ac:dyDescent="0.3">
      <c r="B158" s="1">
        <v>3221</v>
      </c>
      <c r="C158" s="1">
        <v>421</v>
      </c>
      <c r="D158" s="1" t="s">
        <v>283</v>
      </c>
      <c r="E158" s="1" t="s">
        <v>525</v>
      </c>
      <c r="F158" s="1" t="s">
        <v>14</v>
      </c>
      <c r="G158" s="35" t="s">
        <v>284</v>
      </c>
      <c r="H158">
        <v>7803854441</v>
      </c>
      <c r="I158" s="35" t="s">
        <v>1114</v>
      </c>
      <c r="J158">
        <v>707</v>
      </c>
      <c r="K158" s="1">
        <v>59967</v>
      </c>
      <c r="L158" s="1" t="s">
        <v>946</v>
      </c>
      <c r="M158" s="1" t="s">
        <v>941</v>
      </c>
      <c r="N158" s="1" t="s">
        <v>1633</v>
      </c>
      <c r="O158" s="1" t="s">
        <v>1628</v>
      </c>
      <c r="P158" s="2">
        <v>37431</v>
      </c>
      <c r="Q158" s="2">
        <v>41643</v>
      </c>
      <c r="R158" s="14">
        <f t="shared" si="12"/>
        <v>11</v>
      </c>
      <c r="S158" s="14" t="str">
        <f t="shared" si="13"/>
        <v>Long Term</v>
      </c>
      <c r="T158" s="14" t="str">
        <f>IF(AND(K158&gt;=0, K158&lt;=30000), "Low Value",
   IF(AND(K158&gt;5, K158&lt;=60000), "Mid Value",
      IF(K158&gt;60000, "High Value" )))</f>
        <v>Mid Value</v>
      </c>
      <c r="U158" s="14" t="str">
        <f t="shared" si="14"/>
        <v>Long Term-Mid Value</v>
      </c>
    </row>
    <row r="159" spans="2:21" x14ac:dyDescent="0.3">
      <c r="B159" s="1">
        <v>5197</v>
      </c>
      <c r="C159" s="1">
        <v>696</v>
      </c>
      <c r="D159" s="1" t="s">
        <v>285</v>
      </c>
      <c r="E159" s="1" t="s">
        <v>526</v>
      </c>
      <c r="F159" s="1" t="s">
        <v>8</v>
      </c>
      <c r="G159" s="35" t="s">
        <v>286</v>
      </c>
      <c r="H159">
        <v>9770768694</v>
      </c>
      <c r="I159" s="35" t="s">
        <v>1106</v>
      </c>
      <c r="J159">
        <v>473</v>
      </c>
      <c r="K159" s="1">
        <v>59474</v>
      </c>
      <c r="L159" s="1" t="s">
        <v>940</v>
      </c>
      <c r="M159" s="1" t="s">
        <v>943</v>
      </c>
      <c r="N159" s="1" t="s">
        <v>1711</v>
      </c>
      <c r="O159" s="1" t="s">
        <v>1628</v>
      </c>
      <c r="P159" s="2">
        <v>35026</v>
      </c>
      <c r="Q159" s="2">
        <v>36681</v>
      </c>
      <c r="R159" s="14">
        <f t="shared" si="12"/>
        <v>4</v>
      </c>
      <c r="S159" s="14" t="str">
        <f t="shared" si="13"/>
        <v>Short Term</v>
      </c>
      <c r="T159" s="14" t="str">
        <f>IF(AND(K159&gt;=0, K159&lt;=30000), "Low Value",
   IF(AND(K159&gt;5, K159&lt;=60000), "Mid Value",
      IF(K159&gt;60000, "High Value" )))</f>
        <v>Mid Value</v>
      </c>
      <c r="U159" s="14" t="str">
        <f t="shared" si="14"/>
        <v>Short Term-Mid Value</v>
      </c>
    </row>
    <row r="160" spans="2:21" x14ac:dyDescent="0.3">
      <c r="B160" s="1">
        <v>8183</v>
      </c>
      <c r="C160" s="1">
        <v>788</v>
      </c>
      <c r="D160" s="1" t="s">
        <v>287</v>
      </c>
      <c r="E160" s="1" t="s">
        <v>527</v>
      </c>
      <c r="F160" s="1" t="s">
        <v>14</v>
      </c>
      <c r="G160" s="35" t="s">
        <v>288</v>
      </c>
      <c r="H160">
        <v>2496040176</v>
      </c>
      <c r="I160" s="35" t="s">
        <v>1115</v>
      </c>
      <c r="J160">
        <v>847</v>
      </c>
      <c r="K160" s="1">
        <v>77342</v>
      </c>
      <c r="L160" s="1" t="s">
        <v>946</v>
      </c>
      <c r="M160" s="1" t="s">
        <v>943</v>
      </c>
      <c r="N160" s="1" t="s">
        <v>1633</v>
      </c>
      <c r="O160" s="1" t="s">
        <v>1631</v>
      </c>
      <c r="P160" s="2">
        <v>40677</v>
      </c>
      <c r="Q160" s="2">
        <v>41528</v>
      </c>
      <c r="R160" s="14">
        <f t="shared" si="12"/>
        <v>2</v>
      </c>
      <c r="S160" s="14" t="str">
        <f t="shared" si="13"/>
        <v>Short Term</v>
      </c>
      <c r="T160" s="14" t="str">
        <f>IF(AND(K160&gt;=0, K160&lt;=30000), "Low Value",
   IF(AND(K160&gt;5, K160&lt;=60000), "Mid Value",
      IF(K160&gt;60000, "High Value" )))</f>
        <v>High Value</v>
      </c>
      <c r="U160" s="14" t="str">
        <f t="shared" si="14"/>
        <v>Short Term-High Value</v>
      </c>
    </row>
    <row r="161" spans="2:21" x14ac:dyDescent="0.3">
      <c r="B161" s="1">
        <v>1126</v>
      </c>
      <c r="C161" s="1">
        <v>590</v>
      </c>
      <c r="D161" s="1" t="s">
        <v>289</v>
      </c>
      <c r="E161" s="1" t="s">
        <v>528</v>
      </c>
      <c r="F161" s="1" t="s">
        <v>11</v>
      </c>
      <c r="G161" s="35" t="s">
        <v>290</v>
      </c>
      <c r="H161">
        <v>5597753640</v>
      </c>
      <c r="I161" s="35" t="s">
        <v>1116</v>
      </c>
      <c r="J161">
        <v>815</v>
      </c>
      <c r="K161" s="1">
        <v>57460</v>
      </c>
      <c r="L161" s="1" t="s">
        <v>940</v>
      </c>
      <c r="M161" s="1" t="s">
        <v>943</v>
      </c>
      <c r="N161" s="1" t="s">
        <v>1712</v>
      </c>
      <c r="O161" s="1" t="s">
        <v>1628</v>
      </c>
      <c r="P161" s="2">
        <v>37462</v>
      </c>
      <c r="Q161" s="2">
        <v>40524</v>
      </c>
      <c r="R161" s="14">
        <f t="shared" si="12"/>
        <v>8</v>
      </c>
      <c r="S161" s="14" t="str">
        <f t="shared" si="13"/>
        <v>Mid Term</v>
      </c>
      <c r="T161" s="14" t="str">
        <f>IF(AND(K161&gt;=0, K161&lt;=30000), "Low Value",
   IF(AND(K161&gt;5, K161&lt;=60000), "Mid Value",
      IF(K161&gt;60000, "High Value" )))</f>
        <v>Mid Value</v>
      </c>
      <c r="U161" s="14" t="str">
        <f t="shared" si="14"/>
        <v>Mid Term-Mid Value</v>
      </c>
    </row>
    <row r="162" spans="2:21" x14ac:dyDescent="0.3">
      <c r="B162" s="1">
        <v>4899</v>
      </c>
      <c r="C162" s="1">
        <v>417</v>
      </c>
      <c r="D162" s="1" t="s">
        <v>291</v>
      </c>
      <c r="E162" s="1" t="s">
        <v>529</v>
      </c>
      <c r="F162" s="1" t="s">
        <v>8</v>
      </c>
      <c r="G162" s="35" t="s">
        <v>292</v>
      </c>
      <c r="H162">
        <v>6624913103</v>
      </c>
      <c r="I162" s="35" t="s">
        <v>1118</v>
      </c>
      <c r="J162">
        <v>928</v>
      </c>
      <c r="K162" s="1">
        <v>74930</v>
      </c>
      <c r="L162" s="1" t="s">
        <v>946</v>
      </c>
      <c r="M162" s="1" t="s">
        <v>943</v>
      </c>
      <c r="N162" s="1" t="s">
        <v>1633</v>
      </c>
      <c r="O162" s="1" t="s">
        <v>1631</v>
      </c>
      <c r="P162" s="2">
        <v>40081</v>
      </c>
      <c r="Q162" s="2">
        <v>45001</v>
      </c>
      <c r="R162" s="14">
        <f t="shared" si="12"/>
        <v>13</v>
      </c>
      <c r="S162" s="14" t="str">
        <f t="shared" si="13"/>
        <v>Long Term</v>
      </c>
      <c r="T162" s="14" t="str">
        <f>IF(AND(K162&gt;=0, K162&lt;=30000), "Low Value",
   IF(AND(K162&gt;5, K162&lt;=60000), "Mid Value",
      IF(K162&gt;60000, "High Value" )))</f>
        <v>High Value</v>
      </c>
      <c r="U162" s="14" t="str">
        <f t="shared" si="14"/>
        <v>Long Term-High Value</v>
      </c>
    </row>
    <row r="163" spans="2:21" x14ac:dyDescent="0.3">
      <c r="B163" s="1">
        <v>4732</v>
      </c>
      <c r="C163" s="1">
        <v>635</v>
      </c>
      <c r="D163" s="1" t="s">
        <v>293</v>
      </c>
      <c r="E163" s="1" t="s">
        <v>530</v>
      </c>
      <c r="F163" s="1" t="s">
        <v>8</v>
      </c>
      <c r="G163" s="35" t="s">
        <v>294</v>
      </c>
      <c r="H163">
        <v>2676477272</v>
      </c>
      <c r="I163" s="35" t="s">
        <v>1057</v>
      </c>
      <c r="J163">
        <v>210</v>
      </c>
      <c r="K163" s="1">
        <v>89389</v>
      </c>
      <c r="L163" s="1" t="s">
        <v>946</v>
      </c>
      <c r="M163" s="1" t="s">
        <v>943</v>
      </c>
      <c r="N163" s="1" t="s">
        <v>1633</v>
      </c>
      <c r="O163" s="1" t="s">
        <v>1631</v>
      </c>
      <c r="P163" s="2">
        <v>29348</v>
      </c>
      <c r="Q163" s="2">
        <v>32068</v>
      </c>
      <c r="R163" s="14">
        <f t="shared" si="12"/>
        <v>7</v>
      </c>
      <c r="S163" s="14" t="str">
        <f t="shared" si="13"/>
        <v>Mid Term</v>
      </c>
      <c r="T163" s="14" t="str">
        <f>IF(AND(K163&gt;=0, K163&lt;=30000), "Low Value",
   IF(AND(K163&gt;5, K163&lt;=60000), "Mid Value",
      IF(K163&gt;60000, "High Value" )))</f>
        <v>High Value</v>
      </c>
      <c r="U163" s="14" t="str">
        <f t="shared" si="14"/>
        <v>Mid Term-High Value</v>
      </c>
    </row>
    <row r="164" spans="2:21" x14ac:dyDescent="0.3">
      <c r="B164" s="1">
        <v>4103</v>
      </c>
      <c r="C164" s="1">
        <v>549</v>
      </c>
      <c r="D164" s="1" t="s">
        <v>295</v>
      </c>
      <c r="E164" s="1" t="s">
        <v>531</v>
      </c>
      <c r="F164" s="1" t="s">
        <v>8</v>
      </c>
      <c r="G164" s="35" t="s">
        <v>296</v>
      </c>
      <c r="H164">
        <v>7164606551</v>
      </c>
      <c r="I164" s="35" t="s">
        <v>1119</v>
      </c>
      <c r="J164">
        <v>793</v>
      </c>
      <c r="K164" s="1">
        <v>86767</v>
      </c>
      <c r="L164" s="1" t="s">
        <v>946</v>
      </c>
      <c r="M164" s="1" t="s">
        <v>943</v>
      </c>
      <c r="N164" s="1" t="s">
        <v>1633</v>
      </c>
      <c r="O164" s="1" t="s">
        <v>1631</v>
      </c>
      <c r="P164" s="2">
        <v>26598</v>
      </c>
      <c r="Q164" s="2">
        <v>32864</v>
      </c>
      <c r="R164" s="14">
        <f t="shared" si="12"/>
        <v>17</v>
      </c>
      <c r="S164" s="14" t="str">
        <f t="shared" si="13"/>
        <v>Long Term</v>
      </c>
      <c r="T164" s="14" t="str">
        <f>IF(AND(K164&gt;=0, K164&lt;=30000), "Low Value",
   IF(AND(K164&gt;5, K164&lt;=60000), "Mid Value",
      IF(K164&gt;60000, "High Value" )))</f>
        <v>High Value</v>
      </c>
      <c r="U164" s="14" t="str">
        <f t="shared" si="14"/>
        <v>Long Term-High Value</v>
      </c>
    </row>
    <row r="165" spans="2:21" x14ac:dyDescent="0.3">
      <c r="B165" s="1">
        <v>7861</v>
      </c>
      <c r="C165" s="1">
        <v>877</v>
      </c>
      <c r="D165" s="1" t="s">
        <v>297</v>
      </c>
      <c r="E165" s="1" t="s">
        <v>532</v>
      </c>
      <c r="F165" s="1" t="s">
        <v>11</v>
      </c>
      <c r="G165" s="35" t="s">
        <v>298</v>
      </c>
      <c r="H165">
        <v>6448120894</v>
      </c>
      <c r="I165" s="35" t="s">
        <v>1120</v>
      </c>
      <c r="J165">
        <v>872</v>
      </c>
      <c r="K165" s="1">
        <v>42257</v>
      </c>
      <c r="L165" s="1" t="s">
        <v>940</v>
      </c>
      <c r="M165" s="1" t="s">
        <v>943</v>
      </c>
      <c r="N165" s="1" t="s">
        <v>1713</v>
      </c>
      <c r="O165" s="1" t="s">
        <v>1628</v>
      </c>
      <c r="P165" s="2">
        <v>38732</v>
      </c>
      <c r="Q165" s="2">
        <v>43959</v>
      </c>
      <c r="R165" s="14">
        <f t="shared" si="12"/>
        <v>14</v>
      </c>
      <c r="S165" s="14" t="str">
        <f t="shared" si="13"/>
        <v>Long Term</v>
      </c>
      <c r="T165" s="14" t="str">
        <f>IF(AND(K165&gt;=0, K165&lt;=30000), "Low Value",
   IF(AND(K165&gt;5, K165&lt;=60000), "Mid Value",
      IF(K165&gt;60000, "High Value" )))</f>
        <v>Mid Value</v>
      </c>
      <c r="U165" s="14" t="str">
        <f t="shared" si="14"/>
        <v>Long Term-Mid Value</v>
      </c>
    </row>
    <row r="166" spans="2:21" x14ac:dyDescent="0.3">
      <c r="B166" s="1">
        <v>7764</v>
      </c>
      <c r="C166" s="1">
        <v>690</v>
      </c>
      <c r="D166" s="1" t="s">
        <v>299</v>
      </c>
      <c r="E166" s="1" t="s">
        <v>533</v>
      </c>
      <c r="F166" s="1" t="s">
        <v>11</v>
      </c>
      <c r="G166" s="35" t="s">
        <v>300</v>
      </c>
      <c r="H166">
        <v>8065274712</v>
      </c>
      <c r="I166" s="35" t="s">
        <v>1073</v>
      </c>
      <c r="J166">
        <v>298</v>
      </c>
      <c r="K166" s="1">
        <v>28987</v>
      </c>
      <c r="L166" s="1" t="s">
        <v>946</v>
      </c>
      <c r="M166" s="1" t="s">
        <v>943</v>
      </c>
      <c r="N166" s="1" t="s">
        <v>1633</v>
      </c>
      <c r="O166" s="1" t="s">
        <v>1640</v>
      </c>
      <c r="P166" s="2">
        <v>40486</v>
      </c>
      <c r="Q166" s="2">
        <v>42090</v>
      </c>
      <c r="R166" s="14">
        <f t="shared" si="12"/>
        <v>4</v>
      </c>
      <c r="S166" s="14" t="str">
        <f t="shared" si="13"/>
        <v>Short Term</v>
      </c>
      <c r="T166" s="14" t="str">
        <f>IF(AND(K166&gt;=0, K166&lt;=30000), "Low Value",
   IF(AND(K166&gt;5, K166&lt;=60000), "Mid Value",
      IF(K166&gt;60000, "High Value" )))</f>
        <v>Low Value</v>
      </c>
      <c r="U166" s="14" t="str">
        <f t="shared" si="14"/>
        <v>Short Term-Low Value</v>
      </c>
    </row>
    <row r="167" spans="2:21" x14ac:dyDescent="0.3">
      <c r="B167" s="1">
        <v>5345</v>
      </c>
      <c r="C167" s="1">
        <v>164</v>
      </c>
      <c r="D167" s="1" t="s">
        <v>301</v>
      </c>
      <c r="E167" s="1" t="s">
        <v>534</v>
      </c>
      <c r="F167" s="1" t="s">
        <v>11</v>
      </c>
      <c r="G167" s="35" t="s">
        <v>302</v>
      </c>
      <c r="H167">
        <v>8636405460</v>
      </c>
      <c r="I167" s="35" t="s">
        <v>1122</v>
      </c>
      <c r="J167">
        <v>941</v>
      </c>
      <c r="K167" s="1">
        <v>38952</v>
      </c>
      <c r="L167" s="1" t="s">
        <v>940</v>
      </c>
      <c r="M167" s="1" t="s">
        <v>943</v>
      </c>
      <c r="N167" s="1" t="s">
        <v>1714</v>
      </c>
      <c r="O167" s="1" t="s">
        <v>1628</v>
      </c>
      <c r="P167" s="2">
        <v>35569</v>
      </c>
      <c r="Q167" s="2">
        <v>39460</v>
      </c>
      <c r="R167" s="14">
        <f t="shared" ref="R167:R198" si="15">DATEDIF(P167, Q167, "y")</f>
        <v>10</v>
      </c>
      <c r="S167" s="14" t="str">
        <f t="shared" ref="S167:S198" si="16">IF(AND(R167&gt;=0, R167&lt;=5), "Short Term",
   IF(AND(R167&gt;5, R167&lt;=10), "Mid Term",
      IF(R167&gt;10, "Long Term" )))</f>
        <v>Mid Term</v>
      </c>
      <c r="T167" s="14" t="str">
        <f>IF(AND(K167&gt;=0, K167&lt;=30000), "Low Value",
   IF(AND(K167&gt;5, K167&lt;=60000), "Mid Value",
      IF(K167&gt;60000, "High Value" )))</f>
        <v>Mid Value</v>
      </c>
      <c r="U167" s="14" t="str">
        <f t="shared" ref="U167:U198" si="17">CONCATENATE(S167, "-", T167)</f>
        <v>Mid Term-Mid Value</v>
      </c>
    </row>
    <row r="168" spans="2:21" x14ac:dyDescent="0.3">
      <c r="B168" s="1">
        <v>6191</v>
      </c>
      <c r="C168" s="1">
        <v>279</v>
      </c>
      <c r="D168" s="1" t="s">
        <v>251</v>
      </c>
      <c r="E168" s="1" t="s">
        <v>535</v>
      </c>
      <c r="F168" s="1" t="s">
        <v>14</v>
      </c>
      <c r="G168" s="35" t="s">
        <v>303</v>
      </c>
      <c r="H168">
        <v>7478765147</v>
      </c>
      <c r="I168" s="35" t="s">
        <v>1123</v>
      </c>
      <c r="J168">
        <v>731</v>
      </c>
      <c r="K168" s="1">
        <v>50635</v>
      </c>
      <c r="L168" s="1" t="s">
        <v>946</v>
      </c>
      <c r="M168" s="1" t="s">
        <v>943</v>
      </c>
      <c r="N168" s="1" t="s">
        <v>1633</v>
      </c>
      <c r="O168" s="1" t="s">
        <v>1628</v>
      </c>
      <c r="P168" s="2">
        <v>29908</v>
      </c>
      <c r="Q168" s="2">
        <v>32618</v>
      </c>
      <c r="R168" s="14">
        <f t="shared" si="15"/>
        <v>7</v>
      </c>
      <c r="S168" s="14" t="str">
        <f t="shared" si="16"/>
        <v>Mid Term</v>
      </c>
      <c r="T168" s="14" t="str">
        <f>IF(AND(K168&gt;=0, K168&lt;=30000), "Low Value",
   IF(AND(K168&gt;5, K168&lt;=60000), "Mid Value",
      IF(K168&gt;60000, "High Value" )))</f>
        <v>Mid Value</v>
      </c>
      <c r="U168" s="14" t="str">
        <f t="shared" si="17"/>
        <v>Mid Term-Mid Value</v>
      </c>
    </row>
    <row r="169" spans="2:21" x14ac:dyDescent="0.3">
      <c r="B169" s="1">
        <v>310</v>
      </c>
      <c r="C169" s="1">
        <v>574</v>
      </c>
      <c r="D169" s="1" t="s">
        <v>304</v>
      </c>
      <c r="E169" s="1" t="s">
        <v>536</v>
      </c>
      <c r="F169" s="1" t="s">
        <v>8</v>
      </c>
      <c r="G169" s="35" t="s">
        <v>305</v>
      </c>
      <c r="H169">
        <v>5704304288</v>
      </c>
      <c r="I169" s="35" t="s">
        <v>1109</v>
      </c>
      <c r="J169">
        <v>500</v>
      </c>
      <c r="K169" s="1">
        <v>32800</v>
      </c>
      <c r="L169" s="1" t="s">
        <v>946</v>
      </c>
      <c r="M169" s="1" t="s">
        <v>943</v>
      </c>
      <c r="N169" s="1" t="s">
        <v>1633</v>
      </c>
      <c r="O169" s="1" t="s">
        <v>1640</v>
      </c>
      <c r="P169" s="2">
        <v>38631</v>
      </c>
      <c r="Q169" s="2">
        <v>44297</v>
      </c>
      <c r="R169" s="14">
        <f t="shared" si="15"/>
        <v>15</v>
      </c>
      <c r="S169" s="14" t="str">
        <f t="shared" si="16"/>
        <v>Long Term</v>
      </c>
      <c r="T169" s="14" t="str">
        <f>IF(AND(K169&gt;=0, K169&lt;=30000), "Low Value",
   IF(AND(K169&gt;5, K169&lt;=60000), "Mid Value",
      IF(K169&gt;60000, "High Value" )))</f>
        <v>Mid Value</v>
      </c>
      <c r="U169" s="14" t="str">
        <f t="shared" si="17"/>
        <v>Long Term-Mid Value</v>
      </c>
    </row>
    <row r="170" spans="2:21" x14ac:dyDescent="0.3">
      <c r="B170" s="1">
        <v>3095</v>
      </c>
      <c r="C170" s="1">
        <v>222</v>
      </c>
      <c r="D170" s="1" t="s">
        <v>306</v>
      </c>
      <c r="E170" s="1" t="s">
        <v>537</v>
      </c>
      <c r="F170" s="1" t="s">
        <v>14</v>
      </c>
      <c r="G170" s="35" t="s">
        <v>307</v>
      </c>
      <c r="H170">
        <v>7239777917</v>
      </c>
      <c r="I170" s="35" t="s">
        <v>1024</v>
      </c>
      <c r="J170">
        <v>142</v>
      </c>
      <c r="K170" s="1">
        <v>67478</v>
      </c>
      <c r="L170" s="1" t="s">
        <v>946</v>
      </c>
      <c r="M170" s="1" t="s">
        <v>941</v>
      </c>
      <c r="N170" s="1" t="s">
        <v>1633</v>
      </c>
      <c r="O170" s="1" t="s">
        <v>1631</v>
      </c>
      <c r="P170" s="2">
        <v>26370</v>
      </c>
      <c r="Q170" s="2">
        <v>32839</v>
      </c>
      <c r="R170" s="14">
        <f t="shared" si="15"/>
        <v>17</v>
      </c>
      <c r="S170" s="14" t="str">
        <f t="shared" si="16"/>
        <v>Long Term</v>
      </c>
      <c r="T170" s="14" t="str">
        <f>IF(AND(K170&gt;=0, K170&lt;=30000), "Low Value",
   IF(AND(K170&gt;5, K170&lt;=60000), "Mid Value",
      IF(K170&gt;60000, "High Value" )))</f>
        <v>High Value</v>
      </c>
      <c r="U170" s="14" t="str">
        <f t="shared" si="17"/>
        <v>Long Term-High Value</v>
      </c>
    </row>
    <row r="171" spans="2:21" x14ac:dyDescent="0.3">
      <c r="B171" s="1">
        <v>2159</v>
      </c>
      <c r="C171" s="1">
        <v>640</v>
      </c>
      <c r="D171" s="1" t="s">
        <v>308</v>
      </c>
      <c r="E171" s="1" t="s">
        <v>538</v>
      </c>
      <c r="F171" s="1" t="s">
        <v>14</v>
      </c>
      <c r="G171" s="35" t="s">
        <v>309</v>
      </c>
      <c r="H171">
        <v>2543703845</v>
      </c>
      <c r="I171" s="35" t="s">
        <v>1126</v>
      </c>
      <c r="J171">
        <v>787</v>
      </c>
      <c r="K171" s="1">
        <v>24449</v>
      </c>
      <c r="L171" s="1" t="s">
        <v>940</v>
      </c>
      <c r="M171" s="1" t="s">
        <v>943</v>
      </c>
      <c r="N171" s="1" t="s">
        <v>1715</v>
      </c>
      <c r="O171" s="1" t="s">
        <v>1640</v>
      </c>
      <c r="P171" s="2">
        <v>42654</v>
      </c>
      <c r="Q171" s="2">
        <v>46610</v>
      </c>
      <c r="R171" s="14">
        <f t="shared" si="15"/>
        <v>10</v>
      </c>
      <c r="S171" s="14" t="str">
        <f t="shared" si="16"/>
        <v>Mid Term</v>
      </c>
      <c r="T171" s="14" t="str">
        <f>IF(AND(K171&gt;=0, K171&lt;=30000), "Low Value",
   IF(AND(K171&gt;5, K171&lt;=60000), "Mid Value",
      IF(K171&gt;60000, "High Value" )))</f>
        <v>Low Value</v>
      </c>
      <c r="U171" s="14" t="str">
        <f t="shared" si="17"/>
        <v>Mid Term-Low Value</v>
      </c>
    </row>
    <row r="172" spans="2:21" x14ac:dyDescent="0.3">
      <c r="B172" s="1">
        <v>3569</v>
      </c>
      <c r="C172" s="1">
        <v>896</v>
      </c>
      <c r="D172" s="1" t="s">
        <v>310</v>
      </c>
      <c r="E172" s="1" t="s">
        <v>539</v>
      </c>
      <c r="F172" s="1" t="s">
        <v>14</v>
      </c>
      <c r="G172" s="35" t="s">
        <v>311</v>
      </c>
      <c r="H172">
        <v>6104073082</v>
      </c>
      <c r="I172" s="35" t="s">
        <v>1127</v>
      </c>
      <c r="J172">
        <v>749</v>
      </c>
      <c r="K172" s="1">
        <v>3119</v>
      </c>
      <c r="L172" s="1" t="s">
        <v>940</v>
      </c>
      <c r="M172" s="1" t="s">
        <v>941</v>
      </c>
      <c r="N172" s="1" t="s">
        <v>1716</v>
      </c>
      <c r="O172" s="1" t="s">
        <v>1640</v>
      </c>
      <c r="P172" s="2">
        <v>42675</v>
      </c>
      <c r="Q172" s="2">
        <v>44395</v>
      </c>
      <c r="R172" s="14">
        <f t="shared" si="15"/>
        <v>4</v>
      </c>
      <c r="S172" s="14" t="str">
        <f t="shared" si="16"/>
        <v>Short Term</v>
      </c>
      <c r="T172" s="14" t="str">
        <f>IF(AND(K172&gt;=0, K172&lt;=30000), "Low Value",
   IF(AND(K172&gt;5, K172&lt;=60000), "Mid Value",
      IF(K172&gt;60000, "High Value" )))</f>
        <v>Low Value</v>
      </c>
      <c r="U172" s="14" t="str">
        <f t="shared" si="17"/>
        <v>Short Term-Low Value</v>
      </c>
    </row>
    <row r="173" spans="2:21" x14ac:dyDescent="0.3">
      <c r="B173" s="1">
        <v>5958</v>
      </c>
      <c r="C173" s="1">
        <v>318</v>
      </c>
      <c r="D173" s="1" t="s">
        <v>100</v>
      </c>
      <c r="E173" s="1" t="s">
        <v>540</v>
      </c>
      <c r="F173" s="1" t="s">
        <v>14</v>
      </c>
      <c r="G173" s="35" t="s">
        <v>312</v>
      </c>
      <c r="H173">
        <v>5160860537</v>
      </c>
      <c r="I173" s="35" t="s">
        <v>1075</v>
      </c>
      <c r="J173">
        <v>304</v>
      </c>
      <c r="K173" s="1">
        <v>13693</v>
      </c>
      <c r="L173" s="1" t="s">
        <v>940</v>
      </c>
      <c r="M173" s="1" t="s">
        <v>943</v>
      </c>
      <c r="N173" s="1" t="s">
        <v>1674</v>
      </c>
      <c r="O173" s="1" t="s">
        <v>1640</v>
      </c>
      <c r="P173" s="2">
        <v>27180</v>
      </c>
      <c r="Q173" s="2">
        <v>31970</v>
      </c>
      <c r="R173" s="14">
        <f t="shared" si="15"/>
        <v>13</v>
      </c>
      <c r="S173" s="14" t="str">
        <f t="shared" si="16"/>
        <v>Long Term</v>
      </c>
      <c r="T173" s="14" t="str">
        <f>IF(AND(K173&gt;=0, K173&lt;=30000), "Low Value",
   IF(AND(K173&gt;5, K173&lt;=60000), "Mid Value",
      IF(K173&gt;60000, "High Value" )))</f>
        <v>Low Value</v>
      </c>
      <c r="U173" s="14" t="str">
        <f t="shared" si="17"/>
        <v>Long Term-Low Value</v>
      </c>
    </row>
    <row r="174" spans="2:21" x14ac:dyDescent="0.3">
      <c r="B174" s="1">
        <v>1275</v>
      </c>
      <c r="C174" s="1">
        <v>953</v>
      </c>
      <c r="D174" s="1" t="s">
        <v>313</v>
      </c>
      <c r="E174" s="1" t="s">
        <v>541</v>
      </c>
      <c r="F174" s="1" t="s">
        <v>14</v>
      </c>
      <c r="G174" s="35" t="s">
        <v>314</v>
      </c>
      <c r="H174">
        <v>2792956542</v>
      </c>
      <c r="I174" s="35" t="s">
        <v>959</v>
      </c>
      <c r="J174">
        <v>30</v>
      </c>
      <c r="K174" s="1">
        <v>80796</v>
      </c>
      <c r="L174" s="1" t="s">
        <v>940</v>
      </c>
      <c r="M174" s="1" t="s">
        <v>943</v>
      </c>
      <c r="N174" s="1" t="s">
        <v>1717</v>
      </c>
      <c r="O174" s="1" t="s">
        <v>1631</v>
      </c>
      <c r="P174" s="2">
        <v>36589</v>
      </c>
      <c r="Q174" s="2">
        <v>42397</v>
      </c>
      <c r="R174" s="14">
        <f t="shared" si="15"/>
        <v>15</v>
      </c>
      <c r="S174" s="14" t="str">
        <f t="shared" si="16"/>
        <v>Long Term</v>
      </c>
      <c r="T174" s="14" t="str">
        <f>IF(AND(K174&gt;=0, K174&lt;=30000), "Low Value",
   IF(AND(K174&gt;5, K174&lt;=60000), "Mid Value",
      IF(K174&gt;60000, "High Value" )))</f>
        <v>High Value</v>
      </c>
      <c r="U174" s="14" t="str">
        <f t="shared" si="17"/>
        <v>Long Term-High Value</v>
      </c>
    </row>
    <row r="175" spans="2:21" x14ac:dyDescent="0.3">
      <c r="B175" s="1">
        <v>6357</v>
      </c>
      <c r="C175" s="1">
        <v>681</v>
      </c>
      <c r="D175" s="1" t="s">
        <v>315</v>
      </c>
      <c r="E175" s="1" t="s">
        <v>542</v>
      </c>
      <c r="F175" s="1" t="s">
        <v>14</v>
      </c>
      <c r="G175" s="35" t="s">
        <v>316</v>
      </c>
      <c r="H175">
        <v>3676237077</v>
      </c>
      <c r="I175" s="35" t="s">
        <v>1108</v>
      </c>
      <c r="J175">
        <v>477</v>
      </c>
      <c r="K175" s="1">
        <v>19804</v>
      </c>
      <c r="L175" s="1" t="s">
        <v>946</v>
      </c>
      <c r="M175" s="1" t="s">
        <v>943</v>
      </c>
      <c r="N175" s="1" t="s">
        <v>1633</v>
      </c>
      <c r="O175" s="1" t="s">
        <v>1640</v>
      </c>
      <c r="P175" s="2">
        <v>39826</v>
      </c>
      <c r="Q175" s="2">
        <v>43852</v>
      </c>
      <c r="R175" s="14">
        <f t="shared" si="15"/>
        <v>11</v>
      </c>
      <c r="S175" s="14" t="str">
        <f t="shared" si="16"/>
        <v>Long Term</v>
      </c>
      <c r="T175" s="14" t="str">
        <f>IF(AND(K175&gt;=0, K175&lt;=30000), "Low Value",
   IF(AND(K175&gt;5, K175&lt;=60000), "Mid Value",
      IF(K175&gt;60000, "High Value" )))</f>
        <v>Low Value</v>
      </c>
      <c r="U175" s="14" t="str">
        <f t="shared" si="17"/>
        <v>Long Term-Low Value</v>
      </c>
    </row>
    <row r="176" spans="2:21" x14ac:dyDescent="0.3">
      <c r="B176" s="1">
        <v>4551</v>
      </c>
      <c r="C176" s="1">
        <v>972</v>
      </c>
      <c r="D176" s="1" t="s">
        <v>317</v>
      </c>
      <c r="E176" s="1" t="s">
        <v>543</v>
      </c>
      <c r="F176" s="1" t="s">
        <v>11</v>
      </c>
      <c r="G176" s="35" t="s">
        <v>318</v>
      </c>
      <c r="H176">
        <v>2375791511</v>
      </c>
      <c r="I176" s="35" t="s">
        <v>976</v>
      </c>
      <c r="J176">
        <v>52</v>
      </c>
      <c r="K176" s="1">
        <v>75766</v>
      </c>
      <c r="L176" s="1" t="s">
        <v>946</v>
      </c>
      <c r="M176" s="1" t="s">
        <v>941</v>
      </c>
      <c r="N176" s="1" t="s">
        <v>1633</v>
      </c>
      <c r="O176" s="1" t="s">
        <v>1631</v>
      </c>
      <c r="P176" s="2">
        <v>39964</v>
      </c>
      <c r="Q176" s="2">
        <v>45194</v>
      </c>
      <c r="R176" s="14">
        <f t="shared" si="15"/>
        <v>14</v>
      </c>
      <c r="S176" s="14" t="str">
        <f t="shared" si="16"/>
        <v>Long Term</v>
      </c>
      <c r="T176" s="14" t="str">
        <f>IF(AND(K176&gt;=0, K176&lt;=30000), "Low Value",
   IF(AND(K176&gt;5, K176&lt;=60000), "Mid Value",
      IF(K176&gt;60000, "High Value" )))</f>
        <v>High Value</v>
      </c>
      <c r="U176" s="14" t="str">
        <f t="shared" si="17"/>
        <v>Long Term-High Value</v>
      </c>
    </row>
    <row r="177" spans="2:21" x14ac:dyDescent="0.3">
      <c r="B177" s="1">
        <v>4252</v>
      </c>
      <c r="C177" s="1">
        <v>407</v>
      </c>
      <c r="D177" s="1" t="s">
        <v>125</v>
      </c>
      <c r="E177" s="1" t="s">
        <v>544</v>
      </c>
      <c r="F177" s="1" t="s">
        <v>8</v>
      </c>
      <c r="G177" s="35" t="s">
        <v>319</v>
      </c>
      <c r="H177">
        <v>1578883625</v>
      </c>
      <c r="I177" s="35" t="s">
        <v>991</v>
      </c>
      <c r="J177">
        <v>73</v>
      </c>
      <c r="K177" s="1">
        <v>74338</v>
      </c>
      <c r="L177" s="1" t="s">
        <v>946</v>
      </c>
      <c r="M177" s="1" t="s">
        <v>943</v>
      </c>
      <c r="N177" s="1" t="s">
        <v>1633</v>
      </c>
      <c r="O177" s="1" t="s">
        <v>1631</v>
      </c>
      <c r="P177" s="2">
        <v>32729</v>
      </c>
      <c r="Q177" s="2">
        <v>39308</v>
      </c>
      <c r="R177" s="14">
        <f t="shared" si="15"/>
        <v>18</v>
      </c>
      <c r="S177" s="14" t="str">
        <f t="shared" si="16"/>
        <v>Long Term</v>
      </c>
      <c r="T177" s="14" t="str">
        <f>IF(AND(K177&gt;=0, K177&lt;=30000), "Low Value",
   IF(AND(K177&gt;5, K177&lt;=60000), "Mid Value",
      IF(K177&gt;60000, "High Value" )))</f>
        <v>High Value</v>
      </c>
      <c r="U177" s="14" t="str">
        <f t="shared" si="17"/>
        <v>Long Term-High Value</v>
      </c>
    </row>
    <row r="178" spans="2:21" x14ac:dyDescent="0.3">
      <c r="B178" s="1">
        <v>2096</v>
      </c>
      <c r="C178" s="1">
        <v>226</v>
      </c>
      <c r="D178" s="1" t="s">
        <v>320</v>
      </c>
      <c r="E178" s="1" t="s">
        <v>545</v>
      </c>
      <c r="F178" s="1" t="s">
        <v>8</v>
      </c>
      <c r="G178" s="35" t="s">
        <v>321</v>
      </c>
      <c r="H178">
        <v>3365326918</v>
      </c>
      <c r="I178" s="35" t="s">
        <v>1129</v>
      </c>
      <c r="J178">
        <v>691</v>
      </c>
      <c r="K178" s="1">
        <v>73423</v>
      </c>
      <c r="L178" s="1" t="s">
        <v>940</v>
      </c>
      <c r="M178" s="1" t="s">
        <v>941</v>
      </c>
      <c r="N178" s="1" t="s">
        <v>1718</v>
      </c>
      <c r="O178" s="1" t="s">
        <v>1631</v>
      </c>
      <c r="P178" s="2">
        <v>31375</v>
      </c>
      <c r="Q178" s="2">
        <v>34598</v>
      </c>
      <c r="R178" s="14">
        <f t="shared" si="15"/>
        <v>8</v>
      </c>
      <c r="S178" s="14" t="str">
        <f t="shared" si="16"/>
        <v>Mid Term</v>
      </c>
      <c r="T178" s="14" t="str">
        <f>IF(AND(K178&gt;=0, K178&lt;=30000), "Low Value",
   IF(AND(K178&gt;5, K178&lt;=60000), "Mid Value",
      IF(K178&gt;60000, "High Value" )))</f>
        <v>High Value</v>
      </c>
      <c r="U178" s="14" t="str">
        <f t="shared" si="17"/>
        <v>Mid Term-High Value</v>
      </c>
    </row>
    <row r="179" spans="2:21" x14ac:dyDescent="0.3">
      <c r="B179" s="1">
        <v>5209</v>
      </c>
      <c r="C179" s="1">
        <v>762</v>
      </c>
      <c r="D179" s="1" t="s">
        <v>322</v>
      </c>
      <c r="E179" s="1" t="s">
        <v>546</v>
      </c>
      <c r="F179" s="1" t="s">
        <v>14</v>
      </c>
      <c r="G179" s="35" t="s">
        <v>323</v>
      </c>
      <c r="H179">
        <v>8798033999</v>
      </c>
      <c r="I179" s="35" t="s">
        <v>1131</v>
      </c>
      <c r="J179">
        <v>786</v>
      </c>
      <c r="K179" s="1">
        <v>91842</v>
      </c>
      <c r="L179" s="1" t="s">
        <v>940</v>
      </c>
      <c r="M179" s="1" t="s">
        <v>943</v>
      </c>
      <c r="N179" s="1" t="s">
        <v>1719</v>
      </c>
      <c r="O179" s="1" t="s">
        <v>1631</v>
      </c>
      <c r="P179" s="2">
        <v>43729</v>
      </c>
      <c r="Q179" s="2">
        <v>45888</v>
      </c>
      <c r="R179" s="14">
        <f t="shared" si="15"/>
        <v>5</v>
      </c>
      <c r="S179" s="14" t="str">
        <f t="shared" si="16"/>
        <v>Short Term</v>
      </c>
      <c r="T179" s="14" t="str">
        <f>IF(AND(K179&gt;=0, K179&lt;=30000), "Low Value",
   IF(AND(K179&gt;5, K179&lt;=60000), "Mid Value",
      IF(K179&gt;60000, "High Value" )))</f>
        <v>High Value</v>
      </c>
      <c r="U179" s="14" t="str">
        <f t="shared" si="17"/>
        <v>Short Term-High Value</v>
      </c>
    </row>
    <row r="180" spans="2:21" x14ac:dyDescent="0.3">
      <c r="B180" s="1">
        <v>9271</v>
      </c>
      <c r="C180" s="1">
        <v>872</v>
      </c>
      <c r="D180" s="1" t="s">
        <v>324</v>
      </c>
      <c r="E180" s="1" t="s">
        <v>547</v>
      </c>
      <c r="F180" s="1" t="s">
        <v>14</v>
      </c>
      <c r="G180" s="35" t="s">
        <v>325</v>
      </c>
      <c r="H180">
        <v>5734730611</v>
      </c>
      <c r="I180" s="35" t="s">
        <v>985</v>
      </c>
      <c r="J180">
        <v>68</v>
      </c>
      <c r="K180" s="1">
        <v>81148</v>
      </c>
      <c r="L180" s="1" t="s">
        <v>946</v>
      </c>
      <c r="M180" s="1" t="s">
        <v>943</v>
      </c>
      <c r="N180" s="1" t="s">
        <v>1633</v>
      </c>
      <c r="O180" s="1" t="s">
        <v>1631</v>
      </c>
      <c r="P180" s="2">
        <v>36589</v>
      </c>
      <c r="Q180" s="2">
        <v>41980</v>
      </c>
      <c r="R180" s="14">
        <f t="shared" si="15"/>
        <v>14</v>
      </c>
      <c r="S180" s="14" t="str">
        <f t="shared" si="16"/>
        <v>Long Term</v>
      </c>
      <c r="T180" s="14" t="str">
        <f>IF(AND(K180&gt;=0, K180&lt;=30000), "Low Value",
   IF(AND(K180&gt;5, K180&lt;=60000), "Mid Value",
      IF(K180&gt;60000, "High Value" )))</f>
        <v>High Value</v>
      </c>
      <c r="U180" s="14" t="str">
        <f t="shared" si="17"/>
        <v>Long Term-High Value</v>
      </c>
    </row>
    <row r="181" spans="2:21" x14ac:dyDescent="0.3">
      <c r="B181" s="1">
        <v>6772</v>
      </c>
      <c r="C181" s="1">
        <v>473</v>
      </c>
      <c r="D181" s="1" t="s">
        <v>244</v>
      </c>
      <c r="E181" s="1" t="s">
        <v>548</v>
      </c>
      <c r="F181" s="1" t="s">
        <v>11</v>
      </c>
      <c r="G181" s="35" t="s">
        <v>326</v>
      </c>
      <c r="H181">
        <v>7600088539</v>
      </c>
      <c r="I181" s="35" t="s">
        <v>1128</v>
      </c>
      <c r="J181">
        <v>630</v>
      </c>
      <c r="K181" s="1">
        <v>96963</v>
      </c>
      <c r="L181" s="1" t="s">
        <v>940</v>
      </c>
      <c r="M181" s="1" t="s">
        <v>943</v>
      </c>
      <c r="N181" s="1" t="s">
        <v>1720</v>
      </c>
      <c r="O181" s="1" t="s">
        <v>1631</v>
      </c>
      <c r="P181" s="2">
        <v>27879</v>
      </c>
      <c r="Q181" s="2">
        <v>34520</v>
      </c>
      <c r="R181" s="14">
        <f t="shared" si="15"/>
        <v>18</v>
      </c>
      <c r="S181" s="14" t="str">
        <f t="shared" si="16"/>
        <v>Long Term</v>
      </c>
      <c r="T181" s="14" t="str">
        <f>IF(AND(K181&gt;=0, K181&lt;=30000), "Low Value",
   IF(AND(K181&gt;5, K181&lt;=60000), "Mid Value",
      IF(K181&gt;60000, "High Value" )))</f>
        <v>High Value</v>
      </c>
      <c r="U181" s="14" t="str">
        <f t="shared" si="17"/>
        <v>Long Term-High Value</v>
      </c>
    </row>
    <row r="182" spans="2:21" x14ac:dyDescent="0.3">
      <c r="B182" s="1">
        <v>4628</v>
      </c>
      <c r="C182" s="1">
        <v>248</v>
      </c>
      <c r="D182" s="1" t="s">
        <v>327</v>
      </c>
      <c r="E182" s="1" t="s">
        <v>549</v>
      </c>
      <c r="F182" s="1" t="s">
        <v>14</v>
      </c>
      <c r="G182" s="35" t="s">
        <v>328</v>
      </c>
      <c r="H182">
        <v>5946963380</v>
      </c>
      <c r="I182" s="35" t="s">
        <v>1092</v>
      </c>
      <c r="J182">
        <v>357</v>
      </c>
      <c r="K182" s="1">
        <v>88092</v>
      </c>
      <c r="L182" s="1" t="s">
        <v>946</v>
      </c>
      <c r="M182" s="1" t="s">
        <v>943</v>
      </c>
      <c r="N182" s="1" t="s">
        <v>1633</v>
      </c>
      <c r="O182" s="1" t="s">
        <v>1631</v>
      </c>
      <c r="P182" s="2">
        <v>40345</v>
      </c>
      <c r="Q182" s="2">
        <v>43963</v>
      </c>
      <c r="R182" s="14">
        <f t="shared" si="15"/>
        <v>9</v>
      </c>
      <c r="S182" s="14" t="str">
        <f t="shared" si="16"/>
        <v>Mid Term</v>
      </c>
      <c r="T182" s="14" t="str">
        <f>IF(AND(K182&gt;=0, K182&lt;=30000), "Low Value",
   IF(AND(K182&gt;5, K182&lt;=60000), "Mid Value",
      IF(K182&gt;60000, "High Value" )))</f>
        <v>High Value</v>
      </c>
      <c r="U182" s="14" t="str">
        <f t="shared" si="17"/>
        <v>Mid Term-High Value</v>
      </c>
    </row>
    <row r="183" spans="2:21" x14ac:dyDescent="0.3">
      <c r="B183" s="1">
        <v>3853</v>
      </c>
      <c r="C183" s="1">
        <v>416</v>
      </c>
      <c r="D183" s="1" t="s">
        <v>104</v>
      </c>
      <c r="E183" s="1" t="s">
        <v>550</v>
      </c>
      <c r="F183" s="1" t="s">
        <v>14</v>
      </c>
      <c r="G183" s="35" t="s">
        <v>329</v>
      </c>
      <c r="H183">
        <v>2407798660</v>
      </c>
      <c r="I183" s="35" t="s">
        <v>1102</v>
      </c>
      <c r="J183">
        <v>455</v>
      </c>
      <c r="K183" s="1">
        <v>66397</v>
      </c>
      <c r="L183" s="1" t="s">
        <v>946</v>
      </c>
      <c r="M183" s="1" t="s">
        <v>941</v>
      </c>
      <c r="N183" s="1" t="s">
        <v>1633</v>
      </c>
      <c r="O183" s="1" t="s">
        <v>1631</v>
      </c>
      <c r="P183" s="2">
        <v>40802</v>
      </c>
      <c r="Q183" s="2">
        <v>46010</v>
      </c>
      <c r="R183" s="14">
        <f t="shared" si="15"/>
        <v>14</v>
      </c>
      <c r="S183" s="14" t="str">
        <f t="shared" si="16"/>
        <v>Long Term</v>
      </c>
      <c r="T183" s="14" t="str">
        <f>IF(AND(K183&gt;=0, K183&lt;=30000), "Low Value",
   IF(AND(K183&gt;5, K183&lt;=60000), "Mid Value",
      IF(K183&gt;60000, "High Value" )))</f>
        <v>High Value</v>
      </c>
      <c r="U183" s="14" t="str">
        <f t="shared" si="17"/>
        <v>Long Term-High Value</v>
      </c>
    </row>
    <row r="184" spans="2:21" x14ac:dyDescent="0.3">
      <c r="B184" s="1">
        <v>515</v>
      </c>
      <c r="C184" s="1">
        <v>425</v>
      </c>
      <c r="D184" s="1" t="s">
        <v>330</v>
      </c>
      <c r="E184" s="1" t="s">
        <v>551</v>
      </c>
      <c r="F184" s="1" t="s">
        <v>11</v>
      </c>
      <c r="G184" s="35" t="s">
        <v>331</v>
      </c>
      <c r="H184">
        <v>3644687016</v>
      </c>
      <c r="I184" s="35" t="s">
        <v>1133</v>
      </c>
      <c r="J184">
        <v>947</v>
      </c>
      <c r="K184" s="1">
        <v>1714</v>
      </c>
      <c r="L184" s="1" t="s">
        <v>940</v>
      </c>
      <c r="M184" s="1" t="s">
        <v>941</v>
      </c>
      <c r="N184" s="1" t="s">
        <v>1721</v>
      </c>
      <c r="O184" s="1" t="s">
        <v>1640</v>
      </c>
      <c r="P184" s="2">
        <v>42890</v>
      </c>
      <c r="Q184" s="2">
        <v>43808</v>
      </c>
      <c r="R184" s="14">
        <f t="shared" si="15"/>
        <v>2</v>
      </c>
      <c r="S184" s="14" t="str">
        <f t="shared" si="16"/>
        <v>Short Term</v>
      </c>
      <c r="T184" s="14" t="str">
        <f>IF(AND(K184&gt;=0, K184&lt;=30000), "Low Value",
   IF(AND(K184&gt;5, K184&lt;=60000), "Mid Value",
      IF(K184&gt;60000, "High Value" )))</f>
        <v>Low Value</v>
      </c>
      <c r="U184" s="14" t="str">
        <f t="shared" si="17"/>
        <v>Short Term-Low Value</v>
      </c>
    </row>
    <row r="185" spans="2:21" x14ac:dyDescent="0.3">
      <c r="B185" s="1">
        <v>7513</v>
      </c>
      <c r="C185" s="1">
        <v>435</v>
      </c>
      <c r="D185" s="1" t="s">
        <v>332</v>
      </c>
      <c r="E185" s="1" t="s">
        <v>552</v>
      </c>
      <c r="F185" s="1" t="s">
        <v>11</v>
      </c>
      <c r="G185" s="35" t="s">
        <v>333</v>
      </c>
      <c r="H185">
        <v>1848195986</v>
      </c>
      <c r="I185" s="35" t="s">
        <v>1125</v>
      </c>
      <c r="J185">
        <v>589</v>
      </c>
      <c r="K185" s="1">
        <v>5059</v>
      </c>
      <c r="L185" s="1" t="s">
        <v>946</v>
      </c>
      <c r="M185" s="1" t="s">
        <v>941</v>
      </c>
      <c r="N185" s="1" t="s">
        <v>1633</v>
      </c>
      <c r="O185" s="1" t="s">
        <v>1640</v>
      </c>
      <c r="P185" s="2">
        <v>34857</v>
      </c>
      <c r="Q185" s="2">
        <v>39999</v>
      </c>
      <c r="R185" s="14">
        <f t="shared" si="15"/>
        <v>14</v>
      </c>
      <c r="S185" s="14" t="str">
        <f t="shared" si="16"/>
        <v>Long Term</v>
      </c>
      <c r="T185" s="14" t="str">
        <f>IF(AND(K185&gt;=0, K185&lt;=30000), "Low Value",
   IF(AND(K185&gt;5, K185&lt;=60000), "Mid Value",
      IF(K185&gt;60000, "High Value" )))</f>
        <v>Low Value</v>
      </c>
      <c r="U185" s="14" t="str">
        <f t="shared" si="17"/>
        <v>Long Term-Low Value</v>
      </c>
    </row>
    <row r="186" spans="2:21" x14ac:dyDescent="0.3">
      <c r="B186" s="1">
        <v>9030</v>
      </c>
      <c r="C186" s="1">
        <v>370</v>
      </c>
      <c r="D186" s="1" t="s">
        <v>334</v>
      </c>
      <c r="E186" s="1" t="s">
        <v>553</v>
      </c>
      <c r="F186" s="1" t="s">
        <v>8</v>
      </c>
      <c r="G186" s="35" t="s">
        <v>335</v>
      </c>
      <c r="H186">
        <v>5755404369</v>
      </c>
      <c r="I186" s="35" t="s">
        <v>1134</v>
      </c>
      <c r="J186">
        <v>863</v>
      </c>
      <c r="K186" s="1">
        <v>66582</v>
      </c>
      <c r="L186" s="1" t="s">
        <v>946</v>
      </c>
      <c r="M186" s="1" t="s">
        <v>941</v>
      </c>
      <c r="N186" s="1" t="s">
        <v>1633</v>
      </c>
      <c r="O186" s="1" t="s">
        <v>1631</v>
      </c>
      <c r="P186" s="2">
        <v>35960</v>
      </c>
      <c r="Q186" s="2">
        <v>42486</v>
      </c>
      <c r="R186" s="14">
        <f t="shared" si="15"/>
        <v>17</v>
      </c>
      <c r="S186" s="14" t="str">
        <f t="shared" si="16"/>
        <v>Long Term</v>
      </c>
      <c r="T186" s="14" t="str">
        <f>IF(AND(K186&gt;=0, K186&lt;=30000), "Low Value",
   IF(AND(K186&gt;5, K186&lt;=60000), "Mid Value",
      IF(K186&gt;60000, "High Value" )))</f>
        <v>High Value</v>
      </c>
      <c r="U186" s="14" t="str">
        <f t="shared" si="17"/>
        <v>Long Term-High Value</v>
      </c>
    </row>
    <row r="187" spans="2:21" x14ac:dyDescent="0.3">
      <c r="B187" s="1">
        <v>2378</v>
      </c>
      <c r="C187" s="1">
        <v>406</v>
      </c>
      <c r="D187" s="1" t="s">
        <v>159</v>
      </c>
      <c r="E187" s="1" t="s">
        <v>554</v>
      </c>
      <c r="F187" s="1" t="s">
        <v>8</v>
      </c>
      <c r="G187" s="35" t="s">
        <v>336</v>
      </c>
      <c r="H187">
        <v>2705083615</v>
      </c>
      <c r="I187" s="35" t="s">
        <v>1130</v>
      </c>
      <c r="J187">
        <v>668</v>
      </c>
      <c r="K187" s="1">
        <v>42143</v>
      </c>
      <c r="L187" s="1" t="s">
        <v>940</v>
      </c>
      <c r="M187" s="1" t="s">
        <v>941</v>
      </c>
      <c r="N187" s="1" t="s">
        <v>1722</v>
      </c>
      <c r="O187" s="1" t="s">
        <v>1628</v>
      </c>
      <c r="P187" s="2">
        <v>32359</v>
      </c>
      <c r="Q187" s="2">
        <v>39222</v>
      </c>
      <c r="R187" s="14">
        <f t="shared" si="15"/>
        <v>18</v>
      </c>
      <c r="S187" s="14" t="str">
        <f t="shared" si="16"/>
        <v>Long Term</v>
      </c>
      <c r="T187" s="14" t="str">
        <f>IF(AND(K187&gt;=0, K187&lt;=30000), "Low Value",
   IF(AND(K187&gt;5, K187&lt;=60000), "Mid Value",
      IF(K187&gt;60000, "High Value" )))</f>
        <v>Mid Value</v>
      </c>
      <c r="U187" s="14" t="str">
        <f t="shared" si="17"/>
        <v>Long Term-Mid Value</v>
      </c>
    </row>
    <row r="188" spans="2:21" x14ac:dyDescent="0.3">
      <c r="B188" s="1">
        <v>5894</v>
      </c>
      <c r="C188" s="1">
        <v>976</v>
      </c>
      <c r="D188" s="1" t="s">
        <v>337</v>
      </c>
      <c r="E188" s="1" t="s">
        <v>555</v>
      </c>
      <c r="F188" s="1" t="s">
        <v>8</v>
      </c>
      <c r="G188" s="35" t="s">
        <v>338</v>
      </c>
      <c r="H188">
        <v>2287296780</v>
      </c>
      <c r="I188" s="35" t="s">
        <v>1054</v>
      </c>
      <c r="J188">
        <v>206</v>
      </c>
      <c r="K188" s="1">
        <v>27741</v>
      </c>
      <c r="L188" s="1" t="s">
        <v>946</v>
      </c>
      <c r="M188" s="1" t="s">
        <v>943</v>
      </c>
      <c r="N188" s="1" t="s">
        <v>1633</v>
      </c>
      <c r="O188" s="1" t="s">
        <v>1640</v>
      </c>
      <c r="P188" s="2">
        <v>41343</v>
      </c>
      <c r="Q188" s="2">
        <v>41645</v>
      </c>
      <c r="R188" s="14">
        <f t="shared" si="15"/>
        <v>0</v>
      </c>
      <c r="S188" s="14" t="str">
        <f t="shared" si="16"/>
        <v>Short Term</v>
      </c>
      <c r="T188" s="14" t="str">
        <f>IF(AND(K188&gt;=0, K188&lt;=30000), "Low Value",
   IF(AND(K188&gt;5, K188&lt;=60000), "Mid Value",
      IF(K188&gt;60000, "High Value" )))</f>
        <v>Low Value</v>
      </c>
      <c r="U188" s="14" t="str">
        <f t="shared" si="17"/>
        <v>Short Term-Low Value</v>
      </c>
    </row>
    <row r="189" spans="2:21" x14ac:dyDescent="0.3">
      <c r="B189" s="1">
        <v>7587</v>
      </c>
      <c r="C189" s="1">
        <v>349</v>
      </c>
      <c r="D189" s="1" t="s">
        <v>339</v>
      </c>
      <c r="E189" s="1" t="s">
        <v>556</v>
      </c>
      <c r="F189" s="1" t="s">
        <v>8</v>
      </c>
      <c r="G189" s="35" t="s">
        <v>340</v>
      </c>
      <c r="H189">
        <v>7152577292</v>
      </c>
      <c r="I189" s="35" t="s">
        <v>1136</v>
      </c>
      <c r="J189">
        <v>835</v>
      </c>
      <c r="K189" s="1">
        <v>696</v>
      </c>
      <c r="L189" s="1" t="s">
        <v>946</v>
      </c>
      <c r="M189" s="1" t="s">
        <v>941</v>
      </c>
      <c r="N189" s="1" t="s">
        <v>1633</v>
      </c>
      <c r="O189" s="1" t="s">
        <v>1640</v>
      </c>
      <c r="P189" s="2">
        <v>41049</v>
      </c>
      <c r="Q189" s="2">
        <v>43066</v>
      </c>
      <c r="R189" s="14">
        <f t="shared" si="15"/>
        <v>5</v>
      </c>
      <c r="S189" s="14" t="str">
        <f t="shared" si="16"/>
        <v>Short Term</v>
      </c>
      <c r="T189" s="14" t="str">
        <f>IF(AND(K189&gt;=0, K189&lt;=30000), "Low Value",
   IF(AND(K189&gt;5, K189&lt;=60000), "Mid Value",
      IF(K189&gt;60000, "High Value" )))</f>
        <v>Low Value</v>
      </c>
      <c r="U189" s="14" t="str">
        <f t="shared" si="17"/>
        <v>Short Term-Low Value</v>
      </c>
    </row>
    <row r="190" spans="2:21" x14ac:dyDescent="0.3">
      <c r="B190" s="1">
        <v>1424</v>
      </c>
      <c r="C190" s="1">
        <v>595</v>
      </c>
      <c r="D190" s="1" t="s">
        <v>228</v>
      </c>
      <c r="E190" s="1" t="s">
        <v>557</v>
      </c>
      <c r="F190" s="1" t="s">
        <v>14</v>
      </c>
      <c r="G190" s="35" t="s">
        <v>341</v>
      </c>
      <c r="H190">
        <v>5818539801</v>
      </c>
      <c r="I190" s="35" t="s">
        <v>1083</v>
      </c>
      <c r="J190">
        <v>315</v>
      </c>
      <c r="K190" s="1">
        <v>37660</v>
      </c>
      <c r="L190" s="1" t="s">
        <v>946</v>
      </c>
      <c r="M190" s="1" t="s">
        <v>941</v>
      </c>
      <c r="N190" s="1" t="s">
        <v>1633</v>
      </c>
      <c r="O190" s="1" t="s">
        <v>1628</v>
      </c>
      <c r="P190" s="2">
        <v>30820</v>
      </c>
      <c r="Q190" s="2">
        <v>36600</v>
      </c>
      <c r="R190" s="14">
        <f t="shared" si="15"/>
        <v>15</v>
      </c>
      <c r="S190" s="14" t="str">
        <f t="shared" si="16"/>
        <v>Long Term</v>
      </c>
      <c r="T190" s="14" t="str">
        <f>IF(AND(K190&gt;=0, K190&lt;=30000), "Low Value",
   IF(AND(K190&gt;5, K190&lt;=60000), "Mid Value",
      IF(K190&gt;60000, "High Value" )))</f>
        <v>Mid Value</v>
      </c>
      <c r="U190" s="14" t="str">
        <f t="shared" si="17"/>
        <v>Long Term-Mid Value</v>
      </c>
    </row>
    <row r="191" spans="2:21" x14ac:dyDescent="0.3">
      <c r="B191" s="1">
        <v>5214</v>
      </c>
      <c r="C191" s="1">
        <v>366</v>
      </c>
      <c r="D191" s="1" t="s">
        <v>342</v>
      </c>
      <c r="E191" s="1" t="s">
        <v>558</v>
      </c>
      <c r="F191" s="1" t="s">
        <v>14</v>
      </c>
      <c r="G191" s="35" t="s">
        <v>343</v>
      </c>
      <c r="H191">
        <v>5684234865</v>
      </c>
      <c r="I191" s="35" t="s">
        <v>1121</v>
      </c>
      <c r="J191">
        <v>553</v>
      </c>
      <c r="K191" s="1">
        <v>16299</v>
      </c>
      <c r="L191" s="1" t="s">
        <v>946</v>
      </c>
      <c r="M191" s="1" t="s">
        <v>941</v>
      </c>
      <c r="N191" s="1" t="s">
        <v>1633</v>
      </c>
      <c r="O191" s="1" t="s">
        <v>1640</v>
      </c>
      <c r="P191" s="2">
        <v>26107</v>
      </c>
      <c r="Q191" s="2">
        <v>27549</v>
      </c>
      <c r="R191" s="14">
        <f t="shared" si="15"/>
        <v>3</v>
      </c>
      <c r="S191" s="14" t="str">
        <f t="shared" si="16"/>
        <v>Short Term</v>
      </c>
      <c r="T191" s="14" t="str">
        <f>IF(AND(K191&gt;=0, K191&lt;=30000), "Low Value",
   IF(AND(K191&gt;5, K191&lt;=60000), "Mid Value",
      IF(K191&gt;60000, "High Value" )))</f>
        <v>Low Value</v>
      </c>
      <c r="U191" s="14" t="str">
        <f t="shared" si="17"/>
        <v>Short Term-Low Value</v>
      </c>
    </row>
    <row r="192" spans="2:21" x14ac:dyDescent="0.3">
      <c r="B192" s="1">
        <v>8249</v>
      </c>
      <c r="C192" s="1">
        <v>39</v>
      </c>
      <c r="D192" s="1" t="s">
        <v>344</v>
      </c>
      <c r="E192" s="1" t="s">
        <v>559</v>
      </c>
      <c r="F192" s="1" t="s">
        <v>14</v>
      </c>
      <c r="G192" s="35" t="s">
        <v>345</v>
      </c>
      <c r="H192">
        <v>8687515154</v>
      </c>
      <c r="I192" s="35" t="s">
        <v>1137</v>
      </c>
      <c r="J192">
        <v>861</v>
      </c>
      <c r="K192" s="1">
        <v>16690</v>
      </c>
      <c r="L192" s="1" t="s">
        <v>940</v>
      </c>
      <c r="M192" s="1" t="s">
        <v>941</v>
      </c>
      <c r="N192" s="1" t="s">
        <v>1723</v>
      </c>
      <c r="O192" s="1" t="s">
        <v>1640</v>
      </c>
      <c r="P192" s="2">
        <v>34893</v>
      </c>
      <c r="Q192" s="2">
        <v>40036</v>
      </c>
      <c r="R192" s="14">
        <f t="shared" si="15"/>
        <v>14</v>
      </c>
      <c r="S192" s="14" t="str">
        <f t="shared" si="16"/>
        <v>Long Term</v>
      </c>
      <c r="T192" s="14" t="str">
        <f>IF(AND(K192&gt;=0, K192&lt;=30000), "Low Value",
   IF(AND(K192&gt;5, K192&lt;=60000), "Mid Value",
      IF(K192&gt;60000, "High Value" )))</f>
        <v>Low Value</v>
      </c>
      <c r="U192" s="14" t="str">
        <f t="shared" si="17"/>
        <v>Long Term-Low Value</v>
      </c>
    </row>
    <row r="193" spans="2:21" x14ac:dyDescent="0.3">
      <c r="B193" s="1">
        <v>3172</v>
      </c>
      <c r="C193" s="1">
        <v>978</v>
      </c>
      <c r="D193" s="1" t="s">
        <v>22</v>
      </c>
      <c r="E193" s="1" t="s">
        <v>560</v>
      </c>
      <c r="F193" s="1" t="s">
        <v>8</v>
      </c>
      <c r="G193" s="35" t="s">
        <v>346</v>
      </c>
      <c r="H193">
        <v>9719226221</v>
      </c>
      <c r="I193" s="35" t="s">
        <v>1070</v>
      </c>
      <c r="J193">
        <v>279</v>
      </c>
      <c r="K193" s="1">
        <v>21003</v>
      </c>
      <c r="L193" s="1" t="s">
        <v>946</v>
      </c>
      <c r="M193" s="1" t="s">
        <v>941</v>
      </c>
      <c r="N193" s="1" t="s">
        <v>1633</v>
      </c>
      <c r="O193" s="1" t="s">
        <v>1640</v>
      </c>
      <c r="P193" s="2">
        <v>29419</v>
      </c>
      <c r="Q193" s="2">
        <v>30070</v>
      </c>
      <c r="R193" s="14">
        <f t="shared" si="15"/>
        <v>1</v>
      </c>
      <c r="S193" s="14" t="str">
        <f t="shared" si="16"/>
        <v>Short Term</v>
      </c>
      <c r="T193" s="14" t="str">
        <f>IF(AND(K193&gt;=0, K193&lt;=30000), "Low Value",
   IF(AND(K193&gt;5, K193&lt;=60000), "Mid Value",
      IF(K193&gt;60000, "High Value" )))</f>
        <v>Low Value</v>
      </c>
      <c r="U193" s="14" t="str">
        <f t="shared" si="17"/>
        <v>Short Term-Low Value</v>
      </c>
    </row>
    <row r="194" spans="2:21" x14ac:dyDescent="0.3">
      <c r="B194" s="1">
        <v>5489</v>
      </c>
      <c r="C194" s="1">
        <v>623</v>
      </c>
      <c r="D194" s="1" t="s">
        <v>347</v>
      </c>
      <c r="E194" s="1" t="s">
        <v>561</v>
      </c>
      <c r="F194" s="1" t="s">
        <v>14</v>
      </c>
      <c r="G194" s="35" t="s">
        <v>348</v>
      </c>
      <c r="H194">
        <v>4582180805</v>
      </c>
      <c r="I194" s="35" t="s">
        <v>994</v>
      </c>
      <c r="J194">
        <v>75</v>
      </c>
      <c r="K194" s="1">
        <v>93642</v>
      </c>
      <c r="L194" s="1" t="s">
        <v>940</v>
      </c>
      <c r="M194" s="1" t="s">
        <v>943</v>
      </c>
      <c r="N194" s="1" t="s">
        <v>1724</v>
      </c>
      <c r="O194" s="1" t="s">
        <v>1631</v>
      </c>
      <c r="P194" s="2">
        <v>28109</v>
      </c>
      <c r="Q194" s="2">
        <v>31210</v>
      </c>
      <c r="R194" s="14">
        <f t="shared" si="15"/>
        <v>8</v>
      </c>
      <c r="S194" s="14" t="str">
        <f t="shared" si="16"/>
        <v>Mid Term</v>
      </c>
      <c r="T194" s="14" t="str">
        <f>IF(AND(K194&gt;=0, K194&lt;=30000), "Low Value",
   IF(AND(K194&gt;5, K194&lt;=60000), "Mid Value",
      IF(K194&gt;60000, "High Value" )))</f>
        <v>High Value</v>
      </c>
      <c r="U194" s="14" t="str">
        <f t="shared" si="17"/>
        <v>Mid Term-High Value</v>
      </c>
    </row>
    <row r="195" spans="2:21" x14ac:dyDescent="0.3">
      <c r="B195" s="1">
        <v>2037</v>
      </c>
      <c r="C195" s="1">
        <v>751</v>
      </c>
      <c r="D195" s="1" t="s">
        <v>349</v>
      </c>
      <c r="E195" s="1" t="s">
        <v>562</v>
      </c>
      <c r="F195" s="1" t="s">
        <v>11</v>
      </c>
      <c r="G195" s="35" t="s">
        <v>350</v>
      </c>
      <c r="H195">
        <v>1731496685</v>
      </c>
      <c r="I195" s="35" t="s">
        <v>1138</v>
      </c>
      <c r="J195">
        <v>895</v>
      </c>
      <c r="K195" s="1">
        <v>34832</v>
      </c>
      <c r="L195" s="1" t="s">
        <v>946</v>
      </c>
      <c r="M195" s="1" t="s">
        <v>943</v>
      </c>
      <c r="N195" s="1" t="s">
        <v>1633</v>
      </c>
      <c r="O195" s="1" t="s">
        <v>1628</v>
      </c>
      <c r="P195" s="2">
        <v>40353</v>
      </c>
      <c r="Q195" s="2">
        <v>42443</v>
      </c>
      <c r="R195" s="14">
        <f t="shared" si="15"/>
        <v>5</v>
      </c>
      <c r="S195" s="14" t="str">
        <f t="shared" si="16"/>
        <v>Short Term</v>
      </c>
      <c r="T195" s="14" t="str">
        <f>IF(AND(K195&gt;=0, K195&lt;=30000), "Low Value",
   IF(AND(K195&gt;5, K195&lt;=60000), "Mid Value",
      IF(K195&gt;60000, "High Value" )))</f>
        <v>Mid Value</v>
      </c>
      <c r="U195" s="14" t="str">
        <f t="shared" si="17"/>
        <v>Short Term-Mid Value</v>
      </c>
    </row>
    <row r="196" spans="2:21" x14ac:dyDescent="0.3">
      <c r="B196" s="1">
        <v>2401</v>
      </c>
      <c r="C196" s="1">
        <v>899</v>
      </c>
      <c r="D196" s="1" t="s">
        <v>351</v>
      </c>
      <c r="E196" s="1" t="s">
        <v>563</v>
      </c>
      <c r="F196" s="1" t="s">
        <v>11</v>
      </c>
      <c r="G196" s="35" t="s">
        <v>352</v>
      </c>
      <c r="H196">
        <v>2656568705</v>
      </c>
      <c r="I196" s="35" t="s">
        <v>1139</v>
      </c>
      <c r="J196">
        <v>866</v>
      </c>
      <c r="K196" s="1">
        <v>59176</v>
      </c>
      <c r="L196" s="1" t="s">
        <v>940</v>
      </c>
      <c r="M196" s="1" t="s">
        <v>943</v>
      </c>
      <c r="N196" s="1" t="s">
        <v>1725</v>
      </c>
      <c r="O196" s="1" t="s">
        <v>1628</v>
      </c>
      <c r="P196" s="2">
        <v>26367</v>
      </c>
      <c r="Q196" s="2">
        <v>30146</v>
      </c>
      <c r="R196" s="14">
        <f t="shared" si="15"/>
        <v>10</v>
      </c>
      <c r="S196" s="14" t="str">
        <f t="shared" si="16"/>
        <v>Mid Term</v>
      </c>
      <c r="T196" s="14" t="str">
        <f>IF(AND(K196&gt;=0, K196&lt;=30000), "Low Value",
   IF(AND(K196&gt;5, K196&lt;=60000), "Mid Value",
      IF(K196&gt;60000, "High Value" )))</f>
        <v>Mid Value</v>
      </c>
      <c r="U196" s="14" t="str">
        <f t="shared" si="17"/>
        <v>Mid Term-Mid Value</v>
      </c>
    </row>
    <row r="197" spans="2:21" x14ac:dyDescent="0.3">
      <c r="B197" s="1">
        <v>1303</v>
      </c>
      <c r="C197" s="1">
        <v>396</v>
      </c>
      <c r="D197" s="1" t="s">
        <v>353</v>
      </c>
      <c r="E197" s="1" t="s">
        <v>564</v>
      </c>
      <c r="F197" s="1" t="s">
        <v>8</v>
      </c>
      <c r="G197" s="35" t="s">
        <v>305</v>
      </c>
      <c r="H197">
        <v>2383254556</v>
      </c>
      <c r="I197" s="35" t="s">
        <v>1140</v>
      </c>
      <c r="J197">
        <v>792</v>
      </c>
      <c r="K197" s="1">
        <v>3846</v>
      </c>
      <c r="L197" s="1" t="s">
        <v>946</v>
      </c>
      <c r="M197" s="1" t="s">
        <v>943</v>
      </c>
      <c r="N197" s="1" t="s">
        <v>1633</v>
      </c>
      <c r="O197" s="1" t="s">
        <v>1640</v>
      </c>
      <c r="P197" s="2">
        <v>30071</v>
      </c>
      <c r="Q197" s="2">
        <v>35395</v>
      </c>
      <c r="R197" s="14">
        <f t="shared" si="15"/>
        <v>14</v>
      </c>
      <c r="S197" s="14" t="str">
        <f t="shared" si="16"/>
        <v>Long Term</v>
      </c>
      <c r="T197" s="14" t="str">
        <f>IF(AND(K197&gt;=0, K197&lt;=30000), "Low Value",
   IF(AND(K197&gt;5, K197&lt;=60000), "Mid Value",
      IF(K197&gt;60000, "High Value" )))</f>
        <v>Low Value</v>
      </c>
      <c r="U197" s="14" t="str">
        <f t="shared" si="17"/>
        <v>Long Term-Low Value</v>
      </c>
    </row>
    <row r="198" spans="2:21" x14ac:dyDescent="0.3">
      <c r="B198" s="1">
        <v>6798</v>
      </c>
      <c r="C198" s="1">
        <v>792</v>
      </c>
      <c r="D198" s="1" t="s">
        <v>354</v>
      </c>
      <c r="E198" s="1" t="s">
        <v>565</v>
      </c>
      <c r="F198" s="1" t="s">
        <v>8</v>
      </c>
      <c r="G198" s="35" t="s">
        <v>355</v>
      </c>
      <c r="H198">
        <v>3546706958</v>
      </c>
      <c r="I198" s="35" t="s">
        <v>1046</v>
      </c>
      <c r="J198">
        <v>191</v>
      </c>
      <c r="K198" s="1">
        <v>17651</v>
      </c>
      <c r="L198" s="1" t="s">
        <v>940</v>
      </c>
      <c r="M198" s="1" t="s">
        <v>941</v>
      </c>
      <c r="N198" s="1" t="s">
        <v>1679</v>
      </c>
      <c r="O198" s="1" t="s">
        <v>1640</v>
      </c>
      <c r="P198" s="2">
        <v>37044</v>
      </c>
      <c r="Q198" s="2">
        <v>41647</v>
      </c>
      <c r="R198" s="14">
        <f t="shared" si="15"/>
        <v>12</v>
      </c>
      <c r="S198" s="14" t="str">
        <f t="shared" si="16"/>
        <v>Long Term</v>
      </c>
      <c r="T198" s="14" t="str">
        <f>IF(AND(K198&gt;=0, K198&lt;=30000), "Low Value",
   IF(AND(K198&gt;5, K198&lt;=60000), "Mid Value",
      IF(K198&gt;60000, "High Value" )))</f>
        <v>Low Value</v>
      </c>
      <c r="U198" s="14" t="str">
        <f t="shared" si="17"/>
        <v>Long Term-Low Value</v>
      </c>
    </row>
    <row r="199" spans="2:21" x14ac:dyDescent="0.3">
      <c r="B199" s="1">
        <v>9917</v>
      </c>
      <c r="C199" s="1">
        <v>808</v>
      </c>
      <c r="D199" s="1" t="s">
        <v>46</v>
      </c>
      <c r="E199" s="1" t="s">
        <v>566</v>
      </c>
      <c r="F199" s="1" t="s">
        <v>11</v>
      </c>
      <c r="G199" s="35" t="s">
        <v>356</v>
      </c>
      <c r="H199">
        <v>4148247171</v>
      </c>
      <c r="I199" s="35" t="s">
        <v>982</v>
      </c>
      <c r="J199">
        <v>59</v>
      </c>
      <c r="K199" s="1">
        <v>2282</v>
      </c>
      <c r="L199" s="1" t="s">
        <v>946</v>
      </c>
      <c r="M199" s="1" t="s">
        <v>941</v>
      </c>
      <c r="N199" s="1" t="s">
        <v>1633</v>
      </c>
      <c r="O199" s="1" t="s">
        <v>1640</v>
      </c>
      <c r="P199" s="2">
        <v>41746</v>
      </c>
      <c r="Q199" s="2">
        <v>48917</v>
      </c>
      <c r="R199" s="14">
        <f t="shared" ref="R199:R206" si="18">DATEDIF(P199, Q199, "y")</f>
        <v>19</v>
      </c>
      <c r="S199" s="14" t="str">
        <f t="shared" ref="S199:S206" si="19">IF(AND(R199&gt;=0, R199&lt;=5), "Short Term",
   IF(AND(R199&gt;5, R199&lt;=10), "Mid Term",
      IF(R199&gt;10, "Long Term" )))</f>
        <v>Long Term</v>
      </c>
      <c r="T199" s="14" t="str">
        <f>IF(AND(K199&gt;=0, K199&lt;=30000), "Low Value",
   IF(AND(K199&gt;5, K199&lt;=60000), "Mid Value",
      IF(K199&gt;60000, "High Value" )))</f>
        <v>Low Value</v>
      </c>
      <c r="U199" s="14" t="str">
        <f t="shared" ref="U199:U206" si="20">CONCATENATE(S199, "-", T199)</f>
        <v>Long Term-Low Value</v>
      </c>
    </row>
    <row r="200" spans="2:21" x14ac:dyDescent="0.3">
      <c r="B200" s="1">
        <v>2969</v>
      </c>
      <c r="C200" s="1">
        <v>903</v>
      </c>
      <c r="D200" s="1" t="s">
        <v>357</v>
      </c>
      <c r="E200" s="1" t="s">
        <v>567</v>
      </c>
      <c r="F200" s="1" t="s">
        <v>14</v>
      </c>
      <c r="G200" s="35" t="s">
        <v>358</v>
      </c>
      <c r="H200">
        <v>8158241511</v>
      </c>
      <c r="I200" s="35" t="s">
        <v>1135</v>
      </c>
      <c r="J200">
        <v>748</v>
      </c>
      <c r="K200" s="1">
        <v>49908</v>
      </c>
      <c r="L200" s="1" t="s">
        <v>946</v>
      </c>
      <c r="M200" s="1" t="s">
        <v>941</v>
      </c>
      <c r="N200" s="1" t="s">
        <v>1633</v>
      </c>
      <c r="O200" s="1" t="s">
        <v>1628</v>
      </c>
      <c r="P200" s="2">
        <v>41603</v>
      </c>
      <c r="Q200" s="2">
        <v>42856</v>
      </c>
      <c r="R200" s="14">
        <f t="shared" si="18"/>
        <v>3</v>
      </c>
      <c r="S200" s="14" t="str">
        <f t="shared" si="19"/>
        <v>Short Term</v>
      </c>
      <c r="T200" s="14" t="str">
        <f>IF(AND(K200&gt;=0, K200&lt;=30000), "Low Value",
   IF(AND(K200&gt;5, K200&lt;=60000), "Mid Value",
      IF(K200&gt;60000, "High Value" )))</f>
        <v>Mid Value</v>
      </c>
      <c r="U200" s="14" t="str">
        <f t="shared" si="20"/>
        <v>Short Term-Mid Value</v>
      </c>
    </row>
    <row r="201" spans="2:21" x14ac:dyDescent="0.3">
      <c r="B201" s="1">
        <v>8737</v>
      </c>
      <c r="C201" s="1">
        <v>335</v>
      </c>
      <c r="D201" s="1" t="s">
        <v>359</v>
      </c>
      <c r="E201" s="1" t="s">
        <v>568</v>
      </c>
      <c r="F201" s="1" t="s">
        <v>14</v>
      </c>
      <c r="G201" s="35" t="s">
        <v>360</v>
      </c>
      <c r="H201">
        <v>1345806313</v>
      </c>
      <c r="I201" s="35" t="s">
        <v>1132</v>
      </c>
      <c r="J201">
        <v>693</v>
      </c>
      <c r="K201" s="1">
        <v>68886</v>
      </c>
      <c r="L201" s="1" t="s">
        <v>946</v>
      </c>
      <c r="M201" s="1" t="s">
        <v>943</v>
      </c>
      <c r="N201" s="1" t="s">
        <v>1633</v>
      </c>
      <c r="O201" s="1" t="s">
        <v>1631</v>
      </c>
      <c r="P201" s="2">
        <v>30974</v>
      </c>
      <c r="Q201" s="2">
        <v>35261</v>
      </c>
      <c r="R201" s="14">
        <f t="shared" si="18"/>
        <v>11</v>
      </c>
      <c r="S201" s="14" t="str">
        <f t="shared" si="19"/>
        <v>Long Term</v>
      </c>
      <c r="T201" s="14" t="str">
        <f>IF(AND(K201&gt;=0, K201&lt;=30000), "Low Value",
   IF(AND(K201&gt;5, K201&lt;=60000), "Mid Value",
      IF(K201&gt;60000, "High Value" )))</f>
        <v>High Value</v>
      </c>
      <c r="U201" s="14" t="str">
        <f t="shared" si="20"/>
        <v>Long Term-High Value</v>
      </c>
    </row>
    <row r="202" spans="2:21" x14ac:dyDescent="0.3">
      <c r="B202" s="1">
        <v>2104</v>
      </c>
      <c r="C202" s="1">
        <v>784</v>
      </c>
      <c r="D202" s="1" t="s">
        <v>361</v>
      </c>
      <c r="E202" s="1" t="s">
        <v>569</v>
      </c>
      <c r="F202" s="1" t="s">
        <v>11</v>
      </c>
      <c r="G202" s="35" t="s">
        <v>362</v>
      </c>
      <c r="H202">
        <v>9076432313</v>
      </c>
      <c r="I202" s="35" t="s">
        <v>1141</v>
      </c>
      <c r="J202">
        <v>955</v>
      </c>
      <c r="K202" s="1">
        <v>41456</v>
      </c>
      <c r="L202" s="1" t="s">
        <v>940</v>
      </c>
      <c r="M202" s="1" t="s">
        <v>941</v>
      </c>
      <c r="N202" s="1" t="s">
        <v>1726</v>
      </c>
      <c r="O202" s="1" t="s">
        <v>1628</v>
      </c>
      <c r="P202" s="2">
        <v>34491</v>
      </c>
      <c r="Q202" s="2">
        <v>39592</v>
      </c>
      <c r="R202" s="14">
        <f t="shared" si="18"/>
        <v>13</v>
      </c>
      <c r="S202" s="14" t="str">
        <f t="shared" si="19"/>
        <v>Long Term</v>
      </c>
      <c r="T202" s="14" t="str">
        <f>IF(AND(K202&gt;=0, K202&lt;=30000), "Low Value",
   IF(AND(K202&gt;5, K202&lt;=60000), "Mid Value",
      IF(K202&gt;60000, "High Value" )))</f>
        <v>Mid Value</v>
      </c>
      <c r="U202" s="14" t="str">
        <f t="shared" si="20"/>
        <v>Long Term-Mid Value</v>
      </c>
    </row>
    <row r="203" spans="2:21" x14ac:dyDescent="0.3">
      <c r="B203" s="1">
        <v>1702</v>
      </c>
      <c r="C203" s="1">
        <v>683</v>
      </c>
      <c r="D203" s="1" t="s">
        <v>363</v>
      </c>
      <c r="E203" s="1" t="s">
        <v>570</v>
      </c>
      <c r="F203" s="1" t="s">
        <v>11</v>
      </c>
      <c r="G203" s="35" t="s">
        <v>364</v>
      </c>
      <c r="H203">
        <v>6507962797</v>
      </c>
      <c r="I203" s="35" t="s">
        <v>1117</v>
      </c>
      <c r="J203">
        <v>538</v>
      </c>
      <c r="K203" s="1">
        <v>39488</v>
      </c>
      <c r="L203" s="1" t="s">
        <v>946</v>
      </c>
      <c r="M203" s="1" t="s">
        <v>943</v>
      </c>
      <c r="N203" s="1" t="s">
        <v>1633</v>
      </c>
      <c r="O203" s="1" t="s">
        <v>1628</v>
      </c>
      <c r="P203" s="2">
        <v>40408</v>
      </c>
      <c r="Q203" s="2">
        <v>46382</v>
      </c>
      <c r="R203" s="14">
        <f t="shared" si="18"/>
        <v>16</v>
      </c>
      <c r="S203" s="14" t="str">
        <f t="shared" si="19"/>
        <v>Long Term</v>
      </c>
      <c r="T203" s="14" t="str">
        <f>IF(AND(K203&gt;=0, K203&lt;=30000), "Low Value",
   IF(AND(K203&gt;5, K203&lt;=60000), "Mid Value",
      IF(K203&gt;60000, "High Value" )))</f>
        <v>Mid Value</v>
      </c>
      <c r="U203" s="14" t="str">
        <f t="shared" si="20"/>
        <v>Long Term-Mid Value</v>
      </c>
    </row>
    <row r="204" spans="2:21" x14ac:dyDescent="0.3">
      <c r="B204" s="1">
        <v>8933</v>
      </c>
      <c r="C204" s="1">
        <v>536</v>
      </c>
      <c r="D204" s="1" t="s">
        <v>365</v>
      </c>
      <c r="E204" s="1" t="s">
        <v>571</v>
      </c>
      <c r="F204" s="1" t="s">
        <v>14</v>
      </c>
      <c r="G204" s="35" t="s">
        <v>366</v>
      </c>
      <c r="H204">
        <v>5130575428</v>
      </c>
      <c r="I204" s="35" t="s">
        <v>1036</v>
      </c>
      <c r="J204">
        <v>169</v>
      </c>
      <c r="K204" s="1">
        <v>75362</v>
      </c>
      <c r="L204" s="1" t="s">
        <v>940</v>
      </c>
      <c r="M204" s="1" t="s">
        <v>943</v>
      </c>
      <c r="N204" s="1" t="s">
        <v>1727</v>
      </c>
      <c r="O204" s="1" t="s">
        <v>1631</v>
      </c>
      <c r="P204" s="2">
        <v>40030</v>
      </c>
      <c r="Q204" s="2">
        <v>41940</v>
      </c>
      <c r="R204" s="14">
        <f t="shared" si="18"/>
        <v>5</v>
      </c>
      <c r="S204" s="14" t="str">
        <f t="shared" si="19"/>
        <v>Short Term</v>
      </c>
      <c r="T204" s="14" t="str">
        <f>IF(AND(K204&gt;=0, K204&lt;=30000), "Low Value",
   IF(AND(K204&gt;5, K204&lt;=60000), "Mid Value",
      IF(K204&gt;60000, "High Value" )))</f>
        <v>High Value</v>
      </c>
      <c r="U204" s="14" t="str">
        <f t="shared" si="20"/>
        <v>Short Term-High Value</v>
      </c>
    </row>
    <row r="205" spans="2:21" x14ac:dyDescent="0.3">
      <c r="B205" s="1">
        <v>3624</v>
      </c>
      <c r="C205" s="1">
        <v>142</v>
      </c>
      <c r="D205" s="1" t="s">
        <v>367</v>
      </c>
      <c r="E205" s="1" t="s">
        <v>572</v>
      </c>
      <c r="F205" s="1" t="s">
        <v>8</v>
      </c>
      <c r="G205" s="35" t="s">
        <v>368</v>
      </c>
      <c r="H205">
        <v>7652369372</v>
      </c>
      <c r="I205" s="35" t="s">
        <v>1142</v>
      </c>
      <c r="J205">
        <v>924</v>
      </c>
      <c r="K205" s="1">
        <v>73137</v>
      </c>
      <c r="L205" s="1" t="s">
        <v>940</v>
      </c>
      <c r="M205" s="1" t="s">
        <v>941</v>
      </c>
      <c r="N205" s="1" t="s">
        <v>1728</v>
      </c>
      <c r="O205" s="1" t="s">
        <v>1631</v>
      </c>
      <c r="P205" s="2">
        <v>42858</v>
      </c>
      <c r="Q205" s="2">
        <v>44812</v>
      </c>
      <c r="R205" s="14">
        <f t="shared" si="18"/>
        <v>5</v>
      </c>
      <c r="S205" s="14" t="str">
        <f t="shared" si="19"/>
        <v>Short Term</v>
      </c>
      <c r="T205" s="14" t="str">
        <f>IF(AND(K205&gt;=0, K205&lt;=30000), "Low Value",
   IF(AND(K205&gt;5, K205&lt;=60000), "Mid Value",
      IF(K205&gt;60000, "High Value" )))</f>
        <v>High Value</v>
      </c>
      <c r="U205" s="14" t="str">
        <f t="shared" si="20"/>
        <v>Short Term-High Value</v>
      </c>
    </row>
    <row r="206" spans="2:21" x14ac:dyDescent="0.3">
      <c r="B206" s="1">
        <v>4892</v>
      </c>
      <c r="C206" s="1">
        <v>617</v>
      </c>
      <c r="D206" s="1" t="s">
        <v>369</v>
      </c>
      <c r="E206" s="1" t="s">
        <v>573</v>
      </c>
      <c r="F206" s="1" t="s">
        <v>11</v>
      </c>
      <c r="G206" s="35" t="s">
        <v>370</v>
      </c>
      <c r="H206">
        <v>9062287896</v>
      </c>
      <c r="I206" s="35" t="s">
        <v>1124</v>
      </c>
      <c r="J206">
        <v>579</v>
      </c>
      <c r="K206" s="1">
        <v>77570</v>
      </c>
      <c r="L206" s="1" t="s">
        <v>946</v>
      </c>
      <c r="M206" s="1" t="s">
        <v>941</v>
      </c>
      <c r="N206" s="1" t="s">
        <v>1633</v>
      </c>
      <c r="O206" s="1" t="s">
        <v>1631</v>
      </c>
      <c r="P206" s="2">
        <v>33099</v>
      </c>
      <c r="Q206" s="2">
        <v>34310</v>
      </c>
      <c r="R206" s="14">
        <f t="shared" si="18"/>
        <v>3</v>
      </c>
      <c r="S206" s="14" t="str">
        <f t="shared" si="19"/>
        <v>Short Term</v>
      </c>
      <c r="T206" s="14" t="str">
        <f>IF(AND(K206&gt;=0, K206&lt;=30000), "Low Value",
   IF(AND(K206&gt;5, K206&lt;=60000), "Mid Value",
      IF(K206&gt;60000, "High Value" )))</f>
        <v>High Value</v>
      </c>
      <c r="U206" s="14" t="str">
        <f t="shared" si="20"/>
        <v>Short Term-High Value</v>
      </c>
    </row>
  </sheetData>
  <mergeCells count="2">
    <mergeCell ref="D2:S2"/>
    <mergeCell ref="D3:S4"/>
  </mergeCells>
  <phoneticPr fontId="1" type="noConversion"/>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8B4F-083D-4AFC-B73B-C1C48180877F}">
  <dimension ref="B5:C52"/>
  <sheetViews>
    <sheetView workbookViewId="0">
      <selection activeCell="Q11" sqref="Q11"/>
    </sheetView>
  </sheetViews>
  <sheetFormatPr defaultRowHeight="14.4" x14ac:dyDescent="0.3"/>
  <cols>
    <col min="2" max="2" width="10.77734375" style="1" bestFit="1" customWidth="1"/>
    <col min="3" max="3" width="15.6640625" style="1" bestFit="1" customWidth="1"/>
  </cols>
  <sheetData>
    <row r="5" spans="2:3" x14ac:dyDescent="0.3">
      <c r="B5" s="12" t="s">
        <v>1613</v>
      </c>
      <c r="C5" s="1" t="s">
        <v>1616</v>
      </c>
    </row>
    <row r="6" spans="2:3" x14ac:dyDescent="0.3">
      <c r="B6" s="1" t="s">
        <v>1527</v>
      </c>
      <c r="C6" s="36">
        <v>2</v>
      </c>
    </row>
    <row r="7" spans="2:3" x14ac:dyDescent="0.3">
      <c r="B7" s="1" t="s">
        <v>1528</v>
      </c>
      <c r="C7" s="36">
        <v>2</v>
      </c>
    </row>
    <row r="8" spans="2:3" x14ac:dyDescent="0.3">
      <c r="B8" s="1" t="s">
        <v>1529</v>
      </c>
      <c r="C8" s="36">
        <v>1</v>
      </c>
    </row>
    <row r="9" spans="2:3" x14ac:dyDescent="0.3">
      <c r="B9" s="1" t="s">
        <v>1530</v>
      </c>
      <c r="C9" s="36">
        <v>2</v>
      </c>
    </row>
    <row r="10" spans="2:3" x14ac:dyDescent="0.3">
      <c r="B10" s="1" t="s">
        <v>1531</v>
      </c>
      <c r="C10" s="36">
        <v>2</v>
      </c>
    </row>
    <row r="11" spans="2:3" x14ac:dyDescent="0.3">
      <c r="B11" s="1" t="s">
        <v>1532</v>
      </c>
      <c r="C11" s="36">
        <v>1</v>
      </c>
    </row>
    <row r="12" spans="2:3" x14ac:dyDescent="0.3">
      <c r="B12" s="1" t="s">
        <v>1535</v>
      </c>
      <c r="C12" s="36">
        <v>4</v>
      </c>
    </row>
    <row r="13" spans="2:3" x14ac:dyDescent="0.3">
      <c r="B13" s="1" t="s">
        <v>1536</v>
      </c>
      <c r="C13" s="36">
        <v>2</v>
      </c>
    </row>
    <row r="14" spans="2:3" x14ac:dyDescent="0.3">
      <c r="B14" s="1" t="s">
        <v>1537</v>
      </c>
      <c r="C14" s="36">
        <v>1</v>
      </c>
    </row>
    <row r="15" spans="2:3" x14ac:dyDescent="0.3">
      <c r="B15" s="1" t="s">
        <v>1538</v>
      </c>
      <c r="C15" s="36">
        <v>3</v>
      </c>
    </row>
    <row r="16" spans="2:3" x14ac:dyDescent="0.3">
      <c r="B16" s="1" t="s">
        <v>1539</v>
      </c>
      <c r="C16" s="36">
        <v>3</v>
      </c>
    </row>
    <row r="17" spans="2:3" x14ac:dyDescent="0.3">
      <c r="B17" s="1" t="s">
        <v>1540</v>
      </c>
      <c r="C17" s="36">
        <v>1</v>
      </c>
    </row>
    <row r="18" spans="2:3" x14ac:dyDescent="0.3">
      <c r="B18" s="1" t="s">
        <v>1541</v>
      </c>
      <c r="C18" s="36">
        <v>3</v>
      </c>
    </row>
    <row r="19" spans="2:3" x14ac:dyDescent="0.3">
      <c r="B19" s="1" t="s">
        <v>1542</v>
      </c>
      <c r="C19" s="36">
        <v>2</v>
      </c>
    </row>
    <row r="20" spans="2:3" x14ac:dyDescent="0.3">
      <c r="B20" s="1" t="s">
        <v>1544</v>
      </c>
      <c r="C20" s="36">
        <v>2</v>
      </c>
    </row>
    <row r="21" spans="2:3" x14ac:dyDescent="0.3">
      <c r="B21" s="1" t="s">
        <v>1545</v>
      </c>
      <c r="C21" s="36">
        <v>1</v>
      </c>
    </row>
    <row r="22" spans="2:3" x14ac:dyDescent="0.3">
      <c r="B22" s="1" t="s">
        <v>1546</v>
      </c>
      <c r="C22" s="36">
        <v>1</v>
      </c>
    </row>
    <row r="23" spans="2:3" x14ac:dyDescent="0.3">
      <c r="B23" s="1" t="s">
        <v>1548</v>
      </c>
      <c r="C23" s="36">
        <v>2</v>
      </c>
    </row>
    <row r="24" spans="2:3" x14ac:dyDescent="0.3">
      <c r="B24" s="1" t="s">
        <v>1549</v>
      </c>
      <c r="C24" s="36">
        <v>1</v>
      </c>
    </row>
    <row r="25" spans="2:3" x14ac:dyDescent="0.3">
      <c r="B25" s="1" t="s">
        <v>1550</v>
      </c>
      <c r="C25" s="36">
        <v>3</v>
      </c>
    </row>
    <row r="26" spans="2:3" x14ac:dyDescent="0.3">
      <c r="B26" s="1" t="s">
        <v>1551</v>
      </c>
      <c r="C26" s="36">
        <v>4</v>
      </c>
    </row>
    <row r="27" spans="2:3" x14ac:dyDescent="0.3">
      <c r="B27" s="1" t="s">
        <v>1553</v>
      </c>
      <c r="C27" s="36">
        <v>2</v>
      </c>
    </row>
    <row r="28" spans="2:3" x14ac:dyDescent="0.3">
      <c r="B28" s="1" t="s">
        <v>1554</v>
      </c>
      <c r="C28" s="36">
        <v>6</v>
      </c>
    </row>
    <row r="29" spans="2:3" x14ac:dyDescent="0.3">
      <c r="B29" s="1" t="s">
        <v>1555</v>
      </c>
      <c r="C29" s="36">
        <v>2</v>
      </c>
    </row>
    <row r="30" spans="2:3" x14ac:dyDescent="0.3">
      <c r="B30" s="1" t="s">
        <v>1556</v>
      </c>
      <c r="C30" s="36">
        <v>2</v>
      </c>
    </row>
    <row r="31" spans="2:3" x14ac:dyDescent="0.3">
      <c r="B31" s="1" t="s">
        <v>1557</v>
      </c>
      <c r="C31" s="36">
        <v>2</v>
      </c>
    </row>
    <row r="32" spans="2:3" x14ac:dyDescent="0.3">
      <c r="B32" s="1" t="s">
        <v>1558</v>
      </c>
      <c r="C32" s="36">
        <v>2</v>
      </c>
    </row>
    <row r="33" spans="2:3" x14ac:dyDescent="0.3">
      <c r="B33" s="1" t="s">
        <v>1559</v>
      </c>
      <c r="C33" s="36">
        <v>2</v>
      </c>
    </row>
    <row r="34" spans="2:3" x14ac:dyDescent="0.3">
      <c r="B34" s="1" t="s">
        <v>1560</v>
      </c>
      <c r="C34" s="36">
        <v>1</v>
      </c>
    </row>
    <row r="35" spans="2:3" x14ac:dyDescent="0.3">
      <c r="B35" s="1" t="s">
        <v>1561</v>
      </c>
      <c r="C35" s="36">
        <v>1</v>
      </c>
    </row>
    <row r="36" spans="2:3" x14ac:dyDescent="0.3">
      <c r="B36" s="1" t="s">
        <v>1563</v>
      </c>
      <c r="C36" s="36">
        <v>2</v>
      </c>
    </row>
    <row r="37" spans="2:3" x14ac:dyDescent="0.3">
      <c r="B37" s="1" t="s">
        <v>1564</v>
      </c>
      <c r="C37" s="36">
        <v>2</v>
      </c>
    </row>
    <row r="38" spans="2:3" x14ac:dyDescent="0.3">
      <c r="B38" s="1" t="s">
        <v>1565</v>
      </c>
      <c r="C38" s="36">
        <v>3</v>
      </c>
    </row>
    <row r="39" spans="2:3" x14ac:dyDescent="0.3">
      <c r="B39" s="1" t="s">
        <v>1566</v>
      </c>
      <c r="C39" s="36">
        <v>4</v>
      </c>
    </row>
    <row r="40" spans="2:3" x14ac:dyDescent="0.3">
      <c r="B40" s="1" t="s">
        <v>1567</v>
      </c>
      <c r="C40" s="36">
        <v>1</v>
      </c>
    </row>
    <row r="41" spans="2:3" x14ac:dyDescent="0.3">
      <c r="B41" s="1" t="s">
        <v>1568</v>
      </c>
      <c r="C41" s="36">
        <v>3</v>
      </c>
    </row>
    <row r="42" spans="2:3" x14ac:dyDescent="0.3">
      <c r="B42" s="1" t="s">
        <v>1569</v>
      </c>
      <c r="C42" s="36">
        <v>4</v>
      </c>
    </row>
    <row r="43" spans="2:3" x14ac:dyDescent="0.3">
      <c r="B43" s="1" t="s">
        <v>1570</v>
      </c>
      <c r="C43" s="36">
        <v>4</v>
      </c>
    </row>
    <row r="44" spans="2:3" x14ac:dyDescent="0.3">
      <c r="B44" s="1" t="s">
        <v>1571</v>
      </c>
      <c r="C44" s="36">
        <v>2</v>
      </c>
    </row>
    <row r="45" spans="2:3" x14ac:dyDescent="0.3">
      <c r="B45" s="1" t="s">
        <v>1572</v>
      </c>
      <c r="C45" s="36">
        <v>1</v>
      </c>
    </row>
    <row r="46" spans="2:3" x14ac:dyDescent="0.3">
      <c r="B46" s="1" t="s">
        <v>1573</v>
      </c>
      <c r="C46" s="36">
        <v>4</v>
      </c>
    </row>
    <row r="47" spans="2:3" x14ac:dyDescent="0.3">
      <c r="B47" s="1" t="s">
        <v>1574</v>
      </c>
      <c r="C47" s="36">
        <v>1</v>
      </c>
    </row>
    <row r="48" spans="2:3" x14ac:dyDescent="0.3">
      <c r="B48" s="1" t="s">
        <v>1521</v>
      </c>
      <c r="C48" s="36">
        <v>94</v>
      </c>
    </row>
    <row r="49" spans="2:3" x14ac:dyDescent="0.3">
      <c r="B49"/>
      <c r="C49"/>
    </row>
    <row r="50" spans="2:3" x14ac:dyDescent="0.3">
      <c r="B50"/>
      <c r="C50"/>
    </row>
    <row r="51" spans="2:3" x14ac:dyDescent="0.3">
      <c r="B51"/>
      <c r="C51"/>
    </row>
    <row r="52" spans="2:3" x14ac:dyDescent="0.3">
      <c r="B52"/>
      <c r="C52"/>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0FB1-37B7-4EDE-A8A9-DF187EFBCD55}">
  <dimension ref="B6:C10"/>
  <sheetViews>
    <sheetView workbookViewId="0">
      <selection activeCell="AI93" sqref="AI93"/>
    </sheetView>
  </sheetViews>
  <sheetFormatPr defaultRowHeight="14.4" x14ac:dyDescent="0.3"/>
  <cols>
    <col min="2" max="2" width="14.77734375" style="1" bestFit="1" customWidth="1"/>
    <col min="3" max="3" width="15.6640625" style="1" bestFit="1" customWidth="1"/>
  </cols>
  <sheetData>
    <row r="6" spans="2:3" x14ac:dyDescent="0.3">
      <c r="B6" s="12" t="s">
        <v>1729</v>
      </c>
      <c r="C6" s="1" t="s">
        <v>1616</v>
      </c>
    </row>
    <row r="7" spans="2:3" x14ac:dyDescent="0.3">
      <c r="B7" s="1" t="s">
        <v>8</v>
      </c>
      <c r="C7" s="36">
        <v>35</v>
      </c>
    </row>
    <row r="8" spans="2:3" x14ac:dyDescent="0.3">
      <c r="B8" s="1" t="s">
        <v>14</v>
      </c>
      <c r="C8" s="36">
        <v>32</v>
      </c>
    </row>
    <row r="9" spans="2:3" x14ac:dyDescent="0.3">
      <c r="B9" s="1" t="s">
        <v>11</v>
      </c>
      <c r="C9" s="36">
        <v>27</v>
      </c>
    </row>
    <row r="10" spans="2:3" x14ac:dyDescent="0.3">
      <c r="B10" s="1" t="s">
        <v>1521</v>
      </c>
      <c r="C10" s="36">
        <v>94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9705-0A2C-4F08-89BB-0DB05E872C86}">
  <dimension ref="B5:C8"/>
  <sheetViews>
    <sheetView workbookViewId="0">
      <selection activeCell="N21" sqref="N21"/>
    </sheetView>
  </sheetViews>
  <sheetFormatPr defaultRowHeight="14.4" x14ac:dyDescent="0.3"/>
  <cols>
    <col min="2" max="2" width="14.77734375" style="1" bestFit="1" customWidth="1"/>
    <col min="3" max="3" width="15.6640625" style="1" bestFit="1" customWidth="1"/>
  </cols>
  <sheetData>
    <row r="5" spans="2:3" x14ac:dyDescent="0.3">
      <c r="B5" s="12" t="s">
        <v>1520</v>
      </c>
      <c r="C5" s="1" t="s">
        <v>1616</v>
      </c>
    </row>
    <row r="6" spans="2:3" x14ac:dyDescent="0.3">
      <c r="B6" s="1" t="s">
        <v>1589</v>
      </c>
      <c r="C6" s="36">
        <v>16</v>
      </c>
    </row>
    <row r="7" spans="2:3" x14ac:dyDescent="0.3">
      <c r="B7" s="1" t="s">
        <v>1590</v>
      </c>
      <c r="C7" s="36">
        <v>78</v>
      </c>
    </row>
    <row r="8" spans="2:3" x14ac:dyDescent="0.3">
      <c r="B8" s="1" t="s">
        <v>1521</v>
      </c>
      <c r="C8" s="36">
        <v>94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E0BF-9CB3-4039-9CE3-0A6B593D9408}">
  <dimension ref="B6:C9"/>
  <sheetViews>
    <sheetView workbookViewId="0">
      <selection activeCell="P10" sqref="P10"/>
    </sheetView>
  </sheetViews>
  <sheetFormatPr defaultRowHeight="14.4" x14ac:dyDescent="0.3"/>
  <cols>
    <col min="2" max="2" width="17.6640625" style="1" bestFit="1" customWidth="1"/>
    <col min="3" max="3" width="15.109375" style="1" bestFit="1" customWidth="1"/>
  </cols>
  <sheetData>
    <row r="6" spans="2:3" x14ac:dyDescent="0.3">
      <c r="B6" s="12" t="s">
        <v>1731</v>
      </c>
      <c r="C6" s="1" t="s">
        <v>1730</v>
      </c>
    </row>
    <row r="7" spans="2:3" x14ac:dyDescent="0.3">
      <c r="B7" s="1" t="s">
        <v>941</v>
      </c>
      <c r="C7" s="36">
        <v>94</v>
      </c>
    </row>
    <row r="8" spans="2:3" x14ac:dyDescent="0.3">
      <c r="B8" s="1" t="s">
        <v>1521</v>
      </c>
      <c r="C8" s="36">
        <v>94</v>
      </c>
    </row>
    <row r="9" spans="2:3" x14ac:dyDescent="0.3">
      <c r="B9"/>
      <c r="C9"/>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E6632-C873-4015-9F5B-4EF1FD0A7C69}">
  <dimension ref="B6:B11"/>
  <sheetViews>
    <sheetView topLeftCell="B1" workbookViewId="0">
      <selection activeCell="G17" sqref="G17"/>
    </sheetView>
  </sheetViews>
  <sheetFormatPr defaultRowHeight="14.4" x14ac:dyDescent="0.3"/>
  <cols>
    <col min="2" max="2" width="19.88671875" style="1" bestFit="1" customWidth="1"/>
  </cols>
  <sheetData>
    <row r="6" spans="2:2" x14ac:dyDescent="0.3">
      <c r="B6" s="12" t="s">
        <v>1732</v>
      </c>
    </row>
    <row r="7" spans="2:2" x14ac:dyDescent="0.3">
      <c r="B7" s="1" t="s">
        <v>96</v>
      </c>
    </row>
    <row r="8" spans="2:2" x14ac:dyDescent="0.3">
      <c r="B8" s="1" t="s">
        <v>212</v>
      </c>
    </row>
    <row r="9" spans="2:2" x14ac:dyDescent="0.3">
      <c r="B9" s="1" t="s">
        <v>176</v>
      </c>
    </row>
    <row r="10" spans="2:2" x14ac:dyDescent="0.3">
      <c r="B10" s="1" t="s">
        <v>236</v>
      </c>
    </row>
    <row r="11" spans="2:2" x14ac:dyDescent="0.3">
      <c r="B11" s="1" t="s">
        <v>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40D1-E594-4EBC-84B3-7F2517C7CD1F}">
  <dimension ref="A3:G8"/>
  <sheetViews>
    <sheetView zoomScale="90" zoomScaleNormal="90" workbookViewId="0">
      <selection activeCell="A4" sqref="A4"/>
    </sheetView>
  </sheetViews>
  <sheetFormatPr defaultRowHeight="14.4" x14ac:dyDescent="0.3"/>
  <cols>
    <col min="1" max="1" width="16.109375" style="16" bestFit="1" customWidth="1"/>
  </cols>
  <sheetData>
    <row r="3" spans="1:7" x14ac:dyDescent="0.3">
      <c r="A3" s="16" t="s">
        <v>1735</v>
      </c>
    </row>
    <row r="4" spans="1:7" x14ac:dyDescent="0.3">
      <c r="A4" s="18">
        <v>47445.544999999998</v>
      </c>
    </row>
    <row r="8" spans="1:7" x14ac:dyDescent="0.3">
      <c r="G8"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9F81-7111-4A58-8BDF-67FD03F3DD00}">
  <dimension ref="A3:A4"/>
  <sheetViews>
    <sheetView workbookViewId="0">
      <selection activeCell="A4" sqref="A4"/>
    </sheetView>
  </sheetViews>
  <sheetFormatPr defaultRowHeight="14.4" x14ac:dyDescent="0.3"/>
  <cols>
    <col min="1" max="1" width="17.88671875" style="1" bestFit="1" customWidth="1"/>
  </cols>
  <sheetData>
    <row r="3" spans="1:1" x14ac:dyDescent="0.3">
      <c r="A3" s="1" t="s">
        <v>1526</v>
      </c>
    </row>
    <row r="4" spans="1:1" x14ac:dyDescent="0.3">
      <c r="A4" s="19">
        <v>0.54268404345818355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3E73-0112-4F9A-AEFF-1C8208476417}">
  <dimension ref="A3:C170"/>
  <sheetViews>
    <sheetView workbookViewId="0">
      <selection activeCell="C15" sqref="C15"/>
    </sheetView>
  </sheetViews>
  <sheetFormatPr defaultRowHeight="14.4" x14ac:dyDescent="0.3"/>
  <cols>
    <col min="1" max="1" width="12.5546875" bestFit="1" customWidth="1"/>
    <col min="2" max="2" width="13.44140625" bestFit="1" customWidth="1"/>
    <col min="3" max="3" width="19.21875" bestFit="1" customWidth="1"/>
  </cols>
  <sheetData>
    <row r="3" spans="1:3" x14ac:dyDescent="0.3">
      <c r="A3" t="s">
        <v>1584</v>
      </c>
      <c r="B3" t="s">
        <v>1585</v>
      </c>
      <c r="C3" t="s">
        <v>1586</v>
      </c>
    </row>
    <row r="4" spans="1:3" x14ac:dyDescent="0.3">
      <c r="A4" s="35">
        <v>200</v>
      </c>
      <c r="B4" s="35">
        <v>47445.544999999998</v>
      </c>
      <c r="C4" s="35">
        <v>0.5</v>
      </c>
    </row>
    <row r="110" spans="1:2" x14ac:dyDescent="0.3">
      <c r="A110" s="3" t="s">
        <v>1520</v>
      </c>
      <c r="B110" t="s">
        <v>1591</v>
      </c>
    </row>
    <row r="111" spans="1:2" x14ac:dyDescent="0.3">
      <c r="A111" s="4" t="s">
        <v>1529</v>
      </c>
      <c r="B111" s="35">
        <v>1</v>
      </c>
    </row>
    <row r="112" spans="1:2" x14ac:dyDescent="0.3">
      <c r="A112" s="4" t="s">
        <v>1531</v>
      </c>
      <c r="B112" s="35">
        <v>1</v>
      </c>
    </row>
    <row r="113" spans="1:2" x14ac:dyDescent="0.3">
      <c r="A113" s="4" t="s">
        <v>1532</v>
      </c>
      <c r="B113" s="35">
        <v>2</v>
      </c>
    </row>
    <row r="114" spans="1:2" x14ac:dyDescent="0.3">
      <c r="A114" s="4" t="s">
        <v>1534</v>
      </c>
      <c r="B114" s="35">
        <v>1</v>
      </c>
    </row>
    <row r="115" spans="1:2" x14ac:dyDescent="0.3">
      <c r="A115" s="4" t="s">
        <v>1535</v>
      </c>
      <c r="B115" s="35">
        <v>1</v>
      </c>
    </row>
    <row r="116" spans="1:2" x14ac:dyDescent="0.3">
      <c r="A116" s="4" t="s">
        <v>1536</v>
      </c>
      <c r="B116" s="35">
        <v>1</v>
      </c>
    </row>
    <row r="117" spans="1:2" x14ac:dyDescent="0.3">
      <c r="A117" s="4" t="s">
        <v>1537</v>
      </c>
      <c r="B117" s="35">
        <v>1</v>
      </c>
    </row>
    <row r="118" spans="1:2" x14ac:dyDescent="0.3">
      <c r="A118" s="4" t="s">
        <v>1538</v>
      </c>
      <c r="B118" s="35">
        <v>5</v>
      </c>
    </row>
    <row r="119" spans="1:2" x14ac:dyDescent="0.3">
      <c r="A119" s="4" t="s">
        <v>1539</v>
      </c>
      <c r="B119" s="35">
        <v>6</v>
      </c>
    </row>
    <row r="120" spans="1:2" x14ac:dyDescent="0.3">
      <c r="A120" s="4" t="s">
        <v>1540</v>
      </c>
      <c r="B120" s="35">
        <v>1</v>
      </c>
    </row>
    <row r="121" spans="1:2" x14ac:dyDescent="0.3">
      <c r="A121" s="4" t="s">
        <v>1541</v>
      </c>
      <c r="B121" s="35">
        <v>3</v>
      </c>
    </row>
    <row r="122" spans="1:2" x14ac:dyDescent="0.3">
      <c r="A122" s="4" t="s">
        <v>1542</v>
      </c>
      <c r="B122" s="35">
        <v>3</v>
      </c>
    </row>
    <row r="123" spans="1:2" x14ac:dyDescent="0.3">
      <c r="A123" s="4" t="s">
        <v>1543</v>
      </c>
      <c r="B123" s="35">
        <v>7</v>
      </c>
    </row>
    <row r="124" spans="1:2" x14ac:dyDescent="0.3">
      <c r="A124" s="4" t="s">
        <v>1544</v>
      </c>
      <c r="B124" s="35">
        <v>2</v>
      </c>
    </row>
    <row r="125" spans="1:2" x14ac:dyDescent="0.3">
      <c r="A125" s="4" t="s">
        <v>1545</v>
      </c>
      <c r="B125" s="35">
        <v>4</v>
      </c>
    </row>
    <row r="126" spans="1:2" x14ac:dyDescent="0.3">
      <c r="A126" s="4" t="s">
        <v>1546</v>
      </c>
      <c r="B126" s="35">
        <v>2</v>
      </c>
    </row>
    <row r="127" spans="1:2" x14ac:dyDescent="0.3">
      <c r="A127" s="4" t="s">
        <v>1547</v>
      </c>
      <c r="B127" s="35">
        <v>2</v>
      </c>
    </row>
    <row r="128" spans="1:2" x14ac:dyDescent="0.3">
      <c r="A128" s="4" t="s">
        <v>1548</v>
      </c>
      <c r="B128" s="35">
        <v>1</v>
      </c>
    </row>
    <row r="129" spans="1:2" x14ac:dyDescent="0.3">
      <c r="A129" s="4" t="s">
        <v>1549</v>
      </c>
      <c r="B129" s="35">
        <v>4</v>
      </c>
    </row>
    <row r="130" spans="1:2" x14ac:dyDescent="0.3">
      <c r="A130" s="4" t="s">
        <v>1550</v>
      </c>
      <c r="B130" s="35">
        <v>4</v>
      </c>
    </row>
    <row r="131" spans="1:2" x14ac:dyDescent="0.3">
      <c r="A131" s="4" t="s">
        <v>1551</v>
      </c>
      <c r="B131" s="35">
        <v>3</v>
      </c>
    </row>
    <row r="132" spans="1:2" x14ac:dyDescent="0.3">
      <c r="A132" s="4" t="s">
        <v>1552</v>
      </c>
      <c r="B132" s="35">
        <v>6</v>
      </c>
    </row>
    <row r="133" spans="1:2" x14ac:dyDescent="0.3">
      <c r="A133" s="4" t="s">
        <v>1553</v>
      </c>
      <c r="B133" s="35">
        <v>1</v>
      </c>
    </row>
    <row r="134" spans="1:2" x14ac:dyDescent="0.3">
      <c r="A134" s="4" t="s">
        <v>1554</v>
      </c>
      <c r="B134" s="35">
        <v>1</v>
      </c>
    </row>
    <row r="135" spans="1:2" x14ac:dyDescent="0.3">
      <c r="A135" s="4" t="s">
        <v>1555</v>
      </c>
      <c r="B135" s="35">
        <v>1</v>
      </c>
    </row>
    <row r="136" spans="1:2" x14ac:dyDescent="0.3">
      <c r="A136" s="4" t="s">
        <v>1556</v>
      </c>
      <c r="B136" s="35">
        <v>5</v>
      </c>
    </row>
    <row r="137" spans="1:2" x14ac:dyDescent="0.3">
      <c r="A137" s="4" t="s">
        <v>1557</v>
      </c>
      <c r="B137" s="35">
        <v>5</v>
      </c>
    </row>
    <row r="138" spans="1:2" x14ac:dyDescent="0.3">
      <c r="A138" s="4" t="s">
        <v>1558</v>
      </c>
      <c r="B138" s="35">
        <v>4</v>
      </c>
    </row>
    <row r="139" spans="1:2" x14ac:dyDescent="0.3">
      <c r="A139" s="4" t="s">
        <v>1560</v>
      </c>
      <c r="B139" s="35">
        <v>1</v>
      </c>
    </row>
    <row r="140" spans="1:2" x14ac:dyDescent="0.3">
      <c r="A140" s="4" t="s">
        <v>1561</v>
      </c>
      <c r="B140" s="35">
        <v>2</v>
      </c>
    </row>
    <row r="141" spans="1:2" x14ac:dyDescent="0.3">
      <c r="A141" s="4" t="s">
        <v>1562</v>
      </c>
      <c r="B141" s="35">
        <v>5</v>
      </c>
    </row>
    <row r="142" spans="1:2" x14ac:dyDescent="0.3">
      <c r="A142" s="4" t="s">
        <v>1563</v>
      </c>
      <c r="B142" s="35">
        <v>5</v>
      </c>
    </row>
    <row r="143" spans="1:2" x14ac:dyDescent="0.3">
      <c r="A143" s="4" t="s">
        <v>1564</v>
      </c>
      <c r="B143" s="35">
        <v>4</v>
      </c>
    </row>
    <row r="144" spans="1:2" x14ac:dyDescent="0.3">
      <c r="A144" s="4" t="s">
        <v>1565</v>
      </c>
      <c r="B144" s="35">
        <v>6</v>
      </c>
    </row>
    <row r="145" spans="1:2" x14ac:dyDescent="0.3">
      <c r="A145" s="4" t="s">
        <v>1566</v>
      </c>
      <c r="B145" s="35">
        <v>6</v>
      </c>
    </row>
    <row r="146" spans="1:2" x14ac:dyDescent="0.3">
      <c r="A146" s="4" t="s">
        <v>1567</v>
      </c>
      <c r="B146" s="35">
        <v>1</v>
      </c>
    </row>
    <row r="147" spans="1:2" x14ac:dyDescent="0.3">
      <c r="A147" s="4" t="s">
        <v>1568</v>
      </c>
      <c r="B147" s="35">
        <v>4</v>
      </c>
    </row>
    <row r="148" spans="1:2" x14ac:dyDescent="0.3">
      <c r="A148" s="4" t="s">
        <v>1569</v>
      </c>
      <c r="B148" s="35">
        <v>3</v>
      </c>
    </row>
    <row r="149" spans="1:2" x14ac:dyDescent="0.3">
      <c r="A149" s="4" t="s">
        <v>1570</v>
      </c>
      <c r="B149" s="35">
        <v>11</v>
      </c>
    </row>
    <row r="150" spans="1:2" x14ac:dyDescent="0.3">
      <c r="A150" s="4" t="s">
        <v>1571</v>
      </c>
      <c r="B150" s="35">
        <v>3</v>
      </c>
    </row>
    <row r="151" spans="1:2" x14ac:dyDescent="0.3">
      <c r="A151" s="4" t="s">
        <v>1572</v>
      </c>
      <c r="B151" s="35">
        <v>11</v>
      </c>
    </row>
    <row r="152" spans="1:2" x14ac:dyDescent="0.3">
      <c r="A152" s="4" t="s">
        <v>1573</v>
      </c>
      <c r="B152" s="35">
        <v>3</v>
      </c>
    </row>
    <row r="153" spans="1:2" x14ac:dyDescent="0.3">
      <c r="A153" s="4" t="s">
        <v>1574</v>
      </c>
      <c r="B153" s="35">
        <v>1</v>
      </c>
    </row>
    <row r="154" spans="1:2" x14ac:dyDescent="0.3">
      <c r="A154" s="4" t="s">
        <v>1575</v>
      </c>
      <c r="B154" s="35">
        <v>3</v>
      </c>
    </row>
    <row r="155" spans="1:2" x14ac:dyDescent="0.3">
      <c r="A155" s="4" t="s">
        <v>1592</v>
      </c>
      <c r="B155" s="35">
        <v>6</v>
      </c>
    </row>
    <row r="156" spans="1:2" x14ac:dyDescent="0.3">
      <c r="A156" s="4" t="s">
        <v>1593</v>
      </c>
      <c r="B156" s="35">
        <v>8</v>
      </c>
    </row>
    <row r="157" spans="1:2" x14ac:dyDescent="0.3">
      <c r="A157" s="4" t="s">
        <v>1594</v>
      </c>
      <c r="B157" s="35">
        <v>6</v>
      </c>
    </row>
    <row r="158" spans="1:2" x14ac:dyDescent="0.3">
      <c r="A158" s="4" t="s">
        <v>1595</v>
      </c>
      <c r="B158" s="35">
        <v>5</v>
      </c>
    </row>
    <row r="159" spans="1:2" x14ac:dyDescent="0.3">
      <c r="A159" s="4" t="s">
        <v>1596</v>
      </c>
      <c r="B159" s="35">
        <v>6</v>
      </c>
    </row>
    <row r="160" spans="1:2" x14ac:dyDescent="0.3">
      <c r="A160" s="4" t="s">
        <v>1597</v>
      </c>
      <c r="B160" s="35">
        <v>3</v>
      </c>
    </row>
    <row r="161" spans="1:2" x14ac:dyDescent="0.3">
      <c r="A161" s="4" t="s">
        <v>1598</v>
      </c>
      <c r="B161" s="35">
        <v>4</v>
      </c>
    </row>
    <row r="162" spans="1:2" x14ac:dyDescent="0.3">
      <c r="A162" s="4" t="s">
        <v>1599</v>
      </c>
      <c r="B162" s="35">
        <v>4</v>
      </c>
    </row>
    <row r="163" spans="1:2" x14ac:dyDescent="0.3">
      <c r="A163" s="4" t="s">
        <v>1600</v>
      </c>
      <c r="B163" s="35">
        <v>3</v>
      </c>
    </row>
    <row r="164" spans="1:2" x14ac:dyDescent="0.3">
      <c r="A164" s="4" t="s">
        <v>1601</v>
      </c>
      <c r="B164" s="35">
        <v>1</v>
      </c>
    </row>
    <row r="165" spans="1:2" x14ac:dyDescent="0.3">
      <c r="A165" s="4" t="s">
        <v>1602</v>
      </c>
      <c r="B165" s="35">
        <v>1</v>
      </c>
    </row>
    <row r="166" spans="1:2" x14ac:dyDescent="0.3">
      <c r="A166" s="4" t="s">
        <v>1603</v>
      </c>
      <c r="B166" s="35">
        <v>3</v>
      </c>
    </row>
    <row r="167" spans="1:2" x14ac:dyDescent="0.3">
      <c r="A167" s="4" t="s">
        <v>1604</v>
      </c>
      <c r="B167" s="35">
        <v>1</v>
      </c>
    </row>
    <row r="168" spans="1:2" x14ac:dyDescent="0.3">
      <c r="A168" s="4" t="s">
        <v>1605</v>
      </c>
      <c r="B168" s="35">
        <v>1</v>
      </c>
    </row>
    <row r="169" spans="1:2" x14ac:dyDescent="0.3">
      <c r="A169" s="4" t="s">
        <v>1606</v>
      </c>
      <c r="B169" s="35">
        <v>1</v>
      </c>
    </row>
    <row r="170" spans="1:2" x14ac:dyDescent="0.3">
      <c r="A170" s="4" t="s">
        <v>1521</v>
      </c>
      <c r="B170" s="35">
        <v>200</v>
      </c>
    </row>
  </sheetData>
  <pageMargins left="0.7" right="0.7" top="0.75" bottom="0.75" header="0.3" footer="0.3"/>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5815-D03D-4865-9EE8-47972B6300DF}">
  <dimension ref="A3:A4"/>
  <sheetViews>
    <sheetView workbookViewId="0">
      <selection activeCell="A4" sqref="A4"/>
    </sheetView>
  </sheetViews>
  <sheetFormatPr defaultRowHeight="14.4" x14ac:dyDescent="0.3"/>
  <cols>
    <col min="1" max="1" width="13.109375" bestFit="1" customWidth="1"/>
  </cols>
  <sheetData>
    <row r="3" spans="1:1" x14ac:dyDescent="0.3">
      <c r="A3" t="s">
        <v>1607</v>
      </c>
    </row>
    <row r="4" spans="1:1" x14ac:dyDescent="0.3">
      <c r="A4" s="20">
        <v>9489109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D205-99F4-40EF-8347-EC032717A6F8}">
  <dimension ref="B3:B4"/>
  <sheetViews>
    <sheetView workbookViewId="0">
      <selection activeCell="B4" sqref="B4"/>
    </sheetView>
  </sheetViews>
  <sheetFormatPr defaultRowHeight="14.4" x14ac:dyDescent="0.3"/>
  <cols>
    <col min="2" max="2" width="22.21875" style="1" bestFit="1" customWidth="1"/>
  </cols>
  <sheetData>
    <row r="3" spans="2:2" x14ac:dyDescent="0.3">
      <c r="B3" s="1" t="s">
        <v>1738</v>
      </c>
    </row>
    <row r="4" spans="2:2" x14ac:dyDescent="0.3">
      <c r="B4" s="21">
        <v>104.74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63118-8916-4A64-B084-85E9D20638E3}">
  <dimension ref="A3:A4"/>
  <sheetViews>
    <sheetView workbookViewId="0">
      <selection activeCell="H20" sqref="H20"/>
    </sheetView>
  </sheetViews>
  <sheetFormatPr defaultRowHeight="14.4" x14ac:dyDescent="0.3"/>
  <cols>
    <col min="1" max="1" width="22.44140625" style="1" bestFit="1" customWidth="1"/>
  </cols>
  <sheetData>
    <row r="3" spans="1:1" x14ac:dyDescent="0.3">
      <c r="A3" s="1" t="s">
        <v>1740</v>
      </c>
    </row>
    <row r="4" spans="1:1" x14ac:dyDescent="0.3">
      <c r="A4" s="22">
        <v>522.01499999999999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86687-2CEF-437F-AC81-49C6CBEA2838}">
  <dimension ref="A3:B5"/>
  <sheetViews>
    <sheetView workbookViewId="0">
      <selection activeCell="A4" sqref="A4"/>
      <pivotSelection pane="bottomRight" showHeader="1" axis="axisRow" activeRow="3" previousRow="3" click="1" r:id="rId1">
        <pivotArea dataOnly="0" labelOnly="1" fieldPosition="0">
          <references count="1">
            <reference field="25" count="0"/>
          </references>
        </pivotArea>
      </pivotSelection>
    </sheetView>
  </sheetViews>
  <sheetFormatPr defaultRowHeight="14.4" x14ac:dyDescent="0.3"/>
  <cols>
    <col min="1" max="1" width="12.5546875" bestFit="1" customWidth="1"/>
    <col min="2" max="2" width="24.33203125" bestFit="1" customWidth="1"/>
  </cols>
  <sheetData>
    <row r="3" spans="1:2" x14ac:dyDescent="0.3">
      <c r="A3" s="3" t="s">
        <v>1520</v>
      </c>
      <c r="B3" t="s">
        <v>1742</v>
      </c>
    </row>
    <row r="4" spans="1:2" x14ac:dyDescent="0.3">
      <c r="A4" s="4" t="s">
        <v>943</v>
      </c>
      <c r="B4" s="35">
        <v>106</v>
      </c>
    </row>
    <row r="5" spans="1:2" x14ac:dyDescent="0.3">
      <c r="A5" s="4" t="s">
        <v>1521</v>
      </c>
      <c r="B5" s="35">
        <v>106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74C4D-A5CC-4FC0-B636-420C88FFEF8E}">
  <dimension ref="A1:AH201"/>
  <sheetViews>
    <sheetView topLeftCell="A2" workbookViewId="0"/>
  </sheetViews>
  <sheetFormatPr defaultColWidth="9.109375" defaultRowHeight="14.4" x14ac:dyDescent="0.3"/>
  <cols>
    <col min="1" max="1" width="9.5546875" style="1" bestFit="1" customWidth="1"/>
    <col min="2" max="2" width="10.33203125" style="1" bestFit="1" customWidth="1"/>
    <col min="3" max="3" width="13.33203125" style="1" bestFit="1" customWidth="1"/>
    <col min="4" max="4" width="26.88671875" style="1" bestFit="1" customWidth="1"/>
    <col min="5" max="5" width="14.109375" style="1" bestFit="1" customWidth="1"/>
    <col min="6" max="6" width="34.6640625" style="1" bestFit="1" customWidth="1"/>
    <col min="7" max="7" width="16.5546875" style="1" bestFit="1" customWidth="1"/>
    <col min="8" max="8" width="17.6640625" style="1" bestFit="1" customWidth="1"/>
    <col min="9" max="9" width="16.6640625" style="1" bestFit="1" customWidth="1"/>
    <col min="10" max="10" width="23.109375" style="1" bestFit="1" customWidth="1"/>
    <col min="11" max="11" width="12.33203125" style="1" bestFit="1" customWidth="1"/>
    <col min="12" max="12" width="20.6640625" style="1" bestFit="1" customWidth="1"/>
    <col min="13" max="13" width="18.44140625" style="1" bestFit="1" customWidth="1"/>
    <col min="14" max="14" width="15.5546875" style="1" bestFit="1" customWidth="1"/>
    <col min="15" max="15" width="17.88671875" style="1" bestFit="1" customWidth="1"/>
    <col min="16" max="16" width="18.88671875" style="1" bestFit="1" customWidth="1"/>
    <col min="17" max="17" width="20.109375" style="1" bestFit="1" customWidth="1"/>
    <col min="18" max="18" width="39.88671875" style="1" bestFit="1" customWidth="1"/>
    <col min="19" max="19" width="41.109375" style="1" bestFit="1" customWidth="1"/>
    <col min="20" max="20" width="20.44140625" style="1" bestFit="1" customWidth="1"/>
    <col min="21" max="21" width="16.109375" style="1" bestFit="1" customWidth="1"/>
    <col min="22" max="22" width="19.6640625" style="1" bestFit="1" customWidth="1"/>
    <col min="23" max="23" width="37.33203125" style="1" bestFit="1" customWidth="1"/>
    <col min="24" max="24" width="15.6640625" style="1" bestFit="1" customWidth="1"/>
    <col min="25" max="25" width="21.88671875" style="1" bestFit="1" customWidth="1"/>
    <col min="26" max="26" width="21.5546875" style="1" bestFit="1" customWidth="1"/>
    <col min="27" max="27" width="20.44140625" style="1" bestFit="1" customWidth="1"/>
    <col min="28" max="28" width="21" style="1" bestFit="1" customWidth="1"/>
    <col min="29" max="29" width="16" style="1" bestFit="1" customWidth="1"/>
    <col min="30" max="30" width="31.44140625" style="1" bestFit="1" customWidth="1"/>
    <col min="31" max="31" width="39.88671875" style="1" bestFit="1" customWidth="1"/>
    <col min="32" max="32" width="18" style="1" bestFit="1" customWidth="1"/>
    <col min="33" max="33" width="19.44140625" style="1" bestFit="1" customWidth="1"/>
    <col min="34" max="34" width="15.6640625" style="1" bestFit="1" customWidth="1"/>
    <col min="35" max="16384" width="9.109375" style="1"/>
  </cols>
  <sheetData>
    <row r="1" spans="1:34" x14ac:dyDescent="0.3">
      <c r="A1" s="1" t="s">
        <v>0</v>
      </c>
      <c r="B1" s="1" t="s">
        <v>1</v>
      </c>
      <c r="C1" s="1" t="s">
        <v>2</v>
      </c>
      <c r="D1" s="1" t="s">
        <v>3</v>
      </c>
      <c r="E1" s="1" t="s">
        <v>4</v>
      </c>
      <c r="F1" s="1" t="s">
        <v>5</v>
      </c>
      <c r="G1" s="1" t="s">
        <v>6</v>
      </c>
      <c r="H1" s="1" t="s">
        <v>574</v>
      </c>
      <c r="I1" s="1" t="s">
        <v>575</v>
      </c>
      <c r="J1" s="1" t="s">
        <v>1587</v>
      </c>
      <c r="K1" s="1" t="s">
        <v>926</v>
      </c>
      <c r="L1" s="1" t="s">
        <v>927</v>
      </c>
      <c r="M1" s="1" t="s">
        <v>928</v>
      </c>
      <c r="N1" s="1" t="s">
        <v>929</v>
      </c>
      <c r="O1" s="1" t="s">
        <v>930</v>
      </c>
      <c r="P1" s="1" t="s">
        <v>931</v>
      </c>
      <c r="Q1" s="9" t="s">
        <v>1580</v>
      </c>
      <c r="R1" s="1" t="s">
        <v>932</v>
      </c>
      <c r="S1" s="1" t="s">
        <v>933</v>
      </c>
      <c r="T1" s="1" t="s">
        <v>576</v>
      </c>
      <c r="U1" s="1" t="s">
        <v>577</v>
      </c>
      <c r="V1" s="1" t="s">
        <v>578</v>
      </c>
      <c r="W1" s="1" t="s">
        <v>934</v>
      </c>
      <c r="X1" s="1" t="s">
        <v>935</v>
      </c>
      <c r="Y1" s="1" t="s">
        <v>936</v>
      </c>
      <c r="Z1" s="1" t="s">
        <v>937</v>
      </c>
      <c r="AA1" s="1" t="s">
        <v>938</v>
      </c>
      <c r="AB1" s="1" t="s">
        <v>1143</v>
      </c>
      <c r="AC1" s="1" t="s">
        <v>1144</v>
      </c>
      <c r="AD1" s="1" t="s">
        <v>1145</v>
      </c>
      <c r="AE1" s="1" t="s">
        <v>1146</v>
      </c>
      <c r="AF1" s="1" t="s">
        <v>1147</v>
      </c>
      <c r="AG1" s="1" t="s">
        <v>1148</v>
      </c>
      <c r="AH1" t="s">
        <v>1611</v>
      </c>
    </row>
    <row r="2" spans="1:34" x14ac:dyDescent="0.3">
      <c r="A2" s="1">
        <v>230</v>
      </c>
      <c r="B2" s="1">
        <v>31</v>
      </c>
      <c r="C2" s="1" t="s">
        <v>7</v>
      </c>
      <c r="D2" s="1" t="s">
        <v>371</v>
      </c>
      <c r="E2" s="1" t="s">
        <v>8</v>
      </c>
      <c r="F2" s="1" t="s">
        <v>9</v>
      </c>
      <c r="G2" s="1">
        <v>9961255787</v>
      </c>
      <c r="H2" s="2">
        <v>29164</v>
      </c>
      <c r="I2" s="2">
        <v>30452</v>
      </c>
      <c r="J2" s="2" t="str">
        <f ca="1">IF(AND(TODAY()&gt;Data_Sheet[[#This Row],[M_Start_date]], TODAY()&lt;Data_Sheet[[#This Row],[M_End_date]]), "Active", IF(TODAY()&lt;Data_Sheet[[#This Row],[M_Start_date]], "Pending", "Expired"))</f>
        <v>Expired</v>
      </c>
      <c r="K2" s="1">
        <v>690</v>
      </c>
      <c r="L2" s="1" t="s">
        <v>608</v>
      </c>
      <c r="M2" s="1" t="s">
        <v>587</v>
      </c>
      <c r="N2" s="1" t="s">
        <v>588</v>
      </c>
      <c r="O2" s="1">
        <v>553</v>
      </c>
      <c r="P2" s="1">
        <v>1210</v>
      </c>
      <c r="Q2" s="9">
        <f>Data_Sheet[[#This Row],[S.SH_WEIGHT]]/Data_Sheet[[#This Row],[S.SH_CHARGES]]</f>
        <v>0.45702479338842977</v>
      </c>
      <c r="R2" s="1" t="s">
        <v>821</v>
      </c>
      <c r="S2" s="1" t="s">
        <v>822</v>
      </c>
      <c r="T2" s="1" t="s">
        <v>584</v>
      </c>
      <c r="U2" s="10">
        <v>41757</v>
      </c>
      <c r="V2" s="10">
        <v>41991</v>
      </c>
      <c r="W2" s="1" t="s">
        <v>939</v>
      </c>
      <c r="X2" s="1">
        <v>49302</v>
      </c>
      <c r="Y2" s="1" t="s">
        <v>940</v>
      </c>
      <c r="Z2" s="1" t="s">
        <v>941</v>
      </c>
      <c r="AA2" s="2">
        <v>41991</v>
      </c>
      <c r="AB2" s="1">
        <v>582</v>
      </c>
      <c r="AC2" s="1" t="s">
        <v>1149</v>
      </c>
      <c r="AD2" s="1" t="s">
        <v>1150</v>
      </c>
      <c r="AE2" s="1" t="s">
        <v>1151</v>
      </c>
      <c r="AF2" s="1" t="s">
        <v>1152</v>
      </c>
      <c r="AG2" s="1">
        <v>2754220306</v>
      </c>
      <c r="AH2">
        <v>234</v>
      </c>
    </row>
    <row r="3" spans="1:34" x14ac:dyDescent="0.3">
      <c r="A3" s="1">
        <v>1334</v>
      </c>
      <c r="B3" s="1">
        <v>500</v>
      </c>
      <c r="C3" s="1" t="s">
        <v>124</v>
      </c>
      <c r="D3" s="1" t="s">
        <v>439</v>
      </c>
      <c r="E3" s="1" t="s">
        <v>8</v>
      </c>
      <c r="F3" s="1" t="s">
        <v>128</v>
      </c>
      <c r="G3" s="1">
        <v>7636788633</v>
      </c>
      <c r="H3" s="2">
        <v>40312</v>
      </c>
      <c r="I3" s="2">
        <v>41125</v>
      </c>
      <c r="J3" s="2" t="str">
        <f ca="1">IF(AND(TODAY()&gt;Data_Sheet[[#This Row],[M_Start_date]], TODAY()&lt;Data_Sheet[[#This Row],[M_End_date]]), "Active", IF(TODAY()&lt;Data_Sheet[[#This Row],[M_Start_date]], "Pending", "Expired"))</f>
        <v>Expired</v>
      </c>
      <c r="K3" s="1">
        <v>1</v>
      </c>
      <c r="L3" s="1" t="s">
        <v>579</v>
      </c>
      <c r="M3" s="1" t="s">
        <v>580</v>
      </c>
      <c r="N3" s="1" t="s">
        <v>581</v>
      </c>
      <c r="O3" s="1">
        <v>947</v>
      </c>
      <c r="P3" s="1">
        <v>1385</v>
      </c>
      <c r="Q3" s="9">
        <f>Data_Sheet[[#This Row],[S.SH_WEIGHT]]/Data_Sheet[[#This Row],[S.SH_CHARGES]]</f>
        <v>0.68375451263537901</v>
      </c>
      <c r="R3" s="1" t="s">
        <v>582</v>
      </c>
      <c r="S3" s="1" t="s">
        <v>583</v>
      </c>
      <c r="T3" s="1" t="s">
        <v>584</v>
      </c>
      <c r="U3" s="10">
        <v>40222</v>
      </c>
      <c r="V3" s="10">
        <v>40512</v>
      </c>
      <c r="W3" s="1" t="s">
        <v>942</v>
      </c>
      <c r="X3" s="1">
        <v>99604</v>
      </c>
      <c r="Y3" s="1" t="s">
        <v>940</v>
      </c>
      <c r="Z3" s="1" t="s">
        <v>943</v>
      </c>
      <c r="AA3" s="2">
        <v>40512</v>
      </c>
      <c r="AB3" s="1">
        <v>361</v>
      </c>
      <c r="AC3" s="1" t="s">
        <v>1153</v>
      </c>
      <c r="AD3" s="1" t="s">
        <v>1150</v>
      </c>
      <c r="AE3" s="1" t="s">
        <v>1154</v>
      </c>
      <c r="AF3" s="1" t="s">
        <v>1155</v>
      </c>
      <c r="AG3" s="1">
        <v>3968979172</v>
      </c>
      <c r="AH3">
        <v>290</v>
      </c>
    </row>
    <row r="4" spans="1:34" x14ac:dyDescent="0.3">
      <c r="A4" s="1">
        <v>3189</v>
      </c>
      <c r="B4" s="1">
        <v>495</v>
      </c>
      <c r="C4" s="1" t="s">
        <v>10</v>
      </c>
      <c r="D4" s="1" t="s">
        <v>372</v>
      </c>
      <c r="E4" s="1" t="s">
        <v>11</v>
      </c>
      <c r="F4" s="1" t="s">
        <v>12</v>
      </c>
      <c r="G4" s="1">
        <v>3555176867</v>
      </c>
      <c r="H4" s="2">
        <v>41908</v>
      </c>
      <c r="I4" s="2">
        <v>49045</v>
      </c>
      <c r="J4" s="2" t="str">
        <f ca="1">IF(AND(TODAY()&gt;Data_Sheet[[#This Row],[M_Start_date]], TODAY()&lt;Data_Sheet[[#This Row],[M_End_date]]), "Active", IF(TODAY()&lt;Data_Sheet[[#This Row],[M_Start_date]], "Pending", "Expired"))</f>
        <v>Active</v>
      </c>
      <c r="K4" s="1">
        <v>933</v>
      </c>
      <c r="L4" s="1" t="s">
        <v>608</v>
      </c>
      <c r="M4" s="1" t="s">
        <v>580</v>
      </c>
      <c r="N4" s="1" t="s">
        <v>581</v>
      </c>
      <c r="O4" s="1">
        <v>810</v>
      </c>
      <c r="P4" s="1">
        <v>1114</v>
      </c>
      <c r="Q4" s="9">
        <f>Data_Sheet[[#This Row],[S.SH_WEIGHT]]/Data_Sheet[[#This Row],[S.SH_CHARGES]]</f>
        <v>0.72710951526032319</v>
      </c>
      <c r="R4" s="1" t="s">
        <v>899</v>
      </c>
      <c r="S4" s="1" t="s">
        <v>900</v>
      </c>
      <c r="T4" s="1" t="s">
        <v>584</v>
      </c>
      <c r="U4" s="10">
        <v>35595</v>
      </c>
      <c r="V4" s="10">
        <v>35621</v>
      </c>
      <c r="W4" s="1" t="s">
        <v>944</v>
      </c>
      <c r="X4" s="1">
        <v>78698</v>
      </c>
      <c r="Y4" s="1" t="s">
        <v>940</v>
      </c>
      <c r="Z4" s="1" t="s">
        <v>941</v>
      </c>
      <c r="AA4" s="2">
        <v>35621</v>
      </c>
      <c r="AB4" s="1">
        <v>396</v>
      </c>
      <c r="AC4" s="1" t="s">
        <v>50</v>
      </c>
      <c r="AD4" s="1" t="s">
        <v>1156</v>
      </c>
      <c r="AE4" s="1" t="s">
        <v>773</v>
      </c>
      <c r="AF4" s="1" t="s">
        <v>1157</v>
      </c>
      <c r="AG4" s="1">
        <v>4171197971</v>
      </c>
      <c r="AH4">
        <v>26</v>
      </c>
    </row>
    <row r="5" spans="1:34" x14ac:dyDescent="0.3">
      <c r="A5" s="1">
        <v>2216</v>
      </c>
      <c r="B5" s="1">
        <v>795</v>
      </c>
      <c r="C5" s="1" t="s">
        <v>13</v>
      </c>
      <c r="D5" s="1" t="s">
        <v>373</v>
      </c>
      <c r="E5" s="1" t="s">
        <v>14</v>
      </c>
      <c r="F5" s="1" t="s">
        <v>15</v>
      </c>
      <c r="G5" s="1">
        <v>9835395970</v>
      </c>
      <c r="H5" s="2">
        <v>30612</v>
      </c>
      <c r="I5" s="2">
        <v>37450</v>
      </c>
      <c r="J5" s="2" t="str">
        <f ca="1">IF(AND(TODAY()&gt;Data_Sheet[[#This Row],[M_Start_date]], TODAY()&lt;Data_Sheet[[#This Row],[M_End_date]]), "Active", IF(TODAY()&lt;Data_Sheet[[#This Row],[M_Start_date]], "Pending", "Expired"))</f>
        <v>Expired</v>
      </c>
      <c r="K5" s="1">
        <v>261</v>
      </c>
      <c r="L5" s="1" t="s">
        <v>624</v>
      </c>
      <c r="M5" s="1" t="s">
        <v>587</v>
      </c>
      <c r="N5" s="1" t="s">
        <v>581</v>
      </c>
      <c r="O5" s="1">
        <v>994</v>
      </c>
      <c r="P5" s="1">
        <v>1020</v>
      </c>
      <c r="Q5" s="9">
        <f>Data_Sheet[[#This Row],[S.SH_WEIGHT]]/Data_Sheet[[#This Row],[S.SH_CHARGES]]</f>
        <v>0.97450980392156861</v>
      </c>
      <c r="R5" s="1" t="s">
        <v>694</v>
      </c>
      <c r="S5" s="1" t="s">
        <v>695</v>
      </c>
      <c r="T5" s="1" t="s">
        <v>591</v>
      </c>
      <c r="U5" s="2">
        <v>34195</v>
      </c>
      <c r="V5" s="2"/>
      <c r="W5" s="1" t="s">
        <v>945</v>
      </c>
      <c r="X5" s="1">
        <v>69417</v>
      </c>
      <c r="Y5" s="1" t="s">
        <v>946</v>
      </c>
      <c r="Z5" s="1" t="s">
        <v>941</v>
      </c>
      <c r="AA5" s="2"/>
      <c r="AB5" s="1">
        <v>545</v>
      </c>
      <c r="AC5" s="1" t="s">
        <v>1158</v>
      </c>
      <c r="AD5" s="1" t="s">
        <v>1159</v>
      </c>
      <c r="AE5" s="1" t="s">
        <v>17</v>
      </c>
      <c r="AF5" s="1" t="s">
        <v>1160</v>
      </c>
      <c r="AG5" s="1">
        <v>8354987185</v>
      </c>
      <c r="AH5"/>
    </row>
    <row r="6" spans="1:34" x14ac:dyDescent="0.3">
      <c r="A6" s="1">
        <v>1904</v>
      </c>
      <c r="B6" s="1">
        <v>33</v>
      </c>
      <c r="C6" s="1" t="s">
        <v>16</v>
      </c>
      <c r="D6" s="1" t="s">
        <v>374</v>
      </c>
      <c r="E6" s="1" t="s">
        <v>8</v>
      </c>
      <c r="F6" s="1" t="s">
        <v>17</v>
      </c>
      <c r="G6" s="1">
        <v>3881250181</v>
      </c>
      <c r="H6" s="2">
        <v>34491</v>
      </c>
      <c r="I6" s="2">
        <v>41061</v>
      </c>
      <c r="J6" s="2" t="str">
        <f ca="1">IF(AND(TODAY()&gt;Data_Sheet[[#This Row],[M_Start_date]], TODAY()&lt;Data_Sheet[[#This Row],[M_End_date]]), "Active", IF(TODAY()&lt;Data_Sheet[[#This Row],[M_Start_date]], "Pending", "Expired"))</f>
        <v>Expired</v>
      </c>
      <c r="K6" s="1">
        <v>445</v>
      </c>
      <c r="L6" s="1" t="s">
        <v>594</v>
      </c>
      <c r="M6" s="1" t="s">
        <v>587</v>
      </c>
      <c r="N6" s="1" t="s">
        <v>581</v>
      </c>
      <c r="O6" s="1">
        <v>598</v>
      </c>
      <c r="P6" s="1">
        <v>1351</v>
      </c>
      <c r="Q6" s="9">
        <f>Data_Sheet[[#This Row],[S.SH_WEIGHT]]/Data_Sheet[[#This Row],[S.SH_CHARGES]]</f>
        <v>0.44263508512213173</v>
      </c>
      <c r="R6" s="1" t="s">
        <v>752</v>
      </c>
      <c r="S6" s="1" t="s">
        <v>753</v>
      </c>
      <c r="T6" s="1" t="s">
        <v>591</v>
      </c>
      <c r="U6" s="2">
        <v>43812</v>
      </c>
      <c r="V6" s="2"/>
      <c r="W6" s="1" t="s">
        <v>948</v>
      </c>
      <c r="X6" s="1">
        <v>39655</v>
      </c>
      <c r="Y6" s="1" t="s">
        <v>946</v>
      </c>
      <c r="Z6" s="1" t="s">
        <v>943</v>
      </c>
      <c r="AA6" s="2"/>
      <c r="AB6" s="1">
        <v>770</v>
      </c>
      <c r="AC6" s="1" t="s">
        <v>277</v>
      </c>
      <c r="AD6" s="1" t="s">
        <v>1161</v>
      </c>
      <c r="AE6" s="1" t="s">
        <v>1162</v>
      </c>
      <c r="AF6" s="1" t="s">
        <v>1163</v>
      </c>
      <c r="AG6" s="1">
        <v>6348759218</v>
      </c>
      <c r="AH6"/>
    </row>
    <row r="7" spans="1:34" x14ac:dyDescent="0.3">
      <c r="A7" s="1">
        <v>7342</v>
      </c>
      <c r="B7" s="1">
        <v>882</v>
      </c>
      <c r="C7" s="1" t="s">
        <v>18</v>
      </c>
      <c r="D7" s="1" t="s">
        <v>375</v>
      </c>
      <c r="E7" s="1" t="s">
        <v>11</v>
      </c>
      <c r="F7" s="1" t="s">
        <v>19</v>
      </c>
      <c r="G7" s="1">
        <v>1507211823</v>
      </c>
      <c r="H7" s="2">
        <v>37044</v>
      </c>
      <c r="I7" s="2">
        <v>41846</v>
      </c>
      <c r="J7" s="2" t="str">
        <f ca="1">IF(AND(TODAY()&gt;Data_Sheet[[#This Row],[M_Start_date]], TODAY()&lt;Data_Sheet[[#This Row],[M_End_date]]), "Active", IF(TODAY()&lt;Data_Sheet[[#This Row],[M_Start_date]], "Pending", "Expired"))</f>
        <v>Expired</v>
      </c>
      <c r="K7" s="1">
        <v>722</v>
      </c>
      <c r="L7" s="1" t="s">
        <v>627</v>
      </c>
      <c r="M7" s="1" t="s">
        <v>580</v>
      </c>
      <c r="N7" s="1" t="s">
        <v>581</v>
      </c>
      <c r="O7" s="1">
        <v>412</v>
      </c>
      <c r="P7" s="1">
        <v>566</v>
      </c>
      <c r="Q7" s="9">
        <f>Data_Sheet[[#This Row],[S.SH_WEIGHT]]/Data_Sheet[[#This Row],[S.SH_CHARGES]]</f>
        <v>0.72791519434628971</v>
      </c>
      <c r="R7" s="1" t="s">
        <v>838</v>
      </c>
      <c r="S7" s="1" t="s">
        <v>839</v>
      </c>
      <c r="T7" s="1" t="s">
        <v>591</v>
      </c>
      <c r="U7" s="2">
        <v>35329</v>
      </c>
      <c r="V7" s="2"/>
      <c r="W7" s="1" t="s">
        <v>949</v>
      </c>
      <c r="X7" s="1">
        <v>87400</v>
      </c>
      <c r="Y7" s="1" t="s">
        <v>946</v>
      </c>
      <c r="Z7" s="1" t="s">
        <v>943</v>
      </c>
      <c r="AA7" s="2"/>
      <c r="AB7" s="1">
        <v>991</v>
      </c>
      <c r="AC7" s="1" t="s">
        <v>1164</v>
      </c>
      <c r="AD7" s="1" t="s">
        <v>1165</v>
      </c>
      <c r="AE7" s="1" t="s">
        <v>1166</v>
      </c>
      <c r="AF7" s="1" t="s">
        <v>1167</v>
      </c>
      <c r="AG7" s="1">
        <v>5096424869</v>
      </c>
      <c r="AH7"/>
    </row>
    <row r="8" spans="1:34" x14ac:dyDescent="0.3">
      <c r="A8" s="1">
        <v>3917</v>
      </c>
      <c r="B8" s="1">
        <v>17</v>
      </c>
      <c r="C8" s="1" t="s">
        <v>52</v>
      </c>
      <c r="D8" s="1" t="s">
        <v>395</v>
      </c>
      <c r="E8" s="1" t="s">
        <v>8</v>
      </c>
      <c r="F8" s="1" t="s">
        <v>53</v>
      </c>
      <c r="G8" s="1">
        <v>2224750233</v>
      </c>
      <c r="H8" s="2">
        <v>29072</v>
      </c>
      <c r="I8" s="2">
        <v>35280</v>
      </c>
      <c r="J8" s="2" t="str">
        <f ca="1">IF(AND(TODAY()&gt;Data_Sheet[[#This Row],[M_Start_date]], TODAY()&lt;Data_Sheet[[#This Row],[M_End_date]]), "Active", IF(TODAY()&lt;Data_Sheet[[#This Row],[M_Start_date]], "Pending", "Expired"))</f>
        <v>Expired</v>
      </c>
      <c r="K8" s="1">
        <v>6</v>
      </c>
      <c r="L8" s="1" t="s">
        <v>579</v>
      </c>
      <c r="M8" s="1" t="s">
        <v>580</v>
      </c>
      <c r="N8" s="1" t="s">
        <v>581</v>
      </c>
      <c r="O8" s="1">
        <v>613</v>
      </c>
      <c r="P8" s="1">
        <v>1256</v>
      </c>
      <c r="Q8" s="9">
        <f>Data_Sheet[[#This Row],[S.SH_WEIGHT]]/Data_Sheet[[#This Row],[S.SH_CHARGES]]</f>
        <v>0.48805732484076431</v>
      </c>
      <c r="R8" s="1" t="s">
        <v>17</v>
      </c>
      <c r="S8" s="1" t="s">
        <v>585</v>
      </c>
      <c r="T8" s="1" t="s">
        <v>584</v>
      </c>
      <c r="U8" s="10">
        <v>28192</v>
      </c>
      <c r="V8" s="10">
        <v>28437</v>
      </c>
      <c r="W8" s="1" t="s">
        <v>947</v>
      </c>
      <c r="X8" s="1">
        <v>47650</v>
      </c>
      <c r="Y8" s="1" t="s">
        <v>940</v>
      </c>
      <c r="Z8" s="1" t="s">
        <v>943</v>
      </c>
      <c r="AA8" s="2">
        <v>28437</v>
      </c>
      <c r="AB8" s="1">
        <v>584</v>
      </c>
      <c r="AC8" s="1" t="s">
        <v>1168</v>
      </c>
      <c r="AD8" s="1" t="s">
        <v>1169</v>
      </c>
      <c r="AE8" s="1" t="s">
        <v>781</v>
      </c>
      <c r="AF8" s="1" t="s">
        <v>1170</v>
      </c>
      <c r="AG8" s="1">
        <v>1646327916</v>
      </c>
      <c r="AH8">
        <v>245</v>
      </c>
    </row>
    <row r="9" spans="1:34" x14ac:dyDescent="0.3">
      <c r="A9" s="1">
        <v>7633</v>
      </c>
      <c r="B9" s="1">
        <v>657</v>
      </c>
      <c r="C9" s="1" t="s">
        <v>20</v>
      </c>
      <c r="D9" s="1" t="s">
        <v>376</v>
      </c>
      <c r="E9" s="1" t="s">
        <v>8</v>
      </c>
      <c r="F9" s="1" t="s">
        <v>21</v>
      </c>
      <c r="G9" s="1">
        <v>5612381477</v>
      </c>
      <c r="H9" s="2">
        <v>31583</v>
      </c>
      <c r="I9" s="2">
        <v>38920</v>
      </c>
      <c r="J9" s="2" t="str">
        <f ca="1">IF(AND(TODAY()&gt;Data_Sheet[[#This Row],[M_Start_date]], TODAY()&lt;Data_Sheet[[#This Row],[M_End_date]]), "Active", IF(TODAY()&lt;Data_Sheet[[#This Row],[M_Start_date]], "Pending", "Expired"))</f>
        <v>Expired</v>
      </c>
      <c r="K9" s="1">
        <v>129</v>
      </c>
      <c r="L9" s="1" t="s">
        <v>638</v>
      </c>
      <c r="M9" s="1" t="s">
        <v>587</v>
      </c>
      <c r="N9" s="1" t="s">
        <v>588</v>
      </c>
      <c r="O9" s="1">
        <v>379</v>
      </c>
      <c r="P9" s="1">
        <v>590</v>
      </c>
      <c r="Q9" s="9">
        <f>Data_Sheet[[#This Row],[S.SH_WEIGHT]]/Data_Sheet[[#This Row],[S.SH_CHARGES]]</f>
        <v>0.64237288135593218</v>
      </c>
      <c r="R9" s="1" t="s">
        <v>639</v>
      </c>
      <c r="S9" s="1" t="s">
        <v>640</v>
      </c>
      <c r="T9" s="1" t="s">
        <v>584</v>
      </c>
      <c r="U9" s="10">
        <v>26046</v>
      </c>
      <c r="V9" s="10">
        <v>26238</v>
      </c>
      <c r="W9" s="1" t="s">
        <v>951</v>
      </c>
      <c r="X9" s="1">
        <v>56881</v>
      </c>
      <c r="Y9" s="1" t="s">
        <v>940</v>
      </c>
      <c r="Z9" s="1" t="s">
        <v>941</v>
      </c>
      <c r="AA9" s="2">
        <v>26238</v>
      </c>
      <c r="AB9" s="1">
        <v>437</v>
      </c>
      <c r="AC9" s="1" t="s">
        <v>1171</v>
      </c>
      <c r="AD9" s="1" t="s">
        <v>1172</v>
      </c>
      <c r="AE9" s="1" t="s">
        <v>1173</v>
      </c>
      <c r="AF9" s="1" t="s">
        <v>1174</v>
      </c>
      <c r="AG9" s="1">
        <v>2378946703</v>
      </c>
      <c r="AH9">
        <v>192</v>
      </c>
    </row>
    <row r="10" spans="1:34" x14ac:dyDescent="0.3">
      <c r="A10" s="1">
        <v>2154</v>
      </c>
      <c r="B10" s="1">
        <v>761</v>
      </c>
      <c r="C10" s="1" t="s">
        <v>22</v>
      </c>
      <c r="D10" s="1" t="s">
        <v>377</v>
      </c>
      <c r="E10" s="1" t="s">
        <v>11</v>
      </c>
      <c r="F10" s="1" t="s">
        <v>23</v>
      </c>
      <c r="G10" s="1">
        <v>8094222335</v>
      </c>
      <c r="H10" s="2">
        <v>27099</v>
      </c>
      <c r="I10" s="2">
        <v>29521</v>
      </c>
      <c r="J10" s="2" t="str">
        <f ca="1">IF(AND(TODAY()&gt;Data_Sheet[[#This Row],[M_Start_date]], TODAY()&lt;Data_Sheet[[#This Row],[M_End_date]]), "Active", IF(TODAY()&lt;Data_Sheet[[#This Row],[M_Start_date]], "Pending", "Expired"))</f>
        <v>Expired</v>
      </c>
      <c r="K10" s="1">
        <v>489</v>
      </c>
      <c r="L10" s="1" t="s">
        <v>597</v>
      </c>
      <c r="M10" s="1" t="s">
        <v>587</v>
      </c>
      <c r="N10" s="1" t="s">
        <v>588</v>
      </c>
      <c r="O10" s="1">
        <v>892</v>
      </c>
      <c r="P10" s="1">
        <v>1407</v>
      </c>
      <c r="Q10" s="9">
        <f>Data_Sheet[[#This Row],[S.SH_WEIGHT]]/Data_Sheet[[#This Row],[S.SH_CHARGES]]</f>
        <v>0.63397299218194736</v>
      </c>
      <c r="R10" s="1" t="s">
        <v>763</v>
      </c>
      <c r="S10" s="1" t="s">
        <v>764</v>
      </c>
      <c r="T10" s="1" t="s">
        <v>591</v>
      </c>
      <c r="U10" s="2">
        <v>38707</v>
      </c>
      <c r="V10" s="2"/>
      <c r="W10" s="1" t="s">
        <v>952</v>
      </c>
      <c r="X10" s="1">
        <v>99239</v>
      </c>
      <c r="Y10" s="1" t="s">
        <v>946</v>
      </c>
      <c r="Z10" s="1" t="s">
        <v>943</v>
      </c>
      <c r="AA10" s="2"/>
      <c r="AB10" s="1">
        <v>805</v>
      </c>
      <c r="AC10" s="1" t="s">
        <v>72</v>
      </c>
      <c r="AD10" s="1" t="s">
        <v>1175</v>
      </c>
      <c r="AE10" s="1" t="s">
        <v>1176</v>
      </c>
      <c r="AF10" s="1" t="s">
        <v>1177</v>
      </c>
      <c r="AG10" s="1">
        <v>8374022176</v>
      </c>
      <c r="AH10"/>
    </row>
    <row r="11" spans="1:34" x14ac:dyDescent="0.3">
      <c r="A11" s="1">
        <v>5543</v>
      </c>
      <c r="B11" s="1">
        <v>20</v>
      </c>
      <c r="C11" s="1" t="s">
        <v>24</v>
      </c>
      <c r="D11" s="1" t="s">
        <v>378</v>
      </c>
      <c r="E11" s="1" t="s">
        <v>11</v>
      </c>
      <c r="F11" s="1" t="s">
        <v>25</v>
      </c>
      <c r="G11" s="1">
        <v>4133741447</v>
      </c>
      <c r="H11" s="2">
        <v>26261</v>
      </c>
      <c r="I11" s="2">
        <v>31010</v>
      </c>
      <c r="J11" s="2" t="str">
        <f ca="1">IF(AND(TODAY()&gt;Data_Sheet[[#This Row],[M_Start_date]], TODAY()&lt;Data_Sheet[[#This Row],[M_End_date]]), "Active", IF(TODAY()&lt;Data_Sheet[[#This Row],[M_Start_date]], "Pending", "Expired"))</f>
        <v>Expired</v>
      </c>
      <c r="K11" s="1">
        <v>165</v>
      </c>
      <c r="L11" s="1" t="s">
        <v>601</v>
      </c>
      <c r="M11" s="1" t="s">
        <v>587</v>
      </c>
      <c r="N11" s="1" t="s">
        <v>588</v>
      </c>
      <c r="O11" s="1">
        <v>347</v>
      </c>
      <c r="P11" s="1">
        <v>786</v>
      </c>
      <c r="Q11" s="9">
        <f>Data_Sheet[[#This Row],[S.SH_WEIGHT]]/Data_Sheet[[#This Row],[S.SH_CHARGES]]</f>
        <v>0.44147582697201015</v>
      </c>
      <c r="R11" s="1" t="s">
        <v>631</v>
      </c>
      <c r="S11" s="1" t="s">
        <v>655</v>
      </c>
      <c r="T11" s="1" t="s">
        <v>591</v>
      </c>
      <c r="U11" s="2">
        <v>29039</v>
      </c>
      <c r="V11" s="2"/>
      <c r="W11" s="1" t="s">
        <v>954</v>
      </c>
      <c r="X11" s="1">
        <v>23921</v>
      </c>
      <c r="Y11" s="1" t="s">
        <v>946</v>
      </c>
      <c r="Z11" s="1" t="s">
        <v>943</v>
      </c>
      <c r="AA11" s="2"/>
      <c r="AB11" s="1">
        <v>803</v>
      </c>
      <c r="AC11" s="1" t="s">
        <v>1178</v>
      </c>
      <c r="AD11" s="1" t="s">
        <v>1179</v>
      </c>
      <c r="AE11" s="1" t="s">
        <v>1180</v>
      </c>
      <c r="AF11" s="1" t="s">
        <v>1163</v>
      </c>
      <c r="AG11" s="1">
        <v>5698225463</v>
      </c>
      <c r="AH11"/>
    </row>
    <row r="12" spans="1:34" x14ac:dyDescent="0.3">
      <c r="A12" s="1">
        <v>2332</v>
      </c>
      <c r="B12" s="1">
        <v>356</v>
      </c>
      <c r="C12" s="1" t="s">
        <v>26</v>
      </c>
      <c r="D12" s="1" t="s">
        <v>379</v>
      </c>
      <c r="E12" s="1" t="s">
        <v>14</v>
      </c>
      <c r="F12" s="1" t="s">
        <v>27</v>
      </c>
      <c r="G12" s="1">
        <v>4399641006</v>
      </c>
      <c r="H12" s="2">
        <v>39964</v>
      </c>
      <c r="I12" s="2">
        <v>41914</v>
      </c>
      <c r="J12" s="2" t="str">
        <f ca="1">IF(AND(TODAY()&gt;Data_Sheet[[#This Row],[M_Start_date]], TODAY()&lt;Data_Sheet[[#This Row],[M_End_date]]), "Active", IF(TODAY()&lt;Data_Sheet[[#This Row],[M_Start_date]], "Pending", "Expired"))</f>
        <v>Expired</v>
      </c>
      <c r="K12" s="1">
        <v>164</v>
      </c>
      <c r="L12" s="1" t="s">
        <v>611</v>
      </c>
      <c r="M12" s="1" t="s">
        <v>580</v>
      </c>
      <c r="N12" s="1" t="s">
        <v>581</v>
      </c>
      <c r="O12" s="1">
        <v>457</v>
      </c>
      <c r="P12" s="1">
        <v>855</v>
      </c>
      <c r="Q12" s="9">
        <f>Data_Sheet[[#This Row],[S.SH_WEIGHT]]/Data_Sheet[[#This Row],[S.SH_CHARGES]]</f>
        <v>0.53450292397660815</v>
      </c>
      <c r="R12" s="1" t="s">
        <v>653</v>
      </c>
      <c r="S12" s="1" t="s">
        <v>654</v>
      </c>
      <c r="T12" s="1" t="s">
        <v>591</v>
      </c>
      <c r="U12" s="2">
        <v>27879</v>
      </c>
      <c r="V12" s="2"/>
      <c r="W12" s="1" t="s">
        <v>955</v>
      </c>
      <c r="X12" s="1">
        <v>67599</v>
      </c>
      <c r="Y12" s="1" t="s">
        <v>946</v>
      </c>
      <c r="Z12" s="1" t="s">
        <v>941</v>
      </c>
      <c r="AA12" s="2"/>
      <c r="AB12" s="1">
        <v>295</v>
      </c>
      <c r="AC12" s="1" t="s">
        <v>1181</v>
      </c>
      <c r="AD12" s="1" t="s">
        <v>1182</v>
      </c>
      <c r="AE12" s="1" t="s">
        <v>1183</v>
      </c>
      <c r="AF12" s="1" t="s">
        <v>1167</v>
      </c>
      <c r="AG12" s="1">
        <v>1948808609</v>
      </c>
      <c r="AH12"/>
    </row>
    <row r="13" spans="1:34" x14ac:dyDescent="0.3">
      <c r="A13" s="1">
        <v>6404</v>
      </c>
      <c r="B13" s="1">
        <v>10</v>
      </c>
      <c r="C13" s="1" t="s">
        <v>124</v>
      </c>
      <c r="D13" s="1" t="s">
        <v>436</v>
      </c>
      <c r="E13" s="1" t="s">
        <v>8</v>
      </c>
      <c r="F13" s="1" t="s">
        <v>105</v>
      </c>
      <c r="G13" s="1">
        <v>4771182901</v>
      </c>
      <c r="H13" s="2">
        <v>34702</v>
      </c>
      <c r="I13" s="2">
        <v>36802</v>
      </c>
      <c r="J13" s="2" t="str">
        <f ca="1">IF(AND(TODAY()&gt;Data_Sheet[[#This Row],[M_Start_date]], TODAY()&lt;Data_Sheet[[#This Row],[M_End_date]]), "Active", IF(TODAY()&lt;Data_Sheet[[#This Row],[M_Start_date]], "Pending", "Expired"))</f>
        <v>Expired</v>
      </c>
      <c r="K13" s="1">
        <v>12</v>
      </c>
      <c r="L13" s="1" t="s">
        <v>586</v>
      </c>
      <c r="M13" s="1" t="s">
        <v>587</v>
      </c>
      <c r="N13" s="1" t="s">
        <v>588</v>
      </c>
      <c r="O13" s="1">
        <v>360</v>
      </c>
      <c r="P13" s="1">
        <v>565</v>
      </c>
      <c r="Q13" s="9">
        <f>Data_Sheet[[#This Row],[S.SH_WEIGHT]]/Data_Sheet[[#This Row],[S.SH_CHARGES]]</f>
        <v>0.63716814159292035</v>
      </c>
      <c r="R13" s="1" t="s">
        <v>589</v>
      </c>
      <c r="S13" s="1" t="s">
        <v>590</v>
      </c>
      <c r="T13" s="1" t="s">
        <v>591</v>
      </c>
      <c r="U13" s="2">
        <v>36695</v>
      </c>
      <c r="V13" s="2"/>
      <c r="W13" s="1" t="s">
        <v>950</v>
      </c>
      <c r="X13" s="1">
        <v>35525</v>
      </c>
      <c r="Y13" s="1" t="s">
        <v>946</v>
      </c>
      <c r="Z13" s="1" t="s">
        <v>943</v>
      </c>
      <c r="AA13" s="2"/>
      <c r="AB13" s="1">
        <v>256</v>
      </c>
      <c r="AC13" s="1" t="s">
        <v>60</v>
      </c>
      <c r="AD13" s="1" t="s">
        <v>1184</v>
      </c>
      <c r="AE13" s="1" t="s">
        <v>1185</v>
      </c>
      <c r="AF13" s="1" t="s">
        <v>1186</v>
      </c>
      <c r="AG13" s="1">
        <v>2513725051</v>
      </c>
      <c r="AH13"/>
    </row>
    <row r="14" spans="1:34" x14ac:dyDescent="0.3">
      <c r="A14" s="1">
        <v>4094</v>
      </c>
      <c r="B14" s="1">
        <v>301</v>
      </c>
      <c r="C14" s="1" t="s">
        <v>28</v>
      </c>
      <c r="D14" s="1" t="s">
        <v>380</v>
      </c>
      <c r="E14" s="1" t="s">
        <v>8</v>
      </c>
      <c r="F14" s="1" t="s">
        <v>29</v>
      </c>
      <c r="G14" s="1">
        <v>7077259810</v>
      </c>
      <c r="H14" s="2">
        <v>43183</v>
      </c>
      <c r="I14" s="2">
        <v>49672</v>
      </c>
      <c r="J14" s="2" t="str">
        <f ca="1">IF(AND(TODAY()&gt;Data_Sheet[[#This Row],[M_Start_date]], TODAY()&lt;Data_Sheet[[#This Row],[M_End_date]]), "Active", IF(TODAY()&lt;Data_Sheet[[#This Row],[M_Start_date]], "Pending", "Expired"))</f>
        <v>Active</v>
      </c>
      <c r="K14" s="1">
        <v>364</v>
      </c>
      <c r="L14" s="1" t="s">
        <v>687</v>
      </c>
      <c r="M14" s="1" t="s">
        <v>580</v>
      </c>
      <c r="N14" s="1" t="s">
        <v>581</v>
      </c>
      <c r="O14" s="1">
        <v>957</v>
      </c>
      <c r="P14" s="1">
        <v>1182</v>
      </c>
      <c r="Q14" s="9">
        <f>Data_Sheet[[#This Row],[S.SH_WEIGHT]]/Data_Sheet[[#This Row],[S.SH_CHARGES]]</f>
        <v>0.80964467005076146</v>
      </c>
      <c r="R14" s="1" t="s">
        <v>731</v>
      </c>
      <c r="S14" s="1" t="s">
        <v>732</v>
      </c>
      <c r="T14" s="1" t="s">
        <v>591</v>
      </c>
      <c r="U14" s="2">
        <v>40971</v>
      </c>
      <c r="V14" s="2"/>
      <c r="W14" s="1" t="s">
        <v>957</v>
      </c>
      <c r="X14" s="1">
        <v>3725</v>
      </c>
      <c r="Y14" s="1" t="s">
        <v>946</v>
      </c>
      <c r="Z14" s="1" t="s">
        <v>943</v>
      </c>
      <c r="AA14" s="2"/>
      <c r="AB14" s="1">
        <v>804</v>
      </c>
      <c r="AC14" s="1" t="s">
        <v>1187</v>
      </c>
      <c r="AD14" s="1" t="s">
        <v>1150</v>
      </c>
      <c r="AE14" s="1" t="s">
        <v>39</v>
      </c>
      <c r="AF14" s="1" t="s">
        <v>1188</v>
      </c>
      <c r="AG14" s="1">
        <v>5155277679</v>
      </c>
      <c r="AH14"/>
    </row>
    <row r="15" spans="1:34" x14ac:dyDescent="0.3">
      <c r="A15" s="1">
        <v>3042</v>
      </c>
      <c r="B15" s="1">
        <v>450</v>
      </c>
      <c r="C15" s="1" t="s">
        <v>381</v>
      </c>
      <c r="D15" s="1" t="s">
        <v>382</v>
      </c>
      <c r="E15" s="1" t="s">
        <v>11</v>
      </c>
      <c r="F15" s="1" t="s">
        <v>30</v>
      </c>
      <c r="G15" s="1">
        <v>1634188566</v>
      </c>
      <c r="H15" s="2">
        <v>26914</v>
      </c>
      <c r="I15" s="2">
        <v>30324</v>
      </c>
      <c r="J15" s="2" t="str">
        <f ca="1">IF(AND(TODAY()&gt;Data_Sheet[[#This Row],[M_Start_date]], TODAY()&lt;Data_Sheet[[#This Row],[M_End_date]]), "Active", IF(TODAY()&lt;Data_Sheet[[#This Row],[M_Start_date]], "Pending", "Expired"))</f>
        <v>Expired</v>
      </c>
      <c r="K15" s="1">
        <v>469</v>
      </c>
      <c r="L15" s="1" t="s">
        <v>627</v>
      </c>
      <c r="M15" s="1" t="s">
        <v>580</v>
      </c>
      <c r="N15" s="1" t="s">
        <v>588</v>
      </c>
      <c r="O15" s="1">
        <v>23</v>
      </c>
      <c r="P15" s="1">
        <v>25</v>
      </c>
      <c r="Q15" s="9">
        <f>Data_Sheet[[#This Row],[S.SH_WEIGHT]]/Data_Sheet[[#This Row],[S.SH_CHARGES]]</f>
        <v>0.92</v>
      </c>
      <c r="R15" s="1" t="s">
        <v>757</v>
      </c>
      <c r="S15" s="1" t="s">
        <v>758</v>
      </c>
      <c r="T15" s="1" t="s">
        <v>584</v>
      </c>
      <c r="U15" s="10">
        <v>33287</v>
      </c>
      <c r="V15" s="10">
        <v>33373</v>
      </c>
      <c r="W15" s="1" t="s">
        <v>958</v>
      </c>
      <c r="X15" s="1">
        <v>95516</v>
      </c>
      <c r="Y15" s="1" t="s">
        <v>940</v>
      </c>
      <c r="Z15" s="1" t="s">
        <v>943</v>
      </c>
      <c r="AA15" s="2">
        <v>33373</v>
      </c>
      <c r="AB15" s="1">
        <v>54</v>
      </c>
      <c r="AC15" s="1" t="s">
        <v>1189</v>
      </c>
      <c r="AD15" s="1" t="s">
        <v>1190</v>
      </c>
      <c r="AE15" s="1" t="s">
        <v>1191</v>
      </c>
      <c r="AF15" s="1" t="s">
        <v>1192</v>
      </c>
      <c r="AG15" s="1">
        <v>8682770474</v>
      </c>
      <c r="AH15">
        <v>86</v>
      </c>
    </row>
    <row r="16" spans="1:34" x14ac:dyDescent="0.3">
      <c r="A16" s="1">
        <v>2220</v>
      </c>
      <c r="B16" s="1">
        <v>782</v>
      </c>
      <c r="C16" s="1" t="s">
        <v>31</v>
      </c>
      <c r="D16" s="1" t="s">
        <v>383</v>
      </c>
      <c r="E16" s="1" t="s">
        <v>11</v>
      </c>
      <c r="F16" s="1" t="s">
        <v>32</v>
      </c>
      <c r="G16" s="1">
        <v>6963794710</v>
      </c>
      <c r="H16" s="2">
        <v>37161</v>
      </c>
      <c r="I16" s="2">
        <v>41937</v>
      </c>
      <c r="J16" s="2" t="str">
        <f ca="1">IF(AND(TODAY()&gt;Data_Sheet[[#This Row],[M_Start_date]], TODAY()&lt;Data_Sheet[[#This Row],[M_End_date]]), "Active", IF(TODAY()&lt;Data_Sheet[[#This Row],[M_Start_date]], "Pending", "Expired"))</f>
        <v>Expired</v>
      </c>
      <c r="K16" s="1">
        <v>158</v>
      </c>
      <c r="L16" s="1" t="s">
        <v>608</v>
      </c>
      <c r="M16" s="1" t="s">
        <v>587</v>
      </c>
      <c r="N16" s="1" t="s">
        <v>581</v>
      </c>
      <c r="O16" s="1">
        <v>479</v>
      </c>
      <c r="P16" s="1">
        <v>861</v>
      </c>
      <c r="Q16" s="9">
        <f>Data_Sheet[[#This Row],[S.SH_WEIGHT]]/Data_Sheet[[#This Row],[S.SH_CHARGES]]</f>
        <v>0.55632984901277582</v>
      </c>
      <c r="R16" s="1" t="s">
        <v>17</v>
      </c>
      <c r="S16" s="1" t="s">
        <v>650</v>
      </c>
      <c r="T16" s="1" t="s">
        <v>584</v>
      </c>
      <c r="U16" s="10">
        <v>27850</v>
      </c>
      <c r="V16" s="10">
        <v>27941</v>
      </c>
      <c r="W16" s="1" t="s">
        <v>960</v>
      </c>
      <c r="X16" s="1">
        <v>62528</v>
      </c>
      <c r="Y16" s="1" t="s">
        <v>940</v>
      </c>
      <c r="Z16" s="1" t="s">
        <v>943</v>
      </c>
      <c r="AA16" s="2">
        <v>27941</v>
      </c>
      <c r="AB16" s="1">
        <v>853</v>
      </c>
      <c r="AC16" s="1" t="s">
        <v>1193</v>
      </c>
      <c r="AD16" s="1" t="s">
        <v>1194</v>
      </c>
      <c r="AE16" s="1" t="s">
        <v>1195</v>
      </c>
      <c r="AF16" s="1" t="s">
        <v>1196</v>
      </c>
      <c r="AG16" s="1">
        <v>9334728554</v>
      </c>
      <c r="AH16">
        <v>91</v>
      </c>
    </row>
    <row r="17" spans="1:34" x14ac:dyDescent="0.3">
      <c r="A17" s="1">
        <v>4988</v>
      </c>
      <c r="B17" s="1">
        <v>820</v>
      </c>
      <c r="C17" s="1" t="s">
        <v>33</v>
      </c>
      <c r="D17" s="1" t="s">
        <v>384</v>
      </c>
      <c r="E17" s="1" t="s">
        <v>11</v>
      </c>
      <c r="F17" s="1" t="s">
        <v>34</v>
      </c>
      <c r="G17" s="1">
        <v>2644171337</v>
      </c>
      <c r="H17" s="2">
        <v>41028</v>
      </c>
      <c r="I17" s="2">
        <v>45546</v>
      </c>
      <c r="J17" s="2" t="str">
        <f ca="1">IF(AND(TODAY()&gt;Data_Sheet[[#This Row],[M_Start_date]], TODAY()&lt;Data_Sheet[[#This Row],[M_End_date]]), "Active", IF(TODAY()&lt;Data_Sheet[[#This Row],[M_Start_date]], "Pending", "Expired"))</f>
        <v>Active</v>
      </c>
      <c r="K17" s="1">
        <v>337</v>
      </c>
      <c r="L17" s="1" t="s">
        <v>627</v>
      </c>
      <c r="M17" s="1" t="s">
        <v>587</v>
      </c>
      <c r="N17" s="1" t="s">
        <v>581</v>
      </c>
      <c r="O17" s="1">
        <v>305</v>
      </c>
      <c r="P17" s="1">
        <v>834</v>
      </c>
      <c r="Q17" s="9">
        <f>Data_Sheet[[#This Row],[S.SH_WEIGHT]]/Data_Sheet[[#This Row],[S.SH_CHARGES]]</f>
        <v>0.3657074340527578</v>
      </c>
      <c r="R17" s="1" t="s">
        <v>720</v>
      </c>
      <c r="S17" s="1" t="s">
        <v>721</v>
      </c>
      <c r="T17" s="1" t="s">
        <v>591</v>
      </c>
      <c r="U17" s="2">
        <v>27891</v>
      </c>
      <c r="V17" s="2"/>
      <c r="W17" s="1" t="s">
        <v>961</v>
      </c>
      <c r="X17" s="1">
        <v>21021</v>
      </c>
      <c r="Y17" s="1" t="s">
        <v>946</v>
      </c>
      <c r="Z17" s="1" t="s">
        <v>941</v>
      </c>
      <c r="AA17" s="2"/>
      <c r="AB17" s="1">
        <v>902</v>
      </c>
      <c r="AC17" s="1" t="s">
        <v>1197</v>
      </c>
      <c r="AD17" s="1" t="s">
        <v>1198</v>
      </c>
      <c r="AE17" s="1" t="s">
        <v>1199</v>
      </c>
      <c r="AF17" s="1" t="s">
        <v>1200</v>
      </c>
      <c r="AG17" s="1">
        <v>8568849220</v>
      </c>
      <c r="AH17"/>
    </row>
    <row r="18" spans="1:34" x14ac:dyDescent="0.3">
      <c r="A18" s="1">
        <v>6759</v>
      </c>
      <c r="B18" s="1">
        <v>310</v>
      </c>
      <c r="C18" s="1" t="s">
        <v>251</v>
      </c>
      <c r="D18" s="1" t="s">
        <v>506</v>
      </c>
      <c r="E18" s="1" t="s">
        <v>8</v>
      </c>
      <c r="F18" s="1" t="s">
        <v>252</v>
      </c>
      <c r="G18" s="1">
        <v>2604037592</v>
      </c>
      <c r="H18" s="2">
        <v>26413</v>
      </c>
      <c r="I18" s="2">
        <v>30022</v>
      </c>
      <c r="J18" s="2" t="str">
        <f ca="1">IF(AND(TODAY()&gt;Data_Sheet[[#This Row],[M_Start_date]], TODAY()&lt;Data_Sheet[[#This Row],[M_End_date]]), "Active", IF(TODAY()&lt;Data_Sheet[[#This Row],[M_Start_date]], "Pending", "Expired"))</f>
        <v>Expired</v>
      </c>
      <c r="K18" s="1">
        <v>20</v>
      </c>
      <c r="L18" s="1" t="s">
        <v>586</v>
      </c>
      <c r="M18" s="1" t="s">
        <v>587</v>
      </c>
      <c r="N18" s="1" t="s">
        <v>588</v>
      </c>
      <c r="O18" s="1">
        <v>630</v>
      </c>
      <c r="P18" s="1">
        <v>1062</v>
      </c>
      <c r="Q18" s="9">
        <f>Data_Sheet[[#This Row],[S.SH_WEIGHT]]/Data_Sheet[[#This Row],[S.SH_CHARGES]]</f>
        <v>0.59322033898305082</v>
      </c>
      <c r="R18" s="1" t="s">
        <v>592</v>
      </c>
      <c r="S18" s="1" t="s">
        <v>593</v>
      </c>
      <c r="T18" s="1" t="s">
        <v>591</v>
      </c>
      <c r="U18" s="2">
        <v>43007</v>
      </c>
      <c r="V18" s="2"/>
      <c r="W18" s="1" t="s">
        <v>953</v>
      </c>
      <c r="X18" s="1">
        <v>48873</v>
      </c>
      <c r="Y18" s="1" t="s">
        <v>946</v>
      </c>
      <c r="Z18" s="1" t="s">
        <v>941</v>
      </c>
      <c r="AA18" s="2"/>
      <c r="AB18" s="1">
        <v>959</v>
      </c>
      <c r="AC18" s="1" t="s">
        <v>1201</v>
      </c>
      <c r="AD18" s="1" t="s">
        <v>1194</v>
      </c>
      <c r="AE18" s="1" t="s">
        <v>1202</v>
      </c>
      <c r="AF18" s="1" t="s">
        <v>1203</v>
      </c>
      <c r="AG18" s="1">
        <v>1171287473</v>
      </c>
      <c r="AH18"/>
    </row>
    <row r="19" spans="1:34" x14ac:dyDescent="0.3">
      <c r="A19" s="1">
        <v>175</v>
      </c>
      <c r="B19" s="1">
        <v>316</v>
      </c>
      <c r="C19" s="1" t="s">
        <v>35</v>
      </c>
      <c r="D19" s="1" t="s">
        <v>385</v>
      </c>
      <c r="E19" s="1" t="s">
        <v>11</v>
      </c>
      <c r="F19" s="1" t="s">
        <v>36</v>
      </c>
      <c r="G19" s="1">
        <v>3057896481</v>
      </c>
      <c r="H19" s="2">
        <v>30104</v>
      </c>
      <c r="I19" s="2">
        <v>32121</v>
      </c>
      <c r="J19" s="2" t="str">
        <f ca="1">IF(AND(TODAY()&gt;Data_Sheet[[#This Row],[M_Start_date]], TODAY()&lt;Data_Sheet[[#This Row],[M_End_date]]), "Active", IF(TODAY()&lt;Data_Sheet[[#This Row],[M_Start_date]], "Pending", "Expired"))</f>
        <v>Expired</v>
      </c>
      <c r="K19" s="1">
        <v>634</v>
      </c>
      <c r="L19" s="1" t="s">
        <v>608</v>
      </c>
      <c r="M19" s="1" t="s">
        <v>580</v>
      </c>
      <c r="N19" s="1" t="s">
        <v>581</v>
      </c>
      <c r="O19" s="1">
        <v>939</v>
      </c>
      <c r="P19" s="1">
        <v>1446</v>
      </c>
      <c r="Q19" s="9">
        <f>Data_Sheet[[#This Row],[S.SH_WEIGHT]]/Data_Sheet[[#This Row],[S.SH_CHARGES]]</f>
        <v>0.64937759336099588</v>
      </c>
      <c r="R19" s="1" t="s">
        <v>809</v>
      </c>
      <c r="S19" s="1" t="s">
        <v>810</v>
      </c>
      <c r="T19" s="1" t="s">
        <v>591</v>
      </c>
      <c r="U19" s="2">
        <v>29501</v>
      </c>
      <c r="V19" s="2"/>
      <c r="W19" s="1" t="s">
        <v>963</v>
      </c>
      <c r="X19" s="1">
        <v>99492</v>
      </c>
      <c r="Y19" s="1" t="s">
        <v>946</v>
      </c>
      <c r="Z19" s="1" t="s">
        <v>941</v>
      </c>
      <c r="AA19" s="2"/>
      <c r="AB19" s="1">
        <v>163</v>
      </c>
      <c r="AC19" s="1" t="s">
        <v>1204</v>
      </c>
      <c r="AD19" s="1" t="s">
        <v>1205</v>
      </c>
      <c r="AE19" s="1" t="s">
        <v>1206</v>
      </c>
      <c r="AF19" s="1" t="s">
        <v>1207</v>
      </c>
      <c r="AG19" s="1">
        <v>6993831591</v>
      </c>
      <c r="AH19"/>
    </row>
    <row r="20" spans="1:34" x14ac:dyDescent="0.3">
      <c r="A20" s="1">
        <v>4233</v>
      </c>
      <c r="B20" s="1">
        <v>945</v>
      </c>
      <c r="C20" s="1" t="s">
        <v>386</v>
      </c>
      <c r="D20" s="1" t="s">
        <v>387</v>
      </c>
      <c r="E20" s="1" t="s">
        <v>8</v>
      </c>
      <c r="F20" s="1" t="s">
        <v>37</v>
      </c>
      <c r="G20" s="1">
        <v>3335480444</v>
      </c>
      <c r="H20" s="2">
        <v>27616</v>
      </c>
      <c r="I20" s="2">
        <v>33380</v>
      </c>
      <c r="J20" s="2" t="str">
        <f ca="1">IF(AND(TODAY()&gt;Data_Sheet[[#This Row],[M_Start_date]], TODAY()&lt;Data_Sheet[[#This Row],[M_End_date]]), "Active", IF(TODAY()&lt;Data_Sheet[[#This Row],[M_Start_date]], "Pending", "Expired"))</f>
        <v>Expired</v>
      </c>
      <c r="K20" s="1">
        <v>577</v>
      </c>
      <c r="L20" s="1" t="s">
        <v>597</v>
      </c>
      <c r="M20" s="1" t="s">
        <v>587</v>
      </c>
      <c r="N20" s="1" t="s">
        <v>588</v>
      </c>
      <c r="O20" s="1">
        <v>679</v>
      </c>
      <c r="P20" s="1">
        <v>1455</v>
      </c>
      <c r="Q20" s="9">
        <f>Data_Sheet[[#This Row],[S.SH_WEIGHT]]/Data_Sheet[[#This Row],[S.SH_CHARGES]]</f>
        <v>0.46666666666666667</v>
      </c>
      <c r="R20" s="1" t="s">
        <v>791</v>
      </c>
      <c r="S20" s="1" t="s">
        <v>17</v>
      </c>
      <c r="T20" s="1" t="s">
        <v>584</v>
      </c>
      <c r="U20" s="10">
        <v>31855</v>
      </c>
      <c r="V20" s="10">
        <v>31998</v>
      </c>
      <c r="W20" s="1" t="s">
        <v>964</v>
      </c>
      <c r="X20" s="1">
        <v>60282</v>
      </c>
      <c r="Y20" s="1" t="s">
        <v>940</v>
      </c>
      <c r="Z20" s="1" t="s">
        <v>941</v>
      </c>
      <c r="AA20" s="2">
        <v>31998</v>
      </c>
      <c r="AB20" s="1">
        <v>993</v>
      </c>
      <c r="AC20" s="1" t="s">
        <v>1208</v>
      </c>
      <c r="AD20" s="1" t="s">
        <v>1165</v>
      </c>
      <c r="AE20" s="1" t="s">
        <v>1209</v>
      </c>
      <c r="AF20" s="1" t="s">
        <v>1152</v>
      </c>
      <c r="AG20" s="1">
        <v>3028920870</v>
      </c>
      <c r="AH20">
        <v>143</v>
      </c>
    </row>
    <row r="21" spans="1:34" x14ac:dyDescent="0.3">
      <c r="A21" s="1">
        <v>4351</v>
      </c>
      <c r="B21" s="1">
        <v>174</v>
      </c>
      <c r="C21" s="1" t="s">
        <v>38</v>
      </c>
      <c r="D21" s="1" t="s">
        <v>388</v>
      </c>
      <c r="E21" s="1" t="s">
        <v>8</v>
      </c>
      <c r="F21" s="1" t="s">
        <v>39</v>
      </c>
      <c r="G21" s="1">
        <v>1772719208</v>
      </c>
      <c r="H21" s="2">
        <v>41896</v>
      </c>
      <c r="I21" s="2">
        <v>43760</v>
      </c>
      <c r="J21" s="2" t="str">
        <f ca="1">IF(AND(TODAY()&gt;Data_Sheet[[#This Row],[M_Start_date]], TODAY()&lt;Data_Sheet[[#This Row],[M_End_date]]), "Active", IF(TODAY()&lt;Data_Sheet[[#This Row],[M_Start_date]], "Pending", "Expired"))</f>
        <v>Expired</v>
      </c>
      <c r="K21" s="1">
        <v>907</v>
      </c>
      <c r="L21" s="1" t="s">
        <v>627</v>
      </c>
      <c r="M21" s="1" t="s">
        <v>580</v>
      </c>
      <c r="N21" s="1" t="s">
        <v>581</v>
      </c>
      <c r="O21" s="1">
        <v>803</v>
      </c>
      <c r="P21" s="1">
        <v>1020</v>
      </c>
      <c r="Q21" s="9">
        <f>Data_Sheet[[#This Row],[S.SH_WEIGHT]]/Data_Sheet[[#This Row],[S.SH_CHARGES]]</f>
        <v>0.78725490196078429</v>
      </c>
      <c r="R21" s="1" t="s">
        <v>890</v>
      </c>
      <c r="S21" s="1" t="s">
        <v>891</v>
      </c>
      <c r="T21" s="1" t="s">
        <v>591</v>
      </c>
      <c r="U21" s="2">
        <v>41478</v>
      </c>
      <c r="V21" s="2"/>
      <c r="W21" s="1" t="s">
        <v>966</v>
      </c>
      <c r="X21" s="1">
        <v>20357</v>
      </c>
      <c r="Y21" s="1" t="s">
        <v>946</v>
      </c>
      <c r="Z21" s="1" t="s">
        <v>941</v>
      </c>
      <c r="AA21" s="2"/>
      <c r="AB21" s="1">
        <v>891</v>
      </c>
      <c r="AC21" s="1" t="s">
        <v>1210</v>
      </c>
      <c r="AD21" s="1" t="s">
        <v>1211</v>
      </c>
      <c r="AE21" s="1" t="s">
        <v>1212</v>
      </c>
      <c r="AF21" s="1" t="s">
        <v>1213</v>
      </c>
      <c r="AG21" s="1">
        <v>8786356477</v>
      </c>
      <c r="AH21"/>
    </row>
    <row r="22" spans="1:34" x14ac:dyDescent="0.3">
      <c r="A22" s="1">
        <v>5578</v>
      </c>
      <c r="B22" s="1">
        <v>634</v>
      </c>
      <c r="C22" s="1" t="s">
        <v>40</v>
      </c>
      <c r="D22" s="1" t="s">
        <v>389</v>
      </c>
      <c r="E22" s="1" t="s">
        <v>11</v>
      </c>
      <c r="F22" s="1" t="s">
        <v>41</v>
      </c>
      <c r="G22" s="1">
        <v>3581081156</v>
      </c>
      <c r="H22" s="2">
        <v>38125</v>
      </c>
      <c r="I22" s="2">
        <v>42624</v>
      </c>
      <c r="J22" s="2" t="str">
        <f ca="1">IF(AND(TODAY()&gt;Data_Sheet[[#This Row],[M_Start_date]], TODAY()&lt;Data_Sheet[[#This Row],[M_End_date]]), "Active", IF(TODAY()&lt;Data_Sheet[[#This Row],[M_Start_date]], "Pending", "Expired"))</f>
        <v>Expired</v>
      </c>
      <c r="K22" s="1">
        <v>870</v>
      </c>
      <c r="L22" s="1" t="s">
        <v>586</v>
      </c>
      <c r="M22" s="1" t="s">
        <v>587</v>
      </c>
      <c r="N22" s="1" t="s">
        <v>588</v>
      </c>
      <c r="O22" s="1">
        <v>783</v>
      </c>
      <c r="P22" s="1">
        <v>1042</v>
      </c>
      <c r="Q22" s="9">
        <f>Data_Sheet[[#This Row],[S.SH_WEIGHT]]/Data_Sheet[[#This Row],[S.SH_CHARGES]]</f>
        <v>0.75143953934740881</v>
      </c>
      <c r="R22" s="1" t="s">
        <v>877</v>
      </c>
      <c r="S22" s="1" t="s">
        <v>878</v>
      </c>
      <c r="T22" s="1" t="s">
        <v>591</v>
      </c>
      <c r="U22" s="2">
        <v>40239</v>
      </c>
      <c r="V22" s="2"/>
      <c r="W22" s="1" t="s">
        <v>967</v>
      </c>
      <c r="X22" s="1">
        <v>24053</v>
      </c>
      <c r="Y22" s="1" t="s">
        <v>946</v>
      </c>
      <c r="Z22" s="1" t="s">
        <v>941</v>
      </c>
      <c r="AA22" s="2"/>
      <c r="AB22" s="1">
        <v>950</v>
      </c>
      <c r="AC22" s="1" t="s">
        <v>1214</v>
      </c>
      <c r="AD22" s="1" t="s">
        <v>1215</v>
      </c>
      <c r="AE22" s="1" t="s">
        <v>1216</v>
      </c>
      <c r="AF22" s="1" t="s">
        <v>1167</v>
      </c>
      <c r="AG22" s="1">
        <v>5614057152</v>
      </c>
      <c r="AH22"/>
    </row>
    <row r="23" spans="1:34" x14ac:dyDescent="0.3">
      <c r="A23" s="1">
        <v>1724</v>
      </c>
      <c r="B23" s="1">
        <v>805</v>
      </c>
      <c r="C23" s="1" t="s">
        <v>273</v>
      </c>
      <c r="D23" s="1" t="s">
        <v>520</v>
      </c>
      <c r="E23" s="1" t="s">
        <v>8</v>
      </c>
      <c r="F23" s="1" t="s">
        <v>274</v>
      </c>
      <c r="G23" s="1">
        <v>5023276687</v>
      </c>
      <c r="H23" s="2">
        <v>30618</v>
      </c>
      <c r="I23" s="2">
        <v>32019</v>
      </c>
      <c r="J23" s="2" t="str">
        <f ca="1">IF(AND(TODAY()&gt;Data_Sheet[[#This Row],[M_Start_date]], TODAY()&lt;Data_Sheet[[#This Row],[M_End_date]]), "Active", IF(TODAY()&lt;Data_Sheet[[#This Row],[M_Start_date]], "Pending", "Expired"))</f>
        <v>Expired</v>
      </c>
      <c r="K23" s="1">
        <v>25</v>
      </c>
      <c r="L23" s="1" t="s">
        <v>594</v>
      </c>
      <c r="M23" s="1" t="s">
        <v>587</v>
      </c>
      <c r="N23" s="1" t="s">
        <v>581</v>
      </c>
      <c r="O23" s="1">
        <v>431</v>
      </c>
      <c r="P23" s="1">
        <v>702</v>
      </c>
      <c r="Q23" s="9">
        <f>Data_Sheet[[#This Row],[S.SH_WEIGHT]]/Data_Sheet[[#This Row],[S.SH_CHARGES]]</f>
        <v>0.61396011396011396</v>
      </c>
      <c r="R23" s="1" t="s">
        <v>595</v>
      </c>
      <c r="S23" s="1" t="s">
        <v>596</v>
      </c>
      <c r="T23" s="1" t="s">
        <v>584</v>
      </c>
      <c r="U23" s="10">
        <v>38136</v>
      </c>
      <c r="V23" s="10">
        <v>38124</v>
      </c>
      <c r="W23" s="1" t="s">
        <v>956</v>
      </c>
      <c r="X23" s="1">
        <v>37286</v>
      </c>
      <c r="Y23" s="1" t="s">
        <v>940</v>
      </c>
      <c r="Z23" s="1" t="s">
        <v>941</v>
      </c>
      <c r="AA23" s="2">
        <v>38124</v>
      </c>
      <c r="AB23" s="1">
        <v>180</v>
      </c>
      <c r="AC23" s="1" t="s">
        <v>365</v>
      </c>
      <c r="AD23" s="1" t="s">
        <v>1194</v>
      </c>
      <c r="AE23" s="1" t="s">
        <v>1217</v>
      </c>
      <c r="AF23" s="1" t="s">
        <v>1218</v>
      </c>
      <c r="AG23" s="1">
        <v>6076587686</v>
      </c>
      <c r="AH23">
        <v>-12</v>
      </c>
    </row>
    <row r="24" spans="1:34" x14ac:dyDescent="0.3">
      <c r="A24" s="1">
        <v>4523</v>
      </c>
      <c r="B24" s="1">
        <v>456</v>
      </c>
      <c r="C24" s="1" t="s">
        <v>42</v>
      </c>
      <c r="D24" s="1" t="s">
        <v>390</v>
      </c>
      <c r="E24" s="1" t="s">
        <v>11</v>
      </c>
      <c r="F24" s="1" t="s">
        <v>43</v>
      </c>
      <c r="G24" s="1">
        <v>9811567113</v>
      </c>
      <c r="H24" s="2">
        <v>42368</v>
      </c>
      <c r="I24" s="2">
        <v>48934</v>
      </c>
      <c r="J24" s="2" t="str">
        <f ca="1">IF(AND(TODAY()&gt;Data_Sheet[[#This Row],[M_Start_date]], TODAY()&lt;Data_Sheet[[#This Row],[M_End_date]]), "Active", IF(TODAY()&lt;Data_Sheet[[#This Row],[M_Start_date]], "Pending", "Expired"))</f>
        <v>Active</v>
      </c>
      <c r="K24" s="1">
        <v>982</v>
      </c>
      <c r="L24" s="1" t="s">
        <v>601</v>
      </c>
      <c r="M24" s="1" t="s">
        <v>587</v>
      </c>
      <c r="N24" s="1" t="s">
        <v>588</v>
      </c>
      <c r="O24" s="1">
        <v>432</v>
      </c>
      <c r="P24" s="1">
        <v>915</v>
      </c>
      <c r="Q24" s="9">
        <f>Data_Sheet[[#This Row],[S.SH_WEIGHT]]/Data_Sheet[[#This Row],[S.SH_CHARGES]]</f>
        <v>0.47213114754098362</v>
      </c>
      <c r="R24" s="1" t="s">
        <v>17</v>
      </c>
      <c r="S24" s="1" t="s">
        <v>920</v>
      </c>
      <c r="T24" s="1" t="s">
        <v>591</v>
      </c>
      <c r="U24" s="2">
        <v>43025</v>
      </c>
      <c r="V24" s="2"/>
      <c r="W24" s="1" t="s">
        <v>969</v>
      </c>
      <c r="X24" s="1">
        <v>50958</v>
      </c>
      <c r="Y24" s="1" t="s">
        <v>946</v>
      </c>
      <c r="Z24" s="1" t="s">
        <v>941</v>
      </c>
      <c r="AA24" s="2"/>
      <c r="AB24" s="1">
        <v>292</v>
      </c>
      <c r="AC24" s="1" t="s">
        <v>1219</v>
      </c>
      <c r="AD24" s="1" t="s">
        <v>1190</v>
      </c>
      <c r="AE24" s="1" t="s">
        <v>585</v>
      </c>
      <c r="AF24" s="1" t="s">
        <v>1167</v>
      </c>
      <c r="AG24" s="1">
        <v>7483616892</v>
      </c>
      <c r="AH24"/>
    </row>
    <row r="25" spans="1:34" x14ac:dyDescent="0.3">
      <c r="A25" s="1">
        <v>2972</v>
      </c>
      <c r="B25" s="1">
        <v>0</v>
      </c>
      <c r="C25" s="1" t="s">
        <v>44</v>
      </c>
      <c r="D25" s="1" t="s">
        <v>391</v>
      </c>
      <c r="E25" s="1" t="s">
        <v>11</v>
      </c>
      <c r="F25" s="1" t="s">
        <v>45</v>
      </c>
      <c r="G25" s="1">
        <v>7176117751</v>
      </c>
      <c r="H25" s="2">
        <v>42368</v>
      </c>
      <c r="I25" s="2">
        <v>44088</v>
      </c>
      <c r="J25" s="2" t="str">
        <f ca="1">IF(AND(TODAY()&gt;Data_Sheet[[#This Row],[M_Start_date]], TODAY()&lt;Data_Sheet[[#This Row],[M_End_date]]), "Active", IF(TODAY()&lt;Data_Sheet[[#This Row],[M_Start_date]], "Pending", "Expired"))</f>
        <v>Expired</v>
      </c>
      <c r="K25" s="1">
        <v>351</v>
      </c>
      <c r="L25" s="1" t="s">
        <v>601</v>
      </c>
      <c r="M25" s="1" t="s">
        <v>587</v>
      </c>
      <c r="N25" s="1" t="s">
        <v>588</v>
      </c>
      <c r="O25" s="1">
        <v>776</v>
      </c>
      <c r="P25" s="1">
        <v>1053</v>
      </c>
      <c r="Q25" s="9">
        <f>Data_Sheet[[#This Row],[S.SH_WEIGHT]]/Data_Sheet[[#This Row],[S.SH_CHARGES]]</f>
        <v>0.73694207027540359</v>
      </c>
      <c r="R25" s="1" t="s">
        <v>726</v>
      </c>
      <c r="S25" s="1" t="s">
        <v>618</v>
      </c>
      <c r="T25" s="1" t="s">
        <v>584</v>
      </c>
      <c r="U25" s="10">
        <v>28128</v>
      </c>
      <c r="V25" s="10">
        <v>28312</v>
      </c>
      <c r="W25" s="1" t="s">
        <v>970</v>
      </c>
      <c r="X25" s="1">
        <v>68227</v>
      </c>
      <c r="Y25" s="1" t="s">
        <v>940</v>
      </c>
      <c r="Z25" s="1" t="s">
        <v>941</v>
      </c>
      <c r="AA25" s="2">
        <v>28312</v>
      </c>
      <c r="AB25" s="1">
        <v>90</v>
      </c>
      <c r="AC25" s="1" t="s">
        <v>1220</v>
      </c>
      <c r="AD25" s="1" t="s">
        <v>1221</v>
      </c>
      <c r="AE25" s="1" t="s">
        <v>1222</v>
      </c>
      <c r="AF25" s="1" t="s">
        <v>1223</v>
      </c>
      <c r="AG25" s="1">
        <v>2812376384</v>
      </c>
      <c r="AH25">
        <v>184</v>
      </c>
    </row>
    <row r="26" spans="1:34" x14ac:dyDescent="0.3">
      <c r="A26" s="1">
        <v>6153</v>
      </c>
      <c r="B26" s="1">
        <v>186</v>
      </c>
      <c r="C26" s="1" t="s">
        <v>46</v>
      </c>
      <c r="D26" s="1" t="s">
        <v>392</v>
      </c>
      <c r="E26" s="1" t="s">
        <v>14</v>
      </c>
      <c r="F26" s="1" t="s">
        <v>47</v>
      </c>
      <c r="G26" s="1">
        <v>5362454917</v>
      </c>
      <c r="H26" s="2">
        <v>30612</v>
      </c>
      <c r="I26" s="2">
        <v>34471</v>
      </c>
      <c r="J26" s="2" t="str">
        <f ca="1">IF(AND(TODAY()&gt;Data_Sheet[[#This Row],[M_Start_date]], TODAY()&lt;Data_Sheet[[#This Row],[M_End_date]]), "Active", IF(TODAY()&lt;Data_Sheet[[#This Row],[M_Start_date]], "Pending", "Expired"))</f>
        <v>Expired</v>
      </c>
      <c r="K26" s="1">
        <v>328</v>
      </c>
      <c r="L26" s="1" t="s">
        <v>608</v>
      </c>
      <c r="M26" s="1" t="s">
        <v>587</v>
      </c>
      <c r="N26" s="1" t="s">
        <v>581</v>
      </c>
      <c r="O26" s="1">
        <v>710</v>
      </c>
      <c r="P26" s="1">
        <v>1066</v>
      </c>
      <c r="Q26" s="9">
        <f>Data_Sheet[[#This Row],[S.SH_WEIGHT]]/Data_Sheet[[#This Row],[S.SH_CHARGES]]</f>
        <v>0.66604127579737338</v>
      </c>
      <c r="R26" s="1" t="s">
        <v>711</v>
      </c>
      <c r="S26" s="1" t="s">
        <v>712</v>
      </c>
      <c r="T26" s="1" t="s">
        <v>584</v>
      </c>
      <c r="U26" s="10">
        <v>35450</v>
      </c>
      <c r="V26" s="10">
        <v>35681</v>
      </c>
      <c r="W26" s="1" t="s">
        <v>972</v>
      </c>
      <c r="X26" s="1">
        <v>77861</v>
      </c>
      <c r="Y26" s="1" t="s">
        <v>940</v>
      </c>
      <c r="Z26" s="1" t="s">
        <v>941</v>
      </c>
      <c r="AA26" s="2">
        <v>35681</v>
      </c>
      <c r="AB26" s="1">
        <v>49</v>
      </c>
      <c r="AC26" s="1" t="s">
        <v>1224</v>
      </c>
      <c r="AD26" s="1" t="s">
        <v>1156</v>
      </c>
      <c r="AE26" s="1" t="s">
        <v>1225</v>
      </c>
      <c r="AF26" s="1" t="s">
        <v>1157</v>
      </c>
      <c r="AG26" s="1">
        <v>5956508519</v>
      </c>
      <c r="AH26">
        <v>231</v>
      </c>
    </row>
    <row r="27" spans="1:34" x14ac:dyDescent="0.3">
      <c r="A27" s="1">
        <v>4852</v>
      </c>
      <c r="B27" s="1">
        <v>596</v>
      </c>
      <c r="C27" s="1" t="s">
        <v>48</v>
      </c>
      <c r="D27" s="1" t="s">
        <v>393</v>
      </c>
      <c r="E27" s="1" t="s">
        <v>8</v>
      </c>
      <c r="F27" s="1" t="s">
        <v>49</v>
      </c>
      <c r="G27" s="1">
        <v>9745073612</v>
      </c>
      <c r="H27" s="2">
        <v>42003</v>
      </c>
      <c r="I27" s="2">
        <v>48009</v>
      </c>
      <c r="J27" s="2" t="str">
        <f ca="1">IF(AND(TODAY()&gt;Data_Sheet[[#This Row],[M_Start_date]], TODAY()&lt;Data_Sheet[[#This Row],[M_End_date]]), "Active", IF(TODAY()&lt;Data_Sheet[[#This Row],[M_Start_date]], "Pending", "Expired"))</f>
        <v>Active</v>
      </c>
      <c r="K27" s="1">
        <v>242</v>
      </c>
      <c r="L27" s="1" t="s">
        <v>586</v>
      </c>
      <c r="M27" s="1" t="s">
        <v>587</v>
      </c>
      <c r="N27" s="1" t="s">
        <v>588</v>
      </c>
      <c r="O27" s="1">
        <v>959</v>
      </c>
      <c r="P27" s="1">
        <v>1253</v>
      </c>
      <c r="Q27" s="9">
        <f>Data_Sheet[[#This Row],[S.SH_WEIGHT]]/Data_Sheet[[#This Row],[S.SH_CHARGES]]</f>
        <v>0.76536312849162014</v>
      </c>
      <c r="R27" s="1" t="s">
        <v>685</v>
      </c>
      <c r="S27" s="1" t="s">
        <v>686</v>
      </c>
      <c r="T27" s="1" t="s">
        <v>591</v>
      </c>
      <c r="U27" s="2">
        <v>35408</v>
      </c>
      <c r="V27" s="2"/>
      <c r="W27" s="1" t="s">
        <v>973</v>
      </c>
      <c r="X27" s="1">
        <v>48315</v>
      </c>
      <c r="Y27" s="1" t="s">
        <v>946</v>
      </c>
      <c r="Z27" s="1" t="s">
        <v>941</v>
      </c>
      <c r="AA27" s="2"/>
      <c r="AB27" s="1">
        <v>100</v>
      </c>
      <c r="AC27" s="1" t="s">
        <v>1226</v>
      </c>
      <c r="AD27" s="1" t="s">
        <v>1179</v>
      </c>
      <c r="AE27" s="1" t="s">
        <v>1227</v>
      </c>
      <c r="AF27" s="1" t="s">
        <v>1228</v>
      </c>
      <c r="AG27" s="1">
        <v>5847136625</v>
      </c>
      <c r="AH27"/>
    </row>
    <row r="28" spans="1:34" x14ac:dyDescent="0.3">
      <c r="A28" s="1">
        <v>1275</v>
      </c>
      <c r="B28" s="1">
        <v>953</v>
      </c>
      <c r="C28" s="1" t="s">
        <v>313</v>
      </c>
      <c r="D28" s="1" t="s">
        <v>541</v>
      </c>
      <c r="E28" s="1" t="s">
        <v>14</v>
      </c>
      <c r="F28" s="1" t="s">
        <v>314</v>
      </c>
      <c r="G28" s="1">
        <v>2792956542</v>
      </c>
      <c r="H28" s="2">
        <v>36589</v>
      </c>
      <c r="I28" s="2">
        <v>42397</v>
      </c>
      <c r="J28" s="2" t="str">
        <f ca="1">IF(AND(TODAY()&gt;Data_Sheet[[#This Row],[M_Start_date]], TODAY()&lt;Data_Sheet[[#This Row],[M_End_date]]), "Active", IF(TODAY()&lt;Data_Sheet[[#This Row],[M_Start_date]], "Pending", "Expired"))</f>
        <v>Expired</v>
      </c>
      <c r="K28" s="1">
        <v>30</v>
      </c>
      <c r="L28" s="1" t="s">
        <v>597</v>
      </c>
      <c r="M28" s="1" t="s">
        <v>587</v>
      </c>
      <c r="N28" s="1" t="s">
        <v>588</v>
      </c>
      <c r="O28" s="1">
        <v>581</v>
      </c>
      <c r="P28" s="1">
        <v>1422</v>
      </c>
      <c r="Q28" s="9">
        <f>Data_Sheet[[#This Row],[S.SH_WEIGHT]]/Data_Sheet[[#This Row],[S.SH_CHARGES]]</f>
        <v>0.40857946554149088</v>
      </c>
      <c r="R28" s="1" t="s">
        <v>598</v>
      </c>
      <c r="S28" s="1" t="s">
        <v>333</v>
      </c>
      <c r="T28" s="1" t="s">
        <v>584</v>
      </c>
      <c r="U28" s="10">
        <v>40228</v>
      </c>
      <c r="V28" s="10">
        <v>40246</v>
      </c>
      <c r="W28" s="1" t="s">
        <v>959</v>
      </c>
      <c r="X28" s="1">
        <v>80796</v>
      </c>
      <c r="Y28" s="1" t="s">
        <v>940</v>
      </c>
      <c r="Z28" s="1" t="s">
        <v>943</v>
      </c>
      <c r="AA28" s="2">
        <v>40246</v>
      </c>
      <c r="AB28" s="1">
        <v>811</v>
      </c>
      <c r="AC28" s="1" t="s">
        <v>1229</v>
      </c>
      <c r="AD28" s="1" t="s">
        <v>1159</v>
      </c>
      <c r="AE28" s="1" t="s">
        <v>1230</v>
      </c>
      <c r="AF28" s="1" t="s">
        <v>1196</v>
      </c>
      <c r="AG28" s="1">
        <v>3993420544</v>
      </c>
      <c r="AH28">
        <v>18</v>
      </c>
    </row>
    <row r="29" spans="1:34" x14ac:dyDescent="0.3">
      <c r="A29" s="1">
        <v>8106</v>
      </c>
      <c r="B29" s="1">
        <v>245</v>
      </c>
      <c r="C29" s="1" t="s">
        <v>50</v>
      </c>
      <c r="D29" s="1" t="s">
        <v>394</v>
      </c>
      <c r="E29" s="1" t="s">
        <v>14</v>
      </c>
      <c r="F29" s="1" t="s">
        <v>51</v>
      </c>
      <c r="G29" s="1">
        <v>4218762280</v>
      </c>
      <c r="H29" s="2">
        <v>34702</v>
      </c>
      <c r="I29" s="2">
        <v>36783</v>
      </c>
      <c r="J29" s="2" t="str">
        <f ca="1">IF(AND(TODAY()&gt;Data_Sheet[[#This Row],[M_Start_date]], TODAY()&lt;Data_Sheet[[#This Row],[M_End_date]]), "Active", IF(TODAY()&lt;Data_Sheet[[#This Row],[M_Start_date]], "Pending", "Expired"))</f>
        <v>Expired</v>
      </c>
      <c r="K29" s="1">
        <v>421</v>
      </c>
      <c r="L29" s="1" t="s">
        <v>687</v>
      </c>
      <c r="M29" s="1" t="s">
        <v>580</v>
      </c>
      <c r="N29" s="1" t="s">
        <v>588</v>
      </c>
      <c r="O29" s="1">
        <v>147</v>
      </c>
      <c r="P29" s="1">
        <v>535</v>
      </c>
      <c r="Q29" s="9">
        <f>Data_Sheet[[#This Row],[S.SH_WEIGHT]]/Data_Sheet[[#This Row],[S.SH_CHARGES]]</f>
        <v>0.27476635514018694</v>
      </c>
      <c r="R29" s="1" t="s">
        <v>17</v>
      </c>
      <c r="S29" s="1" t="s">
        <v>747</v>
      </c>
      <c r="T29" s="1" t="s">
        <v>584</v>
      </c>
      <c r="U29" s="10">
        <v>36198</v>
      </c>
      <c r="V29" s="10">
        <v>36224</v>
      </c>
      <c r="W29" s="1" t="s">
        <v>975</v>
      </c>
      <c r="X29" s="1">
        <v>83002</v>
      </c>
      <c r="Y29" s="1" t="s">
        <v>940</v>
      </c>
      <c r="Z29" s="1" t="s">
        <v>941</v>
      </c>
      <c r="AA29" s="2">
        <v>36224</v>
      </c>
      <c r="AB29" s="1">
        <v>405</v>
      </c>
      <c r="AC29" s="1" t="s">
        <v>1231</v>
      </c>
      <c r="AD29" s="1" t="s">
        <v>1211</v>
      </c>
      <c r="AE29" s="1" t="s">
        <v>1232</v>
      </c>
      <c r="AF29" s="1" t="s">
        <v>1233</v>
      </c>
      <c r="AG29" s="1">
        <v>4048218701</v>
      </c>
      <c r="AH29">
        <v>26</v>
      </c>
    </row>
    <row r="30" spans="1:34" x14ac:dyDescent="0.3">
      <c r="A30" s="1">
        <v>9377</v>
      </c>
      <c r="B30" s="1">
        <v>48</v>
      </c>
      <c r="C30" s="1" t="s">
        <v>54</v>
      </c>
      <c r="D30" s="1" t="s">
        <v>396</v>
      </c>
      <c r="E30" s="1" t="s">
        <v>8</v>
      </c>
      <c r="F30" s="1" t="s">
        <v>55</v>
      </c>
      <c r="G30" s="1">
        <v>8017236646</v>
      </c>
      <c r="H30" s="2">
        <v>37783</v>
      </c>
      <c r="I30" s="2">
        <v>40253</v>
      </c>
      <c r="J30" s="2" t="str">
        <f ca="1">IF(AND(TODAY()&gt;Data_Sheet[[#This Row],[M_Start_date]], TODAY()&lt;Data_Sheet[[#This Row],[M_End_date]]), "Active", IF(TODAY()&lt;Data_Sheet[[#This Row],[M_Start_date]], "Pending", "Expired"))</f>
        <v>Expired</v>
      </c>
      <c r="K30" s="1">
        <v>384</v>
      </c>
      <c r="L30" s="1" t="s">
        <v>624</v>
      </c>
      <c r="M30" s="1" t="s">
        <v>587</v>
      </c>
      <c r="N30" s="1" t="s">
        <v>588</v>
      </c>
      <c r="O30" s="1">
        <v>590</v>
      </c>
      <c r="P30" s="1">
        <v>1033</v>
      </c>
      <c r="Q30" s="9">
        <f>Data_Sheet[[#This Row],[S.SH_WEIGHT]]/Data_Sheet[[#This Row],[S.SH_CHARGES]]</f>
        <v>0.57115198451113258</v>
      </c>
      <c r="R30" s="1" t="s">
        <v>737</v>
      </c>
      <c r="S30" s="1" t="s">
        <v>738</v>
      </c>
      <c r="T30" s="1" t="s">
        <v>591</v>
      </c>
      <c r="U30" s="2">
        <v>26350</v>
      </c>
      <c r="V30" s="2"/>
      <c r="W30" s="1" t="s">
        <v>977</v>
      </c>
      <c r="X30" s="1">
        <v>19386</v>
      </c>
      <c r="Y30" s="1" t="s">
        <v>946</v>
      </c>
      <c r="Z30" s="1" t="s">
        <v>943</v>
      </c>
      <c r="AA30" s="2"/>
      <c r="AB30" s="1">
        <v>326</v>
      </c>
      <c r="AC30" s="1" t="s">
        <v>1220</v>
      </c>
      <c r="AD30" s="1" t="s">
        <v>1234</v>
      </c>
      <c r="AE30" s="1" t="s">
        <v>276</v>
      </c>
      <c r="AF30" s="1" t="s">
        <v>1155</v>
      </c>
      <c r="AG30" s="1">
        <v>2898450180</v>
      </c>
      <c r="AH30"/>
    </row>
    <row r="31" spans="1:34" x14ac:dyDescent="0.3">
      <c r="A31" s="1">
        <v>5387</v>
      </c>
      <c r="B31" s="1">
        <v>457</v>
      </c>
      <c r="C31" s="1" t="s">
        <v>56</v>
      </c>
      <c r="D31" s="1" t="s">
        <v>397</v>
      </c>
      <c r="E31" s="1" t="s">
        <v>14</v>
      </c>
      <c r="F31" s="1" t="s">
        <v>57</v>
      </c>
      <c r="G31" s="1">
        <v>5712616501</v>
      </c>
      <c r="H31" s="2">
        <v>27186</v>
      </c>
      <c r="I31" s="2">
        <v>28042</v>
      </c>
      <c r="J31" s="2" t="str">
        <f ca="1">IF(AND(TODAY()&gt;Data_Sheet[[#This Row],[M_Start_date]], TODAY()&lt;Data_Sheet[[#This Row],[M_End_date]]), "Active", IF(TODAY()&lt;Data_Sheet[[#This Row],[M_Start_date]], "Pending", "Expired"))</f>
        <v>Expired</v>
      </c>
      <c r="K31" s="1">
        <v>286</v>
      </c>
      <c r="L31" s="1" t="s">
        <v>627</v>
      </c>
      <c r="M31" s="1" t="s">
        <v>587</v>
      </c>
      <c r="N31" s="1" t="s">
        <v>588</v>
      </c>
      <c r="O31" s="1">
        <v>193</v>
      </c>
      <c r="P31" s="1">
        <v>817</v>
      </c>
      <c r="Q31" s="9">
        <f>Data_Sheet[[#This Row],[S.SH_WEIGHT]]/Data_Sheet[[#This Row],[S.SH_CHARGES]]</f>
        <v>0.23623011015911874</v>
      </c>
      <c r="R31" s="1" t="s">
        <v>699</v>
      </c>
      <c r="S31" s="1" t="s">
        <v>700</v>
      </c>
      <c r="T31" s="1" t="s">
        <v>584</v>
      </c>
      <c r="U31" s="10">
        <v>38509</v>
      </c>
      <c r="V31" s="10">
        <v>38610</v>
      </c>
      <c r="W31" s="1" t="s">
        <v>978</v>
      </c>
      <c r="X31" s="1">
        <v>39432</v>
      </c>
      <c r="Y31" s="1" t="s">
        <v>940</v>
      </c>
      <c r="Z31" s="1" t="s">
        <v>943</v>
      </c>
      <c r="AA31" s="2">
        <v>38610</v>
      </c>
      <c r="AB31" s="1">
        <v>95</v>
      </c>
      <c r="AC31" s="1" t="s">
        <v>1235</v>
      </c>
      <c r="AD31" s="1" t="s">
        <v>1190</v>
      </c>
      <c r="AE31" s="1" t="s">
        <v>1236</v>
      </c>
      <c r="AF31" s="1" t="s">
        <v>1167</v>
      </c>
      <c r="AG31" s="1">
        <v>1977102732</v>
      </c>
      <c r="AH31">
        <v>101</v>
      </c>
    </row>
    <row r="32" spans="1:34" x14ac:dyDescent="0.3">
      <c r="A32" s="1">
        <v>9636</v>
      </c>
      <c r="B32" s="1">
        <v>833</v>
      </c>
      <c r="C32" s="1" t="s">
        <v>133</v>
      </c>
      <c r="D32" s="1" t="s">
        <v>442</v>
      </c>
      <c r="E32" s="1" t="s">
        <v>11</v>
      </c>
      <c r="F32" s="1" t="s">
        <v>134</v>
      </c>
      <c r="G32" s="1">
        <v>9030541371</v>
      </c>
      <c r="H32" s="2">
        <v>34590</v>
      </c>
      <c r="I32" s="2">
        <v>40297</v>
      </c>
      <c r="J32" s="2" t="str">
        <f ca="1">IF(AND(TODAY()&gt;Data_Sheet[[#This Row],[M_Start_date]], TODAY()&lt;Data_Sheet[[#This Row],[M_End_date]]), "Active", IF(TODAY()&lt;Data_Sheet[[#This Row],[M_Start_date]], "Pending", "Expired"))</f>
        <v>Expired</v>
      </c>
      <c r="K32" s="1">
        <v>32</v>
      </c>
      <c r="L32" s="1" t="s">
        <v>579</v>
      </c>
      <c r="M32" s="1" t="s">
        <v>587</v>
      </c>
      <c r="N32" s="1" t="s">
        <v>581</v>
      </c>
      <c r="O32" s="1">
        <v>478</v>
      </c>
      <c r="P32" s="1">
        <v>705</v>
      </c>
      <c r="Q32" s="9">
        <f>Data_Sheet[[#This Row],[S.SH_WEIGHT]]/Data_Sheet[[#This Row],[S.SH_CHARGES]]</f>
        <v>0.6780141843971631</v>
      </c>
      <c r="R32" s="1" t="s">
        <v>599</v>
      </c>
      <c r="S32" s="1" t="s">
        <v>600</v>
      </c>
      <c r="T32" s="1" t="s">
        <v>591</v>
      </c>
      <c r="U32" s="2">
        <v>38229</v>
      </c>
      <c r="V32" s="2"/>
      <c r="W32" s="1" t="s">
        <v>962</v>
      </c>
      <c r="X32" s="1">
        <v>42210</v>
      </c>
      <c r="Y32" s="1" t="s">
        <v>946</v>
      </c>
      <c r="Z32" s="1" t="s">
        <v>941</v>
      </c>
      <c r="AA32" s="2"/>
      <c r="AB32" s="1">
        <v>977</v>
      </c>
      <c r="AC32" s="1" t="s">
        <v>1237</v>
      </c>
      <c r="AD32" s="1" t="s">
        <v>1238</v>
      </c>
      <c r="AE32" s="1" t="s">
        <v>696</v>
      </c>
      <c r="AF32" s="1" t="s">
        <v>1170</v>
      </c>
      <c r="AG32" s="1">
        <v>2448301670</v>
      </c>
      <c r="AH32"/>
    </row>
    <row r="33" spans="1:34" x14ac:dyDescent="0.3">
      <c r="A33" s="1">
        <v>6513</v>
      </c>
      <c r="B33" s="1">
        <v>944</v>
      </c>
      <c r="C33" s="1" t="s">
        <v>58</v>
      </c>
      <c r="D33" s="1" t="s">
        <v>398</v>
      </c>
      <c r="E33" s="1" t="s">
        <v>14</v>
      </c>
      <c r="F33" s="1" t="s">
        <v>59</v>
      </c>
      <c r="G33" s="1">
        <v>7065731530</v>
      </c>
      <c r="H33" s="2">
        <v>34590</v>
      </c>
      <c r="I33" s="2">
        <v>39192</v>
      </c>
      <c r="J33" s="2" t="str">
        <f ca="1">IF(AND(TODAY()&gt;Data_Sheet[[#This Row],[M_Start_date]], TODAY()&lt;Data_Sheet[[#This Row],[M_End_date]]), "Active", IF(TODAY()&lt;Data_Sheet[[#This Row],[M_Start_date]], "Pending", "Expired"))</f>
        <v>Expired</v>
      </c>
      <c r="K33" s="1">
        <v>892</v>
      </c>
      <c r="L33" s="1" t="s">
        <v>624</v>
      </c>
      <c r="M33" s="1" t="s">
        <v>587</v>
      </c>
      <c r="N33" s="1" t="s">
        <v>588</v>
      </c>
      <c r="O33" s="1">
        <v>879</v>
      </c>
      <c r="P33" s="1">
        <v>1037</v>
      </c>
      <c r="Q33" s="9">
        <f>Data_Sheet[[#This Row],[S.SH_WEIGHT]]/Data_Sheet[[#This Row],[S.SH_CHARGES]]</f>
        <v>0.84763741562198647</v>
      </c>
      <c r="R33" s="1" t="s">
        <v>882</v>
      </c>
      <c r="S33" s="1" t="s">
        <v>883</v>
      </c>
      <c r="T33" s="1" t="s">
        <v>584</v>
      </c>
      <c r="U33" s="10">
        <v>43786</v>
      </c>
      <c r="V33" s="10">
        <v>43811</v>
      </c>
      <c r="W33" s="1" t="s">
        <v>980</v>
      </c>
      <c r="X33" s="1">
        <v>1421</v>
      </c>
      <c r="Y33" s="1" t="s">
        <v>940</v>
      </c>
      <c r="Z33" s="1" t="s">
        <v>943</v>
      </c>
      <c r="AA33" s="2">
        <v>43811</v>
      </c>
      <c r="AB33" s="1">
        <v>600</v>
      </c>
      <c r="AC33" s="1" t="s">
        <v>1239</v>
      </c>
      <c r="AD33" s="1" t="s">
        <v>1184</v>
      </c>
      <c r="AE33" s="1" t="s">
        <v>1240</v>
      </c>
      <c r="AF33" s="1" t="s">
        <v>1241</v>
      </c>
      <c r="AG33" s="1">
        <v>1551452510</v>
      </c>
      <c r="AH33">
        <v>25</v>
      </c>
    </row>
    <row r="34" spans="1:34" x14ac:dyDescent="0.3">
      <c r="A34" s="1">
        <v>3965</v>
      </c>
      <c r="B34" s="1">
        <v>516</v>
      </c>
      <c r="C34" s="1" t="s">
        <v>60</v>
      </c>
      <c r="D34" s="1" t="s">
        <v>399</v>
      </c>
      <c r="E34" s="1" t="s">
        <v>14</v>
      </c>
      <c r="F34" s="1" t="s">
        <v>61</v>
      </c>
      <c r="G34" s="1">
        <v>3636499761</v>
      </c>
      <c r="H34" s="2">
        <v>37813</v>
      </c>
      <c r="I34" s="2">
        <v>40269</v>
      </c>
      <c r="J34" s="2" t="str">
        <f ca="1">IF(AND(TODAY()&gt;Data_Sheet[[#This Row],[M_Start_date]], TODAY()&lt;Data_Sheet[[#This Row],[M_End_date]]), "Active", IF(TODAY()&lt;Data_Sheet[[#This Row],[M_Start_date]], "Pending", "Expired"))</f>
        <v>Expired</v>
      </c>
      <c r="K34" s="1">
        <v>558</v>
      </c>
      <c r="L34" s="1" t="s">
        <v>601</v>
      </c>
      <c r="M34" s="1" t="s">
        <v>587</v>
      </c>
      <c r="N34" s="1" t="s">
        <v>588</v>
      </c>
      <c r="O34" s="1">
        <v>275</v>
      </c>
      <c r="P34" s="1">
        <v>951</v>
      </c>
      <c r="Q34" s="9">
        <f>Data_Sheet[[#This Row],[S.SH_WEIGHT]]/Data_Sheet[[#This Row],[S.SH_CHARGES]]</f>
        <v>0.28916929547844372</v>
      </c>
      <c r="R34" s="1" t="s">
        <v>787</v>
      </c>
      <c r="S34" s="1" t="s">
        <v>788</v>
      </c>
      <c r="T34" s="1" t="s">
        <v>584</v>
      </c>
      <c r="U34" s="10">
        <v>41574</v>
      </c>
      <c r="V34" s="10">
        <v>41593</v>
      </c>
      <c r="W34" s="1" t="s">
        <v>981</v>
      </c>
      <c r="X34" s="1">
        <v>16113</v>
      </c>
      <c r="Y34" s="1" t="s">
        <v>940</v>
      </c>
      <c r="Z34" s="1" t="s">
        <v>943</v>
      </c>
      <c r="AA34" s="2">
        <v>41593</v>
      </c>
      <c r="AB34" s="1">
        <v>26</v>
      </c>
      <c r="AC34" s="1" t="s">
        <v>1242</v>
      </c>
      <c r="AD34" s="1" t="s">
        <v>1182</v>
      </c>
      <c r="AE34" s="1" t="s">
        <v>1243</v>
      </c>
      <c r="AF34" s="1" t="s">
        <v>1244</v>
      </c>
      <c r="AG34" s="1">
        <v>5544881818</v>
      </c>
      <c r="AH34">
        <v>19</v>
      </c>
    </row>
    <row r="35" spans="1:34" x14ac:dyDescent="0.3">
      <c r="A35" s="1">
        <v>8893</v>
      </c>
      <c r="B35" s="1">
        <v>847</v>
      </c>
      <c r="C35" s="1" t="s">
        <v>62</v>
      </c>
      <c r="D35" s="1" t="s">
        <v>400</v>
      </c>
      <c r="E35" s="1" t="s">
        <v>14</v>
      </c>
      <c r="F35" s="1" t="s">
        <v>63</v>
      </c>
      <c r="G35" s="1">
        <v>6491626668</v>
      </c>
      <c r="H35" s="2">
        <v>33752</v>
      </c>
      <c r="I35" s="2">
        <v>36913</v>
      </c>
      <c r="J35" s="2" t="str">
        <f ca="1">IF(AND(TODAY()&gt;Data_Sheet[[#This Row],[M_Start_date]], TODAY()&lt;Data_Sheet[[#This Row],[M_End_date]]), "Active", IF(TODAY()&lt;Data_Sheet[[#This Row],[M_Start_date]], "Pending", "Expired"))</f>
        <v>Expired</v>
      </c>
      <c r="K35" s="1">
        <v>481</v>
      </c>
      <c r="L35" s="1" t="s">
        <v>586</v>
      </c>
      <c r="M35" s="1" t="s">
        <v>580</v>
      </c>
      <c r="N35" s="1" t="s">
        <v>588</v>
      </c>
      <c r="O35" s="1">
        <v>319</v>
      </c>
      <c r="P35" s="1">
        <v>770</v>
      </c>
      <c r="Q35" s="9">
        <f>Data_Sheet[[#This Row],[S.SH_WEIGHT]]/Data_Sheet[[#This Row],[S.SH_CHARGES]]</f>
        <v>0.41428571428571431</v>
      </c>
      <c r="R35" s="1" t="s">
        <v>696</v>
      </c>
      <c r="S35" s="1" t="s">
        <v>762</v>
      </c>
      <c r="T35" s="1" t="s">
        <v>591</v>
      </c>
      <c r="U35" s="2">
        <v>38909</v>
      </c>
      <c r="V35" s="2"/>
      <c r="W35" s="1" t="s">
        <v>983</v>
      </c>
      <c r="X35" s="1">
        <v>52318</v>
      </c>
      <c r="Y35" s="1" t="s">
        <v>946</v>
      </c>
      <c r="Z35" s="1" t="s">
        <v>941</v>
      </c>
      <c r="AA35" s="2"/>
      <c r="AB35" s="1">
        <v>515</v>
      </c>
      <c r="AC35" s="1" t="s">
        <v>1245</v>
      </c>
      <c r="AD35" s="1" t="s">
        <v>1246</v>
      </c>
      <c r="AE35" s="1" t="s">
        <v>1247</v>
      </c>
      <c r="AF35" s="1" t="s">
        <v>1174</v>
      </c>
      <c r="AG35" s="1">
        <v>6808482203</v>
      </c>
      <c r="AH35"/>
    </row>
    <row r="36" spans="1:34" x14ac:dyDescent="0.3">
      <c r="A36" s="1">
        <v>1897</v>
      </c>
      <c r="B36" s="1">
        <v>504</v>
      </c>
      <c r="C36" s="1" t="s">
        <v>64</v>
      </c>
      <c r="D36" s="1" t="s">
        <v>401</v>
      </c>
      <c r="E36" s="1" t="s">
        <v>11</v>
      </c>
      <c r="F36" s="1" t="s">
        <v>65</v>
      </c>
      <c r="G36" s="1">
        <v>8023324199</v>
      </c>
      <c r="H36" s="2">
        <v>29175</v>
      </c>
      <c r="I36" s="2">
        <v>32461</v>
      </c>
      <c r="J36" s="2" t="str">
        <f ca="1">IF(AND(TODAY()&gt;Data_Sheet[[#This Row],[M_Start_date]], TODAY()&lt;Data_Sheet[[#This Row],[M_End_date]]), "Active", IF(TODAY()&lt;Data_Sheet[[#This Row],[M_Start_date]], "Pending", "Expired"))</f>
        <v>Expired</v>
      </c>
      <c r="K36" s="1">
        <v>155</v>
      </c>
      <c r="L36" s="1" t="s">
        <v>611</v>
      </c>
      <c r="M36" s="1" t="s">
        <v>587</v>
      </c>
      <c r="N36" s="1" t="s">
        <v>581</v>
      </c>
      <c r="O36" s="1">
        <v>52</v>
      </c>
      <c r="P36" s="1">
        <v>293</v>
      </c>
      <c r="Q36" s="9">
        <f>Data_Sheet[[#This Row],[S.SH_WEIGHT]]/Data_Sheet[[#This Row],[S.SH_CHARGES]]</f>
        <v>0.17747440273037543</v>
      </c>
      <c r="R36" s="1" t="s">
        <v>17</v>
      </c>
      <c r="S36" s="1" t="s">
        <v>649</v>
      </c>
      <c r="T36" s="1" t="s">
        <v>591</v>
      </c>
      <c r="U36" s="2">
        <v>37887</v>
      </c>
      <c r="V36" s="2"/>
      <c r="W36" s="1" t="s">
        <v>984</v>
      </c>
      <c r="X36" s="1">
        <v>7389</v>
      </c>
      <c r="Y36" s="1" t="s">
        <v>946</v>
      </c>
      <c r="Z36" s="1" t="s">
        <v>941</v>
      </c>
      <c r="AA36" s="2"/>
      <c r="AB36" s="1">
        <v>876</v>
      </c>
      <c r="AC36" s="1" t="s">
        <v>1248</v>
      </c>
      <c r="AD36" s="1" t="s">
        <v>1165</v>
      </c>
      <c r="AE36" s="1" t="s">
        <v>1249</v>
      </c>
      <c r="AF36" s="1" t="s">
        <v>1155</v>
      </c>
      <c r="AG36" s="1">
        <v>6818183906</v>
      </c>
      <c r="AH36"/>
    </row>
    <row r="37" spans="1:34" x14ac:dyDescent="0.3">
      <c r="A37" s="1">
        <v>1211</v>
      </c>
      <c r="B37" s="1">
        <v>121</v>
      </c>
      <c r="C37" s="1" t="s">
        <v>154</v>
      </c>
      <c r="D37" s="1" t="s">
        <v>455</v>
      </c>
      <c r="E37" s="1" t="s">
        <v>8</v>
      </c>
      <c r="F37" s="1" t="s">
        <v>155</v>
      </c>
      <c r="G37" s="1">
        <v>2797657807</v>
      </c>
      <c r="H37" s="2">
        <v>41167</v>
      </c>
      <c r="I37" s="2">
        <v>42238</v>
      </c>
      <c r="J37" s="2" t="str">
        <f ca="1">IF(AND(TODAY()&gt;Data_Sheet[[#This Row],[M_Start_date]], TODAY()&lt;Data_Sheet[[#This Row],[M_End_date]]), "Active", IF(TODAY()&lt;Data_Sheet[[#This Row],[M_Start_date]], "Pending", "Expired"))</f>
        <v>Expired</v>
      </c>
      <c r="K37" s="1">
        <v>33</v>
      </c>
      <c r="L37" s="1" t="s">
        <v>601</v>
      </c>
      <c r="M37" s="1" t="s">
        <v>587</v>
      </c>
      <c r="N37" s="1" t="s">
        <v>581</v>
      </c>
      <c r="O37" s="1">
        <v>577</v>
      </c>
      <c r="P37" s="1">
        <v>1312</v>
      </c>
      <c r="Q37" s="9">
        <f>Data_Sheet[[#This Row],[S.SH_WEIGHT]]/Data_Sheet[[#This Row],[S.SH_CHARGES]]</f>
        <v>0.43978658536585363</v>
      </c>
      <c r="R37" s="1" t="s">
        <v>602</v>
      </c>
      <c r="S37" s="1" t="s">
        <v>603</v>
      </c>
      <c r="T37" s="1" t="s">
        <v>591</v>
      </c>
      <c r="U37" s="2">
        <v>32238</v>
      </c>
      <c r="V37" s="2"/>
      <c r="W37" s="1" t="s">
        <v>965</v>
      </c>
      <c r="X37" s="1">
        <v>83102</v>
      </c>
      <c r="Y37" s="1" t="s">
        <v>946</v>
      </c>
      <c r="Z37" s="1" t="s">
        <v>943</v>
      </c>
      <c r="AA37" s="2"/>
      <c r="AB37" s="1">
        <v>953</v>
      </c>
      <c r="AC37" s="1" t="s">
        <v>18</v>
      </c>
      <c r="AD37" s="1" t="s">
        <v>1250</v>
      </c>
      <c r="AE37" s="1" t="s">
        <v>1251</v>
      </c>
      <c r="AF37" s="1" t="s">
        <v>1160</v>
      </c>
      <c r="AG37" s="1">
        <v>1029837290</v>
      </c>
      <c r="AH37"/>
    </row>
    <row r="38" spans="1:34" x14ac:dyDescent="0.3">
      <c r="A38" s="1">
        <v>390</v>
      </c>
      <c r="B38" s="1">
        <v>115</v>
      </c>
      <c r="C38" s="1" t="s">
        <v>66</v>
      </c>
      <c r="D38" s="1" t="s">
        <v>402</v>
      </c>
      <c r="E38" s="1" t="s">
        <v>14</v>
      </c>
      <c r="F38" s="1" t="s">
        <v>67</v>
      </c>
      <c r="G38" s="1">
        <v>6958292565</v>
      </c>
      <c r="H38" s="2">
        <v>40345</v>
      </c>
      <c r="I38" s="2">
        <v>41183</v>
      </c>
      <c r="J38" s="2" t="str">
        <f ca="1">IF(AND(TODAY()&gt;Data_Sheet[[#This Row],[M_Start_date]], TODAY()&lt;Data_Sheet[[#This Row],[M_End_date]]), "Active", IF(TODAY()&lt;Data_Sheet[[#This Row],[M_Start_date]], "Pending", "Expired"))</f>
        <v>Expired</v>
      </c>
      <c r="K38" s="1">
        <v>771</v>
      </c>
      <c r="L38" s="1" t="s">
        <v>627</v>
      </c>
      <c r="M38" s="1" t="s">
        <v>587</v>
      </c>
      <c r="N38" s="1" t="s">
        <v>588</v>
      </c>
      <c r="O38" s="1">
        <v>702</v>
      </c>
      <c r="P38" s="1">
        <v>1414</v>
      </c>
      <c r="Q38" s="9">
        <f>Data_Sheet[[#This Row],[S.SH_WEIGHT]]/Data_Sheet[[#This Row],[S.SH_CHARGES]]</f>
        <v>0.49646393210749645</v>
      </c>
      <c r="R38" s="1" t="s">
        <v>851</v>
      </c>
      <c r="S38" s="1" t="s">
        <v>852</v>
      </c>
      <c r="T38" s="1" t="s">
        <v>584</v>
      </c>
      <c r="U38" s="10">
        <v>41397</v>
      </c>
      <c r="V38" s="10">
        <v>41593</v>
      </c>
      <c r="W38" s="1" t="s">
        <v>986</v>
      </c>
      <c r="X38" s="1">
        <v>86040</v>
      </c>
      <c r="Y38" s="1" t="s">
        <v>940</v>
      </c>
      <c r="Z38" s="1" t="s">
        <v>943</v>
      </c>
      <c r="AA38" s="2">
        <v>41593</v>
      </c>
      <c r="AB38" s="1">
        <v>691</v>
      </c>
      <c r="AC38" s="1" t="s">
        <v>1149</v>
      </c>
      <c r="AD38" s="1" t="s">
        <v>1182</v>
      </c>
      <c r="AE38" s="1" t="s">
        <v>1252</v>
      </c>
      <c r="AF38" s="1" t="s">
        <v>1192</v>
      </c>
      <c r="AG38" s="1">
        <v>1052447026</v>
      </c>
      <c r="AH38">
        <v>196</v>
      </c>
    </row>
    <row r="39" spans="1:34" x14ac:dyDescent="0.3">
      <c r="A39" s="1">
        <v>3633</v>
      </c>
      <c r="B39" s="1">
        <v>740</v>
      </c>
      <c r="C39" s="1" t="s">
        <v>68</v>
      </c>
      <c r="D39" s="1" t="s">
        <v>403</v>
      </c>
      <c r="E39" s="1" t="s">
        <v>8</v>
      </c>
      <c r="F39" s="1" t="s">
        <v>69</v>
      </c>
      <c r="G39" s="1">
        <v>3794685776</v>
      </c>
      <c r="H39" s="2">
        <v>26189</v>
      </c>
      <c r="I39" s="2">
        <v>26840</v>
      </c>
      <c r="J39" s="2" t="str">
        <f ca="1">IF(AND(TODAY()&gt;Data_Sheet[[#This Row],[M_Start_date]], TODAY()&lt;Data_Sheet[[#This Row],[M_End_date]]), "Active", IF(TODAY()&lt;Data_Sheet[[#This Row],[M_Start_date]], "Pending", "Expired"))</f>
        <v>Expired</v>
      </c>
      <c r="K39" s="1">
        <v>945</v>
      </c>
      <c r="L39" s="1" t="s">
        <v>608</v>
      </c>
      <c r="M39" s="1" t="s">
        <v>587</v>
      </c>
      <c r="N39" s="1" t="s">
        <v>581</v>
      </c>
      <c r="O39" s="1">
        <v>299</v>
      </c>
      <c r="P39" s="1">
        <v>524</v>
      </c>
      <c r="Q39" s="9">
        <f>Data_Sheet[[#This Row],[S.SH_WEIGHT]]/Data_Sheet[[#This Row],[S.SH_CHARGES]]</f>
        <v>0.57061068702290074</v>
      </c>
      <c r="R39" s="1" t="s">
        <v>907</v>
      </c>
      <c r="S39" s="1" t="s">
        <v>908</v>
      </c>
      <c r="T39" s="1" t="s">
        <v>584</v>
      </c>
      <c r="U39" s="10">
        <v>37010</v>
      </c>
      <c r="V39" s="10">
        <v>37113</v>
      </c>
      <c r="W39" s="1" t="s">
        <v>987</v>
      </c>
      <c r="X39" s="1">
        <v>56148</v>
      </c>
      <c r="Y39" s="1" t="s">
        <v>940</v>
      </c>
      <c r="Z39" s="1" t="s">
        <v>943</v>
      </c>
      <c r="AA39" s="2">
        <v>37113</v>
      </c>
      <c r="AB39" s="1">
        <v>605</v>
      </c>
      <c r="AC39" s="1" t="s">
        <v>1253</v>
      </c>
      <c r="AD39" s="1" t="s">
        <v>1254</v>
      </c>
      <c r="AE39" s="1" t="s">
        <v>1255</v>
      </c>
      <c r="AF39" s="1" t="s">
        <v>1256</v>
      </c>
      <c r="AG39" s="1">
        <v>1926409080</v>
      </c>
      <c r="AH39">
        <v>103</v>
      </c>
    </row>
    <row r="40" spans="1:34" x14ac:dyDescent="0.3">
      <c r="A40" s="1">
        <v>7828</v>
      </c>
      <c r="B40" s="1">
        <v>884</v>
      </c>
      <c r="C40" s="1" t="s">
        <v>70</v>
      </c>
      <c r="D40" s="1" t="s">
        <v>404</v>
      </c>
      <c r="E40" s="1" t="s">
        <v>8</v>
      </c>
      <c r="F40" s="1" t="s">
        <v>71</v>
      </c>
      <c r="G40" s="1">
        <v>1973040699</v>
      </c>
      <c r="H40" s="2">
        <v>34882</v>
      </c>
      <c r="I40" s="2">
        <v>41522</v>
      </c>
      <c r="J40" s="2" t="str">
        <f ca="1">IF(AND(TODAY()&gt;Data_Sheet[[#This Row],[M_Start_date]], TODAY()&lt;Data_Sheet[[#This Row],[M_End_date]]), "Active", IF(TODAY()&lt;Data_Sheet[[#This Row],[M_Start_date]], "Pending", "Expired"))</f>
        <v>Expired</v>
      </c>
      <c r="K40" s="1">
        <v>719</v>
      </c>
      <c r="L40" s="1" t="s">
        <v>579</v>
      </c>
      <c r="M40" s="1" t="s">
        <v>587</v>
      </c>
      <c r="N40" s="1" t="s">
        <v>588</v>
      </c>
      <c r="O40" s="1">
        <v>930</v>
      </c>
      <c r="P40" s="1">
        <v>1183</v>
      </c>
      <c r="Q40" s="9">
        <f>Data_Sheet[[#This Row],[S.SH_WEIGHT]]/Data_Sheet[[#This Row],[S.SH_CHARGES]]</f>
        <v>0.78613693998309386</v>
      </c>
      <c r="R40" s="1" t="s">
        <v>836</v>
      </c>
      <c r="S40" s="1" t="s">
        <v>837</v>
      </c>
      <c r="T40" s="1" t="s">
        <v>584</v>
      </c>
      <c r="U40" s="10">
        <v>38739</v>
      </c>
      <c r="V40" s="10">
        <v>38915</v>
      </c>
      <c r="W40" s="1" t="s">
        <v>989</v>
      </c>
      <c r="X40" s="1">
        <v>894</v>
      </c>
      <c r="Y40" s="1" t="s">
        <v>940</v>
      </c>
      <c r="Z40" s="1" t="s">
        <v>941</v>
      </c>
      <c r="AA40" s="2">
        <v>38915</v>
      </c>
      <c r="AB40" s="1">
        <v>864</v>
      </c>
      <c r="AC40" s="1" t="s">
        <v>74</v>
      </c>
      <c r="AD40" s="1" t="s">
        <v>1257</v>
      </c>
      <c r="AE40" s="1" t="s">
        <v>754</v>
      </c>
      <c r="AF40" s="1" t="s">
        <v>1188</v>
      </c>
      <c r="AG40" s="1">
        <v>7332778584</v>
      </c>
      <c r="AH40">
        <v>176</v>
      </c>
    </row>
    <row r="41" spans="1:34" x14ac:dyDescent="0.3">
      <c r="A41" s="1">
        <v>805</v>
      </c>
      <c r="B41" s="1">
        <v>752</v>
      </c>
      <c r="C41" s="1" t="s">
        <v>167</v>
      </c>
      <c r="D41" s="1" t="s">
        <v>462</v>
      </c>
      <c r="E41" s="1" t="s">
        <v>14</v>
      </c>
      <c r="F41" s="1" t="s">
        <v>168</v>
      </c>
      <c r="G41" s="1">
        <v>2366659988</v>
      </c>
      <c r="H41" s="2">
        <v>41782</v>
      </c>
      <c r="I41" s="2">
        <v>42648</v>
      </c>
      <c r="J41" s="2" t="str">
        <f ca="1">IF(AND(TODAY()&gt;Data_Sheet[[#This Row],[M_Start_date]], TODAY()&lt;Data_Sheet[[#This Row],[M_End_date]]), "Active", IF(TODAY()&lt;Data_Sheet[[#This Row],[M_Start_date]], "Pending", "Expired"))</f>
        <v>Expired</v>
      </c>
      <c r="K41" s="1">
        <v>40</v>
      </c>
      <c r="L41" s="1" t="s">
        <v>579</v>
      </c>
      <c r="M41" s="1" t="s">
        <v>587</v>
      </c>
      <c r="N41" s="1" t="s">
        <v>588</v>
      </c>
      <c r="O41" s="1">
        <v>483</v>
      </c>
      <c r="P41" s="1">
        <v>648</v>
      </c>
      <c r="Q41" s="9">
        <f>Data_Sheet[[#This Row],[S.SH_WEIGHT]]/Data_Sheet[[#This Row],[S.SH_CHARGES]]</f>
        <v>0.74537037037037035</v>
      </c>
      <c r="R41" s="1" t="s">
        <v>604</v>
      </c>
      <c r="S41" s="1" t="s">
        <v>605</v>
      </c>
      <c r="T41" s="1" t="s">
        <v>591</v>
      </c>
      <c r="U41" s="2">
        <v>29344</v>
      </c>
      <c r="V41" s="2"/>
      <c r="W41" s="1" t="s">
        <v>968</v>
      </c>
      <c r="X41" s="1">
        <v>91926</v>
      </c>
      <c r="Y41" s="1" t="s">
        <v>946</v>
      </c>
      <c r="Z41" s="1" t="s">
        <v>943</v>
      </c>
      <c r="AA41" s="2"/>
      <c r="AB41" s="1">
        <v>535</v>
      </c>
      <c r="AC41" s="1" t="s">
        <v>189</v>
      </c>
      <c r="AD41" s="1" t="s">
        <v>1159</v>
      </c>
      <c r="AE41" s="1" t="s">
        <v>1258</v>
      </c>
      <c r="AF41" s="1" t="s">
        <v>1223</v>
      </c>
      <c r="AG41" s="1">
        <v>7774474168</v>
      </c>
      <c r="AH41"/>
    </row>
    <row r="42" spans="1:34" x14ac:dyDescent="0.3">
      <c r="A42" s="1">
        <v>2241</v>
      </c>
      <c r="B42" s="1">
        <v>446</v>
      </c>
      <c r="C42" s="1" t="s">
        <v>72</v>
      </c>
      <c r="D42" s="1" t="s">
        <v>405</v>
      </c>
      <c r="E42" s="1" t="s">
        <v>8</v>
      </c>
      <c r="F42" s="1" t="s">
        <v>73</v>
      </c>
      <c r="G42" s="1">
        <v>4120733093</v>
      </c>
      <c r="H42" s="2">
        <v>35806</v>
      </c>
      <c r="I42" s="2">
        <v>42557</v>
      </c>
      <c r="J42" s="2" t="str">
        <f ca="1">IF(AND(TODAY()&gt;Data_Sheet[[#This Row],[M_Start_date]], TODAY()&lt;Data_Sheet[[#This Row],[M_End_date]]), "Active", IF(TODAY()&lt;Data_Sheet[[#This Row],[M_Start_date]], "Pending", "Expired"))</f>
        <v>Expired</v>
      </c>
      <c r="K42" s="1">
        <v>493</v>
      </c>
      <c r="L42" s="1" t="s">
        <v>594</v>
      </c>
      <c r="M42" s="1" t="s">
        <v>587</v>
      </c>
      <c r="N42" s="1" t="s">
        <v>588</v>
      </c>
      <c r="O42" s="1">
        <v>314</v>
      </c>
      <c r="P42" s="1">
        <v>566</v>
      </c>
      <c r="Q42" s="9">
        <f>Data_Sheet[[#This Row],[S.SH_WEIGHT]]/Data_Sheet[[#This Row],[S.SH_CHARGES]]</f>
        <v>0.55477031802120136</v>
      </c>
      <c r="R42" s="1" t="s">
        <v>765</v>
      </c>
      <c r="S42" s="1" t="s">
        <v>766</v>
      </c>
      <c r="T42" s="1" t="s">
        <v>591</v>
      </c>
      <c r="U42" s="2">
        <v>34931</v>
      </c>
      <c r="V42" s="2"/>
      <c r="W42" s="1" t="s">
        <v>990</v>
      </c>
      <c r="X42" s="1">
        <v>35634</v>
      </c>
      <c r="Y42" s="1" t="s">
        <v>946</v>
      </c>
      <c r="Z42" s="1" t="s">
        <v>943</v>
      </c>
      <c r="AA42" s="2"/>
      <c r="AB42" s="1">
        <v>886</v>
      </c>
      <c r="AC42" s="1" t="s">
        <v>1259</v>
      </c>
      <c r="AD42" s="1" t="s">
        <v>1156</v>
      </c>
      <c r="AE42" s="1" t="s">
        <v>1260</v>
      </c>
      <c r="AF42" s="1" t="s">
        <v>1174</v>
      </c>
      <c r="AG42" s="1">
        <v>1374706667</v>
      </c>
      <c r="AH42"/>
    </row>
    <row r="43" spans="1:34" x14ac:dyDescent="0.3">
      <c r="A43" s="1">
        <v>896</v>
      </c>
      <c r="B43" s="1">
        <v>74</v>
      </c>
      <c r="C43" s="1" t="s">
        <v>74</v>
      </c>
      <c r="D43" s="1" t="s">
        <v>406</v>
      </c>
      <c r="E43" s="1" t="s">
        <v>8</v>
      </c>
      <c r="F43" s="1" t="s">
        <v>17</v>
      </c>
      <c r="G43" s="1">
        <v>5785102250</v>
      </c>
      <c r="H43" s="2">
        <v>30200</v>
      </c>
      <c r="I43" s="2">
        <v>37114</v>
      </c>
      <c r="J43" s="2" t="str">
        <f ca="1">IF(AND(TODAY()&gt;Data_Sheet[[#This Row],[M_Start_date]], TODAY()&lt;Data_Sheet[[#This Row],[M_End_date]]), "Active", IF(TODAY()&lt;Data_Sheet[[#This Row],[M_Start_date]], "Pending", "Expired"))</f>
        <v>Expired</v>
      </c>
      <c r="K43" s="1">
        <v>998</v>
      </c>
      <c r="L43" s="1" t="s">
        <v>611</v>
      </c>
      <c r="M43" s="1" t="s">
        <v>580</v>
      </c>
      <c r="N43" s="1" t="s">
        <v>581</v>
      </c>
      <c r="O43" s="1">
        <v>109</v>
      </c>
      <c r="P43" s="1">
        <v>961</v>
      </c>
      <c r="Q43" s="9">
        <f>Data_Sheet[[#This Row],[S.SH_WEIGHT]]/Data_Sheet[[#This Row],[S.SH_CHARGES]]</f>
        <v>0.11342351716961499</v>
      </c>
      <c r="R43" s="1" t="s">
        <v>924</v>
      </c>
      <c r="S43" s="1" t="s">
        <v>925</v>
      </c>
      <c r="T43" s="1" t="s">
        <v>584</v>
      </c>
      <c r="U43" s="10">
        <v>41599</v>
      </c>
      <c r="V43" s="10">
        <v>41593</v>
      </c>
      <c r="W43" s="1" t="s">
        <v>992</v>
      </c>
      <c r="X43" s="1">
        <v>28701</v>
      </c>
      <c r="Y43" s="1" t="s">
        <v>940</v>
      </c>
      <c r="Z43" s="1" t="s">
        <v>941</v>
      </c>
      <c r="AA43" s="2">
        <v>41593</v>
      </c>
      <c r="AB43" s="1">
        <v>365</v>
      </c>
      <c r="AC43" s="1" t="s">
        <v>381</v>
      </c>
      <c r="AD43" s="1" t="s">
        <v>1184</v>
      </c>
      <c r="AE43" s="1" t="s">
        <v>168</v>
      </c>
      <c r="AF43" s="1" t="s">
        <v>1261</v>
      </c>
      <c r="AG43" s="1">
        <v>2176301525</v>
      </c>
      <c r="AH43">
        <v>-6</v>
      </c>
    </row>
    <row r="44" spans="1:34" x14ac:dyDescent="0.3">
      <c r="A44" s="1">
        <v>6361</v>
      </c>
      <c r="B44" s="1">
        <v>636</v>
      </c>
      <c r="C44" s="1" t="s">
        <v>75</v>
      </c>
      <c r="D44" s="1" t="s">
        <v>407</v>
      </c>
      <c r="E44" s="1" t="s">
        <v>8</v>
      </c>
      <c r="F44" s="1" t="s">
        <v>76</v>
      </c>
      <c r="G44" s="1">
        <v>9235867886</v>
      </c>
      <c r="H44" s="2">
        <v>36289</v>
      </c>
      <c r="I44" s="2">
        <v>38504</v>
      </c>
      <c r="J44" s="2" t="str">
        <f ca="1">IF(AND(TODAY()&gt;Data_Sheet[[#This Row],[M_Start_date]], TODAY()&lt;Data_Sheet[[#This Row],[M_End_date]]), "Active", IF(TODAY()&lt;Data_Sheet[[#This Row],[M_Start_date]], "Pending", "Expired"))</f>
        <v>Expired</v>
      </c>
      <c r="K44" s="1">
        <v>968</v>
      </c>
      <c r="L44" s="1" t="s">
        <v>638</v>
      </c>
      <c r="M44" s="1" t="s">
        <v>587</v>
      </c>
      <c r="N44" s="1" t="s">
        <v>588</v>
      </c>
      <c r="O44" s="1">
        <v>24</v>
      </c>
      <c r="P44" s="1">
        <v>54</v>
      </c>
      <c r="Q44" s="9">
        <f>Data_Sheet[[#This Row],[S.SH_WEIGHT]]/Data_Sheet[[#This Row],[S.SH_CHARGES]]</f>
        <v>0.44444444444444442</v>
      </c>
      <c r="R44" s="1" t="s">
        <v>915</v>
      </c>
      <c r="S44" s="1" t="s">
        <v>256</v>
      </c>
      <c r="T44" s="1" t="s">
        <v>584</v>
      </c>
      <c r="U44" s="10">
        <v>33973</v>
      </c>
      <c r="V44" s="10">
        <v>34183</v>
      </c>
      <c r="W44" s="1" t="s">
        <v>993</v>
      </c>
      <c r="X44" s="1">
        <v>90380</v>
      </c>
      <c r="Y44" s="1" t="s">
        <v>940</v>
      </c>
      <c r="Z44" s="1" t="s">
        <v>941</v>
      </c>
      <c r="AA44" s="2">
        <v>34183</v>
      </c>
      <c r="AB44" s="1">
        <v>946</v>
      </c>
      <c r="AC44" s="1" t="s">
        <v>1220</v>
      </c>
      <c r="AD44" s="1" t="s">
        <v>1262</v>
      </c>
      <c r="AE44" s="1" t="s">
        <v>1263</v>
      </c>
      <c r="AF44" s="1" t="s">
        <v>1213</v>
      </c>
      <c r="AG44" s="1">
        <v>1590827102</v>
      </c>
      <c r="AH44">
        <v>210</v>
      </c>
    </row>
    <row r="45" spans="1:34" x14ac:dyDescent="0.3">
      <c r="A45" s="1">
        <v>6713</v>
      </c>
      <c r="B45" s="1">
        <v>37</v>
      </c>
      <c r="C45" s="1" t="s">
        <v>408</v>
      </c>
      <c r="D45" s="1" t="s">
        <v>409</v>
      </c>
      <c r="E45" s="1" t="s">
        <v>14</v>
      </c>
      <c r="F45" s="1" t="s">
        <v>77</v>
      </c>
      <c r="G45" s="1">
        <v>7134849334</v>
      </c>
      <c r="H45" s="2">
        <v>38247</v>
      </c>
      <c r="I45" s="2">
        <v>45446</v>
      </c>
      <c r="J45" s="2" t="str">
        <f ca="1">IF(AND(TODAY()&gt;Data_Sheet[[#This Row],[M_Start_date]], TODAY()&lt;Data_Sheet[[#This Row],[M_End_date]]), "Active", IF(TODAY()&lt;Data_Sheet[[#This Row],[M_Start_date]], "Pending", "Expired"))</f>
        <v>Active</v>
      </c>
      <c r="K45" s="1">
        <v>738</v>
      </c>
      <c r="L45" s="1" t="s">
        <v>627</v>
      </c>
      <c r="M45" s="1" t="s">
        <v>587</v>
      </c>
      <c r="N45" s="1" t="s">
        <v>581</v>
      </c>
      <c r="O45" s="1">
        <v>545</v>
      </c>
      <c r="P45" s="1">
        <v>1044</v>
      </c>
      <c r="Q45" s="9">
        <f>Data_Sheet[[#This Row],[S.SH_WEIGHT]]/Data_Sheet[[#This Row],[S.SH_CHARGES]]</f>
        <v>0.52203065134099613</v>
      </c>
      <c r="R45" s="1" t="s">
        <v>844</v>
      </c>
      <c r="S45" s="1" t="s">
        <v>845</v>
      </c>
      <c r="T45" s="1" t="s">
        <v>591</v>
      </c>
      <c r="U45" s="2">
        <v>28387</v>
      </c>
      <c r="V45" s="2"/>
      <c r="W45" s="1" t="s">
        <v>995</v>
      </c>
      <c r="X45" s="1">
        <v>21813</v>
      </c>
      <c r="Y45" s="1" t="s">
        <v>946</v>
      </c>
      <c r="Z45" s="1" t="s">
        <v>943</v>
      </c>
      <c r="AA45" s="2"/>
      <c r="AB45" s="1">
        <v>152</v>
      </c>
      <c r="AC45" s="1" t="s">
        <v>1264</v>
      </c>
      <c r="AD45" s="1" t="s">
        <v>1246</v>
      </c>
      <c r="AE45" s="1" t="s">
        <v>1265</v>
      </c>
      <c r="AF45" s="1" t="s">
        <v>1155</v>
      </c>
      <c r="AG45" s="1">
        <v>1705805447</v>
      </c>
      <c r="AH45"/>
    </row>
    <row r="46" spans="1:34" x14ac:dyDescent="0.3">
      <c r="A46" s="1">
        <v>2121</v>
      </c>
      <c r="B46" s="1">
        <v>527</v>
      </c>
      <c r="C46" s="1" t="s">
        <v>257</v>
      </c>
      <c r="D46" s="1" t="s">
        <v>511</v>
      </c>
      <c r="E46" s="1" t="s">
        <v>11</v>
      </c>
      <c r="F46" s="1" t="s">
        <v>258</v>
      </c>
      <c r="G46" s="1">
        <v>4336869761</v>
      </c>
      <c r="H46" s="2">
        <v>26995</v>
      </c>
      <c r="I46" s="2">
        <v>29875</v>
      </c>
      <c r="J46" s="2" t="str">
        <f ca="1">IF(AND(TODAY()&gt;Data_Sheet[[#This Row],[M_Start_date]], TODAY()&lt;Data_Sheet[[#This Row],[M_End_date]]), "Active", IF(TODAY()&lt;Data_Sheet[[#This Row],[M_Start_date]], "Pending", "Expired"))</f>
        <v>Expired</v>
      </c>
      <c r="K46" s="1">
        <v>42</v>
      </c>
      <c r="L46" s="1" t="s">
        <v>579</v>
      </c>
      <c r="M46" s="1" t="s">
        <v>587</v>
      </c>
      <c r="N46" s="1" t="s">
        <v>588</v>
      </c>
      <c r="O46" s="1">
        <v>987</v>
      </c>
      <c r="P46" s="1">
        <v>1134</v>
      </c>
      <c r="Q46" s="9">
        <f>Data_Sheet[[#This Row],[S.SH_WEIGHT]]/Data_Sheet[[#This Row],[S.SH_CHARGES]]</f>
        <v>0.87037037037037035</v>
      </c>
      <c r="R46" s="1" t="s">
        <v>606</v>
      </c>
      <c r="S46" s="1" t="s">
        <v>607</v>
      </c>
      <c r="T46" s="1" t="s">
        <v>584</v>
      </c>
      <c r="U46" s="10">
        <v>28875</v>
      </c>
      <c r="V46" s="10">
        <v>29110</v>
      </c>
      <c r="W46" s="1" t="s">
        <v>971</v>
      </c>
      <c r="X46" s="1">
        <v>38290</v>
      </c>
      <c r="Y46" s="1" t="s">
        <v>940</v>
      </c>
      <c r="Z46" s="1" t="s">
        <v>943</v>
      </c>
      <c r="AA46" s="2">
        <v>29110</v>
      </c>
      <c r="AB46" s="1">
        <v>305</v>
      </c>
      <c r="AC46" s="1" t="s">
        <v>42</v>
      </c>
      <c r="AD46" s="1" t="s">
        <v>1184</v>
      </c>
      <c r="AE46" s="1" t="s">
        <v>1266</v>
      </c>
      <c r="AF46" s="1" t="s">
        <v>1167</v>
      </c>
      <c r="AG46" s="1">
        <v>4425132485</v>
      </c>
      <c r="AH46">
        <v>235</v>
      </c>
    </row>
    <row r="47" spans="1:34" x14ac:dyDescent="0.3">
      <c r="A47" s="1">
        <v>4283</v>
      </c>
      <c r="B47" s="1">
        <v>804</v>
      </c>
      <c r="C47" s="1" t="s">
        <v>78</v>
      </c>
      <c r="D47" s="1" t="s">
        <v>410</v>
      </c>
      <c r="E47" s="1" t="s">
        <v>11</v>
      </c>
      <c r="F47" s="1" t="s">
        <v>17</v>
      </c>
      <c r="G47" s="1">
        <v>4751700379</v>
      </c>
      <c r="H47" s="2">
        <v>35666</v>
      </c>
      <c r="I47" s="2">
        <v>40366</v>
      </c>
      <c r="J47" s="2" t="str">
        <f ca="1">IF(AND(TODAY()&gt;Data_Sheet[[#This Row],[M_Start_date]], TODAY()&lt;Data_Sheet[[#This Row],[M_End_date]]), "Active", IF(TODAY()&lt;Data_Sheet[[#This Row],[M_Start_date]], "Pending", "Expired"))</f>
        <v>Expired</v>
      </c>
      <c r="K47" s="1">
        <v>912</v>
      </c>
      <c r="L47" s="1" t="s">
        <v>597</v>
      </c>
      <c r="M47" s="1" t="s">
        <v>580</v>
      </c>
      <c r="N47" s="1" t="s">
        <v>588</v>
      </c>
      <c r="O47" s="1">
        <v>505</v>
      </c>
      <c r="P47" s="1">
        <v>1082</v>
      </c>
      <c r="Q47" s="9">
        <f>Data_Sheet[[#This Row],[S.SH_WEIGHT]]/Data_Sheet[[#This Row],[S.SH_CHARGES]]</f>
        <v>0.46672828096118302</v>
      </c>
      <c r="R47" s="1" t="s">
        <v>894</v>
      </c>
      <c r="S47" s="1" t="s">
        <v>895</v>
      </c>
      <c r="T47" s="1" t="s">
        <v>591</v>
      </c>
      <c r="U47" s="2">
        <v>43829</v>
      </c>
      <c r="V47" s="2"/>
      <c r="W47" s="1" t="s">
        <v>996</v>
      </c>
      <c r="X47" s="1">
        <v>36312</v>
      </c>
      <c r="Y47" s="1" t="s">
        <v>946</v>
      </c>
      <c r="Z47" s="1" t="s">
        <v>941</v>
      </c>
      <c r="AA47" s="2"/>
      <c r="AB47" s="1">
        <v>789</v>
      </c>
      <c r="AC47" s="1" t="s">
        <v>1267</v>
      </c>
      <c r="AD47" s="1" t="s">
        <v>1172</v>
      </c>
      <c r="AE47" s="1" t="s">
        <v>1268</v>
      </c>
      <c r="AF47" s="1" t="s">
        <v>1163</v>
      </c>
      <c r="AG47" s="1">
        <v>7412005788</v>
      </c>
      <c r="AH47"/>
    </row>
    <row r="48" spans="1:34" x14ac:dyDescent="0.3">
      <c r="A48" s="1">
        <v>9486</v>
      </c>
      <c r="B48" s="1">
        <v>694</v>
      </c>
      <c r="C48" s="1" t="s">
        <v>79</v>
      </c>
      <c r="D48" s="1" t="s">
        <v>411</v>
      </c>
      <c r="E48" s="1" t="s">
        <v>11</v>
      </c>
      <c r="F48" s="1" t="s">
        <v>80</v>
      </c>
      <c r="G48" s="1">
        <v>9430559862</v>
      </c>
      <c r="H48" s="2">
        <v>37775</v>
      </c>
      <c r="I48" s="2">
        <v>41767</v>
      </c>
      <c r="J48" s="2" t="str">
        <f ca="1">IF(AND(TODAY()&gt;Data_Sheet[[#This Row],[M_Start_date]], TODAY()&lt;Data_Sheet[[#This Row],[M_End_date]]), "Active", IF(TODAY()&lt;Data_Sheet[[#This Row],[M_Start_date]], "Pending", "Expired"))</f>
        <v>Expired</v>
      </c>
      <c r="K48" s="1">
        <v>782</v>
      </c>
      <c r="L48" s="1" t="s">
        <v>627</v>
      </c>
      <c r="M48" s="1" t="s">
        <v>580</v>
      </c>
      <c r="N48" s="1" t="s">
        <v>588</v>
      </c>
      <c r="O48" s="1">
        <v>182</v>
      </c>
      <c r="P48" s="1">
        <v>871</v>
      </c>
      <c r="Q48" s="9">
        <f>Data_Sheet[[#This Row],[S.SH_WEIGHT]]/Data_Sheet[[#This Row],[S.SH_CHARGES]]</f>
        <v>0.20895522388059701</v>
      </c>
      <c r="R48" s="1" t="s">
        <v>855</v>
      </c>
      <c r="S48" s="1" t="s">
        <v>856</v>
      </c>
      <c r="T48" s="1" t="s">
        <v>584</v>
      </c>
      <c r="U48" s="10">
        <v>37499</v>
      </c>
      <c r="V48" s="10">
        <v>37549</v>
      </c>
      <c r="W48" s="1" t="s">
        <v>998</v>
      </c>
      <c r="X48" s="1">
        <v>24856</v>
      </c>
      <c r="Y48" s="1" t="s">
        <v>940</v>
      </c>
      <c r="Z48" s="1" t="s">
        <v>941</v>
      </c>
      <c r="AA48" s="2">
        <v>37549</v>
      </c>
      <c r="AB48" s="1">
        <v>148</v>
      </c>
      <c r="AC48" s="1" t="s">
        <v>1269</v>
      </c>
      <c r="AD48" s="1" t="s">
        <v>1161</v>
      </c>
      <c r="AE48" s="1" t="s">
        <v>850</v>
      </c>
      <c r="AF48" s="1" t="s">
        <v>1233</v>
      </c>
      <c r="AG48" s="1">
        <v>4924177596</v>
      </c>
      <c r="AH48">
        <v>50</v>
      </c>
    </row>
    <row r="49" spans="1:34" x14ac:dyDescent="0.3">
      <c r="A49" s="1">
        <v>308</v>
      </c>
      <c r="B49" s="1">
        <v>198</v>
      </c>
      <c r="C49" s="1" t="s">
        <v>81</v>
      </c>
      <c r="D49" s="1" t="s">
        <v>412</v>
      </c>
      <c r="E49" s="1" t="s">
        <v>14</v>
      </c>
      <c r="F49" s="1" t="s">
        <v>82</v>
      </c>
      <c r="G49" s="1">
        <v>4160161977</v>
      </c>
      <c r="H49" s="2">
        <v>35922</v>
      </c>
      <c r="I49" s="2">
        <v>42733</v>
      </c>
      <c r="J49" s="2" t="str">
        <f ca="1">IF(AND(TODAY()&gt;Data_Sheet[[#This Row],[M_Start_date]], TODAY()&lt;Data_Sheet[[#This Row],[M_End_date]]), "Active", IF(TODAY()&lt;Data_Sheet[[#This Row],[M_Start_date]], "Pending", "Expired"))</f>
        <v>Expired</v>
      </c>
      <c r="K49" s="1">
        <v>140</v>
      </c>
      <c r="L49" s="1" t="s">
        <v>624</v>
      </c>
      <c r="M49" s="1" t="s">
        <v>580</v>
      </c>
      <c r="N49" s="1" t="s">
        <v>588</v>
      </c>
      <c r="O49" s="1">
        <v>226</v>
      </c>
      <c r="P49" s="1">
        <v>970</v>
      </c>
      <c r="Q49" s="9">
        <f>Data_Sheet[[#This Row],[S.SH_WEIGHT]]/Data_Sheet[[#This Row],[S.SH_CHARGES]]</f>
        <v>0.23298969072164949</v>
      </c>
      <c r="R49" s="1" t="s">
        <v>644</v>
      </c>
      <c r="S49" s="1" t="s">
        <v>645</v>
      </c>
      <c r="T49" s="1" t="s">
        <v>584</v>
      </c>
      <c r="U49" s="10">
        <v>38878</v>
      </c>
      <c r="V49" s="10">
        <v>38915</v>
      </c>
      <c r="W49" s="1" t="s">
        <v>999</v>
      </c>
      <c r="X49" s="1">
        <v>39234</v>
      </c>
      <c r="Y49" s="1" t="s">
        <v>940</v>
      </c>
      <c r="Z49" s="1" t="s">
        <v>941</v>
      </c>
      <c r="AA49" s="2">
        <v>38915</v>
      </c>
      <c r="AB49" s="1">
        <v>7</v>
      </c>
      <c r="AC49" s="1" t="s">
        <v>1270</v>
      </c>
      <c r="AD49" s="1" t="s">
        <v>1159</v>
      </c>
      <c r="AE49" s="1" t="s">
        <v>1271</v>
      </c>
      <c r="AF49" s="1" t="s">
        <v>1272</v>
      </c>
      <c r="AG49" s="1">
        <v>9744154055</v>
      </c>
      <c r="AH49">
        <v>37</v>
      </c>
    </row>
    <row r="50" spans="1:34" x14ac:dyDescent="0.3">
      <c r="A50" s="1">
        <v>8927</v>
      </c>
      <c r="B50" s="1">
        <v>576</v>
      </c>
      <c r="C50" s="1" t="s">
        <v>83</v>
      </c>
      <c r="D50" s="1" t="s">
        <v>413</v>
      </c>
      <c r="E50" s="1" t="s">
        <v>11</v>
      </c>
      <c r="F50" s="1" t="s">
        <v>84</v>
      </c>
      <c r="G50" s="1">
        <v>1660494007</v>
      </c>
      <c r="H50" s="2">
        <v>27763</v>
      </c>
      <c r="I50" s="2">
        <v>31305</v>
      </c>
      <c r="J50" s="2" t="str">
        <f ca="1">IF(AND(TODAY()&gt;Data_Sheet[[#This Row],[M_Start_date]], TODAY()&lt;Data_Sheet[[#This Row],[M_End_date]]), "Active", IF(TODAY()&lt;Data_Sheet[[#This Row],[M_Start_date]], "Pending", "Expired"))</f>
        <v>Expired</v>
      </c>
      <c r="K50" s="1">
        <v>702</v>
      </c>
      <c r="L50" s="1" t="s">
        <v>594</v>
      </c>
      <c r="M50" s="1" t="s">
        <v>580</v>
      </c>
      <c r="N50" s="1" t="s">
        <v>588</v>
      </c>
      <c r="O50" s="1">
        <v>111</v>
      </c>
      <c r="P50" s="1">
        <v>617</v>
      </c>
      <c r="Q50" s="9">
        <f>Data_Sheet[[#This Row],[S.SH_WEIGHT]]/Data_Sheet[[#This Row],[S.SH_CHARGES]]</f>
        <v>0.17990275526742303</v>
      </c>
      <c r="R50" s="1" t="s">
        <v>826</v>
      </c>
      <c r="S50" s="1" t="s">
        <v>827</v>
      </c>
      <c r="T50" s="1" t="s">
        <v>584</v>
      </c>
      <c r="U50" s="10">
        <v>38175</v>
      </c>
      <c r="V50" s="10">
        <v>38311</v>
      </c>
      <c r="W50" s="1" t="s">
        <v>1001</v>
      </c>
      <c r="X50" s="1">
        <v>74222</v>
      </c>
      <c r="Y50" s="1" t="s">
        <v>940</v>
      </c>
      <c r="Z50" s="1" t="s">
        <v>943</v>
      </c>
      <c r="AA50" s="2">
        <v>38311</v>
      </c>
      <c r="AB50" s="1">
        <v>982</v>
      </c>
      <c r="AC50" s="1" t="s">
        <v>1273</v>
      </c>
      <c r="AD50" s="1" t="s">
        <v>1169</v>
      </c>
      <c r="AE50" s="1" t="s">
        <v>1274</v>
      </c>
      <c r="AF50" s="1" t="s">
        <v>1157</v>
      </c>
      <c r="AG50" s="1">
        <v>5862720266</v>
      </c>
      <c r="AH50">
        <v>136</v>
      </c>
    </row>
    <row r="51" spans="1:34" x14ac:dyDescent="0.3">
      <c r="A51" s="1">
        <v>9177</v>
      </c>
      <c r="B51" s="1">
        <v>19</v>
      </c>
      <c r="C51" s="1" t="s">
        <v>145</v>
      </c>
      <c r="D51" s="1" t="s">
        <v>449</v>
      </c>
      <c r="E51" s="1" t="s">
        <v>11</v>
      </c>
      <c r="F51" s="1" t="s">
        <v>146</v>
      </c>
      <c r="G51" s="1">
        <v>7591554939</v>
      </c>
      <c r="H51" s="2">
        <v>40529</v>
      </c>
      <c r="I51" s="2">
        <v>44199</v>
      </c>
      <c r="J51" s="2" t="str">
        <f ca="1">IF(AND(TODAY()&gt;Data_Sheet[[#This Row],[M_Start_date]], TODAY()&lt;Data_Sheet[[#This Row],[M_End_date]]), "Active", IF(TODAY()&lt;Data_Sheet[[#This Row],[M_Start_date]], "Pending", "Expired"))</f>
        <v>Expired</v>
      </c>
      <c r="K51" s="1">
        <v>45</v>
      </c>
      <c r="L51" s="1" t="s">
        <v>608</v>
      </c>
      <c r="M51" s="1" t="s">
        <v>587</v>
      </c>
      <c r="N51" s="1" t="s">
        <v>581</v>
      </c>
      <c r="O51" s="1">
        <v>889</v>
      </c>
      <c r="P51" s="1">
        <v>1050</v>
      </c>
      <c r="Q51" s="9">
        <f>Data_Sheet[[#This Row],[S.SH_WEIGHT]]/Data_Sheet[[#This Row],[S.SH_CHARGES]]</f>
        <v>0.84666666666666668</v>
      </c>
      <c r="R51" s="1" t="s">
        <v>609</v>
      </c>
      <c r="S51" s="1" t="s">
        <v>610</v>
      </c>
      <c r="T51" s="1" t="s">
        <v>584</v>
      </c>
      <c r="U51" s="10">
        <v>35127</v>
      </c>
      <c r="V51" s="10">
        <v>35186</v>
      </c>
      <c r="W51" s="1" t="s">
        <v>974</v>
      </c>
      <c r="X51" s="1">
        <v>15307</v>
      </c>
      <c r="Y51" s="1" t="s">
        <v>940</v>
      </c>
      <c r="Z51" s="1" t="s">
        <v>941</v>
      </c>
      <c r="AA51" s="2">
        <v>35186</v>
      </c>
      <c r="AB51" s="1">
        <v>289</v>
      </c>
      <c r="AC51" s="1" t="s">
        <v>81</v>
      </c>
      <c r="AD51" s="1" t="s">
        <v>1156</v>
      </c>
      <c r="AE51" s="1" t="s">
        <v>1275</v>
      </c>
      <c r="AF51" s="1" t="s">
        <v>1276</v>
      </c>
      <c r="AG51" s="1">
        <v>3201665520</v>
      </c>
      <c r="AH51">
        <v>59</v>
      </c>
    </row>
    <row r="52" spans="1:34" x14ac:dyDescent="0.3">
      <c r="A52" s="1">
        <v>249</v>
      </c>
      <c r="B52" s="1">
        <v>754</v>
      </c>
      <c r="C52" s="1" t="s">
        <v>35</v>
      </c>
      <c r="D52" s="1" t="s">
        <v>414</v>
      </c>
      <c r="E52" s="1" t="s">
        <v>14</v>
      </c>
      <c r="F52" s="1" t="s">
        <v>85</v>
      </c>
      <c r="G52" s="1">
        <v>2979310129</v>
      </c>
      <c r="H52" s="2">
        <v>40312</v>
      </c>
      <c r="I52" s="2">
        <v>46709</v>
      </c>
      <c r="J52" s="2" t="str">
        <f ca="1">IF(AND(TODAY()&gt;Data_Sheet[[#This Row],[M_Start_date]], TODAY()&lt;Data_Sheet[[#This Row],[M_End_date]]), "Active", IF(TODAY()&lt;Data_Sheet[[#This Row],[M_Start_date]], "Pending", "Expired"))</f>
        <v>Active</v>
      </c>
      <c r="K52" s="1">
        <v>284</v>
      </c>
      <c r="L52" s="1" t="s">
        <v>611</v>
      </c>
      <c r="M52" s="1" t="s">
        <v>580</v>
      </c>
      <c r="N52" s="1" t="s">
        <v>581</v>
      </c>
      <c r="O52" s="1">
        <v>145</v>
      </c>
      <c r="P52" s="1">
        <v>814</v>
      </c>
      <c r="Q52" s="9">
        <f>Data_Sheet[[#This Row],[S.SH_WEIGHT]]/Data_Sheet[[#This Row],[S.SH_CHARGES]]</f>
        <v>0.17813267813267813</v>
      </c>
      <c r="R52" s="1" t="s">
        <v>698</v>
      </c>
      <c r="S52" s="1" t="s">
        <v>17</v>
      </c>
      <c r="T52" s="1" t="s">
        <v>584</v>
      </c>
      <c r="U52" s="10">
        <v>29988</v>
      </c>
      <c r="V52" s="10">
        <v>30018</v>
      </c>
      <c r="W52" s="1" t="s">
        <v>1002</v>
      </c>
      <c r="X52" s="1">
        <v>47260</v>
      </c>
      <c r="Y52" s="1" t="s">
        <v>940</v>
      </c>
      <c r="Z52" s="1" t="s">
        <v>941</v>
      </c>
      <c r="AA52" s="2">
        <v>30018</v>
      </c>
      <c r="AB52" s="1">
        <v>249</v>
      </c>
      <c r="AC52" s="1" t="s">
        <v>1277</v>
      </c>
      <c r="AD52" s="1" t="s">
        <v>1221</v>
      </c>
      <c r="AE52" s="1" t="s">
        <v>1278</v>
      </c>
      <c r="AF52" s="1" t="s">
        <v>1152</v>
      </c>
      <c r="AG52" s="1">
        <v>6264685114</v>
      </c>
      <c r="AH52">
        <v>30</v>
      </c>
    </row>
    <row r="53" spans="1:34" x14ac:dyDescent="0.3">
      <c r="A53" s="1">
        <v>2620</v>
      </c>
      <c r="B53" s="1">
        <v>547</v>
      </c>
      <c r="C53" s="1" t="s">
        <v>86</v>
      </c>
      <c r="D53" s="1" t="s">
        <v>415</v>
      </c>
      <c r="E53" s="1" t="s">
        <v>14</v>
      </c>
      <c r="F53" s="1" t="s">
        <v>87</v>
      </c>
      <c r="G53" s="1">
        <v>1973879566</v>
      </c>
      <c r="H53" s="2">
        <v>38948</v>
      </c>
      <c r="I53" s="2">
        <v>44564</v>
      </c>
      <c r="J53" s="2" t="str">
        <f ca="1">IF(AND(TODAY()&gt;Data_Sheet[[#This Row],[M_Start_date]], TODAY()&lt;Data_Sheet[[#This Row],[M_End_date]]), "Active", IF(TODAY()&lt;Data_Sheet[[#This Row],[M_Start_date]], "Pending", "Expired"))</f>
        <v>Expired</v>
      </c>
      <c r="K53" s="1">
        <v>199</v>
      </c>
      <c r="L53" s="1" t="s">
        <v>627</v>
      </c>
      <c r="M53" s="1" t="s">
        <v>587</v>
      </c>
      <c r="N53" s="1" t="s">
        <v>588</v>
      </c>
      <c r="O53" s="1">
        <v>829</v>
      </c>
      <c r="P53" s="1">
        <v>1145</v>
      </c>
      <c r="Q53" s="9">
        <f>Data_Sheet[[#This Row],[S.SH_WEIGHT]]/Data_Sheet[[#This Row],[S.SH_CHARGES]]</f>
        <v>0.72401746724890825</v>
      </c>
      <c r="R53" s="1" t="s">
        <v>669</v>
      </c>
      <c r="S53" s="1" t="s">
        <v>670</v>
      </c>
      <c r="T53" s="1" t="s">
        <v>591</v>
      </c>
      <c r="U53" s="2">
        <v>39290</v>
      </c>
      <c r="V53" s="2"/>
      <c r="W53" s="1" t="s">
        <v>1004</v>
      </c>
      <c r="X53" s="1">
        <v>45432</v>
      </c>
      <c r="Y53" s="1" t="s">
        <v>946</v>
      </c>
      <c r="Z53" s="1" t="s">
        <v>943</v>
      </c>
      <c r="AA53" s="2"/>
      <c r="AB53" s="1">
        <v>273</v>
      </c>
      <c r="AC53" s="1" t="s">
        <v>357</v>
      </c>
      <c r="AD53" s="1" t="s">
        <v>1165</v>
      </c>
      <c r="AE53" s="1" t="s">
        <v>1279</v>
      </c>
      <c r="AF53" s="1" t="s">
        <v>1155</v>
      </c>
      <c r="AG53" s="1">
        <v>6650624462</v>
      </c>
      <c r="AH53"/>
    </row>
    <row r="54" spans="1:34" x14ac:dyDescent="0.3">
      <c r="A54" s="1">
        <v>1164</v>
      </c>
      <c r="B54" s="1">
        <v>656</v>
      </c>
      <c r="C54" s="1" t="s">
        <v>88</v>
      </c>
      <c r="D54" s="1" t="s">
        <v>416</v>
      </c>
      <c r="E54" s="1" t="s">
        <v>8</v>
      </c>
      <c r="F54" s="1" t="s">
        <v>89</v>
      </c>
      <c r="G54" s="1">
        <v>7030699598</v>
      </c>
      <c r="H54" s="2">
        <v>30479</v>
      </c>
      <c r="I54" s="2">
        <v>37219</v>
      </c>
      <c r="J54" s="2" t="str">
        <f ca="1">IF(AND(TODAY()&gt;Data_Sheet[[#This Row],[M_Start_date]], TODAY()&lt;Data_Sheet[[#This Row],[M_End_date]]), "Active", IF(TODAY()&lt;Data_Sheet[[#This Row],[M_Start_date]], "Pending", "Expired"))</f>
        <v>Expired</v>
      </c>
      <c r="K54" s="1">
        <v>228</v>
      </c>
      <c r="L54" s="1" t="s">
        <v>627</v>
      </c>
      <c r="M54" s="1" t="s">
        <v>587</v>
      </c>
      <c r="N54" s="1" t="s">
        <v>588</v>
      </c>
      <c r="O54" s="1">
        <v>269</v>
      </c>
      <c r="P54" s="1">
        <v>902</v>
      </c>
      <c r="Q54" s="9">
        <f>Data_Sheet[[#This Row],[S.SH_WEIGHT]]/Data_Sheet[[#This Row],[S.SH_CHARGES]]</f>
        <v>0.29822616407982261</v>
      </c>
      <c r="R54" s="1" t="s">
        <v>17</v>
      </c>
      <c r="S54" s="1" t="s">
        <v>684</v>
      </c>
      <c r="T54" s="1" t="s">
        <v>584</v>
      </c>
      <c r="U54" s="10">
        <v>34423</v>
      </c>
      <c r="V54" s="10">
        <v>34433</v>
      </c>
      <c r="W54" s="1" t="s">
        <v>1005</v>
      </c>
      <c r="X54" s="1">
        <v>30192</v>
      </c>
      <c r="Y54" s="1" t="s">
        <v>940</v>
      </c>
      <c r="Z54" s="1" t="s">
        <v>943</v>
      </c>
      <c r="AA54" s="2">
        <v>34433</v>
      </c>
      <c r="AB54" s="1">
        <v>172</v>
      </c>
      <c r="AC54" s="1" t="s">
        <v>1280</v>
      </c>
      <c r="AD54" s="1" t="s">
        <v>1179</v>
      </c>
      <c r="AE54" s="1" t="s">
        <v>1281</v>
      </c>
      <c r="AF54" s="1" t="s">
        <v>1152</v>
      </c>
      <c r="AG54" s="1">
        <v>7889923764</v>
      </c>
      <c r="AH54">
        <v>10</v>
      </c>
    </row>
    <row r="55" spans="1:34" x14ac:dyDescent="0.3">
      <c r="A55" s="1">
        <v>4551</v>
      </c>
      <c r="B55" s="1">
        <v>972</v>
      </c>
      <c r="C55" s="1" t="s">
        <v>317</v>
      </c>
      <c r="D55" s="1" t="s">
        <v>543</v>
      </c>
      <c r="E55" s="1" t="s">
        <v>11</v>
      </c>
      <c r="F55" s="1" t="s">
        <v>318</v>
      </c>
      <c r="G55" s="1">
        <v>2375791511</v>
      </c>
      <c r="H55" s="2">
        <v>39964</v>
      </c>
      <c r="I55" s="2">
        <v>45194</v>
      </c>
      <c r="J55" s="2" t="str">
        <f ca="1">IF(AND(TODAY()&gt;Data_Sheet[[#This Row],[M_Start_date]], TODAY()&lt;Data_Sheet[[#This Row],[M_End_date]]), "Active", IF(TODAY()&lt;Data_Sheet[[#This Row],[M_Start_date]], "Pending", "Expired"))</f>
        <v>Expired</v>
      </c>
      <c r="K55" s="1">
        <v>52</v>
      </c>
      <c r="L55" s="1" t="s">
        <v>611</v>
      </c>
      <c r="M55" s="1" t="s">
        <v>587</v>
      </c>
      <c r="N55" s="1" t="s">
        <v>581</v>
      </c>
      <c r="O55" s="1">
        <v>873</v>
      </c>
      <c r="P55" s="1">
        <v>1199</v>
      </c>
      <c r="Q55" s="9">
        <f>Data_Sheet[[#This Row],[S.SH_WEIGHT]]/Data_Sheet[[#This Row],[S.SH_CHARGES]]</f>
        <v>0.7281067556296914</v>
      </c>
      <c r="R55" s="1" t="s">
        <v>612</v>
      </c>
      <c r="S55" s="1" t="s">
        <v>613</v>
      </c>
      <c r="T55" s="1" t="s">
        <v>591</v>
      </c>
      <c r="U55" s="2">
        <v>42510</v>
      </c>
      <c r="V55" s="2"/>
      <c r="W55" s="1" t="s">
        <v>976</v>
      </c>
      <c r="X55" s="1">
        <v>75766</v>
      </c>
      <c r="Y55" s="1" t="s">
        <v>946</v>
      </c>
      <c r="Z55" s="1" t="s">
        <v>941</v>
      </c>
      <c r="AA55" s="2"/>
      <c r="AB55" s="1">
        <v>18</v>
      </c>
      <c r="AC55" s="1" t="s">
        <v>131</v>
      </c>
      <c r="AD55" s="1" t="s">
        <v>1172</v>
      </c>
      <c r="AE55" s="1" t="s">
        <v>620</v>
      </c>
      <c r="AF55" s="1" t="s">
        <v>1282</v>
      </c>
      <c r="AG55" s="1">
        <v>8311555346</v>
      </c>
      <c r="AH55"/>
    </row>
    <row r="56" spans="1:34" x14ac:dyDescent="0.3">
      <c r="A56" s="1">
        <v>4711</v>
      </c>
      <c r="B56" s="1">
        <v>654</v>
      </c>
      <c r="C56" s="1" t="s">
        <v>90</v>
      </c>
      <c r="D56" s="1" t="s">
        <v>417</v>
      </c>
      <c r="E56" s="1" t="s">
        <v>8</v>
      </c>
      <c r="F56" s="1" t="s">
        <v>91</v>
      </c>
      <c r="G56" s="1">
        <v>2618164744</v>
      </c>
      <c r="H56" s="2">
        <v>35927</v>
      </c>
      <c r="I56" s="2">
        <v>39342</v>
      </c>
      <c r="J56" s="2" t="str">
        <f ca="1">IF(AND(TODAY()&gt;Data_Sheet[[#This Row],[M_Start_date]], TODAY()&lt;Data_Sheet[[#This Row],[M_End_date]]), "Active", IF(TODAY()&lt;Data_Sheet[[#This Row],[M_Start_date]], "Pending", "Expired"))</f>
        <v>Expired</v>
      </c>
      <c r="K56" s="1">
        <v>908</v>
      </c>
      <c r="L56" s="1" t="s">
        <v>611</v>
      </c>
      <c r="M56" s="1" t="s">
        <v>580</v>
      </c>
      <c r="N56" s="1" t="s">
        <v>588</v>
      </c>
      <c r="O56" s="1">
        <v>660</v>
      </c>
      <c r="P56" s="1">
        <v>1470</v>
      </c>
      <c r="Q56" s="9">
        <f>Data_Sheet[[#This Row],[S.SH_WEIGHT]]/Data_Sheet[[#This Row],[S.SH_CHARGES]]</f>
        <v>0.44897959183673469</v>
      </c>
      <c r="R56" s="1" t="s">
        <v>892</v>
      </c>
      <c r="S56" s="1" t="s">
        <v>893</v>
      </c>
      <c r="T56" s="1" t="s">
        <v>591</v>
      </c>
      <c r="U56" s="2">
        <v>36188</v>
      </c>
      <c r="V56" s="2"/>
      <c r="W56" s="1" t="s">
        <v>1007</v>
      </c>
      <c r="X56" s="1">
        <v>53868</v>
      </c>
      <c r="Y56" s="1" t="s">
        <v>946</v>
      </c>
      <c r="Z56" s="1" t="s">
        <v>941</v>
      </c>
      <c r="AA56" s="2"/>
      <c r="AB56" s="1">
        <v>234</v>
      </c>
      <c r="AC56" s="1" t="s">
        <v>1283</v>
      </c>
      <c r="AD56" s="1" t="s">
        <v>1172</v>
      </c>
      <c r="AE56" s="1" t="s">
        <v>1284</v>
      </c>
      <c r="AF56" s="1" t="s">
        <v>1223</v>
      </c>
      <c r="AG56" s="1">
        <v>4666975381</v>
      </c>
      <c r="AH56"/>
    </row>
    <row r="57" spans="1:34" x14ac:dyDescent="0.3">
      <c r="A57" s="1">
        <v>4053</v>
      </c>
      <c r="B57" s="1">
        <v>646</v>
      </c>
      <c r="C57" s="1" t="s">
        <v>92</v>
      </c>
      <c r="D57" s="1" t="s">
        <v>418</v>
      </c>
      <c r="E57" s="1" t="s">
        <v>14</v>
      </c>
      <c r="F57" s="1" t="s">
        <v>93</v>
      </c>
      <c r="G57" s="1">
        <v>6736421797</v>
      </c>
      <c r="H57" s="2">
        <v>41348</v>
      </c>
      <c r="I57" s="2">
        <v>45448</v>
      </c>
      <c r="J57" s="2" t="str">
        <f ca="1">IF(AND(TODAY()&gt;Data_Sheet[[#This Row],[M_Start_date]], TODAY()&lt;Data_Sheet[[#This Row],[M_End_date]]), "Active", IF(TODAY()&lt;Data_Sheet[[#This Row],[M_Start_date]], "Pending", "Expired"))</f>
        <v>Active</v>
      </c>
      <c r="K57" s="1">
        <v>594</v>
      </c>
      <c r="L57" s="1" t="s">
        <v>594</v>
      </c>
      <c r="M57" s="1" t="s">
        <v>587</v>
      </c>
      <c r="N57" s="1" t="s">
        <v>588</v>
      </c>
      <c r="O57" s="1">
        <v>484</v>
      </c>
      <c r="P57" s="1">
        <v>568</v>
      </c>
      <c r="Q57" s="9">
        <f>Data_Sheet[[#This Row],[S.SH_WEIGHT]]/Data_Sheet[[#This Row],[S.SH_CHARGES]]</f>
        <v>0.852112676056338</v>
      </c>
      <c r="R57" s="1" t="s">
        <v>781</v>
      </c>
      <c r="S57" s="1" t="s">
        <v>800</v>
      </c>
      <c r="T57" s="1" t="s">
        <v>591</v>
      </c>
      <c r="U57" s="2">
        <v>38066</v>
      </c>
      <c r="V57" s="2"/>
      <c r="W57" s="1" t="s">
        <v>1009</v>
      </c>
      <c r="X57" s="1">
        <v>9691</v>
      </c>
      <c r="Y57" s="1" t="s">
        <v>946</v>
      </c>
      <c r="Z57" s="1" t="s">
        <v>941</v>
      </c>
      <c r="AA57" s="2"/>
      <c r="AB57" s="1">
        <v>844</v>
      </c>
      <c r="AC57" s="1" t="s">
        <v>1285</v>
      </c>
      <c r="AD57" s="1" t="s">
        <v>1257</v>
      </c>
      <c r="AE57" s="1" t="s">
        <v>1286</v>
      </c>
      <c r="AF57" s="1" t="s">
        <v>1207</v>
      </c>
      <c r="AG57" s="1">
        <v>1860620006</v>
      </c>
      <c r="AH57"/>
    </row>
    <row r="58" spans="1:34" x14ac:dyDescent="0.3">
      <c r="A58" s="1">
        <v>4272</v>
      </c>
      <c r="B58" s="1">
        <v>250</v>
      </c>
      <c r="C58" s="1" t="s">
        <v>94</v>
      </c>
      <c r="D58" s="1" t="s">
        <v>419</v>
      </c>
      <c r="E58" s="1" t="s">
        <v>14</v>
      </c>
      <c r="F58" s="1" t="s">
        <v>95</v>
      </c>
      <c r="G58" s="1">
        <v>5071378297</v>
      </c>
      <c r="H58" s="2">
        <v>41746</v>
      </c>
      <c r="I58" s="2">
        <v>44742</v>
      </c>
      <c r="J58" s="2" t="str">
        <f ca="1">IF(AND(TODAY()&gt;Data_Sheet[[#This Row],[M_Start_date]], TODAY()&lt;Data_Sheet[[#This Row],[M_End_date]]), "Active", IF(TODAY()&lt;Data_Sheet[[#This Row],[M_Start_date]], "Pending", "Expired"))</f>
        <v>Expired</v>
      </c>
      <c r="K58" s="1">
        <v>542</v>
      </c>
      <c r="L58" s="1" t="s">
        <v>638</v>
      </c>
      <c r="M58" s="1" t="s">
        <v>580</v>
      </c>
      <c r="N58" s="1" t="s">
        <v>588</v>
      </c>
      <c r="O58" s="1">
        <v>100</v>
      </c>
      <c r="P58" s="1">
        <v>487</v>
      </c>
      <c r="Q58" s="9">
        <f>Data_Sheet[[#This Row],[S.SH_WEIGHT]]/Data_Sheet[[#This Row],[S.SH_CHARGES]]</f>
        <v>0.20533880903490759</v>
      </c>
      <c r="R58" s="1" t="s">
        <v>335</v>
      </c>
      <c r="S58" s="1" t="s">
        <v>782</v>
      </c>
      <c r="T58" s="1" t="s">
        <v>591</v>
      </c>
      <c r="U58" s="2">
        <v>31551</v>
      </c>
      <c r="V58" s="2"/>
      <c r="W58" s="1" t="s">
        <v>1010</v>
      </c>
      <c r="X58" s="1">
        <v>39001</v>
      </c>
      <c r="Y58" s="1" t="s">
        <v>946</v>
      </c>
      <c r="Z58" s="1" t="s">
        <v>943</v>
      </c>
      <c r="AA58" s="2"/>
      <c r="AB58" s="1">
        <v>368</v>
      </c>
      <c r="AC58" s="1" t="s">
        <v>1287</v>
      </c>
      <c r="AD58" s="1" t="s">
        <v>1179</v>
      </c>
      <c r="AE58" s="1" t="s">
        <v>1288</v>
      </c>
      <c r="AF58" s="1" t="s">
        <v>1152</v>
      </c>
      <c r="AG58" s="1">
        <v>1015130737</v>
      </c>
      <c r="AH58"/>
    </row>
    <row r="59" spans="1:34" x14ac:dyDescent="0.3">
      <c r="A59" s="1">
        <v>7005</v>
      </c>
      <c r="B59" s="1">
        <v>81</v>
      </c>
      <c r="C59" s="1" t="s">
        <v>96</v>
      </c>
      <c r="D59" s="1" t="s">
        <v>420</v>
      </c>
      <c r="E59" s="1" t="s">
        <v>14</v>
      </c>
      <c r="F59" s="1" t="s">
        <v>97</v>
      </c>
      <c r="G59" s="1">
        <v>3907479910</v>
      </c>
      <c r="H59" s="2">
        <v>26021</v>
      </c>
      <c r="I59" s="2">
        <v>30403</v>
      </c>
      <c r="J59" s="2" t="str">
        <f ca="1">IF(AND(TODAY()&gt;Data_Sheet[[#This Row],[M_Start_date]], TODAY()&lt;Data_Sheet[[#This Row],[M_End_date]]), "Active", IF(TODAY()&lt;Data_Sheet[[#This Row],[M_Start_date]], "Pending", "Expired"))</f>
        <v>Expired</v>
      </c>
      <c r="K59" s="1">
        <v>586</v>
      </c>
      <c r="L59" s="1" t="s">
        <v>586</v>
      </c>
      <c r="M59" s="1" t="s">
        <v>587</v>
      </c>
      <c r="N59" s="1" t="s">
        <v>581</v>
      </c>
      <c r="O59" s="1">
        <v>711</v>
      </c>
      <c r="P59" s="1">
        <v>1197</v>
      </c>
      <c r="Q59" s="9">
        <f>Data_Sheet[[#This Row],[S.SH_WEIGHT]]/Data_Sheet[[#This Row],[S.SH_CHARGES]]</f>
        <v>0.59398496240601506</v>
      </c>
      <c r="R59" s="1" t="s">
        <v>796</v>
      </c>
      <c r="S59" s="1" t="s">
        <v>797</v>
      </c>
      <c r="T59" s="1" t="s">
        <v>591</v>
      </c>
      <c r="U59" s="2">
        <v>28192</v>
      </c>
      <c r="V59" s="2"/>
      <c r="W59" s="1" t="s">
        <v>1012</v>
      </c>
      <c r="X59" s="1">
        <v>70814</v>
      </c>
      <c r="Y59" s="1" t="s">
        <v>946</v>
      </c>
      <c r="Z59" s="1" t="s">
        <v>941</v>
      </c>
      <c r="AA59" s="2"/>
      <c r="AB59" s="1">
        <v>372</v>
      </c>
      <c r="AC59" s="1" t="s">
        <v>44</v>
      </c>
      <c r="AD59" s="1" t="s">
        <v>1159</v>
      </c>
      <c r="AE59" s="1" t="s">
        <v>1289</v>
      </c>
      <c r="AF59" s="1" t="s">
        <v>1157</v>
      </c>
      <c r="AG59" s="1">
        <v>3355369287</v>
      </c>
      <c r="AH59"/>
    </row>
    <row r="60" spans="1:34" x14ac:dyDescent="0.3">
      <c r="A60" s="1">
        <v>7253</v>
      </c>
      <c r="B60" s="1">
        <v>360</v>
      </c>
      <c r="C60" s="1" t="s">
        <v>104</v>
      </c>
      <c r="D60" s="1" t="s">
        <v>453</v>
      </c>
      <c r="E60" s="1" t="s">
        <v>8</v>
      </c>
      <c r="F60" s="1" t="s">
        <v>151</v>
      </c>
      <c r="G60" s="1">
        <v>9700239171</v>
      </c>
      <c r="H60" s="2">
        <v>29113</v>
      </c>
      <c r="I60" s="2">
        <v>34515</v>
      </c>
      <c r="J60" s="2" t="str">
        <f ca="1">IF(AND(TODAY()&gt;Data_Sheet[[#This Row],[M_Start_date]], TODAY()&lt;Data_Sheet[[#This Row],[M_End_date]]), "Active", IF(TODAY()&lt;Data_Sheet[[#This Row],[M_Start_date]], "Pending", "Expired"))</f>
        <v>Expired</v>
      </c>
      <c r="K60" s="1">
        <v>57</v>
      </c>
      <c r="L60" s="1" t="s">
        <v>586</v>
      </c>
      <c r="M60" s="1" t="s">
        <v>587</v>
      </c>
      <c r="N60" s="1" t="s">
        <v>588</v>
      </c>
      <c r="O60" s="1">
        <v>753</v>
      </c>
      <c r="P60" s="1">
        <v>1027</v>
      </c>
      <c r="Q60" s="9">
        <f>Data_Sheet[[#This Row],[S.SH_WEIGHT]]/Data_Sheet[[#This Row],[S.SH_CHARGES]]</f>
        <v>0.73320350535540413</v>
      </c>
      <c r="R60" s="1" t="s">
        <v>614</v>
      </c>
      <c r="S60" s="1" t="s">
        <v>615</v>
      </c>
      <c r="T60" s="1" t="s">
        <v>584</v>
      </c>
      <c r="U60" s="10">
        <v>38064</v>
      </c>
      <c r="V60" s="10">
        <v>38048</v>
      </c>
      <c r="W60" s="1" t="s">
        <v>979</v>
      </c>
      <c r="X60" s="1">
        <v>89420</v>
      </c>
      <c r="Y60" s="1" t="s">
        <v>940</v>
      </c>
      <c r="Z60" s="1" t="s">
        <v>943</v>
      </c>
      <c r="AA60" s="2">
        <v>38048</v>
      </c>
      <c r="AB60" s="1">
        <v>501</v>
      </c>
      <c r="AC60" s="1" t="s">
        <v>1290</v>
      </c>
      <c r="AD60" s="1" t="s">
        <v>1194</v>
      </c>
      <c r="AE60" s="1" t="s">
        <v>1291</v>
      </c>
      <c r="AF60" s="1" t="s">
        <v>1155</v>
      </c>
      <c r="AG60" s="1">
        <v>1354925878</v>
      </c>
      <c r="AH60">
        <v>-16</v>
      </c>
    </row>
    <row r="61" spans="1:34" x14ac:dyDescent="0.3">
      <c r="A61" s="1">
        <v>2308</v>
      </c>
      <c r="B61" s="1">
        <v>898</v>
      </c>
      <c r="C61" s="1" t="s">
        <v>98</v>
      </c>
      <c r="D61" s="1" t="s">
        <v>421</v>
      </c>
      <c r="E61" s="1" t="s">
        <v>8</v>
      </c>
      <c r="F61" s="1" t="s">
        <v>99</v>
      </c>
      <c r="G61" s="1">
        <v>8175968796</v>
      </c>
      <c r="H61" s="2">
        <v>29175</v>
      </c>
      <c r="I61" s="2">
        <v>30472</v>
      </c>
      <c r="J61" s="2" t="str">
        <f ca="1">IF(AND(TODAY()&gt;Data_Sheet[[#This Row],[M_Start_date]], TODAY()&lt;Data_Sheet[[#This Row],[M_End_date]]), "Active", IF(TODAY()&lt;Data_Sheet[[#This Row],[M_Start_date]], "Pending", "Expired"))</f>
        <v>Expired</v>
      </c>
      <c r="K61" s="1">
        <v>636</v>
      </c>
      <c r="L61" s="1" t="s">
        <v>594</v>
      </c>
      <c r="M61" s="1" t="s">
        <v>580</v>
      </c>
      <c r="N61" s="1" t="s">
        <v>588</v>
      </c>
      <c r="O61" s="1">
        <v>325</v>
      </c>
      <c r="P61" s="1">
        <v>994</v>
      </c>
      <c r="Q61" s="9">
        <f>Data_Sheet[[#This Row],[S.SH_WEIGHT]]/Data_Sheet[[#This Row],[S.SH_CHARGES]]</f>
        <v>0.32696177062374243</v>
      </c>
      <c r="R61" s="1" t="s">
        <v>811</v>
      </c>
      <c r="S61" s="1" t="s">
        <v>812</v>
      </c>
      <c r="T61" s="1" t="s">
        <v>584</v>
      </c>
      <c r="U61" s="10">
        <v>39502</v>
      </c>
      <c r="V61" s="10">
        <v>39669</v>
      </c>
      <c r="W61" s="1" t="s">
        <v>1013</v>
      </c>
      <c r="X61" s="1">
        <v>13740</v>
      </c>
      <c r="Y61" s="1" t="s">
        <v>940</v>
      </c>
      <c r="Z61" s="1" t="s">
        <v>943</v>
      </c>
      <c r="AA61" s="2">
        <v>39669</v>
      </c>
      <c r="AB61" s="1">
        <v>82</v>
      </c>
      <c r="AC61" s="1" t="s">
        <v>1292</v>
      </c>
      <c r="AD61" s="1" t="s">
        <v>1234</v>
      </c>
      <c r="AE61" s="1" t="s">
        <v>781</v>
      </c>
      <c r="AF61" s="1" t="s">
        <v>1293</v>
      </c>
      <c r="AG61" s="1">
        <v>7381630742</v>
      </c>
      <c r="AH61">
        <v>167</v>
      </c>
    </row>
    <row r="62" spans="1:34" x14ac:dyDescent="0.3">
      <c r="A62" s="1">
        <v>5150</v>
      </c>
      <c r="B62" s="1">
        <v>461</v>
      </c>
      <c r="C62" s="1" t="s">
        <v>100</v>
      </c>
      <c r="D62" s="1" t="s">
        <v>422</v>
      </c>
      <c r="E62" s="1" t="s">
        <v>11</v>
      </c>
      <c r="F62" s="1" t="s">
        <v>101</v>
      </c>
      <c r="G62" s="1">
        <v>2711085992</v>
      </c>
      <c r="H62" s="2">
        <v>42926</v>
      </c>
      <c r="I62" s="2">
        <v>48907</v>
      </c>
      <c r="J62" s="2" t="str">
        <f ca="1">IF(AND(TODAY()&gt;Data_Sheet[[#This Row],[M_Start_date]], TODAY()&lt;Data_Sheet[[#This Row],[M_End_date]]), "Active", IF(TODAY()&lt;Data_Sheet[[#This Row],[M_Start_date]], "Pending", "Expired"))</f>
        <v>Active</v>
      </c>
      <c r="K62" s="1">
        <v>581</v>
      </c>
      <c r="L62" s="1" t="s">
        <v>687</v>
      </c>
      <c r="M62" s="1" t="s">
        <v>587</v>
      </c>
      <c r="N62" s="1" t="s">
        <v>588</v>
      </c>
      <c r="O62" s="1">
        <v>209</v>
      </c>
      <c r="P62" s="1">
        <v>933</v>
      </c>
      <c r="Q62" s="9">
        <f>Data_Sheet[[#This Row],[S.SH_WEIGHT]]/Data_Sheet[[#This Row],[S.SH_CHARGES]]</f>
        <v>0.22400857449088959</v>
      </c>
      <c r="R62" s="1" t="s">
        <v>794</v>
      </c>
      <c r="S62" s="1" t="s">
        <v>795</v>
      </c>
      <c r="T62" s="1" t="s">
        <v>591</v>
      </c>
      <c r="U62" s="2">
        <v>43063</v>
      </c>
      <c r="V62" s="2"/>
      <c r="W62" s="1" t="s">
        <v>1015</v>
      </c>
      <c r="X62" s="1">
        <v>33435</v>
      </c>
      <c r="Y62" s="1" t="s">
        <v>946</v>
      </c>
      <c r="Z62" s="1" t="s">
        <v>941</v>
      </c>
      <c r="AA62" s="2"/>
      <c r="AB62" s="1">
        <v>528</v>
      </c>
      <c r="AC62" s="1" t="s">
        <v>1294</v>
      </c>
      <c r="AD62" s="1" t="s">
        <v>1150</v>
      </c>
      <c r="AE62" s="1" t="s">
        <v>290</v>
      </c>
      <c r="AF62" s="1" t="s">
        <v>1272</v>
      </c>
      <c r="AG62" s="1">
        <v>3343867513</v>
      </c>
      <c r="AH62"/>
    </row>
    <row r="63" spans="1:34" x14ac:dyDescent="0.3">
      <c r="A63" s="1">
        <v>693</v>
      </c>
      <c r="B63" s="1">
        <v>390</v>
      </c>
      <c r="C63" s="1" t="s">
        <v>102</v>
      </c>
      <c r="D63" s="1" t="s">
        <v>423</v>
      </c>
      <c r="E63" s="1" t="s">
        <v>8</v>
      </c>
      <c r="F63" s="1" t="s">
        <v>103</v>
      </c>
      <c r="G63" s="1">
        <v>3457826852</v>
      </c>
      <c r="H63" s="2">
        <v>39331</v>
      </c>
      <c r="I63" s="2">
        <v>44555</v>
      </c>
      <c r="J63" s="2" t="str">
        <f ca="1">IF(AND(TODAY()&gt;Data_Sheet[[#This Row],[M_Start_date]], TODAY()&lt;Data_Sheet[[#This Row],[M_End_date]]), "Active", IF(TODAY()&lt;Data_Sheet[[#This Row],[M_Start_date]], "Pending", "Expired"))</f>
        <v>Expired</v>
      </c>
      <c r="K63" s="1">
        <v>336</v>
      </c>
      <c r="L63" s="1" t="s">
        <v>586</v>
      </c>
      <c r="M63" s="1" t="s">
        <v>580</v>
      </c>
      <c r="N63" s="1" t="s">
        <v>581</v>
      </c>
      <c r="O63" s="1">
        <v>996</v>
      </c>
      <c r="P63" s="1">
        <v>1168</v>
      </c>
      <c r="Q63" s="9">
        <f>Data_Sheet[[#This Row],[S.SH_WEIGHT]]/Data_Sheet[[#This Row],[S.SH_CHARGES]]</f>
        <v>0.85273972602739723</v>
      </c>
      <c r="R63" s="1" t="s">
        <v>17</v>
      </c>
      <c r="S63" s="1" t="s">
        <v>719</v>
      </c>
      <c r="T63" s="1" t="s">
        <v>591</v>
      </c>
      <c r="U63" s="2">
        <v>26581</v>
      </c>
      <c r="V63" s="2"/>
      <c r="W63" s="1" t="s">
        <v>1016</v>
      </c>
      <c r="X63" s="1">
        <v>73589</v>
      </c>
      <c r="Y63" s="1" t="s">
        <v>946</v>
      </c>
      <c r="Z63" s="1" t="s">
        <v>941</v>
      </c>
      <c r="AA63" s="2"/>
      <c r="AB63" s="1">
        <v>143</v>
      </c>
      <c r="AC63" s="1" t="s">
        <v>271</v>
      </c>
      <c r="AD63" s="1" t="s">
        <v>1211</v>
      </c>
      <c r="AE63" s="1" t="s">
        <v>1295</v>
      </c>
      <c r="AF63" s="1" t="s">
        <v>1160</v>
      </c>
      <c r="AG63" s="1">
        <v>1484052991</v>
      </c>
      <c r="AH63"/>
    </row>
    <row r="64" spans="1:34" x14ac:dyDescent="0.3">
      <c r="A64" s="1">
        <v>9598</v>
      </c>
      <c r="B64" s="1">
        <v>988</v>
      </c>
      <c r="C64" s="1" t="s">
        <v>104</v>
      </c>
      <c r="D64" s="1" t="s">
        <v>424</v>
      </c>
      <c r="E64" s="1" t="s">
        <v>8</v>
      </c>
      <c r="F64" s="1" t="s">
        <v>105</v>
      </c>
      <c r="G64" s="1">
        <v>2858707837</v>
      </c>
      <c r="H64" s="2">
        <v>30950</v>
      </c>
      <c r="I64" s="2">
        <v>31610</v>
      </c>
      <c r="J64" s="2" t="str">
        <f ca="1">IF(AND(TODAY()&gt;Data_Sheet[[#This Row],[M_Start_date]], TODAY()&lt;Data_Sheet[[#This Row],[M_End_date]]), "Active", IF(TODAY()&lt;Data_Sheet[[#This Row],[M_Start_date]], "Pending", "Expired"))</f>
        <v>Expired</v>
      </c>
      <c r="K64" s="1">
        <v>504</v>
      </c>
      <c r="L64" s="1" t="s">
        <v>624</v>
      </c>
      <c r="M64" s="1" t="s">
        <v>580</v>
      </c>
      <c r="N64" s="1" t="s">
        <v>588</v>
      </c>
      <c r="O64" s="1">
        <v>420</v>
      </c>
      <c r="P64" s="1">
        <v>561</v>
      </c>
      <c r="Q64" s="9">
        <f>Data_Sheet[[#This Row],[S.SH_WEIGHT]]/Data_Sheet[[#This Row],[S.SH_CHARGES]]</f>
        <v>0.74866310160427807</v>
      </c>
      <c r="R64" s="1" t="s">
        <v>770</v>
      </c>
      <c r="S64" s="1" t="s">
        <v>604</v>
      </c>
      <c r="T64" s="1" t="s">
        <v>584</v>
      </c>
      <c r="U64" s="10">
        <v>30143</v>
      </c>
      <c r="V64" s="10">
        <v>30239</v>
      </c>
      <c r="W64" s="1" t="s">
        <v>1017</v>
      </c>
      <c r="X64" s="1">
        <v>18598</v>
      </c>
      <c r="Y64" s="1" t="s">
        <v>940</v>
      </c>
      <c r="Z64" s="1" t="s">
        <v>943</v>
      </c>
      <c r="AA64" s="2">
        <v>30239</v>
      </c>
      <c r="AB64" s="1">
        <v>429</v>
      </c>
      <c r="AC64" s="1" t="s">
        <v>1296</v>
      </c>
      <c r="AD64" s="1" t="s">
        <v>1161</v>
      </c>
      <c r="AE64" s="1" t="s">
        <v>1297</v>
      </c>
      <c r="AF64" s="1" t="s">
        <v>1192</v>
      </c>
      <c r="AG64" s="1">
        <v>5158272401</v>
      </c>
      <c r="AH64">
        <v>96</v>
      </c>
    </row>
    <row r="65" spans="1:34" x14ac:dyDescent="0.3">
      <c r="A65" s="1">
        <v>9917</v>
      </c>
      <c r="B65" s="1">
        <v>808</v>
      </c>
      <c r="C65" s="1" t="s">
        <v>46</v>
      </c>
      <c r="D65" s="1" t="s">
        <v>566</v>
      </c>
      <c r="E65" s="1" t="s">
        <v>11</v>
      </c>
      <c r="F65" s="1" t="s">
        <v>356</v>
      </c>
      <c r="G65" s="1">
        <v>4148247171</v>
      </c>
      <c r="H65" s="2">
        <v>41746</v>
      </c>
      <c r="I65" s="2">
        <v>48917</v>
      </c>
      <c r="J65" s="2" t="str">
        <f ca="1">IF(AND(TODAY()&gt;Data_Sheet[[#This Row],[M_Start_date]], TODAY()&lt;Data_Sheet[[#This Row],[M_End_date]]), "Active", IF(TODAY()&lt;Data_Sheet[[#This Row],[M_Start_date]], "Pending", "Expired"))</f>
        <v>Active</v>
      </c>
      <c r="K65" s="1">
        <v>59</v>
      </c>
      <c r="L65" s="1" t="s">
        <v>586</v>
      </c>
      <c r="M65" s="1" t="s">
        <v>580</v>
      </c>
      <c r="N65" s="1" t="s">
        <v>588</v>
      </c>
      <c r="O65" s="1">
        <v>329</v>
      </c>
      <c r="P65" s="1">
        <v>977</v>
      </c>
      <c r="Q65" s="9">
        <f>Data_Sheet[[#This Row],[S.SH_WEIGHT]]/Data_Sheet[[#This Row],[S.SH_CHARGES]]</f>
        <v>0.3367451381780962</v>
      </c>
      <c r="R65" s="1" t="s">
        <v>616</v>
      </c>
      <c r="S65" s="1" t="s">
        <v>617</v>
      </c>
      <c r="T65" s="1" t="s">
        <v>591</v>
      </c>
      <c r="U65" s="2">
        <v>30774</v>
      </c>
      <c r="V65" s="2"/>
      <c r="W65" s="1" t="s">
        <v>982</v>
      </c>
      <c r="X65" s="1">
        <v>2282</v>
      </c>
      <c r="Y65" s="1" t="s">
        <v>946</v>
      </c>
      <c r="Z65" s="1" t="s">
        <v>941</v>
      </c>
      <c r="AA65" s="2"/>
      <c r="AB65" s="1">
        <v>503</v>
      </c>
      <c r="AC65" s="1" t="s">
        <v>1298</v>
      </c>
      <c r="AD65" s="1" t="s">
        <v>1254</v>
      </c>
      <c r="AE65" s="1" t="s">
        <v>1299</v>
      </c>
      <c r="AF65" s="1" t="s">
        <v>1256</v>
      </c>
      <c r="AG65" s="1">
        <v>1791431137</v>
      </c>
      <c r="AH65"/>
    </row>
    <row r="66" spans="1:34" x14ac:dyDescent="0.3">
      <c r="A66" s="1">
        <v>8103</v>
      </c>
      <c r="B66" s="1">
        <v>597</v>
      </c>
      <c r="C66" s="1" t="s">
        <v>22</v>
      </c>
      <c r="D66" s="1" t="s">
        <v>425</v>
      </c>
      <c r="E66" s="1" t="s">
        <v>14</v>
      </c>
      <c r="F66" s="1" t="s">
        <v>106</v>
      </c>
      <c r="G66" s="1">
        <v>2065509695</v>
      </c>
      <c r="H66" s="2">
        <v>29072</v>
      </c>
      <c r="I66" s="2">
        <v>33197</v>
      </c>
      <c r="J66" s="2" t="str">
        <f ca="1">IF(AND(TODAY()&gt;Data_Sheet[[#This Row],[M_Start_date]], TODAY()&lt;Data_Sheet[[#This Row],[M_End_date]]), "Active", IF(TODAY()&lt;Data_Sheet[[#This Row],[M_Start_date]], "Pending", "Expired"))</f>
        <v>Expired</v>
      </c>
      <c r="K66" s="1">
        <v>346</v>
      </c>
      <c r="L66" s="1" t="s">
        <v>601</v>
      </c>
      <c r="M66" s="1" t="s">
        <v>580</v>
      </c>
      <c r="N66" s="1" t="s">
        <v>581</v>
      </c>
      <c r="O66" s="1">
        <v>182</v>
      </c>
      <c r="P66" s="1">
        <v>850</v>
      </c>
      <c r="Q66" s="9">
        <f>Data_Sheet[[#This Row],[S.SH_WEIGHT]]/Data_Sheet[[#This Row],[S.SH_CHARGES]]</f>
        <v>0.21411764705882352</v>
      </c>
      <c r="R66" s="1" t="s">
        <v>724</v>
      </c>
      <c r="S66" s="1" t="s">
        <v>725</v>
      </c>
      <c r="T66" s="1" t="s">
        <v>584</v>
      </c>
      <c r="U66" s="10">
        <v>39238</v>
      </c>
      <c r="V66" s="10">
        <v>39275</v>
      </c>
      <c r="W66" s="1" t="s">
        <v>1019</v>
      </c>
      <c r="X66" s="1">
        <v>23003</v>
      </c>
      <c r="Y66" s="1" t="s">
        <v>940</v>
      </c>
      <c r="Z66" s="1" t="s">
        <v>941</v>
      </c>
      <c r="AA66" s="2">
        <v>39275</v>
      </c>
      <c r="AB66" s="1">
        <v>47</v>
      </c>
      <c r="AC66" s="1" t="s">
        <v>79</v>
      </c>
      <c r="AD66" s="1" t="s">
        <v>1156</v>
      </c>
      <c r="AE66" s="1" t="s">
        <v>696</v>
      </c>
      <c r="AF66" s="1" t="s">
        <v>1203</v>
      </c>
      <c r="AG66" s="1">
        <v>6223189308</v>
      </c>
      <c r="AH66">
        <v>37</v>
      </c>
    </row>
    <row r="67" spans="1:34" x14ac:dyDescent="0.3">
      <c r="A67" s="1">
        <v>8894</v>
      </c>
      <c r="B67" s="1">
        <v>916</v>
      </c>
      <c r="C67" s="1" t="s">
        <v>107</v>
      </c>
      <c r="D67" s="1" t="s">
        <v>426</v>
      </c>
      <c r="E67" s="1" t="s">
        <v>11</v>
      </c>
      <c r="F67" s="1" t="s">
        <v>108</v>
      </c>
      <c r="G67" s="1">
        <v>4133664929</v>
      </c>
      <c r="H67" s="2">
        <v>39964</v>
      </c>
      <c r="I67" s="2">
        <v>44504</v>
      </c>
      <c r="J67" s="2" t="str">
        <f ca="1">IF(AND(TODAY()&gt;Data_Sheet[[#This Row],[M_Start_date]], TODAY()&lt;Data_Sheet[[#This Row],[M_End_date]]), "Active", IF(TODAY()&lt;Data_Sheet[[#This Row],[M_Start_date]], "Pending", "Expired"))</f>
        <v>Expired</v>
      </c>
      <c r="K67" s="1">
        <v>135</v>
      </c>
      <c r="L67" s="1" t="s">
        <v>586</v>
      </c>
      <c r="M67" s="1" t="s">
        <v>587</v>
      </c>
      <c r="N67" s="1" t="s">
        <v>581</v>
      </c>
      <c r="O67" s="1">
        <v>901</v>
      </c>
      <c r="P67" s="1">
        <v>1393</v>
      </c>
      <c r="Q67" s="9">
        <f>Data_Sheet[[#This Row],[S.SH_WEIGHT]]/Data_Sheet[[#This Row],[S.SH_CHARGES]]</f>
        <v>0.64680545585068194</v>
      </c>
      <c r="R67" s="1" t="s">
        <v>641</v>
      </c>
      <c r="S67" s="1" t="s">
        <v>642</v>
      </c>
      <c r="T67" s="1" t="s">
        <v>591</v>
      </c>
      <c r="U67" s="2">
        <v>38240</v>
      </c>
      <c r="V67" s="2"/>
      <c r="W67" s="1" t="s">
        <v>1018</v>
      </c>
      <c r="X67" s="1">
        <v>80901</v>
      </c>
      <c r="Y67" s="1" t="s">
        <v>946</v>
      </c>
      <c r="Z67" s="1" t="s">
        <v>941</v>
      </c>
      <c r="AA67" s="2"/>
      <c r="AB67" s="1">
        <v>790</v>
      </c>
      <c r="AC67" s="1" t="s">
        <v>363</v>
      </c>
      <c r="AD67" s="1" t="s">
        <v>1262</v>
      </c>
      <c r="AE67" s="1" t="s">
        <v>1300</v>
      </c>
      <c r="AF67" s="1" t="s">
        <v>1157</v>
      </c>
      <c r="AG67" s="1">
        <v>1246424250</v>
      </c>
      <c r="AH67"/>
    </row>
    <row r="68" spans="1:34" x14ac:dyDescent="0.3">
      <c r="A68" s="1">
        <v>114</v>
      </c>
      <c r="B68" s="1">
        <v>135</v>
      </c>
      <c r="C68" s="1" t="s">
        <v>42</v>
      </c>
      <c r="D68" s="1" t="s">
        <v>427</v>
      </c>
      <c r="E68" s="1" t="s">
        <v>8</v>
      </c>
      <c r="F68" s="1" t="s">
        <v>109</v>
      </c>
      <c r="G68" s="1">
        <v>5958159146</v>
      </c>
      <c r="H68" s="2">
        <v>30298</v>
      </c>
      <c r="I68" s="2">
        <v>35154</v>
      </c>
      <c r="J68" s="2" t="str">
        <f ca="1">IF(AND(TODAY()&gt;Data_Sheet[[#This Row],[M_Start_date]], TODAY()&lt;Data_Sheet[[#This Row],[M_End_date]]), "Active", IF(TODAY()&lt;Data_Sheet[[#This Row],[M_Start_date]], "Pending", "Expired"))</f>
        <v>Expired</v>
      </c>
      <c r="K68" s="1">
        <v>822</v>
      </c>
      <c r="L68" s="1" t="s">
        <v>586</v>
      </c>
      <c r="M68" s="1" t="s">
        <v>580</v>
      </c>
      <c r="N68" s="1" t="s">
        <v>588</v>
      </c>
      <c r="O68" s="1">
        <v>88</v>
      </c>
      <c r="P68" s="1">
        <v>426</v>
      </c>
      <c r="Q68" s="9">
        <f>Data_Sheet[[#This Row],[S.SH_WEIGHT]]/Data_Sheet[[#This Row],[S.SH_CHARGES]]</f>
        <v>0.20657276995305165</v>
      </c>
      <c r="R68" s="1" t="s">
        <v>864</v>
      </c>
      <c r="S68" s="1" t="s">
        <v>865</v>
      </c>
      <c r="T68" s="1" t="s">
        <v>584</v>
      </c>
      <c r="U68" s="10">
        <v>33419</v>
      </c>
      <c r="V68" s="10">
        <v>33434</v>
      </c>
      <c r="W68" s="1" t="s">
        <v>1021</v>
      </c>
      <c r="X68" s="1">
        <v>69113</v>
      </c>
      <c r="Y68" s="1" t="s">
        <v>940</v>
      </c>
      <c r="Z68" s="1" t="s">
        <v>943</v>
      </c>
      <c r="AA68" s="2">
        <v>33434</v>
      </c>
      <c r="AB68" s="1">
        <v>427</v>
      </c>
      <c r="AC68" s="1" t="s">
        <v>1301</v>
      </c>
      <c r="AD68" s="1" t="s">
        <v>1165</v>
      </c>
      <c r="AE68" s="1" t="s">
        <v>1302</v>
      </c>
      <c r="AF68" s="1" t="s">
        <v>1223</v>
      </c>
      <c r="AG68" s="1">
        <v>4239981168</v>
      </c>
      <c r="AH68">
        <v>15</v>
      </c>
    </row>
    <row r="69" spans="1:34" x14ac:dyDescent="0.3">
      <c r="A69" s="1">
        <v>6546</v>
      </c>
      <c r="B69" s="1">
        <v>262</v>
      </c>
      <c r="C69" s="1" t="s">
        <v>110</v>
      </c>
      <c r="D69" s="1" t="s">
        <v>428</v>
      </c>
      <c r="E69" s="1" t="s">
        <v>11</v>
      </c>
      <c r="F69" s="1" t="s">
        <v>111</v>
      </c>
      <c r="G69" s="1">
        <v>1022633285</v>
      </c>
      <c r="H69" s="2">
        <v>40299</v>
      </c>
      <c r="I69" s="2">
        <v>44142</v>
      </c>
      <c r="J69" s="2" t="str">
        <f ca="1">IF(AND(TODAY()&gt;Data_Sheet[[#This Row],[M_Start_date]], TODAY()&lt;Data_Sheet[[#This Row],[M_End_date]]), "Active", IF(TODAY()&lt;Data_Sheet[[#This Row],[M_Start_date]], "Pending", "Expired"))</f>
        <v>Expired</v>
      </c>
      <c r="K69" s="1">
        <v>95</v>
      </c>
      <c r="L69" s="1" t="s">
        <v>627</v>
      </c>
      <c r="M69" s="1" t="s">
        <v>587</v>
      </c>
      <c r="N69" s="1" t="s">
        <v>588</v>
      </c>
      <c r="O69" s="1">
        <v>660</v>
      </c>
      <c r="P69" s="1">
        <v>1208</v>
      </c>
      <c r="Q69" s="9">
        <f>Data_Sheet[[#This Row],[S.SH_WEIGHT]]/Data_Sheet[[#This Row],[S.SH_CHARGES]]</f>
        <v>0.54635761589403975</v>
      </c>
      <c r="R69" s="1" t="s">
        <v>628</v>
      </c>
      <c r="S69" s="1" t="s">
        <v>629</v>
      </c>
      <c r="T69" s="1" t="s">
        <v>591</v>
      </c>
      <c r="U69" s="2">
        <v>41375</v>
      </c>
      <c r="V69" s="2"/>
      <c r="W69" s="1" t="s">
        <v>1000</v>
      </c>
      <c r="X69" s="1">
        <v>26060</v>
      </c>
      <c r="Y69" s="1" t="s">
        <v>946</v>
      </c>
      <c r="Z69" s="1" t="s">
        <v>943</v>
      </c>
      <c r="AA69" s="2"/>
      <c r="AB69" s="1">
        <v>906</v>
      </c>
      <c r="AC69" s="1" t="s">
        <v>1303</v>
      </c>
      <c r="AD69" s="1" t="s">
        <v>1254</v>
      </c>
      <c r="AE69" s="1" t="s">
        <v>585</v>
      </c>
      <c r="AF69" s="1" t="s">
        <v>1304</v>
      </c>
      <c r="AG69" s="1">
        <v>3882423236</v>
      </c>
      <c r="AH69"/>
    </row>
    <row r="70" spans="1:34" x14ac:dyDescent="0.3">
      <c r="A70" s="1">
        <v>9271</v>
      </c>
      <c r="B70" s="1">
        <v>872</v>
      </c>
      <c r="C70" s="1" t="s">
        <v>324</v>
      </c>
      <c r="D70" s="1" t="s">
        <v>547</v>
      </c>
      <c r="E70" s="1" t="s">
        <v>14</v>
      </c>
      <c r="F70" s="1" t="s">
        <v>325</v>
      </c>
      <c r="G70" s="1">
        <v>5734730611</v>
      </c>
      <c r="H70" s="2">
        <v>36589</v>
      </c>
      <c r="I70" s="2">
        <v>41980</v>
      </c>
      <c r="J70" s="2" t="str">
        <f ca="1">IF(AND(TODAY()&gt;Data_Sheet[[#This Row],[M_Start_date]], TODAY()&lt;Data_Sheet[[#This Row],[M_End_date]]), "Active", IF(TODAY()&lt;Data_Sheet[[#This Row],[M_Start_date]], "Pending", "Expired"))</f>
        <v>Expired</v>
      </c>
      <c r="K70" s="1">
        <v>68</v>
      </c>
      <c r="L70" s="1" t="s">
        <v>579</v>
      </c>
      <c r="M70" s="1" t="s">
        <v>587</v>
      </c>
      <c r="N70" s="1" t="s">
        <v>581</v>
      </c>
      <c r="O70" s="1">
        <v>182</v>
      </c>
      <c r="P70" s="1">
        <v>726</v>
      </c>
      <c r="Q70" s="9">
        <f>Data_Sheet[[#This Row],[S.SH_WEIGHT]]/Data_Sheet[[#This Row],[S.SH_CHARGES]]</f>
        <v>0.25068870523415976</v>
      </c>
      <c r="R70" s="1" t="s">
        <v>618</v>
      </c>
      <c r="S70" s="1" t="s">
        <v>619</v>
      </c>
      <c r="T70" s="1" t="s">
        <v>591</v>
      </c>
      <c r="U70" s="2">
        <v>38198</v>
      </c>
      <c r="V70" s="2"/>
      <c r="W70" s="1" t="s">
        <v>985</v>
      </c>
      <c r="X70" s="1">
        <v>81148</v>
      </c>
      <c r="Y70" s="1" t="s">
        <v>946</v>
      </c>
      <c r="Z70" s="1" t="s">
        <v>943</v>
      </c>
      <c r="AA70" s="2"/>
      <c r="AB70" s="1">
        <v>778</v>
      </c>
      <c r="AC70" s="1" t="s">
        <v>1305</v>
      </c>
      <c r="AD70" s="1" t="s">
        <v>1150</v>
      </c>
      <c r="AE70" s="1" t="s">
        <v>1306</v>
      </c>
      <c r="AF70" s="1" t="s">
        <v>1152</v>
      </c>
      <c r="AG70" s="1">
        <v>4815198694</v>
      </c>
      <c r="AH70"/>
    </row>
    <row r="71" spans="1:34" x14ac:dyDescent="0.3">
      <c r="A71" s="1">
        <v>3571</v>
      </c>
      <c r="B71" s="1">
        <v>844</v>
      </c>
      <c r="C71" s="1" t="s">
        <v>112</v>
      </c>
      <c r="D71" s="1" t="s">
        <v>429</v>
      </c>
      <c r="E71" s="1" t="s">
        <v>14</v>
      </c>
      <c r="F71" s="1" t="s">
        <v>113</v>
      </c>
      <c r="G71" s="1">
        <v>4283361474</v>
      </c>
      <c r="H71" s="2">
        <v>31375</v>
      </c>
      <c r="I71" s="2">
        <v>32024</v>
      </c>
      <c r="J71" s="2" t="str">
        <f ca="1">IF(AND(TODAY()&gt;Data_Sheet[[#This Row],[M_Start_date]], TODAY()&lt;Data_Sheet[[#This Row],[M_End_date]]), "Active", IF(TODAY()&lt;Data_Sheet[[#This Row],[M_Start_date]], "Pending", "Expired"))</f>
        <v>Expired</v>
      </c>
      <c r="K71" s="1">
        <v>597</v>
      </c>
      <c r="L71" s="1" t="s">
        <v>624</v>
      </c>
      <c r="M71" s="1" t="s">
        <v>587</v>
      </c>
      <c r="N71" s="1" t="s">
        <v>588</v>
      </c>
      <c r="O71" s="1">
        <v>267</v>
      </c>
      <c r="P71" s="1">
        <v>925</v>
      </c>
      <c r="Q71" s="9">
        <f>Data_Sheet[[#This Row],[S.SH_WEIGHT]]/Data_Sheet[[#This Row],[S.SH_CHARGES]]</f>
        <v>0.28864864864864864</v>
      </c>
      <c r="R71" s="1" t="s">
        <v>803</v>
      </c>
      <c r="S71" s="1" t="s">
        <v>804</v>
      </c>
      <c r="T71" s="1" t="s">
        <v>591</v>
      </c>
      <c r="U71" s="2">
        <v>40385</v>
      </c>
      <c r="V71" s="2"/>
      <c r="W71" s="1" t="s">
        <v>1022</v>
      </c>
      <c r="X71" s="1">
        <v>25677</v>
      </c>
      <c r="Y71" s="1" t="s">
        <v>946</v>
      </c>
      <c r="Z71" s="1" t="s">
        <v>941</v>
      </c>
      <c r="AA71" s="2"/>
      <c r="AB71" s="1">
        <v>750</v>
      </c>
      <c r="AC71" s="1" t="s">
        <v>1307</v>
      </c>
      <c r="AD71" s="1" t="s">
        <v>1184</v>
      </c>
      <c r="AE71" s="1" t="s">
        <v>1308</v>
      </c>
      <c r="AF71" s="1" t="s">
        <v>1309</v>
      </c>
      <c r="AG71" s="1">
        <v>9166200177</v>
      </c>
      <c r="AH71"/>
    </row>
    <row r="72" spans="1:34" x14ac:dyDescent="0.3">
      <c r="A72" s="1">
        <v>7316</v>
      </c>
      <c r="B72" s="1">
        <v>169</v>
      </c>
      <c r="C72" s="1" t="s">
        <v>114</v>
      </c>
      <c r="D72" s="1" t="s">
        <v>430</v>
      </c>
      <c r="E72" s="1" t="s">
        <v>14</v>
      </c>
      <c r="F72" s="1" t="s">
        <v>115</v>
      </c>
      <c r="G72" s="1">
        <v>2950413181</v>
      </c>
      <c r="H72" s="2">
        <v>27971</v>
      </c>
      <c r="I72" s="2">
        <v>34846</v>
      </c>
      <c r="J72" s="2" t="str">
        <f ca="1">IF(AND(TODAY()&gt;Data_Sheet[[#This Row],[M_Start_date]], TODAY()&lt;Data_Sheet[[#This Row],[M_End_date]]), "Active", IF(TODAY()&lt;Data_Sheet[[#This Row],[M_Start_date]], "Pending", "Expired"))</f>
        <v>Expired</v>
      </c>
      <c r="K72" s="1">
        <v>340</v>
      </c>
      <c r="L72" s="1" t="s">
        <v>597</v>
      </c>
      <c r="M72" s="1" t="s">
        <v>580</v>
      </c>
      <c r="N72" s="1" t="s">
        <v>581</v>
      </c>
      <c r="O72" s="1">
        <v>905</v>
      </c>
      <c r="P72" s="1">
        <v>1392</v>
      </c>
      <c r="Q72" s="9">
        <f>Data_Sheet[[#This Row],[S.SH_WEIGHT]]/Data_Sheet[[#This Row],[S.SH_CHARGES]]</f>
        <v>0.65014367816091956</v>
      </c>
      <c r="R72" s="1" t="s">
        <v>722</v>
      </c>
      <c r="S72" s="1" t="s">
        <v>723</v>
      </c>
      <c r="T72" s="1" t="s">
        <v>591</v>
      </c>
      <c r="U72" s="2">
        <v>29893</v>
      </c>
      <c r="V72" s="2"/>
      <c r="W72" s="1" t="s">
        <v>1023</v>
      </c>
      <c r="X72" s="1">
        <v>62912</v>
      </c>
      <c r="Y72" s="1" t="s">
        <v>946</v>
      </c>
      <c r="Z72" s="1" t="s">
        <v>943</v>
      </c>
      <c r="AA72" s="2"/>
      <c r="AB72" s="1">
        <v>913</v>
      </c>
      <c r="AC72" s="1" t="s">
        <v>1310</v>
      </c>
      <c r="AD72" s="1" t="s">
        <v>1311</v>
      </c>
      <c r="AE72" s="1" t="s">
        <v>1312</v>
      </c>
      <c r="AF72" s="1" t="s">
        <v>1167</v>
      </c>
      <c r="AG72" s="1">
        <v>5137511014</v>
      </c>
      <c r="AH72"/>
    </row>
    <row r="73" spans="1:34" x14ac:dyDescent="0.3">
      <c r="A73" s="1">
        <v>2478</v>
      </c>
      <c r="B73" s="1">
        <v>671</v>
      </c>
      <c r="C73" s="1" t="s">
        <v>116</v>
      </c>
      <c r="D73" s="1" t="s">
        <v>431</v>
      </c>
      <c r="E73" s="1" t="s">
        <v>8</v>
      </c>
      <c r="F73" s="1" t="s">
        <v>117</v>
      </c>
      <c r="G73" s="1">
        <v>3513023435</v>
      </c>
      <c r="H73" s="2">
        <v>37775</v>
      </c>
      <c r="I73" s="2">
        <v>40119</v>
      </c>
      <c r="J73" s="2" t="str">
        <f ca="1">IF(AND(TODAY()&gt;Data_Sheet[[#This Row],[M_Start_date]], TODAY()&lt;Data_Sheet[[#This Row],[M_End_date]]), "Active", IF(TODAY()&lt;Data_Sheet[[#This Row],[M_Start_date]], "Pending", "Expired"))</f>
        <v>Expired</v>
      </c>
      <c r="K73" s="1">
        <v>905</v>
      </c>
      <c r="L73" s="1" t="s">
        <v>624</v>
      </c>
      <c r="M73" s="1" t="s">
        <v>587</v>
      </c>
      <c r="N73" s="1" t="s">
        <v>581</v>
      </c>
      <c r="O73" s="1">
        <v>799</v>
      </c>
      <c r="P73" s="1">
        <v>1425</v>
      </c>
      <c r="Q73" s="9">
        <f>Data_Sheet[[#This Row],[S.SH_WEIGHT]]/Data_Sheet[[#This Row],[S.SH_CHARGES]]</f>
        <v>0.56070175438596492</v>
      </c>
      <c r="R73" s="1" t="s">
        <v>888</v>
      </c>
      <c r="S73" s="1" t="s">
        <v>889</v>
      </c>
      <c r="T73" s="1" t="s">
        <v>584</v>
      </c>
      <c r="U73" s="10">
        <v>30417</v>
      </c>
      <c r="V73" s="10">
        <v>30589</v>
      </c>
      <c r="W73" s="1" t="s">
        <v>1025</v>
      </c>
      <c r="X73" s="1">
        <v>77649</v>
      </c>
      <c r="Y73" s="1" t="s">
        <v>940</v>
      </c>
      <c r="Z73" s="1" t="s">
        <v>941</v>
      </c>
      <c r="AA73" s="2">
        <v>30589</v>
      </c>
      <c r="AB73" s="1">
        <v>31</v>
      </c>
      <c r="AC73" s="1" t="s">
        <v>1313</v>
      </c>
      <c r="AD73" s="1" t="s">
        <v>1254</v>
      </c>
      <c r="AE73" s="1" t="s">
        <v>1314</v>
      </c>
      <c r="AF73" s="1" t="s">
        <v>1315</v>
      </c>
      <c r="AG73" s="1">
        <v>9741124956</v>
      </c>
      <c r="AH73">
        <v>172</v>
      </c>
    </row>
    <row r="74" spans="1:34" x14ac:dyDescent="0.3">
      <c r="A74" s="1">
        <v>1215</v>
      </c>
      <c r="B74" s="1">
        <v>353</v>
      </c>
      <c r="C74" s="1" t="s">
        <v>102</v>
      </c>
      <c r="D74" s="1" t="s">
        <v>432</v>
      </c>
      <c r="E74" s="1" t="s">
        <v>8</v>
      </c>
      <c r="F74" s="1" t="s">
        <v>118</v>
      </c>
      <c r="G74" s="1">
        <v>6379672748</v>
      </c>
      <c r="H74" s="2">
        <v>32419</v>
      </c>
      <c r="I74" s="2">
        <v>39518</v>
      </c>
      <c r="J74" s="2" t="str">
        <f ca="1">IF(AND(TODAY()&gt;Data_Sheet[[#This Row],[M_Start_date]], TODAY()&lt;Data_Sheet[[#This Row],[M_End_date]]), "Active", IF(TODAY()&lt;Data_Sheet[[#This Row],[M_Start_date]], "Pending", "Expired"))</f>
        <v>Expired</v>
      </c>
      <c r="K74" s="1">
        <v>250</v>
      </c>
      <c r="L74" s="1" t="s">
        <v>586</v>
      </c>
      <c r="M74" s="1" t="s">
        <v>580</v>
      </c>
      <c r="N74" s="1" t="s">
        <v>581</v>
      </c>
      <c r="O74" s="1">
        <v>773</v>
      </c>
      <c r="P74" s="1">
        <v>1225</v>
      </c>
      <c r="Q74" s="9">
        <f>Data_Sheet[[#This Row],[S.SH_WEIGHT]]/Data_Sheet[[#This Row],[S.SH_CHARGES]]</f>
        <v>0.63102040816326532</v>
      </c>
      <c r="R74" s="1" t="s">
        <v>690</v>
      </c>
      <c r="S74" s="1" t="s">
        <v>691</v>
      </c>
      <c r="T74" s="1" t="s">
        <v>584</v>
      </c>
      <c r="U74" s="10">
        <v>38978</v>
      </c>
      <c r="V74" s="10">
        <v>39012</v>
      </c>
      <c r="W74" s="1" t="s">
        <v>1026</v>
      </c>
      <c r="X74" s="1">
        <v>73561</v>
      </c>
      <c r="Y74" s="1" t="s">
        <v>940</v>
      </c>
      <c r="Z74" s="1" t="s">
        <v>943</v>
      </c>
      <c r="AA74" s="2">
        <v>39012</v>
      </c>
      <c r="AB74" s="1">
        <v>733</v>
      </c>
      <c r="AC74" s="1" t="s">
        <v>1316</v>
      </c>
      <c r="AD74" s="1" t="s">
        <v>1169</v>
      </c>
      <c r="AE74" s="1" t="s">
        <v>1317</v>
      </c>
      <c r="AF74" s="1" t="s">
        <v>1218</v>
      </c>
      <c r="AG74" s="1">
        <v>1055293942</v>
      </c>
      <c r="AH74">
        <v>34</v>
      </c>
    </row>
    <row r="75" spans="1:34" x14ac:dyDescent="0.3">
      <c r="A75" s="1">
        <v>1087</v>
      </c>
      <c r="B75" s="1">
        <v>491</v>
      </c>
      <c r="C75" s="1" t="s">
        <v>216</v>
      </c>
      <c r="D75" s="1" t="s">
        <v>488</v>
      </c>
      <c r="E75" s="1" t="s">
        <v>11</v>
      </c>
      <c r="F75" s="1" t="s">
        <v>217</v>
      </c>
      <c r="G75" s="1">
        <v>3384176833</v>
      </c>
      <c r="H75" s="2">
        <v>39557</v>
      </c>
      <c r="I75" s="2">
        <v>44427</v>
      </c>
      <c r="J75" s="2" t="str">
        <f ca="1">IF(AND(TODAY()&gt;Data_Sheet[[#This Row],[M_Start_date]], TODAY()&lt;Data_Sheet[[#This Row],[M_End_date]]), "Active", IF(TODAY()&lt;Data_Sheet[[#This Row],[M_Start_date]], "Pending", "Expired"))</f>
        <v>Expired</v>
      </c>
      <c r="K75" s="1">
        <v>69</v>
      </c>
      <c r="L75" s="1" t="s">
        <v>608</v>
      </c>
      <c r="M75" s="1" t="s">
        <v>587</v>
      </c>
      <c r="N75" s="1" t="s">
        <v>588</v>
      </c>
      <c r="O75" s="1">
        <v>367</v>
      </c>
      <c r="P75" s="1">
        <v>740</v>
      </c>
      <c r="Q75" s="9">
        <f>Data_Sheet[[#This Row],[S.SH_WEIGHT]]/Data_Sheet[[#This Row],[S.SH_CHARGES]]</f>
        <v>0.49594594594594593</v>
      </c>
      <c r="R75" s="1" t="s">
        <v>305</v>
      </c>
      <c r="S75" s="1" t="s">
        <v>620</v>
      </c>
      <c r="T75" s="1" t="s">
        <v>584</v>
      </c>
      <c r="U75" s="10">
        <v>43173</v>
      </c>
      <c r="V75" s="10">
        <v>43342</v>
      </c>
      <c r="W75" s="1" t="s">
        <v>988</v>
      </c>
      <c r="X75" s="1">
        <v>45852</v>
      </c>
      <c r="Y75" s="1" t="s">
        <v>940</v>
      </c>
      <c r="Z75" s="1" t="s">
        <v>943</v>
      </c>
      <c r="AA75" s="2">
        <v>43342</v>
      </c>
      <c r="AB75" s="1">
        <v>951</v>
      </c>
      <c r="AC75" s="1" t="s">
        <v>285</v>
      </c>
      <c r="AD75" s="1" t="s">
        <v>1150</v>
      </c>
      <c r="AE75" s="1" t="s">
        <v>1318</v>
      </c>
      <c r="AF75" s="1" t="s">
        <v>1228</v>
      </c>
      <c r="AG75" s="1">
        <v>4933964760</v>
      </c>
      <c r="AH75">
        <v>169</v>
      </c>
    </row>
    <row r="76" spans="1:34" x14ac:dyDescent="0.3">
      <c r="A76" s="1">
        <v>5402</v>
      </c>
      <c r="B76" s="1">
        <v>776</v>
      </c>
      <c r="C76" s="1" t="s">
        <v>112</v>
      </c>
      <c r="D76" s="1" t="s">
        <v>433</v>
      </c>
      <c r="E76" s="1" t="s">
        <v>14</v>
      </c>
      <c r="F76" s="1" t="s">
        <v>119</v>
      </c>
      <c r="G76" s="1">
        <v>2335838084</v>
      </c>
      <c r="H76" s="2">
        <v>42858</v>
      </c>
      <c r="I76" s="2">
        <v>44214</v>
      </c>
      <c r="J76" s="2" t="str">
        <f ca="1">IF(AND(TODAY()&gt;Data_Sheet[[#This Row],[M_Start_date]], TODAY()&lt;Data_Sheet[[#This Row],[M_End_date]]), "Active", IF(TODAY()&lt;Data_Sheet[[#This Row],[M_Start_date]], "Pending", "Expired"))</f>
        <v>Expired</v>
      </c>
      <c r="K76" s="1">
        <v>400</v>
      </c>
      <c r="L76" s="1" t="s">
        <v>624</v>
      </c>
      <c r="M76" s="1" t="s">
        <v>587</v>
      </c>
      <c r="N76" s="1" t="s">
        <v>581</v>
      </c>
      <c r="O76" s="1">
        <v>78</v>
      </c>
      <c r="P76" s="1">
        <v>403</v>
      </c>
      <c r="Q76" s="9">
        <f>Data_Sheet[[#This Row],[S.SH_WEIGHT]]/Data_Sheet[[#This Row],[S.SH_CHARGES]]</f>
        <v>0.19354838709677419</v>
      </c>
      <c r="R76" s="1" t="s">
        <v>743</v>
      </c>
      <c r="S76" s="1" t="s">
        <v>744</v>
      </c>
      <c r="T76" s="1" t="s">
        <v>591</v>
      </c>
      <c r="U76" s="2">
        <v>37628</v>
      </c>
      <c r="V76" s="2"/>
      <c r="W76" s="1" t="s">
        <v>1028</v>
      </c>
      <c r="X76" s="1">
        <v>50357</v>
      </c>
      <c r="Y76" s="1" t="s">
        <v>946</v>
      </c>
      <c r="Z76" s="1" t="s">
        <v>943</v>
      </c>
      <c r="AA76" s="2"/>
      <c r="AB76" s="1">
        <v>624</v>
      </c>
      <c r="AC76" s="1" t="s">
        <v>337</v>
      </c>
      <c r="AD76" s="1" t="s">
        <v>1257</v>
      </c>
      <c r="AE76" s="1" t="s">
        <v>1319</v>
      </c>
      <c r="AF76" s="1" t="s">
        <v>1223</v>
      </c>
      <c r="AG76" s="1">
        <v>2774587967</v>
      </c>
      <c r="AH76"/>
    </row>
    <row r="77" spans="1:34" x14ac:dyDescent="0.3">
      <c r="A77" s="1">
        <v>1647</v>
      </c>
      <c r="B77" s="1">
        <v>205</v>
      </c>
      <c r="C77" s="1" t="s">
        <v>120</v>
      </c>
      <c r="D77" s="1" t="s">
        <v>434</v>
      </c>
      <c r="E77" s="1" t="s">
        <v>8</v>
      </c>
      <c r="F77" s="1" t="s">
        <v>121</v>
      </c>
      <c r="G77" s="1">
        <v>2179414351</v>
      </c>
      <c r="H77" s="2">
        <v>33918</v>
      </c>
      <c r="I77" s="2">
        <v>37102</v>
      </c>
      <c r="J77" s="2" t="str">
        <f ca="1">IF(AND(TODAY()&gt;Data_Sheet[[#This Row],[M_Start_date]], TODAY()&lt;Data_Sheet[[#This Row],[M_End_date]]), "Active", IF(TODAY()&lt;Data_Sheet[[#This Row],[M_Start_date]], "Pending", "Expired"))</f>
        <v>Expired</v>
      </c>
      <c r="K77" s="1">
        <v>877</v>
      </c>
      <c r="L77" s="1" t="s">
        <v>601</v>
      </c>
      <c r="M77" s="1" t="s">
        <v>587</v>
      </c>
      <c r="N77" s="1" t="s">
        <v>581</v>
      </c>
      <c r="O77" s="1">
        <v>791</v>
      </c>
      <c r="P77" s="1">
        <v>1169</v>
      </c>
      <c r="Q77" s="9">
        <f>Data_Sheet[[#This Row],[S.SH_WEIGHT]]/Data_Sheet[[#This Row],[S.SH_CHARGES]]</f>
        <v>0.67664670658682635</v>
      </c>
      <c r="R77" s="1" t="s">
        <v>880</v>
      </c>
      <c r="S77" s="1" t="s">
        <v>881</v>
      </c>
      <c r="T77" s="1" t="s">
        <v>584</v>
      </c>
      <c r="U77" s="10">
        <v>36550</v>
      </c>
      <c r="V77" s="10">
        <v>36607</v>
      </c>
      <c r="W77" s="1" t="s">
        <v>1029</v>
      </c>
      <c r="X77" s="1">
        <v>61325</v>
      </c>
      <c r="Y77" s="1" t="s">
        <v>940</v>
      </c>
      <c r="Z77" s="1" t="s">
        <v>941</v>
      </c>
      <c r="AA77" s="2">
        <v>36607</v>
      </c>
      <c r="AB77" s="1">
        <v>199</v>
      </c>
      <c r="AC77" s="1" t="s">
        <v>244</v>
      </c>
      <c r="AD77" s="1" t="s">
        <v>1246</v>
      </c>
      <c r="AE77" s="1" t="s">
        <v>1320</v>
      </c>
      <c r="AF77" s="1" t="s">
        <v>1282</v>
      </c>
      <c r="AG77" s="1">
        <v>6383939014</v>
      </c>
      <c r="AH77">
        <v>57</v>
      </c>
    </row>
    <row r="78" spans="1:34" x14ac:dyDescent="0.3">
      <c r="A78" s="1">
        <v>9423</v>
      </c>
      <c r="B78" s="1">
        <v>705</v>
      </c>
      <c r="C78" s="1" t="s">
        <v>122</v>
      </c>
      <c r="D78" s="1" t="s">
        <v>435</v>
      </c>
      <c r="E78" s="1" t="s">
        <v>14</v>
      </c>
      <c r="F78" s="1" t="s">
        <v>123</v>
      </c>
      <c r="G78" s="1">
        <v>9984833487</v>
      </c>
      <c r="H78" s="2">
        <v>38692</v>
      </c>
      <c r="I78" s="2">
        <v>44323</v>
      </c>
      <c r="J78" s="2" t="str">
        <f ca="1">IF(AND(TODAY()&gt;Data_Sheet[[#This Row],[M_Start_date]], TODAY()&lt;Data_Sheet[[#This Row],[M_End_date]]), "Active", IF(TODAY()&lt;Data_Sheet[[#This Row],[M_Start_date]], "Pending", "Expired"))</f>
        <v>Expired</v>
      </c>
      <c r="K78" s="1">
        <v>97</v>
      </c>
      <c r="L78" s="1" t="s">
        <v>586</v>
      </c>
      <c r="M78" s="1" t="s">
        <v>587</v>
      </c>
      <c r="N78" s="1" t="s">
        <v>581</v>
      </c>
      <c r="O78" s="1">
        <v>603</v>
      </c>
      <c r="P78" s="1">
        <v>1167</v>
      </c>
      <c r="Q78" s="9">
        <f>Data_Sheet[[#This Row],[S.SH_WEIGHT]]/Data_Sheet[[#This Row],[S.SH_CHARGES]]</f>
        <v>0.51670951156812339</v>
      </c>
      <c r="R78" s="1" t="s">
        <v>630</v>
      </c>
      <c r="S78" s="1" t="s">
        <v>631</v>
      </c>
      <c r="T78" s="1" t="s">
        <v>591</v>
      </c>
      <c r="U78" s="2">
        <v>40688</v>
      </c>
      <c r="V78" s="2"/>
      <c r="W78" s="1" t="s">
        <v>1003</v>
      </c>
      <c r="X78" s="1">
        <v>76658</v>
      </c>
      <c r="Y78" s="1" t="s">
        <v>946</v>
      </c>
      <c r="Z78" s="1" t="s">
        <v>943</v>
      </c>
      <c r="AA78" s="2"/>
      <c r="AB78" s="1">
        <v>112</v>
      </c>
      <c r="AC78" s="1" t="s">
        <v>1321</v>
      </c>
      <c r="AD78" s="1" t="s">
        <v>1182</v>
      </c>
      <c r="AE78" s="1" t="s">
        <v>207</v>
      </c>
      <c r="AF78" s="1" t="s">
        <v>1160</v>
      </c>
      <c r="AG78" s="1">
        <v>8157564947</v>
      </c>
      <c r="AH78"/>
    </row>
    <row r="79" spans="1:34" x14ac:dyDescent="0.3">
      <c r="A79" s="1">
        <v>4252</v>
      </c>
      <c r="B79" s="1">
        <v>407</v>
      </c>
      <c r="C79" s="1" t="s">
        <v>125</v>
      </c>
      <c r="D79" s="1" t="s">
        <v>544</v>
      </c>
      <c r="E79" s="1" t="s">
        <v>8</v>
      </c>
      <c r="F79" s="1" t="s">
        <v>319</v>
      </c>
      <c r="G79" s="1">
        <v>1578883625</v>
      </c>
      <c r="H79" s="2">
        <v>32729</v>
      </c>
      <c r="I79" s="2">
        <v>39308</v>
      </c>
      <c r="J79" s="2" t="str">
        <f ca="1">IF(AND(TODAY()&gt;Data_Sheet[[#This Row],[M_Start_date]], TODAY()&lt;Data_Sheet[[#This Row],[M_End_date]]), "Active", IF(TODAY()&lt;Data_Sheet[[#This Row],[M_Start_date]], "Pending", "Expired"))</f>
        <v>Expired</v>
      </c>
      <c r="K79" s="1">
        <v>73</v>
      </c>
      <c r="L79" s="1" t="s">
        <v>594</v>
      </c>
      <c r="M79" s="1" t="s">
        <v>587</v>
      </c>
      <c r="N79" s="1" t="s">
        <v>581</v>
      </c>
      <c r="O79" s="1">
        <v>315</v>
      </c>
      <c r="P79" s="1">
        <v>937</v>
      </c>
      <c r="Q79" s="9">
        <f>Data_Sheet[[#This Row],[S.SH_WEIGHT]]/Data_Sheet[[#This Row],[S.SH_CHARGES]]</f>
        <v>0.33617929562433296</v>
      </c>
      <c r="R79" s="1" t="s">
        <v>17</v>
      </c>
      <c r="S79" s="1" t="s">
        <v>621</v>
      </c>
      <c r="T79" s="1" t="s">
        <v>591</v>
      </c>
      <c r="U79" s="2">
        <v>34034</v>
      </c>
      <c r="V79" s="2"/>
      <c r="W79" s="1" t="s">
        <v>991</v>
      </c>
      <c r="X79" s="1">
        <v>74338</v>
      </c>
      <c r="Y79" s="1" t="s">
        <v>946</v>
      </c>
      <c r="Z79" s="1" t="s">
        <v>943</v>
      </c>
      <c r="AA79" s="2"/>
      <c r="AB79" s="1">
        <v>114</v>
      </c>
      <c r="AC79" s="1" t="s">
        <v>1322</v>
      </c>
      <c r="AD79" s="1" t="s">
        <v>1161</v>
      </c>
      <c r="AE79" s="1" t="s">
        <v>1323</v>
      </c>
      <c r="AF79" s="1" t="s">
        <v>1276</v>
      </c>
      <c r="AG79" s="1">
        <v>7612488075</v>
      </c>
      <c r="AH79"/>
    </row>
    <row r="80" spans="1:34" x14ac:dyDescent="0.3">
      <c r="A80" s="1">
        <v>6767</v>
      </c>
      <c r="B80" s="1">
        <v>195</v>
      </c>
      <c r="C80" s="1" t="s">
        <v>125</v>
      </c>
      <c r="D80" s="1" t="s">
        <v>437</v>
      </c>
      <c r="E80" s="1" t="s">
        <v>11</v>
      </c>
      <c r="F80" s="1" t="s">
        <v>126</v>
      </c>
      <c r="G80" s="1">
        <v>6825096485</v>
      </c>
      <c r="H80" s="2">
        <v>40882</v>
      </c>
      <c r="I80" s="2">
        <v>41117</v>
      </c>
      <c r="J80" s="2" t="str">
        <f ca="1">IF(AND(TODAY()&gt;Data_Sheet[[#This Row],[M_Start_date]], TODAY()&lt;Data_Sheet[[#This Row],[M_End_date]]), "Active", IF(TODAY()&lt;Data_Sheet[[#This Row],[M_Start_date]], "Pending", "Expired"))</f>
        <v>Expired</v>
      </c>
      <c r="K80" s="1">
        <v>353</v>
      </c>
      <c r="L80" s="1" t="s">
        <v>597</v>
      </c>
      <c r="M80" s="1" t="s">
        <v>587</v>
      </c>
      <c r="N80" s="1" t="s">
        <v>581</v>
      </c>
      <c r="O80" s="1">
        <v>84</v>
      </c>
      <c r="P80" s="1">
        <v>354</v>
      </c>
      <c r="Q80" s="9">
        <f>Data_Sheet[[#This Row],[S.SH_WEIGHT]]/Data_Sheet[[#This Row],[S.SH_CHARGES]]</f>
        <v>0.23728813559322035</v>
      </c>
      <c r="R80" s="1" t="s">
        <v>727</v>
      </c>
      <c r="S80" s="1" t="s">
        <v>728</v>
      </c>
      <c r="T80" s="1" t="s">
        <v>584</v>
      </c>
      <c r="U80" s="10">
        <v>41123</v>
      </c>
      <c r="V80" s="10">
        <v>41186</v>
      </c>
      <c r="W80" s="1" t="s">
        <v>1031</v>
      </c>
      <c r="X80" s="1">
        <v>12462</v>
      </c>
      <c r="Y80" s="1" t="s">
        <v>940</v>
      </c>
      <c r="Z80" s="1" t="s">
        <v>943</v>
      </c>
      <c r="AA80" s="2">
        <v>41186</v>
      </c>
      <c r="AB80" s="1">
        <v>848</v>
      </c>
      <c r="AC80" s="1" t="s">
        <v>1324</v>
      </c>
      <c r="AD80" s="1" t="s">
        <v>1246</v>
      </c>
      <c r="AE80" s="1" t="s">
        <v>1325</v>
      </c>
      <c r="AF80" s="1" t="s">
        <v>1261</v>
      </c>
      <c r="AG80" s="1">
        <v>6829482368</v>
      </c>
      <c r="AH80">
        <v>63</v>
      </c>
    </row>
    <row r="81" spans="1:34" x14ac:dyDescent="0.3">
      <c r="A81" s="1">
        <v>1278</v>
      </c>
      <c r="B81" s="1">
        <v>136</v>
      </c>
      <c r="C81" s="1" t="s">
        <v>38</v>
      </c>
      <c r="D81" s="1" t="s">
        <v>438</v>
      </c>
      <c r="E81" s="1" t="s">
        <v>11</v>
      </c>
      <c r="F81" s="1" t="s">
        <v>127</v>
      </c>
      <c r="G81" s="1">
        <v>9801474305</v>
      </c>
      <c r="H81" s="2">
        <v>28365</v>
      </c>
      <c r="I81" s="2">
        <v>35317</v>
      </c>
      <c r="J81" s="2" t="str">
        <f ca="1">IF(AND(TODAY()&gt;Data_Sheet[[#This Row],[M_Start_date]], TODAY()&lt;Data_Sheet[[#This Row],[M_End_date]]), "Active", IF(TODAY()&lt;Data_Sheet[[#This Row],[M_Start_date]], "Pending", "Expired"))</f>
        <v>Expired</v>
      </c>
      <c r="K81" s="1">
        <v>856</v>
      </c>
      <c r="L81" s="1" t="s">
        <v>687</v>
      </c>
      <c r="M81" s="1" t="s">
        <v>587</v>
      </c>
      <c r="N81" s="1" t="s">
        <v>588</v>
      </c>
      <c r="O81" s="1">
        <v>880</v>
      </c>
      <c r="P81" s="1">
        <v>1178</v>
      </c>
      <c r="Q81" s="9">
        <f>Data_Sheet[[#This Row],[S.SH_WEIGHT]]/Data_Sheet[[#This Row],[S.SH_CHARGES]]</f>
        <v>0.74702886247877764</v>
      </c>
      <c r="R81" s="1" t="s">
        <v>871</v>
      </c>
      <c r="S81" s="1" t="s">
        <v>872</v>
      </c>
      <c r="T81" s="1" t="s">
        <v>584</v>
      </c>
      <c r="U81" s="10">
        <v>28302</v>
      </c>
      <c r="V81" s="10">
        <v>28437</v>
      </c>
      <c r="W81" s="1" t="s">
        <v>1032</v>
      </c>
      <c r="X81" s="1">
        <v>27105</v>
      </c>
      <c r="Y81" s="1" t="s">
        <v>940</v>
      </c>
      <c r="Z81" s="1" t="s">
        <v>943</v>
      </c>
      <c r="AA81" s="2">
        <v>28437</v>
      </c>
      <c r="AB81" s="1">
        <v>102</v>
      </c>
      <c r="AC81" s="1" t="s">
        <v>72</v>
      </c>
      <c r="AD81" s="1" t="s">
        <v>1246</v>
      </c>
      <c r="AE81" s="1" t="s">
        <v>1326</v>
      </c>
      <c r="AF81" s="1" t="s">
        <v>1207</v>
      </c>
      <c r="AG81" s="1">
        <v>3746956671</v>
      </c>
      <c r="AH81">
        <v>135</v>
      </c>
    </row>
    <row r="82" spans="1:34" x14ac:dyDescent="0.3">
      <c r="A82" s="1">
        <v>8887</v>
      </c>
      <c r="B82" s="1">
        <v>969</v>
      </c>
      <c r="C82" s="1" t="s">
        <v>129</v>
      </c>
      <c r="D82" s="1" t="s">
        <v>440</v>
      </c>
      <c r="E82" s="1" t="s">
        <v>14</v>
      </c>
      <c r="F82" s="1" t="s">
        <v>130</v>
      </c>
      <c r="G82" s="1">
        <v>6328420950</v>
      </c>
      <c r="H82" s="2">
        <v>29901</v>
      </c>
      <c r="I82" s="2">
        <v>36594</v>
      </c>
      <c r="J82" s="2" t="str">
        <f ca="1">IF(AND(TODAY()&gt;Data_Sheet[[#This Row],[M_Start_date]], TODAY()&lt;Data_Sheet[[#This Row],[M_End_date]]), "Active", IF(TODAY()&lt;Data_Sheet[[#This Row],[M_Start_date]], "Pending", "Expired"))</f>
        <v>Expired</v>
      </c>
      <c r="K82" s="1">
        <v>390</v>
      </c>
      <c r="L82" s="1" t="s">
        <v>687</v>
      </c>
      <c r="M82" s="1" t="s">
        <v>587</v>
      </c>
      <c r="N82" s="1" t="s">
        <v>588</v>
      </c>
      <c r="O82" s="1">
        <v>234</v>
      </c>
      <c r="P82" s="1">
        <v>780</v>
      </c>
      <c r="Q82" s="9">
        <f>Data_Sheet[[#This Row],[S.SH_WEIGHT]]/Data_Sheet[[#This Row],[S.SH_CHARGES]]</f>
        <v>0.3</v>
      </c>
      <c r="R82" s="1" t="s">
        <v>739</v>
      </c>
      <c r="S82" s="1" t="s">
        <v>740</v>
      </c>
      <c r="T82" s="1" t="s">
        <v>584</v>
      </c>
      <c r="U82" s="10">
        <v>39896</v>
      </c>
      <c r="V82" s="10">
        <v>39881</v>
      </c>
      <c r="W82" s="1" t="s">
        <v>1033</v>
      </c>
      <c r="X82" s="1">
        <v>90449</v>
      </c>
      <c r="Y82" s="1" t="s">
        <v>940</v>
      </c>
      <c r="Z82" s="1" t="s">
        <v>941</v>
      </c>
      <c r="AA82" s="2">
        <v>39881</v>
      </c>
      <c r="AB82" s="1">
        <v>962</v>
      </c>
      <c r="AC82" s="1" t="s">
        <v>1327</v>
      </c>
      <c r="AD82" s="1" t="s">
        <v>1198</v>
      </c>
      <c r="AE82" s="1" t="s">
        <v>1328</v>
      </c>
      <c r="AF82" s="1" t="s">
        <v>1188</v>
      </c>
      <c r="AG82" s="1">
        <v>3932448384</v>
      </c>
      <c r="AH82">
        <v>-15</v>
      </c>
    </row>
    <row r="83" spans="1:34" x14ac:dyDescent="0.3">
      <c r="A83" s="1">
        <v>5489</v>
      </c>
      <c r="B83" s="1">
        <v>623</v>
      </c>
      <c r="C83" s="1" t="s">
        <v>347</v>
      </c>
      <c r="D83" s="1" t="s">
        <v>561</v>
      </c>
      <c r="E83" s="1" t="s">
        <v>14</v>
      </c>
      <c r="F83" s="1" t="s">
        <v>348</v>
      </c>
      <c r="G83" s="1">
        <v>4582180805</v>
      </c>
      <c r="H83" s="2">
        <v>28109</v>
      </c>
      <c r="I83" s="2">
        <v>31210</v>
      </c>
      <c r="J83" s="2" t="str">
        <f ca="1">IF(AND(TODAY()&gt;Data_Sheet[[#This Row],[M_Start_date]], TODAY()&lt;Data_Sheet[[#This Row],[M_End_date]]), "Active", IF(TODAY()&lt;Data_Sheet[[#This Row],[M_Start_date]], "Pending", "Expired"))</f>
        <v>Expired</v>
      </c>
      <c r="K83" s="1">
        <v>75</v>
      </c>
      <c r="L83" s="1" t="s">
        <v>597</v>
      </c>
      <c r="M83" s="1" t="s">
        <v>587</v>
      </c>
      <c r="N83" s="1" t="s">
        <v>588</v>
      </c>
      <c r="O83" s="1">
        <v>869</v>
      </c>
      <c r="P83" s="1">
        <v>1317</v>
      </c>
      <c r="Q83" s="9">
        <f>Data_Sheet[[#This Row],[S.SH_WEIGHT]]/Data_Sheet[[#This Row],[S.SH_CHARGES]]</f>
        <v>0.65983295368261197</v>
      </c>
      <c r="R83" s="1" t="s">
        <v>622</v>
      </c>
      <c r="S83" s="1" t="s">
        <v>623</v>
      </c>
      <c r="T83" s="1" t="s">
        <v>584</v>
      </c>
      <c r="U83" s="10">
        <v>37404</v>
      </c>
      <c r="V83" s="10">
        <v>37507</v>
      </c>
      <c r="W83" s="1" t="s">
        <v>994</v>
      </c>
      <c r="X83" s="1">
        <v>93642</v>
      </c>
      <c r="Y83" s="1" t="s">
        <v>940</v>
      </c>
      <c r="Z83" s="1" t="s">
        <v>943</v>
      </c>
      <c r="AA83" s="2">
        <v>37507</v>
      </c>
      <c r="AB83" s="1">
        <v>435</v>
      </c>
      <c r="AC83" s="1" t="s">
        <v>1329</v>
      </c>
      <c r="AD83" s="1" t="s">
        <v>1169</v>
      </c>
      <c r="AE83" s="1" t="s">
        <v>17</v>
      </c>
      <c r="AF83" s="1" t="s">
        <v>1160</v>
      </c>
      <c r="AG83" s="1">
        <v>9703448223</v>
      </c>
      <c r="AH83">
        <v>103</v>
      </c>
    </row>
    <row r="84" spans="1:34" x14ac:dyDescent="0.3">
      <c r="A84" s="1">
        <v>9858</v>
      </c>
      <c r="B84" s="1">
        <v>817</v>
      </c>
      <c r="C84" s="1" t="s">
        <v>131</v>
      </c>
      <c r="D84" s="1" t="s">
        <v>441</v>
      </c>
      <c r="E84" s="1" t="s">
        <v>11</v>
      </c>
      <c r="F84" s="1" t="s">
        <v>132</v>
      </c>
      <c r="G84" s="1">
        <v>1174341766</v>
      </c>
      <c r="H84" s="2">
        <v>37522</v>
      </c>
      <c r="I84" s="2">
        <v>38801</v>
      </c>
      <c r="J84" s="2" t="str">
        <f ca="1">IF(AND(TODAY()&gt;Data_Sheet[[#This Row],[M_Start_date]], TODAY()&lt;Data_Sheet[[#This Row],[M_End_date]]), "Active", IF(TODAY()&lt;Data_Sheet[[#This Row],[M_Start_date]], "Pending", "Expired"))</f>
        <v>Expired</v>
      </c>
      <c r="K84" s="1">
        <v>446</v>
      </c>
      <c r="L84" s="1" t="s">
        <v>638</v>
      </c>
      <c r="M84" s="1" t="s">
        <v>587</v>
      </c>
      <c r="N84" s="1" t="s">
        <v>581</v>
      </c>
      <c r="O84" s="1">
        <v>931</v>
      </c>
      <c r="P84" s="1">
        <v>1247</v>
      </c>
      <c r="Q84" s="9">
        <f>Data_Sheet[[#This Row],[S.SH_WEIGHT]]/Data_Sheet[[#This Row],[S.SH_CHARGES]]</f>
        <v>0.74659182036888527</v>
      </c>
      <c r="R84" s="1" t="s">
        <v>754</v>
      </c>
      <c r="S84" s="1" t="s">
        <v>755</v>
      </c>
      <c r="T84" s="1" t="s">
        <v>591</v>
      </c>
      <c r="U84" s="2">
        <v>34084</v>
      </c>
      <c r="V84" s="2"/>
      <c r="W84" s="1" t="s">
        <v>1035</v>
      </c>
      <c r="X84" s="1">
        <v>9520</v>
      </c>
      <c r="Y84" s="1" t="s">
        <v>946</v>
      </c>
      <c r="Z84" s="1" t="s">
        <v>943</v>
      </c>
      <c r="AA84" s="2"/>
      <c r="AB84" s="1">
        <v>443</v>
      </c>
      <c r="AC84" s="1" t="s">
        <v>1330</v>
      </c>
      <c r="AD84" s="1" t="s">
        <v>1194</v>
      </c>
      <c r="AE84" s="1" t="s">
        <v>691</v>
      </c>
      <c r="AF84" s="1" t="s">
        <v>1200</v>
      </c>
      <c r="AG84" s="1">
        <v>2852248623</v>
      </c>
      <c r="AH84"/>
    </row>
    <row r="85" spans="1:34" x14ac:dyDescent="0.3">
      <c r="A85" s="1">
        <v>9943</v>
      </c>
      <c r="B85" s="1">
        <v>221</v>
      </c>
      <c r="C85" s="1" t="s">
        <v>135</v>
      </c>
      <c r="D85" s="1" t="s">
        <v>443</v>
      </c>
      <c r="E85" s="1" t="s">
        <v>8</v>
      </c>
      <c r="F85" s="1" t="s">
        <v>136</v>
      </c>
      <c r="G85" s="1">
        <v>3573904144</v>
      </c>
      <c r="H85" s="2">
        <v>30316</v>
      </c>
      <c r="I85" s="2">
        <v>31268</v>
      </c>
      <c r="J85" s="2" t="str">
        <f ca="1">IF(AND(TODAY()&gt;Data_Sheet[[#This Row],[M_Start_date]], TODAY()&lt;Data_Sheet[[#This Row],[M_End_date]]), "Active", IF(TODAY()&lt;Data_Sheet[[#This Row],[M_Start_date]], "Pending", "Expired"))</f>
        <v>Expired</v>
      </c>
      <c r="K85" s="1">
        <v>420</v>
      </c>
      <c r="L85" s="1" t="s">
        <v>601</v>
      </c>
      <c r="M85" s="1" t="s">
        <v>587</v>
      </c>
      <c r="N85" s="1" t="s">
        <v>581</v>
      </c>
      <c r="O85" s="1">
        <v>638</v>
      </c>
      <c r="P85" s="1">
        <v>1130</v>
      </c>
      <c r="Q85" s="9">
        <f>Data_Sheet[[#This Row],[S.SH_WEIGHT]]/Data_Sheet[[#This Row],[S.SH_CHARGES]]</f>
        <v>0.56460176991150446</v>
      </c>
      <c r="R85" s="1" t="s">
        <v>746</v>
      </c>
      <c r="S85" s="1" t="s">
        <v>166</v>
      </c>
      <c r="T85" s="1" t="s">
        <v>591</v>
      </c>
      <c r="U85" s="2">
        <v>32510</v>
      </c>
      <c r="V85" s="2"/>
      <c r="W85" s="1" t="s">
        <v>1037</v>
      </c>
      <c r="X85" s="1">
        <v>21639</v>
      </c>
      <c r="Y85" s="1" t="s">
        <v>946</v>
      </c>
      <c r="Z85" s="1" t="s">
        <v>943</v>
      </c>
      <c r="AA85" s="2"/>
      <c r="AB85" s="1">
        <v>936</v>
      </c>
      <c r="AC85" s="1" t="s">
        <v>210</v>
      </c>
      <c r="AD85" s="1" t="s">
        <v>1150</v>
      </c>
      <c r="AE85" s="1" t="s">
        <v>1331</v>
      </c>
      <c r="AF85" s="1" t="s">
        <v>1332</v>
      </c>
      <c r="AG85" s="1">
        <v>3017545245</v>
      </c>
      <c r="AH85"/>
    </row>
    <row r="86" spans="1:34" x14ac:dyDescent="0.3">
      <c r="A86" s="1">
        <v>1246</v>
      </c>
      <c r="B86" s="1">
        <v>77</v>
      </c>
      <c r="C86" s="1" t="s">
        <v>137</v>
      </c>
      <c r="D86" s="1" t="s">
        <v>444</v>
      </c>
      <c r="E86" s="1" t="s">
        <v>14</v>
      </c>
      <c r="F86" s="1" t="s">
        <v>138</v>
      </c>
      <c r="G86" s="1">
        <v>9998350900</v>
      </c>
      <c r="H86" s="2">
        <v>35387</v>
      </c>
      <c r="I86" s="2">
        <v>42482</v>
      </c>
      <c r="J86" s="2" t="str">
        <f ca="1">IF(AND(TODAY()&gt;Data_Sheet[[#This Row],[M_Start_date]], TODAY()&lt;Data_Sheet[[#This Row],[M_End_date]]), "Active", IF(TODAY()&lt;Data_Sheet[[#This Row],[M_Start_date]], "Pending", "Expired"))</f>
        <v>Expired</v>
      </c>
      <c r="K86" s="1">
        <v>708</v>
      </c>
      <c r="L86" s="1" t="s">
        <v>601</v>
      </c>
      <c r="M86" s="1" t="s">
        <v>587</v>
      </c>
      <c r="N86" s="1" t="s">
        <v>581</v>
      </c>
      <c r="O86" s="1">
        <v>50</v>
      </c>
      <c r="P86" s="1">
        <v>72</v>
      </c>
      <c r="Q86" s="9">
        <f>Data_Sheet[[#This Row],[S.SH_WEIGHT]]/Data_Sheet[[#This Row],[S.SH_CHARGES]]</f>
        <v>0.69444444444444442</v>
      </c>
      <c r="R86" s="1" t="s">
        <v>832</v>
      </c>
      <c r="S86" s="1" t="s">
        <v>833</v>
      </c>
      <c r="T86" s="1" t="s">
        <v>584</v>
      </c>
      <c r="U86" s="10">
        <v>43515</v>
      </c>
      <c r="V86" s="10">
        <v>43677</v>
      </c>
      <c r="W86" s="1" t="s">
        <v>1039</v>
      </c>
      <c r="X86" s="1">
        <v>58736</v>
      </c>
      <c r="Y86" s="1" t="s">
        <v>940</v>
      </c>
      <c r="Z86" s="1" t="s">
        <v>943</v>
      </c>
      <c r="AA86" s="2">
        <v>43677</v>
      </c>
      <c r="AB86" s="1">
        <v>395</v>
      </c>
      <c r="AC86" s="1" t="s">
        <v>1333</v>
      </c>
      <c r="AD86" s="1" t="s">
        <v>1211</v>
      </c>
      <c r="AE86" s="1" t="s">
        <v>1334</v>
      </c>
      <c r="AF86" s="1" t="s">
        <v>1152</v>
      </c>
      <c r="AG86" s="1">
        <v>3061127061</v>
      </c>
      <c r="AH86">
        <v>162</v>
      </c>
    </row>
    <row r="87" spans="1:34" x14ac:dyDescent="0.3">
      <c r="A87" s="1">
        <v>3132</v>
      </c>
      <c r="B87" s="1">
        <v>912</v>
      </c>
      <c r="C87" s="1" t="s">
        <v>242</v>
      </c>
      <c r="D87" s="1" t="s">
        <v>501</v>
      </c>
      <c r="E87" s="1" t="s">
        <v>14</v>
      </c>
      <c r="F87" s="1" t="s">
        <v>243</v>
      </c>
      <c r="G87" s="1">
        <v>3477191930</v>
      </c>
      <c r="H87" s="2">
        <v>28370</v>
      </c>
      <c r="I87" s="2">
        <v>28932</v>
      </c>
      <c r="J87" s="2" t="str">
        <f ca="1">IF(AND(TODAY()&gt;Data_Sheet[[#This Row],[M_Start_date]], TODAY()&lt;Data_Sheet[[#This Row],[M_End_date]]), "Active", IF(TODAY()&lt;Data_Sheet[[#This Row],[M_Start_date]], "Pending", "Expired"))</f>
        <v>Expired</v>
      </c>
      <c r="K87" s="1">
        <v>82</v>
      </c>
      <c r="L87" s="1" t="s">
        <v>624</v>
      </c>
      <c r="M87" s="1" t="s">
        <v>580</v>
      </c>
      <c r="N87" s="1" t="s">
        <v>581</v>
      </c>
      <c r="O87" s="1">
        <v>121</v>
      </c>
      <c r="P87" s="1">
        <v>557</v>
      </c>
      <c r="Q87" s="9">
        <f>Data_Sheet[[#This Row],[S.SH_WEIGHT]]/Data_Sheet[[#This Row],[S.SH_CHARGES]]</f>
        <v>0.21723518850987433</v>
      </c>
      <c r="R87" s="1" t="s">
        <v>625</v>
      </c>
      <c r="S87" s="1" t="s">
        <v>626</v>
      </c>
      <c r="T87" s="1" t="s">
        <v>591</v>
      </c>
      <c r="U87" s="2">
        <v>35579</v>
      </c>
      <c r="V87" s="2"/>
      <c r="W87" s="1" t="s">
        <v>997</v>
      </c>
      <c r="X87" s="1">
        <v>59376</v>
      </c>
      <c r="Y87" s="1" t="s">
        <v>946</v>
      </c>
      <c r="Z87" s="1" t="s">
        <v>943</v>
      </c>
      <c r="AA87" s="2"/>
      <c r="AB87" s="1">
        <v>329</v>
      </c>
      <c r="AC87" s="1" t="s">
        <v>1335</v>
      </c>
      <c r="AD87" s="1" t="s">
        <v>1311</v>
      </c>
      <c r="AE87" s="1" t="s">
        <v>1336</v>
      </c>
      <c r="AF87" s="1" t="s">
        <v>1223</v>
      </c>
      <c r="AG87" s="1">
        <v>4926013012</v>
      </c>
      <c r="AH87"/>
    </row>
    <row r="88" spans="1:34" x14ac:dyDescent="0.3">
      <c r="A88" s="1">
        <v>4527</v>
      </c>
      <c r="B88" s="1">
        <v>800</v>
      </c>
      <c r="C88" s="1" t="s">
        <v>204</v>
      </c>
      <c r="D88" s="1" t="s">
        <v>445</v>
      </c>
      <c r="E88" s="1" t="s">
        <v>11</v>
      </c>
      <c r="F88" s="1" t="s">
        <v>139</v>
      </c>
      <c r="G88" s="1">
        <v>3715864347</v>
      </c>
      <c r="H88" s="2">
        <v>32842</v>
      </c>
      <c r="I88" s="2">
        <v>39978</v>
      </c>
      <c r="J88" s="2" t="str">
        <f ca="1">IF(AND(TODAY()&gt;Data_Sheet[[#This Row],[M_Start_date]], TODAY()&lt;Data_Sheet[[#This Row],[M_End_date]]), "Active", IF(TODAY()&lt;Data_Sheet[[#This Row],[M_Start_date]], "Pending", "Expired"))</f>
        <v>Expired</v>
      </c>
      <c r="K88" s="1">
        <v>227</v>
      </c>
      <c r="L88" s="1" t="s">
        <v>601</v>
      </c>
      <c r="M88" s="1" t="s">
        <v>580</v>
      </c>
      <c r="N88" s="1" t="s">
        <v>588</v>
      </c>
      <c r="O88" s="1">
        <v>477</v>
      </c>
      <c r="P88" s="1">
        <v>564</v>
      </c>
      <c r="Q88" s="9">
        <f>Data_Sheet[[#This Row],[S.SH_WEIGHT]]/Data_Sheet[[#This Row],[S.SH_CHARGES]]</f>
        <v>0.8457446808510638</v>
      </c>
      <c r="R88" s="1" t="s">
        <v>682</v>
      </c>
      <c r="S88" s="1" t="s">
        <v>683</v>
      </c>
      <c r="T88" s="1" t="s">
        <v>584</v>
      </c>
      <c r="U88" s="10">
        <v>37281</v>
      </c>
      <c r="V88" s="10">
        <v>37261</v>
      </c>
      <c r="W88" s="1" t="s">
        <v>1040</v>
      </c>
      <c r="X88" s="1">
        <v>3951</v>
      </c>
      <c r="Y88" s="1" t="s">
        <v>940</v>
      </c>
      <c r="Z88" s="1" t="s">
        <v>941</v>
      </c>
      <c r="AA88" s="2">
        <v>37261</v>
      </c>
      <c r="AB88" s="1">
        <v>344</v>
      </c>
      <c r="AC88" s="1" t="s">
        <v>96</v>
      </c>
      <c r="AD88" s="1" t="s">
        <v>1250</v>
      </c>
      <c r="AE88" s="1" t="s">
        <v>1337</v>
      </c>
      <c r="AF88" s="1" t="s">
        <v>1338</v>
      </c>
      <c r="AG88" s="1">
        <v>6894953031</v>
      </c>
      <c r="AH88">
        <v>-20</v>
      </c>
    </row>
    <row r="89" spans="1:34" x14ac:dyDescent="0.3">
      <c r="A89" s="1">
        <v>3782</v>
      </c>
      <c r="B89" s="1">
        <v>146</v>
      </c>
      <c r="C89" s="1" t="s">
        <v>140</v>
      </c>
      <c r="D89" s="1" t="s">
        <v>446</v>
      </c>
      <c r="E89" s="1" t="s">
        <v>14</v>
      </c>
      <c r="F89" s="1" t="s">
        <v>141</v>
      </c>
      <c r="G89" s="1">
        <v>8089653286</v>
      </c>
      <c r="H89" s="2">
        <v>36613</v>
      </c>
      <c r="I89" s="2">
        <v>39002</v>
      </c>
      <c r="J89" s="2" t="str">
        <f ca="1">IF(AND(TODAY()&gt;Data_Sheet[[#This Row],[M_Start_date]], TODAY()&lt;Data_Sheet[[#This Row],[M_End_date]]), "Active", IF(TODAY()&lt;Data_Sheet[[#This Row],[M_Start_date]], "Pending", "Expired"))</f>
        <v>Expired</v>
      </c>
      <c r="K89" s="1">
        <v>595</v>
      </c>
      <c r="L89" s="1" t="s">
        <v>597</v>
      </c>
      <c r="M89" s="1" t="s">
        <v>580</v>
      </c>
      <c r="N89" s="1" t="s">
        <v>588</v>
      </c>
      <c r="O89" s="1">
        <v>879</v>
      </c>
      <c r="P89" s="1">
        <v>1040</v>
      </c>
      <c r="Q89" s="9">
        <f>Data_Sheet[[#This Row],[S.SH_WEIGHT]]/Data_Sheet[[#This Row],[S.SH_CHARGES]]</f>
        <v>0.84519230769230769</v>
      </c>
      <c r="R89" s="1" t="s">
        <v>801</v>
      </c>
      <c r="S89" s="1" t="s">
        <v>802</v>
      </c>
      <c r="T89" s="1" t="s">
        <v>591</v>
      </c>
      <c r="U89" s="2">
        <v>37751</v>
      </c>
      <c r="V89" s="2"/>
      <c r="W89" s="1" t="s">
        <v>1042</v>
      </c>
      <c r="X89" s="1">
        <v>69479</v>
      </c>
      <c r="Y89" s="1" t="s">
        <v>946</v>
      </c>
      <c r="Z89" s="1" t="s">
        <v>941</v>
      </c>
      <c r="AA89" s="2"/>
      <c r="AB89" s="1">
        <v>48</v>
      </c>
      <c r="AC89" s="1" t="s">
        <v>1339</v>
      </c>
      <c r="AD89" s="1" t="s">
        <v>1215</v>
      </c>
      <c r="AE89" s="1" t="s">
        <v>1340</v>
      </c>
      <c r="AF89" s="1" t="s">
        <v>1261</v>
      </c>
      <c r="AG89" s="1">
        <v>3072705157</v>
      </c>
      <c r="AH89"/>
    </row>
    <row r="90" spans="1:34" x14ac:dyDescent="0.3">
      <c r="A90" s="1">
        <v>6225</v>
      </c>
      <c r="B90" s="1">
        <v>531</v>
      </c>
      <c r="C90" s="1" t="s">
        <v>88</v>
      </c>
      <c r="D90" s="1" t="s">
        <v>447</v>
      </c>
      <c r="E90" s="1" t="s">
        <v>8</v>
      </c>
      <c r="F90" s="1" t="s">
        <v>142</v>
      </c>
      <c r="G90" s="1">
        <v>9827842133</v>
      </c>
      <c r="H90" s="2">
        <v>40143</v>
      </c>
      <c r="I90" s="2">
        <v>46708</v>
      </c>
      <c r="J90" s="2" t="str">
        <f ca="1">IF(AND(TODAY()&gt;Data_Sheet[[#This Row],[M_Start_date]], TODAY()&lt;Data_Sheet[[#This Row],[M_End_date]]), "Active", IF(TODAY()&lt;Data_Sheet[[#This Row],[M_Start_date]], "Pending", "Expired"))</f>
        <v>Active</v>
      </c>
      <c r="K90" s="1">
        <v>211</v>
      </c>
      <c r="L90" s="1" t="s">
        <v>627</v>
      </c>
      <c r="M90" s="1" t="s">
        <v>587</v>
      </c>
      <c r="N90" s="1" t="s">
        <v>581</v>
      </c>
      <c r="O90" s="1">
        <v>912</v>
      </c>
      <c r="P90" s="1">
        <v>1220</v>
      </c>
      <c r="Q90" s="9">
        <f>Data_Sheet[[#This Row],[S.SH_WEIGHT]]/Data_Sheet[[#This Row],[S.SH_CHARGES]]</f>
        <v>0.74754098360655741</v>
      </c>
      <c r="R90" s="1" t="s">
        <v>676</v>
      </c>
      <c r="S90" s="1" t="s">
        <v>677</v>
      </c>
      <c r="T90" s="1" t="s">
        <v>584</v>
      </c>
      <c r="U90" s="10">
        <v>38793</v>
      </c>
      <c r="V90" s="10">
        <v>39074</v>
      </c>
      <c r="W90" s="1" t="s">
        <v>1043</v>
      </c>
      <c r="X90" s="1">
        <v>10366</v>
      </c>
      <c r="Y90" s="1" t="s">
        <v>940</v>
      </c>
      <c r="Z90" s="1" t="s">
        <v>943</v>
      </c>
      <c r="AA90" s="2">
        <v>39074</v>
      </c>
      <c r="AB90" s="1">
        <v>362</v>
      </c>
      <c r="AC90" s="1" t="s">
        <v>1341</v>
      </c>
      <c r="AD90" s="1" t="s">
        <v>1156</v>
      </c>
      <c r="AE90" s="1" t="s">
        <v>1342</v>
      </c>
      <c r="AF90" s="1" t="s">
        <v>1174</v>
      </c>
      <c r="AG90" s="1">
        <v>7245809798</v>
      </c>
      <c r="AH90">
        <v>281</v>
      </c>
    </row>
    <row r="91" spans="1:34" x14ac:dyDescent="0.3">
      <c r="A91" s="1">
        <v>2257</v>
      </c>
      <c r="B91" s="1">
        <v>503</v>
      </c>
      <c r="C91" s="1" t="s">
        <v>143</v>
      </c>
      <c r="D91" s="1" t="s">
        <v>448</v>
      </c>
      <c r="E91" s="1" t="s">
        <v>14</v>
      </c>
      <c r="F91" s="1" t="s">
        <v>144</v>
      </c>
      <c r="G91" s="1">
        <v>2998991184</v>
      </c>
      <c r="H91" s="2">
        <v>36013</v>
      </c>
      <c r="I91" s="2">
        <v>41934</v>
      </c>
      <c r="J91" s="2" t="str">
        <f ca="1">IF(AND(TODAY()&gt;Data_Sheet[[#This Row],[M_Start_date]], TODAY()&lt;Data_Sheet[[#This Row],[M_End_date]]), "Active", IF(TODAY()&lt;Data_Sheet[[#This Row],[M_Start_date]], "Pending", "Expired"))</f>
        <v>Expired</v>
      </c>
      <c r="K91" s="1">
        <v>650</v>
      </c>
      <c r="L91" s="1" t="s">
        <v>638</v>
      </c>
      <c r="M91" s="1" t="s">
        <v>580</v>
      </c>
      <c r="N91" s="1" t="s">
        <v>588</v>
      </c>
      <c r="O91" s="1">
        <v>868</v>
      </c>
      <c r="P91" s="1">
        <v>1141</v>
      </c>
      <c r="Q91" s="9">
        <f>Data_Sheet[[#This Row],[S.SH_WEIGHT]]/Data_Sheet[[#This Row],[S.SH_CHARGES]]</f>
        <v>0.76073619631901845</v>
      </c>
      <c r="R91" s="1" t="s">
        <v>813</v>
      </c>
      <c r="S91" s="1" t="s">
        <v>814</v>
      </c>
      <c r="T91" s="1" t="s">
        <v>591</v>
      </c>
      <c r="U91" s="2">
        <v>39251</v>
      </c>
      <c r="V91" s="2"/>
      <c r="W91" s="1" t="s">
        <v>1045</v>
      </c>
      <c r="X91" s="1">
        <v>10001</v>
      </c>
      <c r="Y91" s="1" t="s">
        <v>946</v>
      </c>
      <c r="Z91" s="1" t="s">
        <v>941</v>
      </c>
      <c r="AA91" s="2"/>
      <c r="AB91" s="1">
        <v>88</v>
      </c>
      <c r="AC91" s="1" t="s">
        <v>1343</v>
      </c>
      <c r="AD91" s="1" t="s">
        <v>1254</v>
      </c>
      <c r="AE91" s="1" t="s">
        <v>1344</v>
      </c>
      <c r="AF91" s="1" t="s">
        <v>1155</v>
      </c>
      <c r="AG91" s="1">
        <v>8271644418</v>
      </c>
      <c r="AH91"/>
    </row>
    <row r="92" spans="1:34" x14ac:dyDescent="0.3">
      <c r="A92" s="1">
        <v>8703</v>
      </c>
      <c r="B92" s="1">
        <v>897</v>
      </c>
      <c r="C92" s="1" t="s">
        <v>147</v>
      </c>
      <c r="D92" s="1" t="s">
        <v>450</v>
      </c>
      <c r="E92" s="1" t="s">
        <v>8</v>
      </c>
      <c r="F92" s="1" t="s">
        <v>17</v>
      </c>
      <c r="G92" s="1">
        <v>7320532389</v>
      </c>
      <c r="H92" s="2">
        <v>35922</v>
      </c>
      <c r="I92" s="2">
        <v>36252</v>
      </c>
      <c r="J92" s="2" t="str">
        <f ca="1">IF(AND(TODAY()&gt;Data_Sheet[[#This Row],[M_Start_date]], TODAY()&lt;Data_Sheet[[#This Row],[M_End_date]]), "Active", IF(TODAY()&lt;Data_Sheet[[#This Row],[M_Start_date]], "Pending", "Expired"))</f>
        <v>Expired</v>
      </c>
      <c r="K92" s="1">
        <v>201</v>
      </c>
      <c r="L92" s="1" t="s">
        <v>594</v>
      </c>
      <c r="M92" s="1" t="s">
        <v>587</v>
      </c>
      <c r="N92" s="1" t="s">
        <v>588</v>
      </c>
      <c r="O92" s="1">
        <v>482</v>
      </c>
      <c r="P92" s="1">
        <v>850</v>
      </c>
      <c r="Q92" s="9">
        <f>Data_Sheet[[#This Row],[S.SH_WEIGHT]]/Data_Sheet[[#This Row],[S.SH_CHARGES]]</f>
        <v>0.56705882352941173</v>
      </c>
      <c r="R92" s="1" t="s">
        <v>671</v>
      </c>
      <c r="S92" s="1" t="s">
        <v>672</v>
      </c>
      <c r="T92" s="1" t="s">
        <v>591</v>
      </c>
      <c r="U92" s="2">
        <v>30287</v>
      </c>
      <c r="V92" s="2"/>
      <c r="W92" s="1" t="s">
        <v>1047</v>
      </c>
      <c r="X92" s="1">
        <v>68923</v>
      </c>
      <c r="Y92" s="1" t="s">
        <v>946</v>
      </c>
      <c r="Z92" s="1" t="s">
        <v>941</v>
      </c>
      <c r="AA92" s="2"/>
      <c r="AB92" s="1">
        <v>704</v>
      </c>
      <c r="AC92" s="1" t="s">
        <v>1345</v>
      </c>
      <c r="AD92" s="1" t="s">
        <v>1182</v>
      </c>
      <c r="AE92" s="1" t="s">
        <v>1346</v>
      </c>
      <c r="AF92" s="1" t="s">
        <v>1261</v>
      </c>
      <c r="AG92" s="1">
        <v>3426056035</v>
      </c>
      <c r="AH92"/>
    </row>
    <row r="93" spans="1:34" x14ac:dyDescent="0.3">
      <c r="A93" s="1">
        <v>3514</v>
      </c>
      <c r="B93" s="1">
        <v>703</v>
      </c>
      <c r="C93" s="1" t="s">
        <v>112</v>
      </c>
      <c r="D93" s="1" t="s">
        <v>451</v>
      </c>
      <c r="E93" s="1" t="s">
        <v>11</v>
      </c>
      <c r="F93" s="1" t="s">
        <v>148</v>
      </c>
      <c r="G93" s="1">
        <v>8552082746</v>
      </c>
      <c r="H93" s="2">
        <v>31441</v>
      </c>
      <c r="I93" s="2">
        <v>31780</v>
      </c>
      <c r="J93" s="2" t="str">
        <f ca="1">IF(AND(TODAY()&gt;Data_Sheet[[#This Row],[M_Start_date]], TODAY()&lt;Data_Sheet[[#This Row],[M_End_date]]), "Active", IF(TODAY()&lt;Data_Sheet[[#This Row],[M_Start_date]], "Pending", "Expired"))</f>
        <v>Expired</v>
      </c>
      <c r="K93" s="1">
        <v>564</v>
      </c>
      <c r="L93" s="1" t="s">
        <v>608</v>
      </c>
      <c r="M93" s="1" t="s">
        <v>580</v>
      </c>
      <c r="N93" s="1" t="s">
        <v>581</v>
      </c>
      <c r="O93" s="1">
        <v>683</v>
      </c>
      <c r="P93" s="1">
        <v>1275</v>
      </c>
      <c r="Q93" s="9">
        <f>Data_Sheet[[#This Row],[S.SH_WEIGHT]]/Data_Sheet[[#This Row],[S.SH_CHARGES]]</f>
        <v>0.53568627450980388</v>
      </c>
      <c r="R93" s="1" t="s">
        <v>789</v>
      </c>
      <c r="S93" s="1" t="s">
        <v>790</v>
      </c>
      <c r="T93" s="1" t="s">
        <v>584</v>
      </c>
      <c r="U93" s="10">
        <v>38109</v>
      </c>
      <c r="V93" s="10">
        <v>38255</v>
      </c>
      <c r="W93" s="1" t="s">
        <v>1048</v>
      </c>
      <c r="X93" s="1">
        <v>59651</v>
      </c>
      <c r="Y93" s="1" t="s">
        <v>940</v>
      </c>
      <c r="Z93" s="1" t="s">
        <v>943</v>
      </c>
      <c r="AA93" s="2">
        <v>38255</v>
      </c>
      <c r="AB93" s="1">
        <v>903</v>
      </c>
      <c r="AC93" s="1" t="s">
        <v>102</v>
      </c>
      <c r="AD93" s="1" t="s">
        <v>1257</v>
      </c>
      <c r="AE93" s="1" t="s">
        <v>1347</v>
      </c>
      <c r="AF93" s="1" t="s">
        <v>1276</v>
      </c>
      <c r="AG93" s="1">
        <v>1233066378</v>
      </c>
      <c r="AH93">
        <v>146</v>
      </c>
    </row>
    <row r="94" spans="1:34" x14ac:dyDescent="0.3">
      <c r="A94" s="1">
        <v>3089</v>
      </c>
      <c r="B94" s="1">
        <v>249</v>
      </c>
      <c r="C94" s="1" t="s">
        <v>149</v>
      </c>
      <c r="D94" s="1" t="s">
        <v>452</v>
      </c>
      <c r="E94" s="1" t="s">
        <v>8</v>
      </c>
      <c r="F94" s="1" t="s">
        <v>150</v>
      </c>
      <c r="G94" s="1">
        <v>8015529354</v>
      </c>
      <c r="H94" s="2">
        <v>37119</v>
      </c>
      <c r="I94" s="2">
        <v>37384</v>
      </c>
      <c r="J94" s="2" t="str">
        <f ca="1">IF(AND(TODAY()&gt;Data_Sheet[[#This Row],[M_Start_date]], TODAY()&lt;Data_Sheet[[#This Row],[M_End_date]]), "Active", IF(TODAY()&lt;Data_Sheet[[#This Row],[M_Start_date]], "Pending", "Expired"))</f>
        <v>Expired</v>
      </c>
      <c r="K94" s="1">
        <v>138</v>
      </c>
      <c r="L94" s="1" t="s">
        <v>594</v>
      </c>
      <c r="M94" s="1" t="s">
        <v>587</v>
      </c>
      <c r="N94" s="1" t="s">
        <v>588</v>
      </c>
      <c r="O94" s="1">
        <v>382</v>
      </c>
      <c r="P94" s="1">
        <v>714</v>
      </c>
      <c r="Q94" s="9">
        <f>Data_Sheet[[#This Row],[S.SH_WEIGHT]]/Data_Sheet[[#This Row],[S.SH_CHARGES]]</f>
        <v>0.53501400560224088</v>
      </c>
      <c r="R94" s="1" t="s">
        <v>643</v>
      </c>
      <c r="S94" s="1" t="s">
        <v>29</v>
      </c>
      <c r="T94" s="1" t="s">
        <v>591</v>
      </c>
      <c r="U94" s="2">
        <v>39500</v>
      </c>
      <c r="V94" s="2"/>
      <c r="W94" s="1" t="s">
        <v>1020</v>
      </c>
      <c r="X94" s="1">
        <v>78953</v>
      </c>
      <c r="Y94" s="1" t="s">
        <v>946</v>
      </c>
      <c r="Z94" s="1" t="s">
        <v>941</v>
      </c>
      <c r="AA94" s="2"/>
      <c r="AB94" s="1">
        <v>315</v>
      </c>
      <c r="AC94" s="1" t="s">
        <v>98</v>
      </c>
      <c r="AD94" s="1" t="s">
        <v>1156</v>
      </c>
      <c r="AE94" s="1" t="s">
        <v>17</v>
      </c>
      <c r="AF94" s="1" t="s">
        <v>1304</v>
      </c>
      <c r="AG94" s="1">
        <v>6263485134</v>
      </c>
      <c r="AH94"/>
    </row>
    <row r="95" spans="1:34" x14ac:dyDescent="0.3">
      <c r="A95" s="1">
        <v>8808</v>
      </c>
      <c r="B95" s="1">
        <v>384</v>
      </c>
      <c r="C95" s="1" t="s">
        <v>192</v>
      </c>
      <c r="D95" s="1" t="s">
        <v>476</v>
      </c>
      <c r="E95" s="1" t="s">
        <v>14</v>
      </c>
      <c r="F95" s="1" t="s">
        <v>193</v>
      </c>
      <c r="G95" s="1">
        <v>6061993877</v>
      </c>
      <c r="H95" s="2">
        <v>37462</v>
      </c>
      <c r="I95" s="2">
        <v>41946</v>
      </c>
      <c r="J95" s="2" t="str">
        <f ca="1">IF(AND(TODAY()&gt;Data_Sheet[[#This Row],[M_Start_date]], TODAY()&lt;Data_Sheet[[#This Row],[M_End_date]]), "Active", IF(TODAY()&lt;Data_Sheet[[#This Row],[M_Start_date]], "Pending", "Expired"))</f>
        <v>Expired</v>
      </c>
      <c r="K95" s="1">
        <v>105</v>
      </c>
      <c r="L95" s="1" t="s">
        <v>601</v>
      </c>
      <c r="M95" s="1" t="s">
        <v>587</v>
      </c>
      <c r="N95" s="1" t="s">
        <v>588</v>
      </c>
      <c r="O95" s="1">
        <v>949</v>
      </c>
      <c r="P95" s="1">
        <v>1419</v>
      </c>
      <c r="Q95" s="9">
        <f>Data_Sheet[[#This Row],[S.SH_WEIGHT]]/Data_Sheet[[#This Row],[S.SH_CHARGES]]</f>
        <v>0.66878083157152923</v>
      </c>
      <c r="R95" s="1" t="s">
        <v>632</v>
      </c>
      <c r="S95" s="1" t="s">
        <v>633</v>
      </c>
      <c r="T95" s="1" t="s">
        <v>591</v>
      </c>
      <c r="U95" s="2">
        <v>35669</v>
      </c>
      <c r="V95" s="2"/>
      <c r="W95" s="1" t="s">
        <v>1006</v>
      </c>
      <c r="X95" s="1">
        <v>766</v>
      </c>
      <c r="Y95" s="1" t="s">
        <v>946</v>
      </c>
      <c r="Z95" s="1" t="s">
        <v>941</v>
      </c>
      <c r="AA95" s="2"/>
      <c r="AB95" s="1">
        <v>888</v>
      </c>
      <c r="AC95" s="1" t="s">
        <v>1348</v>
      </c>
      <c r="AD95" s="1" t="s">
        <v>1246</v>
      </c>
      <c r="AE95" s="1" t="s">
        <v>781</v>
      </c>
      <c r="AF95" s="1" t="s">
        <v>1196</v>
      </c>
      <c r="AG95" s="1">
        <v>4534991454</v>
      </c>
      <c r="AH95"/>
    </row>
    <row r="96" spans="1:34" x14ac:dyDescent="0.3">
      <c r="A96" s="1">
        <v>8786</v>
      </c>
      <c r="B96" s="1">
        <v>327</v>
      </c>
      <c r="C96" s="1" t="s">
        <v>152</v>
      </c>
      <c r="D96" s="1" t="s">
        <v>454</v>
      </c>
      <c r="E96" s="1" t="s">
        <v>8</v>
      </c>
      <c r="F96" s="1" t="s">
        <v>153</v>
      </c>
      <c r="G96" s="1">
        <v>8588987011</v>
      </c>
      <c r="H96" s="2">
        <v>42960</v>
      </c>
      <c r="I96" s="2">
        <v>46401</v>
      </c>
      <c r="J96" s="2" t="str">
        <f ca="1">IF(AND(TODAY()&gt;Data_Sheet[[#This Row],[M_Start_date]], TODAY()&lt;Data_Sheet[[#This Row],[M_End_date]]), "Active", IF(TODAY()&lt;Data_Sheet[[#This Row],[M_Start_date]], "Pending", "Expired"))</f>
        <v>Active</v>
      </c>
      <c r="K96" s="1">
        <v>128</v>
      </c>
      <c r="L96" s="1" t="s">
        <v>579</v>
      </c>
      <c r="M96" s="1" t="s">
        <v>580</v>
      </c>
      <c r="N96" s="1" t="s">
        <v>581</v>
      </c>
      <c r="O96" s="1">
        <v>718</v>
      </c>
      <c r="P96" s="1">
        <v>1486</v>
      </c>
      <c r="Q96" s="9">
        <f>Data_Sheet[[#This Row],[S.SH_WEIGHT]]/Data_Sheet[[#This Row],[S.SH_CHARGES]]</f>
        <v>0.48317631224764468</v>
      </c>
      <c r="R96" s="1" t="s">
        <v>105</v>
      </c>
      <c r="S96" s="1" t="s">
        <v>637</v>
      </c>
      <c r="T96" s="1" t="s">
        <v>591</v>
      </c>
      <c r="U96" s="2">
        <v>33685</v>
      </c>
      <c r="V96" s="2"/>
      <c r="W96" s="1" t="s">
        <v>1014</v>
      </c>
      <c r="X96" s="1">
        <v>50374</v>
      </c>
      <c r="Y96" s="1" t="s">
        <v>946</v>
      </c>
      <c r="Z96" s="1" t="s">
        <v>941</v>
      </c>
      <c r="AA96" s="2"/>
      <c r="AB96" s="1">
        <v>812</v>
      </c>
      <c r="AC96" s="1" t="s">
        <v>1349</v>
      </c>
      <c r="AD96" s="1" t="s">
        <v>1150</v>
      </c>
      <c r="AE96" s="1" t="s">
        <v>1350</v>
      </c>
      <c r="AF96" s="1" t="s">
        <v>1174</v>
      </c>
      <c r="AG96" s="1">
        <v>6143377957</v>
      </c>
      <c r="AH96"/>
    </row>
    <row r="97" spans="1:34" x14ac:dyDescent="0.3">
      <c r="A97" s="1">
        <v>359</v>
      </c>
      <c r="B97" s="1">
        <v>614</v>
      </c>
      <c r="C97" s="1" t="s">
        <v>156</v>
      </c>
      <c r="D97" s="1" t="s">
        <v>456</v>
      </c>
      <c r="E97" s="1" t="s">
        <v>8</v>
      </c>
      <c r="F97" s="1" t="s">
        <v>157</v>
      </c>
      <c r="G97" s="1">
        <v>3420855911</v>
      </c>
      <c r="H97" s="2">
        <v>31441</v>
      </c>
      <c r="I97" s="2">
        <v>32606</v>
      </c>
      <c r="J97" s="2" t="str">
        <f ca="1">IF(AND(TODAY()&gt;Data_Sheet[[#This Row],[M_Start_date]], TODAY()&lt;Data_Sheet[[#This Row],[M_End_date]]), "Active", IF(TODAY()&lt;Data_Sheet[[#This Row],[M_Start_date]], "Pending", "Expired"))</f>
        <v>Expired</v>
      </c>
      <c r="K97" s="1">
        <v>936</v>
      </c>
      <c r="L97" s="1" t="s">
        <v>627</v>
      </c>
      <c r="M97" s="1" t="s">
        <v>580</v>
      </c>
      <c r="N97" s="1" t="s">
        <v>581</v>
      </c>
      <c r="O97" s="1">
        <v>607</v>
      </c>
      <c r="P97" s="1">
        <v>1007</v>
      </c>
      <c r="Q97" s="9">
        <f>Data_Sheet[[#This Row],[S.SH_WEIGHT]]/Data_Sheet[[#This Row],[S.SH_CHARGES]]</f>
        <v>0.60278053624627603</v>
      </c>
      <c r="R97" s="1" t="s">
        <v>901</v>
      </c>
      <c r="S97" s="1" t="s">
        <v>902</v>
      </c>
      <c r="T97" s="1" t="s">
        <v>591</v>
      </c>
      <c r="U97" s="2">
        <v>41314</v>
      </c>
      <c r="V97" s="2"/>
      <c r="W97" s="1" t="s">
        <v>1050</v>
      </c>
      <c r="X97" s="1">
        <v>62151</v>
      </c>
      <c r="Y97" s="1" t="s">
        <v>946</v>
      </c>
      <c r="Z97" s="1" t="s">
        <v>943</v>
      </c>
      <c r="AA97" s="2"/>
      <c r="AB97" s="1">
        <v>830</v>
      </c>
      <c r="AC97" s="1" t="s">
        <v>1277</v>
      </c>
      <c r="AD97" s="1" t="s">
        <v>1351</v>
      </c>
      <c r="AE97" s="1" t="s">
        <v>1352</v>
      </c>
      <c r="AF97" s="1" t="s">
        <v>1157</v>
      </c>
      <c r="AG97" s="1">
        <v>9313787148</v>
      </c>
      <c r="AH97"/>
    </row>
    <row r="98" spans="1:34" x14ac:dyDescent="0.3">
      <c r="A98" s="1">
        <v>6787</v>
      </c>
      <c r="B98" s="1">
        <v>863</v>
      </c>
      <c r="C98" s="1" t="s">
        <v>230</v>
      </c>
      <c r="D98" s="1" t="s">
        <v>495</v>
      </c>
      <c r="E98" s="1" t="s">
        <v>11</v>
      </c>
      <c r="F98" s="1" t="s">
        <v>231</v>
      </c>
      <c r="G98" s="1">
        <v>3282200761</v>
      </c>
      <c r="H98" s="2">
        <v>36850</v>
      </c>
      <c r="I98" s="2">
        <v>39795</v>
      </c>
      <c r="J98" s="2" t="str">
        <f ca="1">IF(AND(TODAY()&gt;Data_Sheet[[#This Row],[M_Start_date]], TODAY()&lt;Data_Sheet[[#This Row],[M_End_date]]), "Active", IF(TODAY()&lt;Data_Sheet[[#This Row],[M_Start_date]], "Pending", "Expired"))</f>
        <v>Expired</v>
      </c>
      <c r="K98" s="1">
        <v>109</v>
      </c>
      <c r="L98" s="1" t="s">
        <v>624</v>
      </c>
      <c r="M98" s="1" t="s">
        <v>587</v>
      </c>
      <c r="N98" s="1" t="s">
        <v>581</v>
      </c>
      <c r="O98" s="1">
        <v>715</v>
      </c>
      <c r="P98" s="1">
        <v>1185</v>
      </c>
      <c r="Q98" s="9">
        <f>Data_Sheet[[#This Row],[S.SH_WEIGHT]]/Data_Sheet[[#This Row],[S.SH_CHARGES]]</f>
        <v>0.6033755274261603</v>
      </c>
      <c r="R98" s="1" t="s">
        <v>305</v>
      </c>
      <c r="S98" s="1" t="s">
        <v>634</v>
      </c>
      <c r="T98" s="1" t="s">
        <v>591</v>
      </c>
      <c r="U98" s="2">
        <v>41777</v>
      </c>
      <c r="V98" s="2"/>
      <c r="W98" s="1" t="s">
        <v>1008</v>
      </c>
      <c r="X98" s="1">
        <v>13394</v>
      </c>
      <c r="Y98" s="1" t="s">
        <v>946</v>
      </c>
      <c r="Z98" s="1" t="s">
        <v>941</v>
      </c>
      <c r="AA98" s="2"/>
      <c r="AB98" s="1">
        <v>92</v>
      </c>
      <c r="AC98" s="1" t="s">
        <v>1353</v>
      </c>
      <c r="AD98" s="1" t="s">
        <v>1238</v>
      </c>
      <c r="AE98" s="1" t="s">
        <v>655</v>
      </c>
      <c r="AF98" s="1" t="s">
        <v>1152</v>
      </c>
      <c r="AG98" s="1">
        <v>4615496293</v>
      </c>
      <c r="AH98"/>
    </row>
    <row r="99" spans="1:34" x14ac:dyDescent="0.3">
      <c r="A99" s="1">
        <v>2066</v>
      </c>
      <c r="B99" s="1">
        <v>80</v>
      </c>
      <c r="C99" s="1" t="s">
        <v>22</v>
      </c>
      <c r="D99" s="1" t="s">
        <v>457</v>
      </c>
      <c r="E99" s="1" t="s">
        <v>14</v>
      </c>
      <c r="F99" s="1" t="s">
        <v>158</v>
      </c>
      <c r="G99" s="1">
        <v>5965931339</v>
      </c>
      <c r="H99" s="2">
        <v>38436</v>
      </c>
      <c r="I99" s="2">
        <v>45198</v>
      </c>
      <c r="J99" s="2" t="str">
        <f ca="1">IF(AND(TODAY()&gt;Data_Sheet[[#This Row],[M_Start_date]], TODAY()&lt;Data_Sheet[[#This Row],[M_End_date]]), "Active", IF(TODAY()&lt;Data_Sheet[[#This Row],[M_Start_date]], "Pending", "Expired"))</f>
        <v>Expired</v>
      </c>
      <c r="K99" s="1">
        <v>762</v>
      </c>
      <c r="L99" s="1" t="s">
        <v>687</v>
      </c>
      <c r="M99" s="1" t="s">
        <v>580</v>
      </c>
      <c r="N99" s="1" t="s">
        <v>588</v>
      </c>
      <c r="O99" s="1">
        <v>242</v>
      </c>
      <c r="P99" s="1">
        <v>926</v>
      </c>
      <c r="Q99" s="9">
        <f>Data_Sheet[[#This Row],[S.SH_WEIGHT]]/Data_Sheet[[#This Row],[S.SH_CHARGES]]</f>
        <v>0.26133909287257018</v>
      </c>
      <c r="R99" s="1" t="s">
        <v>849</v>
      </c>
      <c r="S99" s="1" t="s">
        <v>850</v>
      </c>
      <c r="T99" s="1" t="s">
        <v>591</v>
      </c>
      <c r="U99" s="2">
        <v>28570</v>
      </c>
      <c r="V99" s="2"/>
      <c r="W99" s="1" t="s">
        <v>1052</v>
      </c>
      <c r="X99" s="1">
        <v>84665</v>
      </c>
      <c r="Y99" s="1" t="s">
        <v>946</v>
      </c>
      <c r="Z99" s="1" t="s">
        <v>943</v>
      </c>
      <c r="AA99" s="2"/>
      <c r="AB99" s="1">
        <v>656</v>
      </c>
      <c r="AC99" s="1" t="s">
        <v>1354</v>
      </c>
      <c r="AD99" s="1" t="s">
        <v>1234</v>
      </c>
      <c r="AE99" s="1" t="s">
        <v>1355</v>
      </c>
      <c r="AF99" s="1" t="s">
        <v>1282</v>
      </c>
      <c r="AG99" s="1">
        <v>9053980373</v>
      </c>
      <c r="AH99"/>
    </row>
    <row r="100" spans="1:34" x14ac:dyDescent="0.3">
      <c r="A100" s="1">
        <v>4322</v>
      </c>
      <c r="B100" s="1">
        <v>401</v>
      </c>
      <c r="C100" s="1" t="s">
        <v>159</v>
      </c>
      <c r="D100" s="1" t="s">
        <v>458</v>
      </c>
      <c r="E100" s="1" t="s">
        <v>8</v>
      </c>
      <c r="F100" s="1" t="s">
        <v>160</v>
      </c>
      <c r="G100" s="1">
        <v>7775860985</v>
      </c>
      <c r="H100" s="2">
        <v>36906</v>
      </c>
      <c r="I100" s="2">
        <v>39080</v>
      </c>
      <c r="J100" s="2" t="str">
        <f ca="1">IF(AND(TODAY()&gt;Data_Sheet[[#This Row],[M_Start_date]], TODAY()&lt;Data_Sheet[[#This Row],[M_End_date]]), "Active", IF(TODAY()&lt;Data_Sheet[[#This Row],[M_Start_date]], "Pending", "Expired"))</f>
        <v>Expired</v>
      </c>
      <c r="K100" s="1">
        <v>838</v>
      </c>
      <c r="L100" s="1" t="s">
        <v>601</v>
      </c>
      <c r="M100" s="1" t="s">
        <v>580</v>
      </c>
      <c r="N100" s="1" t="s">
        <v>581</v>
      </c>
      <c r="O100" s="1">
        <v>593</v>
      </c>
      <c r="P100" s="1">
        <v>1036</v>
      </c>
      <c r="Q100" s="9">
        <f>Data_Sheet[[#This Row],[S.SH_WEIGHT]]/Data_Sheet[[#This Row],[S.SH_CHARGES]]</f>
        <v>0.57239382239382242</v>
      </c>
      <c r="R100" s="1" t="s">
        <v>30</v>
      </c>
      <c r="S100" s="1" t="s">
        <v>868</v>
      </c>
      <c r="T100" s="1" t="s">
        <v>584</v>
      </c>
      <c r="U100" s="10">
        <v>34704</v>
      </c>
      <c r="V100" s="10">
        <v>34934</v>
      </c>
      <c r="W100" s="1" t="s">
        <v>1053</v>
      </c>
      <c r="X100" s="1">
        <v>1760</v>
      </c>
      <c r="Y100" s="1" t="s">
        <v>940</v>
      </c>
      <c r="Z100" s="1" t="s">
        <v>943</v>
      </c>
      <c r="AA100" s="2">
        <v>34934</v>
      </c>
      <c r="AB100" s="1">
        <v>935</v>
      </c>
      <c r="AC100" s="1" t="s">
        <v>1356</v>
      </c>
      <c r="AD100" s="1" t="s">
        <v>1184</v>
      </c>
      <c r="AE100" s="1" t="s">
        <v>1357</v>
      </c>
      <c r="AF100" s="1" t="s">
        <v>1256</v>
      </c>
      <c r="AG100" s="1">
        <v>2836649349</v>
      </c>
      <c r="AH100">
        <v>230</v>
      </c>
    </row>
    <row r="101" spans="1:34" x14ac:dyDescent="0.3">
      <c r="A101" s="1">
        <v>7773</v>
      </c>
      <c r="B101" s="1">
        <v>914</v>
      </c>
      <c r="C101" s="1" t="s">
        <v>161</v>
      </c>
      <c r="D101" s="1" t="s">
        <v>459</v>
      </c>
      <c r="E101" s="1" t="s">
        <v>8</v>
      </c>
      <c r="F101" s="1" t="s">
        <v>162</v>
      </c>
      <c r="G101" s="1">
        <v>2945958018</v>
      </c>
      <c r="H101" s="2">
        <v>31368</v>
      </c>
      <c r="I101" s="2">
        <v>36107</v>
      </c>
      <c r="J101" s="2" t="str">
        <f ca="1">IF(AND(TODAY()&gt;Data_Sheet[[#This Row],[M_Start_date]], TODAY()&lt;Data_Sheet[[#This Row],[M_End_date]]), "Active", IF(TODAY()&lt;Data_Sheet[[#This Row],[M_Start_date]], "Pending", "Expired"))</f>
        <v>Expired</v>
      </c>
      <c r="K101" s="1">
        <v>215</v>
      </c>
      <c r="L101" s="1" t="s">
        <v>627</v>
      </c>
      <c r="M101" s="1" t="s">
        <v>587</v>
      </c>
      <c r="N101" s="1" t="s">
        <v>581</v>
      </c>
      <c r="O101" s="1">
        <v>812</v>
      </c>
      <c r="P101" s="1">
        <v>1161</v>
      </c>
      <c r="Q101" s="9">
        <f>Data_Sheet[[#This Row],[S.SH_WEIGHT]]/Data_Sheet[[#This Row],[S.SH_CHARGES]]</f>
        <v>0.69939707149009478</v>
      </c>
      <c r="R101" s="1" t="s">
        <v>680</v>
      </c>
      <c r="S101" s="1" t="s">
        <v>681</v>
      </c>
      <c r="T101" s="1" t="s">
        <v>584</v>
      </c>
      <c r="U101" s="10">
        <v>31057</v>
      </c>
      <c r="V101" s="10">
        <v>31078</v>
      </c>
      <c r="W101" s="1" t="s">
        <v>1055</v>
      </c>
      <c r="X101" s="1">
        <v>30239</v>
      </c>
      <c r="Y101" s="1" t="s">
        <v>940</v>
      </c>
      <c r="Z101" s="1" t="s">
        <v>943</v>
      </c>
      <c r="AA101" s="2">
        <v>31078</v>
      </c>
      <c r="AB101" s="1">
        <v>762</v>
      </c>
      <c r="AC101" s="1" t="s">
        <v>1358</v>
      </c>
      <c r="AD101" s="1" t="s">
        <v>1150</v>
      </c>
      <c r="AE101" s="1" t="s">
        <v>1359</v>
      </c>
      <c r="AF101" s="1" t="s">
        <v>1196</v>
      </c>
      <c r="AG101" s="1">
        <v>1786274009</v>
      </c>
      <c r="AH101">
        <v>21</v>
      </c>
    </row>
    <row r="102" spans="1:34" x14ac:dyDescent="0.3">
      <c r="A102" s="1">
        <v>9645</v>
      </c>
      <c r="B102" s="1">
        <v>233</v>
      </c>
      <c r="C102" s="1" t="s">
        <v>94</v>
      </c>
      <c r="D102" s="1" t="s">
        <v>509</v>
      </c>
      <c r="E102" s="1" t="s">
        <v>11</v>
      </c>
      <c r="F102" s="1" t="s">
        <v>184</v>
      </c>
      <c r="G102" s="1">
        <v>9598036922</v>
      </c>
      <c r="H102" s="2">
        <v>36315</v>
      </c>
      <c r="I102" s="2">
        <v>42362</v>
      </c>
      <c r="J102" s="2" t="str">
        <f ca="1">IF(AND(TODAY()&gt;Data_Sheet[[#This Row],[M_Start_date]], TODAY()&lt;Data_Sheet[[#This Row],[M_End_date]]), "Active", IF(TODAY()&lt;Data_Sheet[[#This Row],[M_Start_date]], "Pending", "Expired"))</f>
        <v>Expired</v>
      </c>
      <c r="K102" s="1">
        <v>127</v>
      </c>
      <c r="L102" s="1" t="s">
        <v>624</v>
      </c>
      <c r="M102" s="1" t="s">
        <v>580</v>
      </c>
      <c r="N102" s="1" t="s">
        <v>581</v>
      </c>
      <c r="O102" s="1">
        <v>916</v>
      </c>
      <c r="P102" s="1">
        <v>1143</v>
      </c>
      <c r="Q102" s="9">
        <f>Data_Sheet[[#This Row],[S.SH_WEIGHT]]/Data_Sheet[[#This Row],[S.SH_CHARGES]]</f>
        <v>0.80139982502187224</v>
      </c>
      <c r="R102" s="1" t="s">
        <v>635</v>
      </c>
      <c r="S102" s="1" t="s">
        <v>636</v>
      </c>
      <c r="T102" s="1" t="s">
        <v>584</v>
      </c>
      <c r="U102" s="10">
        <v>38725</v>
      </c>
      <c r="V102" s="10">
        <v>38726</v>
      </c>
      <c r="W102" s="1" t="s">
        <v>1011</v>
      </c>
      <c r="X102" s="1">
        <v>27590</v>
      </c>
      <c r="Y102" s="1" t="s">
        <v>940</v>
      </c>
      <c r="Z102" s="1" t="s">
        <v>941</v>
      </c>
      <c r="AA102" s="2">
        <v>38726</v>
      </c>
      <c r="AB102" s="1">
        <v>472</v>
      </c>
      <c r="AC102" s="1" t="s">
        <v>1360</v>
      </c>
      <c r="AD102" s="1" t="s">
        <v>1161</v>
      </c>
      <c r="AE102" s="1" t="s">
        <v>1361</v>
      </c>
      <c r="AF102" s="1" t="s">
        <v>1362</v>
      </c>
      <c r="AG102" s="1">
        <v>6886408134</v>
      </c>
      <c r="AH102">
        <v>1</v>
      </c>
    </row>
    <row r="103" spans="1:34" x14ac:dyDescent="0.3">
      <c r="A103" s="1">
        <v>6746</v>
      </c>
      <c r="B103" s="1">
        <v>713</v>
      </c>
      <c r="C103" s="1" t="s">
        <v>163</v>
      </c>
      <c r="D103" s="1" t="s">
        <v>460</v>
      </c>
      <c r="E103" s="1" t="s">
        <v>11</v>
      </c>
      <c r="F103" s="1" t="s">
        <v>164</v>
      </c>
      <c r="G103" s="1">
        <v>8157767838</v>
      </c>
      <c r="H103" s="2">
        <v>28068</v>
      </c>
      <c r="I103" s="2">
        <v>33221</v>
      </c>
      <c r="J103" s="2" t="str">
        <f ca="1">IF(AND(TODAY()&gt;Data_Sheet[[#This Row],[M_Start_date]], TODAY()&lt;Data_Sheet[[#This Row],[M_End_date]]), "Active", IF(TODAY()&lt;Data_Sheet[[#This Row],[M_Start_date]], "Pending", "Expired"))</f>
        <v>Expired</v>
      </c>
      <c r="K103" s="1">
        <v>818</v>
      </c>
      <c r="L103" s="1" t="s">
        <v>611</v>
      </c>
      <c r="M103" s="1" t="s">
        <v>587</v>
      </c>
      <c r="N103" s="1" t="s">
        <v>581</v>
      </c>
      <c r="O103" s="1">
        <v>833</v>
      </c>
      <c r="P103" s="1">
        <v>1016</v>
      </c>
      <c r="Q103" s="9">
        <f>Data_Sheet[[#This Row],[S.SH_WEIGHT]]/Data_Sheet[[#This Row],[S.SH_CHARGES]]</f>
        <v>0.81988188976377951</v>
      </c>
      <c r="R103" s="1" t="s">
        <v>139</v>
      </c>
      <c r="S103" s="1" t="s">
        <v>708</v>
      </c>
      <c r="T103" s="1" t="s">
        <v>584</v>
      </c>
      <c r="U103" s="10">
        <v>38957</v>
      </c>
      <c r="V103" s="10">
        <v>39010</v>
      </c>
      <c r="W103" s="1" t="s">
        <v>1056</v>
      </c>
      <c r="X103" s="1">
        <v>20194</v>
      </c>
      <c r="Y103" s="1" t="s">
        <v>940</v>
      </c>
      <c r="Z103" s="1" t="s">
        <v>943</v>
      </c>
      <c r="AA103" s="2">
        <v>39010</v>
      </c>
      <c r="AB103" s="1">
        <v>698</v>
      </c>
      <c r="AC103" s="1" t="s">
        <v>79</v>
      </c>
      <c r="AD103" s="1" t="s">
        <v>1179</v>
      </c>
      <c r="AE103" s="1" t="s">
        <v>1363</v>
      </c>
      <c r="AF103" s="1" t="s">
        <v>1170</v>
      </c>
      <c r="AG103" s="1">
        <v>1300453861</v>
      </c>
      <c r="AH103">
        <v>53</v>
      </c>
    </row>
    <row r="104" spans="1:34" x14ac:dyDescent="0.3">
      <c r="A104" s="1">
        <v>6732</v>
      </c>
      <c r="B104" s="1">
        <v>568</v>
      </c>
      <c r="C104" s="1" t="s">
        <v>165</v>
      </c>
      <c r="D104" s="1" t="s">
        <v>461</v>
      </c>
      <c r="E104" s="1" t="s">
        <v>8</v>
      </c>
      <c r="F104" s="1" t="s">
        <v>166</v>
      </c>
      <c r="G104" s="1">
        <v>9712766674</v>
      </c>
      <c r="H104" s="2">
        <v>33031</v>
      </c>
      <c r="I104" s="2">
        <v>37004</v>
      </c>
      <c r="J104" s="2" t="str">
        <f ca="1">IF(AND(TODAY()&gt;Data_Sheet[[#This Row],[M_Start_date]], TODAY()&lt;Data_Sheet[[#This Row],[M_End_date]]), "Active", IF(TODAY()&lt;Data_Sheet[[#This Row],[M_Start_date]], "Pending", "Expired"))</f>
        <v>Expired</v>
      </c>
      <c r="K104" s="1">
        <v>780</v>
      </c>
      <c r="L104" s="1" t="s">
        <v>608</v>
      </c>
      <c r="M104" s="1" t="s">
        <v>580</v>
      </c>
      <c r="N104" s="1" t="s">
        <v>581</v>
      </c>
      <c r="O104" s="1">
        <v>872</v>
      </c>
      <c r="P104" s="1">
        <v>1058</v>
      </c>
      <c r="Q104" s="9">
        <f>Data_Sheet[[#This Row],[S.SH_WEIGHT]]/Data_Sheet[[#This Row],[S.SH_CHARGES]]</f>
        <v>0.82419659735349715</v>
      </c>
      <c r="R104" s="1" t="s">
        <v>854</v>
      </c>
      <c r="S104" s="1" t="s">
        <v>276</v>
      </c>
      <c r="T104" s="1" t="s">
        <v>584</v>
      </c>
      <c r="U104" s="10">
        <v>32793</v>
      </c>
      <c r="V104" s="10">
        <v>32798</v>
      </c>
      <c r="W104" s="1" t="s">
        <v>1058</v>
      </c>
      <c r="X104" s="1">
        <v>58470</v>
      </c>
      <c r="Y104" s="1" t="s">
        <v>940</v>
      </c>
      <c r="Z104" s="1" t="s">
        <v>943</v>
      </c>
      <c r="AA104" s="2">
        <v>32798</v>
      </c>
      <c r="AB104" s="1">
        <v>294</v>
      </c>
      <c r="AC104" s="1" t="s">
        <v>1364</v>
      </c>
      <c r="AD104" s="1" t="s">
        <v>1311</v>
      </c>
      <c r="AE104" s="1" t="s">
        <v>1247</v>
      </c>
      <c r="AF104" s="1" t="s">
        <v>1218</v>
      </c>
      <c r="AG104" s="1">
        <v>6518015418</v>
      </c>
      <c r="AH104">
        <v>5</v>
      </c>
    </row>
    <row r="105" spans="1:34" x14ac:dyDescent="0.3">
      <c r="A105" s="1">
        <v>7540</v>
      </c>
      <c r="B105" s="1">
        <v>867</v>
      </c>
      <c r="C105" s="1" t="s">
        <v>169</v>
      </c>
      <c r="D105" s="1" t="s">
        <v>463</v>
      </c>
      <c r="E105" s="1" t="s">
        <v>14</v>
      </c>
      <c r="F105" s="1" t="s">
        <v>170</v>
      </c>
      <c r="G105" s="1">
        <v>2771856986</v>
      </c>
      <c r="H105" s="2">
        <v>39674</v>
      </c>
      <c r="I105" s="2">
        <v>45603</v>
      </c>
      <c r="J105" s="2" t="str">
        <f ca="1">IF(AND(TODAY()&gt;Data_Sheet[[#This Row],[M_Start_date]], TODAY()&lt;Data_Sheet[[#This Row],[M_End_date]]), "Active", IF(TODAY()&lt;Data_Sheet[[#This Row],[M_Start_date]], "Pending", "Expired"))</f>
        <v>Active</v>
      </c>
      <c r="K105" s="1">
        <v>366</v>
      </c>
      <c r="L105" s="1" t="s">
        <v>597</v>
      </c>
      <c r="M105" s="1" t="s">
        <v>580</v>
      </c>
      <c r="N105" s="1" t="s">
        <v>588</v>
      </c>
      <c r="O105" s="1">
        <v>679</v>
      </c>
      <c r="P105" s="1">
        <v>1015</v>
      </c>
      <c r="Q105" s="9">
        <f>Data_Sheet[[#This Row],[S.SH_WEIGHT]]/Data_Sheet[[#This Row],[S.SH_CHARGES]]</f>
        <v>0.66896551724137931</v>
      </c>
      <c r="R105" s="1" t="s">
        <v>733</v>
      </c>
      <c r="S105" s="1" t="s">
        <v>734</v>
      </c>
      <c r="T105" s="1" t="s">
        <v>584</v>
      </c>
      <c r="U105" s="10">
        <v>29281</v>
      </c>
      <c r="V105" s="10">
        <v>29296</v>
      </c>
      <c r="W105" s="1" t="s">
        <v>1059</v>
      </c>
      <c r="X105" s="1">
        <v>34797</v>
      </c>
      <c r="Y105" s="1" t="s">
        <v>940</v>
      </c>
      <c r="Z105" s="1" t="s">
        <v>943</v>
      </c>
      <c r="AA105" s="2">
        <v>29296</v>
      </c>
      <c r="AB105" s="1">
        <v>357</v>
      </c>
      <c r="AC105" s="1" t="s">
        <v>1365</v>
      </c>
      <c r="AD105" s="1" t="s">
        <v>1250</v>
      </c>
      <c r="AE105" s="1" t="s">
        <v>1366</v>
      </c>
      <c r="AF105" s="1" t="s">
        <v>1338</v>
      </c>
      <c r="AG105" s="1">
        <v>5796916149</v>
      </c>
      <c r="AH105">
        <v>15</v>
      </c>
    </row>
    <row r="106" spans="1:34" x14ac:dyDescent="0.3">
      <c r="A106" s="1">
        <v>5269</v>
      </c>
      <c r="B106" s="1">
        <v>980</v>
      </c>
      <c r="C106" s="1" t="s">
        <v>171</v>
      </c>
      <c r="D106" s="1" t="s">
        <v>464</v>
      </c>
      <c r="E106" s="1" t="s">
        <v>14</v>
      </c>
      <c r="F106" s="1" t="s">
        <v>132</v>
      </c>
      <c r="G106" s="1">
        <v>4717095278</v>
      </c>
      <c r="H106" s="2">
        <v>37525</v>
      </c>
      <c r="I106" s="2">
        <v>42541</v>
      </c>
      <c r="J106" s="2" t="str">
        <f ca="1">IF(AND(TODAY()&gt;Data_Sheet[[#This Row],[M_Start_date]], TODAY()&lt;Data_Sheet[[#This Row],[M_End_date]]), "Active", IF(TODAY()&lt;Data_Sheet[[#This Row],[M_Start_date]], "Pending", "Expired"))</f>
        <v>Expired</v>
      </c>
      <c r="K106" s="1">
        <v>678</v>
      </c>
      <c r="L106" s="1" t="s">
        <v>611</v>
      </c>
      <c r="M106" s="1" t="s">
        <v>580</v>
      </c>
      <c r="N106" s="1" t="s">
        <v>581</v>
      </c>
      <c r="O106" s="1">
        <v>318</v>
      </c>
      <c r="P106" s="1">
        <v>938</v>
      </c>
      <c r="Q106" s="9">
        <f>Data_Sheet[[#This Row],[S.SH_WEIGHT]]/Data_Sheet[[#This Row],[S.SH_CHARGES]]</f>
        <v>0.33901918976545842</v>
      </c>
      <c r="R106" s="1" t="s">
        <v>820</v>
      </c>
      <c r="S106" s="1" t="s">
        <v>36</v>
      </c>
      <c r="T106" s="1" t="s">
        <v>591</v>
      </c>
      <c r="U106" s="2">
        <v>34349</v>
      </c>
      <c r="V106" s="2"/>
      <c r="W106" s="1" t="s">
        <v>1060</v>
      </c>
      <c r="X106" s="1">
        <v>19346</v>
      </c>
      <c r="Y106" s="1" t="s">
        <v>946</v>
      </c>
      <c r="Z106" s="1" t="s">
        <v>943</v>
      </c>
      <c r="AA106" s="2"/>
      <c r="AB106" s="1">
        <v>468</v>
      </c>
      <c r="AC106" s="1" t="s">
        <v>1367</v>
      </c>
      <c r="AD106" s="1" t="s">
        <v>1161</v>
      </c>
      <c r="AE106" s="1" t="s">
        <v>1368</v>
      </c>
      <c r="AF106" s="1" t="s">
        <v>1369</v>
      </c>
      <c r="AG106" s="1">
        <v>2618359567</v>
      </c>
      <c r="AH106"/>
    </row>
    <row r="107" spans="1:34" x14ac:dyDescent="0.3">
      <c r="A107" s="1">
        <v>8404</v>
      </c>
      <c r="B107" s="1">
        <v>704</v>
      </c>
      <c r="C107" s="1" t="s">
        <v>172</v>
      </c>
      <c r="D107" s="1" t="s">
        <v>465</v>
      </c>
      <c r="E107" s="1" t="s">
        <v>11</v>
      </c>
      <c r="F107" s="1" t="s">
        <v>173</v>
      </c>
      <c r="G107" s="1">
        <v>6852398753</v>
      </c>
      <c r="H107" s="2">
        <v>41603</v>
      </c>
      <c r="I107" s="2">
        <v>47401</v>
      </c>
      <c r="J107" s="2" t="str">
        <f ca="1">IF(AND(TODAY()&gt;Data_Sheet[[#This Row],[M_Start_date]], TODAY()&lt;Data_Sheet[[#This Row],[M_End_date]]), "Active", IF(TODAY()&lt;Data_Sheet[[#This Row],[M_Start_date]], "Pending", "Expired"))</f>
        <v>Active</v>
      </c>
      <c r="K107" s="1">
        <v>703</v>
      </c>
      <c r="L107" s="1" t="s">
        <v>594</v>
      </c>
      <c r="M107" s="1" t="s">
        <v>587</v>
      </c>
      <c r="N107" s="1" t="s">
        <v>581</v>
      </c>
      <c r="O107" s="1">
        <v>329</v>
      </c>
      <c r="P107" s="1">
        <v>597</v>
      </c>
      <c r="Q107" s="9">
        <f>Data_Sheet[[#This Row],[S.SH_WEIGHT]]/Data_Sheet[[#This Row],[S.SH_CHARGES]]</f>
        <v>0.5510887772194305</v>
      </c>
      <c r="R107" s="1" t="s">
        <v>828</v>
      </c>
      <c r="S107" s="1" t="s">
        <v>829</v>
      </c>
      <c r="T107" s="1" t="s">
        <v>591</v>
      </c>
      <c r="U107" s="2">
        <v>42760</v>
      </c>
      <c r="V107" s="2"/>
      <c r="W107" s="1" t="s">
        <v>1062</v>
      </c>
      <c r="X107" s="1">
        <v>35185</v>
      </c>
      <c r="Y107" s="1" t="s">
        <v>946</v>
      </c>
      <c r="Z107" s="1" t="s">
        <v>943</v>
      </c>
      <c r="AA107" s="2"/>
      <c r="AB107" s="1">
        <v>798</v>
      </c>
      <c r="AC107" s="1" t="s">
        <v>1370</v>
      </c>
      <c r="AD107" s="1" t="s">
        <v>1169</v>
      </c>
      <c r="AE107" s="1" t="s">
        <v>1371</v>
      </c>
      <c r="AF107" s="1" t="s">
        <v>1282</v>
      </c>
      <c r="AG107" s="1">
        <v>2073271791</v>
      </c>
      <c r="AH107"/>
    </row>
    <row r="108" spans="1:34" x14ac:dyDescent="0.3">
      <c r="A108" s="1">
        <v>519</v>
      </c>
      <c r="B108" s="1">
        <v>598</v>
      </c>
      <c r="C108" s="1" t="s">
        <v>174</v>
      </c>
      <c r="D108" s="1" t="s">
        <v>466</v>
      </c>
      <c r="E108" s="1" t="s">
        <v>14</v>
      </c>
      <c r="F108" s="1" t="s">
        <v>175</v>
      </c>
      <c r="G108" s="1">
        <v>8198842186</v>
      </c>
      <c r="H108" s="2">
        <v>31583</v>
      </c>
      <c r="I108" s="2">
        <v>35172</v>
      </c>
      <c r="J108" s="2" t="str">
        <f ca="1">IF(AND(TODAY()&gt;Data_Sheet[[#This Row],[M_Start_date]], TODAY()&lt;Data_Sheet[[#This Row],[M_End_date]]), "Active", IF(TODAY()&lt;Data_Sheet[[#This Row],[M_Start_date]], "Pending", "Expired"))</f>
        <v>Expired</v>
      </c>
      <c r="K108" s="1">
        <v>180</v>
      </c>
      <c r="L108" s="1" t="s">
        <v>624</v>
      </c>
      <c r="M108" s="1" t="s">
        <v>587</v>
      </c>
      <c r="N108" s="1" t="s">
        <v>588</v>
      </c>
      <c r="O108" s="1">
        <v>588</v>
      </c>
      <c r="P108" s="1">
        <v>1182</v>
      </c>
      <c r="Q108" s="9">
        <f>Data_Sheet[[#This Row],[S.SH_WEIGHT]]/Data_Sheet[[#This Row],[S.SH_CHARGES]]</f>
        <v>0.49746192893401014</v>
      </c>
      <c r="R108" s="1" t="s">
        <v>325</v>
      </c>
      <c r="S108" s="1" t="s">
        <v>664</v>
      </c>
      <c r="T108" s="1" t="s">
        <v>591</v>
      </c>
      <c r="U108" s="2">
        <v>27485</v>
      </c>
      <c r="V108" s="2"/>
      <c r="W108" s="1" t="s">
        <v>1044</v>
      </c>
      <c r="X108" s="1">
        <v>7068</v>
      </c>
      <c r="Y108" s="1" t="s">
        <v>946</v>
      </c>
      <c r="Z108" s="1" t="s">
        <v>941</v>
      </c>
      <c r="AA108" s="2"/>
      <c r="AB108" s="1">
        <v>497</v>
      </c>
      <c r="AC108" s="1" t="s">
        <v>1372</v>
      </c>
      <c r="AD108" s="1" t="s">
        <v>1246</v>
      </c>
      <c r="AE108" s="1" t="s">
        <v>1373</v>
      </c>
      <c r="AF108" s="1" t="s">
        <v>1196</v>
      </c>
      <c r="AG108" s="1">
        <v>8030257579</v>
      </c>
      <c r="AH108"/>
    </row>
    <row r="109" spans="1:34" x14ac:dyDescent="0.3">
      <c r="A109" s="1">
        <v>4060</v>
      </c>
      <c r="B109" s="1">
        <v>932</v>
      </c>
      <c r="C109" s="1" t="s">
        <v>176</v>
      </c>
      <c r="D109" s="1" t="s">
        <v>467</v>
      </c>
      <c r="E109" s="1" t="s">
        <v>11</v>
      </c>
      <c r="F109" s="1" t="s">
        <v>177</v>
      </c>
      <c r="G109" s="1">
        <v>7396097848</v>
      </c>
      <c r="H109" s="2">
        <v>31145</v>
      </c>
      <c r="I109" s="2">
        <v>33985</v>
      </c>
      <c r="J109" s="2" t="str">
        <f ca="1">IF(AND(TODAY()&gt;Data_Sheet[[#This Row],[M_Start_date]], TODAY()&lt;Data_Sheet[[#This Row],[M_End_date]]), "Active", IF(TODAY()&lt;Data_Sheet[[#This Row],[M_Start_date]], "Pending", "Expired"))</f>
        <v>Expired</v>
      </c>
      <c r="K109" s="1">
        <v>214</v>
      </c>
      <c r="L109" s="1" t="s">
        <v>638</v>
      </c>
      <c r="M109" s="1" t="s">
        <v>580</v>
      </c>
      <c r="N109" s="1" t="s">
        <v>588</v>
      </c>
      <c r="O109" s="1">
        <v>442</v>
      </c>
      <c r="P109" s="1">
        <v>713</v>
      </c>
      <c r="Q109" s="9">
        <f>Data_Sheet[[#This Row],[S.SH_WEIGHT]]/Data_Sheet[[#This Row],[S.SH_CHARGES]]</f>
        <v>0.61991584852734927</v>
      </c>
      <c r="R109" s="1" t="s">
        <v>678</v>
      </c>
      <c r="S109" s="1" t="s">
        <v>679</v>
      </c>
      <c r="T109" s="1" t="s">
        <v>584</v>
      </c>
      <c r="U109" s="10">
        <v>31842</v>
      </c>
      <c r="V109" s="10">
        <v>31998</v>
      </c>
      <c r="W109" s="1" t="s">
        <v>1061</v>
      </c>
      <c r="X109" s="1">
        <v>96496</v>
      </c>
      <c r="Y109" s="1" t="s">
        <v>940</v>
      </c>
      <c r="Z109" s="1" t="s">
        <v>941</v>
      </c>
      <c r="AA109" s="2">
        <v>31998</v>
      </c>
      <c r="AB109" s="1">
        <v>841</v>
      </c>
      <c r="AC109" s="1" t="s">
        <v>1374</v>
      </c>
      <c r="AD109" s="1" t="s">
        <v>1190</v>
      </c>
      <c r="AE109" s="1" t="s">
        <v>1375</v>
      </c>
      <c r="AF109" s="1" t="s">
        <v>1196</v>
      </c>
      <c r="AG109" s="1">
        <v>1610528704</v>
      </c>
      <c r="AH109">
        <v>156</v>
      </c>
    </row>
    <row r="110" spans="1:34" x14ac:dyDescent="0.3">
      <c r="A110" s="1">
        <v>8860</v>
      </c>
      <c r="B110" s="1">
        <v>834</v>
      </c>
      <c r="C110" s="1" t="s">
        <v>178</v>
      </c>
      <c r="D110" s="1" t="s">
        <v>468</v>
      </c>
      <c r="E110" s="1" t="s">
        <v>14</v>
      </c>
      <c r="F110" s="1" t="s">
        <v>179</v>
      </c>
      <c r="G110" s="1">
        <v>4508931602</v>
      </c>
      <c r="H110" s="2">
        <v>35575</v>
      </c>
      <c r="I110" s="2">
        <v>42548</v>
      </c>
      <c r="J110" s="2" t="str">
        <f ca="1">IF(AND(TODAY()&gt;Data_Sheet[[#This Row],[M_Start_date]], TODAY()&lt;Data_Sheet[[#This Row],[M_End_date]]), "Active", IF(TODAY()&lt;Data_Sheet[[#This Row],[M_Start_date]], "Pending", "Expired"))</f>
        <v>Expired</v>
      </c>
      <c r="K110" s="1">
        <v>408</v>
      </c>
      <c r="L110" s="1" t="s">
        <v>611</v>
      </c>
      <c r="M110" s="1" t="s">
        <v>587</v>
      </c>
      <c r="N110" s="1" t="s">
        <v>581</v>
      </c>
      <c r="O110" s="1">
        <v>216</v>
      </c>
      <c r="P110" s="1">
        <v>939</v>
      </c>
      <c r="Q110" s="9">
        <f>Data_Sheet[[#This Row],[S.SH_WEIGHT]]/Data_Sheet[[#This Row],[S.SH_CHARGES]]</f>
        <v>0.23003194888178913</v>
      </c>
      <c r="R110" s="1" t="s">
        <v>649</v>
      </c>
      <c r="S110" s="1" t="s">
        <v>745</v>
      </c>
      <c r="T110" s="1" t="s">
        <v>584</v>
      </c>
      <c r="U110" s="10">
        <v>32925</v>
      </c>
      <c r="V110" s="10">
        <v>33127</v>
      </c>
      <c r="W110" s="1" t="s">
        <v>1063</v>
      </c>
      <c r="X110" s="1">
        <v>2988</v>
      </c>
      <c r="Y110" s="1" t="s">
        <v>940</v>
      </c>
      <c r="Z110" s="1" t="s">
        <v>941</v>
      </c>
      <c r="AA110" s="2">
        <v>33127</v>
      </c>
      <c r="AB110" s="1">
        <v>521</v>
      </c>
      <c r="AC110" s="1" t="s">
        <v>1376</v>
      </c>
      <c r="AD110" s="1" t="s">
        <v>1205</v>
      </c>
      <c r="AE110" s="1" t="s">
        <v>1377</v>
      </c>
      <c r="AF110" s="1" t="s">
        <v>1177</v>
      </c>
      <c r="AG110" s="1">
        <v>4105997340</v>
      </c>
      <c r="AH110">
        <v>202</v>
      </c>
    </row>
    <row r="111" spans="1:34" x14ac:dyDescent="0.3">
      <c r="A111" s="1">
        <v>7164</v>
      </c>
      <c r="B111" s="1">
        <v>209</v>
      </c>
      <c r="C111" s="1" t="s">
        <v>180</v>
      </c>
      <c r="D111" s="1" t="s">
        <v>469</v>
      </c>
      <c r="E111" s="1" t="s">
        <v>14</v>
      </c>
      <c r="F111" s="1" t="s">
        <v>181</v>
      </c>
      <c r="G111" s="1">
        <v>8013342363</v>
      </c>
      <c r="H111" s="2">
        <v>29908</v>
      </c>
      <c r="I111" s="2">
        <v>34324</v>
      </c>
      <c r="J111" s="2" t="str">
        <f ca="1">IF(AND(TODAY()&gt;Data_Sheet[[#This Row],[M_Start_date]], TODAY()&lt;Data_Sheet[[#This Row],[M_End_date]]), "Active", IF(TODAY()&lt;Data_Sheet[[#This Row],[M_Start_date]], "Pending", "Expired"))</f>
        <v>Expired</v>
      </c>
      <c r="K111" s="1">
        <v>902</v>
      </c>
      <c r="L111" s="1" t="s">
        <v>586</v>
      </c>
      <c r="M111" s="1" t="s">
        <v>587</v>
      </c>
      <c r="N111" s="1" t="s">
        <v>581</v>
      </c>
      <c r="O111" s="1">
        <v>946</v>
      </c>
      <c r="P111" s="1">
        <v>1082</v>
      </c>
      <c r="Q111" s="9">
        <f>Data_Sheet[[#This Row],[S.SH_WEIGHT]]/Data_Sheet[[#This Row],[S.SH_CHARGES]]</f>
        <v>0.87430683918669128</v>
      </c>
      <c r="R111" s="1" t="s">
        <v>886</v>
      </c>
      <c r="S111" s="1" t="s">
        <v>887</v>
      </c>
      <c r="T111" s="1" t="s">
        <v>584</v>
      </c>
      <c r="U111" s="10">
        <v>32514</v>
      </c>
      <c r="V111" s="10">
        <v>32768</v>
      </c>
      <c r="W111" s="1" t="s">
        <v>1064</v>
      </c>
      <c r="X111" s="1">
        <v>83253</v>
      </c>
      <c r="Y111" s="1" t="s">
        <v>940</v>
      </c>
      <c r="Z111" s="1" t="s">
        <v>943</v>
      </c>
      <c r="AA111" s="2">
        <v>32768</v>
      </c>
      <c r="AB111" s="1">
        <v>2</v>
      </c>
      <c r="AC111" s="1" t="s">
        <v>1378</v>
      </c>
      <c r="AD111" s="1" t="s">
        <v>1159</v>
      </c>
      <c r="AE111" s="1" t="s">
        <v>1379</v>
      </c>
      <c r="AF111" s="1" t="s">
        <v>1272</v>
      </c>
      <c r="AG111" s="1">
        <v>9250747856</v>
      </c>
      <c r="AH111">
        <v>254</v>
      </c>
    </row>
    <row r="112" spans="1:34" x14ac:dyDescent="0.3">
      <c r="A112" s="1">
        <v>9792</v>
      </c>
      <c r="B112" s="1">
        <v>330</v>
      </c>
      <c r="C112" s="1" t="s">
        <v>182</v>
      </c>
      <c r="D112" s="1" t="s">
        <v>470</v>
      </c>
      <c r="E112" s="1" t="s">
        <v>14</v>
      </c>
      <c r="F112" s="1" t="s">
        <v>183</v>
      </c>
      <c r="G112" s="1">
        <v>4775425957</v>
      </c>
      <c r="H112" s="2">
        <v>34590</v>
      </c>
      <c r="I112" s="2">
        <v>38534</v>
      </c>
      <c r="J112" s="2" t="str">
        <f ca="1">IF(AND(TODAY()&gt;Data_Sheet[[#This Row],[M_Start_date]], TODAY()&lt;Data_Sheet[[#This Row],[M_End_date]]), "Active", IF(TODAY()&lt;Data_Sheet[[#This Row],[M_Start_date]], "Pending", "Expired"))</f>
        <v>Expired</v>
      </c>
      <c r="K112" s="1">
        <v>763</v>
      </c>
      <c r="L112" s="1" t="s">
        <v>624</v>
      </c>
      <c r="M112" s="1" t="s">
        <v>580</v>
      </c>
      <c r="N112" s="1" t="s">
        <v>581</v>
      </c>
      <c r="O112" s="1">
        <v>796</v>
      </c>
      <c r="P112" s="1">
        <v>1347</v>
      </c>
      <c r="Q112" s="9">
        <f>Data_Sheet[[#This Row],[S.SH_WEIGHT]]/Data_Sheet[[#This Row],[S.SH_CHARGES]]</f>
        <v>0.59094283593170005</v>
      </c>
      <c r="R112" s="1" t="s">
        <v>618</v>
      </c>
      <c r="S112" s="1" t="s">
        <v>30</v>
      </c>
      <c r="T112" s="1" t="s">
        <v>584</v>
      </c>
      <c r="U112" s="10">
        <v>41819</v>
      </c>
      <c r="V112" s="10">
        <v>41891</v>
      </c>
      <c r="W112" s="1" t="s">
        <v>1065</v>
      </c>
      <c r="X112" s="1">
        <v>87828</v>
      </c>
      <c r="Y112" s="1" t="s">
        <v>940</v>
      </c>
      <c r="Z112" s="1" t="s">
        <v>943</v>
      </c>
      <c r="AA112" s="2">
        <v>41891</v>
      </c>
      <c r="AB112" s="1">
        <v>637</v>
      </c>
      <c r="AC112" s="1" t="s">
        <v>1358</v>
      </c>
      <c r="AD112" s="1" t="s">
        <v>1215</v>
      </c>
      <c r="AE112" s="1" t="s">
        <v>1380</v>
      </c>
      <c r="AF112" s="1" t="s">
        <v>1381</v>
      </c>
      <c r="AG112" s="1">
        <v>8907221376</v>
      </c>
      <c r="AH112">
        <v>72</v>
      </c>
    </row>
    <row r="113" spans="1:34" x14ac:dyDescent="0.3">
      <c r="A113" s="1">
        <v>3095</v>
      </c>
      <c r="B113" s="1">
        <v>222</v>
      </c>
      <c r="C113" s="1" t="s">
        <v>306</v>
      </c>
      <c r="D113" s="1" t="s">
        <v>537</v>
      </c>
      <c r="E113" s="1" t="s">
        <v>14</v>
      </c>
      <c r="F113" s="1" t="s">
        <v>307</v>
      </c>
      <c r="G113" s="1">
        <v>7239777917</v>
      </c>
      <c r="H113" s="2">
        <v>26370</v>
      </c>
      <c r="I113" s="2">
        <v>32839</v>
      </c>
      <c r="J113" s="2" t="str">
        <f ca="1">IF(AND(TODAY()&gt;Data_Sheet[[#This Row],[M_Start_date]], TODAY()&lt;Data_Sheet[[#This Row],[M_End_date]]), "Active", IF(TODAY()&lt;Data_Sheet[[#This Row],[M_Start_date]], "Pending", "Expired"))</f>
        <v>Expired</v>
      </c>
      <c r="K113" s="1">
        <v>142</v>
      </c>
      <c r="L113" s="1" t="s">
        <v>579</v>
      </c>
      <c r="M113" s="1" t="s">
        <v>587</v>
      </c>
      <c r="N113" s="1" t="s">
        <v>581</v>
      </c>
      <c r="O113" s="1">
        <v>550</v>
      </c>
      <c r="P113" s="1">
        <v>1171</v>
      </c>
      <c r="Q113" s="9">
        <f>Data_Sheet[[#This Row],[S.SH_WEIGHT]]/Data_Sheet[[#This Row],[S.SH_CHARGES]]</f>
        <v>0.46968403074295473</v>
      </c>
      <c r="R113" s="1" t="s">
        <v>646</v>
      </c>
      <c r="S113" s="1" t="s">
        <v>647</v>
      </c>
      <c r="T113" s="1" t="s">
        <v>591</v>
      </c>
      <c r="U113" s="2">
        <v>30549</v>
      </c>
      <c r="V113" s="2"/>
      <c r="W113" s="1" t="s">
        <v>1024</v>
      </c>
      <c r="X113" s="1">
        <v>67478</v>
      </c>
      <c r="Y113" s="1" t="s">
        <v>946</v>
      </c>
      <c r="Z113" s="1" t="s">
        <v>941</v>
      </c>
      <c r="AA113" s="2"/>
      <c r="AB113" s="1">
        <v>955</v>
      </c>
      <c r="AC113" s="1" t="s">
        <v>226</v>
      </c>
      <c r="AD113" s="1" t="s">
        <v>1246</v>
      </c>
      <c r="AE113" s="1" t="s">
        <v>690</v>
      </c>
      <c r="AF113" s="1" t="s">
        <v>1338</v>
      </c>
      <c r="AG113" s="1">
        <v>6234964560</v>
      </c>
      <c r="AH113"/>
    </row>
    <row r="114" spans="1:34" x14ac:dyDescent="0.3">
      <c r="A114" s="1">
        <v>9934</v>
      </c>
      <c r="B114" s="1">
        <v>138</v>
      </c>
      <c r="C114" s="1" t="s">
        <v>143</v>
      </c>
      <c r="D114" s="1" t="s">
        <v>471</v>
      </c>
      <c r="E114" s="1" t="s">
        <v>14</v>
      </c>
      <c r="F114" s="1" t="s">
        <v>184</v>
      </c>
      <c r="G114" s="1">
        <v>2535125840</v>
      </c>
      <c r="H114" s="2">
        <v>34411</v>
      </c>
      <c r="I114" s="2">
        <v>40164</v>
      </c>
      <c r="J114" s="2" t="str">
        <f ca="1">IF(AND(TODAY()&gt;Data_Sheet[[#This Row],[M_Start_date]], TODAY()&lt;Data_Sheet[[#This Row],[M_End_date]]), "Active", IF(TODAY()&lt;Data_Sheet[[#This Row],[M_Start_date]], "Pending", "Expired"))</f>
        <v>Expired</v>
      </c>
      <c r="K114" s="1">
        <v>168</v>
      </c>
      <c r="L114" s="1" t="s">
        <v>579</v>
      </c>
      <c r="M114" s="1" t="s">
        <v>587</v>
      </c>
      <c r="N114" s="1" t="s">
        <v>588</v>
      </c>
      <c r="O114" s="1">
        <v>26</v>
      </c>
      <c r="P114" s="1">
        <v>47</v>
      </c>
      <c r="Q114" s="9">
        <f>Data_Sheet[[#This Row],[S.SH_WEIGHT]]/Data_Sheet[[#This Row],[S.SH_CHARGES]]</f>
        <v>0.55319148936170215</v>
      </c>
      <c r="R114" s="1" t="s">
        <v>656</v>
      </c>
      <c r="S114" s="1" t="s">
        <v>657</v>
      </c>
      <c r="T114" s="1" t="s">
        <v>584</v>
      </c>
      <c r="U114" s="10">
        <v>35435</v>
      </c>
      <c r="V114" s="10">
        <v>35593</v>
      </c>
      <c r="W114" s="1" t="s">
        <v>1034</v>
      </c>
      <c r="X114" s="1">
        <v>17035</v>
      </c>
      <c r="Y114" s="1" t="s">
        <v>940</v>
      </c>
      <c r="Z114" s="1" t="s">
        <v>943</v>
      </c>
      <c r="AA114" s="2">
        <v>35593</v>
      </c>
      <c r="AB114" s="1">
        <v>407</v>
      </c>
      <c r="AC114" s="1" t="s">
        <v>1382</v>
      </c>
      <c r="AD114" s="1" t="s">
        <v>1165</v>
      </c>
      <c r="AE114" s="1" t="s">
        <v>1383</v>
      </c>
      <c r="AF114" s="1" t="s">
        <v>1203</v>
      </c>
      <c r="AG114" s="1">
        <v>5519170607</v>
      </c>
      <c r="AH114">
        <v>158</v>
      </c>
    </row>
    <row r="115" spans="1:34" x14ac:dyDescent="0.3">
      <c r="A115" s="1">
        <v>1980</v>
      </c>
      <c r="B115" s="1">
        <v>981</v>
      </c>
      <c r="C115" s="1" t="s">
        <v>185</v>
      </c>
      <c r="D115" s="1" t="s">
        <v>472</v>
      </c>
      <c r="E115" s="1" t="s">
        <v>14</v>
      </c>
      <c r="F115" s="1" t="s">
        <v>186</v>
      </c>
      <c r="G115" s="1">
        <v>5833657416</v>
      </c>
      <c r="H115" s="2">
        <v>28204</v>
      </c>
      <c r="I115" s="2">
        <v>34784</v>
      </c>
      <c r="J115" s="2" t="str">
        <f ca="1">IF(AND(TODAY()&gt;Data_Sheet[[#This Row],[M_Start_date]], TODAY()&lt;Data_Sheet[[#This Row],[M_End_date]]), "Active", IF(TODAY()&lt;Data_Sheet[[#This Row],[M_Start_date]], "Pending", "Expired"))</f>
        <v>Expired</v>
      </c>
      <c r="K115" s="1">
        <v>723</v>
      </c>
      <c r="L115" s="1" t="s">
        <v>687</v>
      </c>
      <c r="M115" s="1" t="s">
        <v>587</v>
      </c>
      <c r="N115" s="1" t="s">
        <v>581</v>
      </c>
      <c r="O115" s="1">
        <v>490</v>
      </c>
      <c r="P115" s="1">
        <v>762</v>
      </c>
      <c r="Q115" s="9">
        <f>Data_Sheet[[#This Row],[S.SH_WEIGHT]]/Data_Sheet[[#This Row],[S.SH_CHARGES]]</f>
        <v>0.64304461942257218</v>
      </c>
      <c r="R115" s="1" t="s">
        <v>840</v>
      </c>
      <c r="S115" s="1" t="s">
        <v>841</v>
      </c>
      <c r="T115" s="1" t="s">
        <v>591</v>
      </c>
      <c r="U115" s="2">
        <v>29790</v>
      </c>
      <c r="V115" s="2"/>
      <c r="W115" s="1" t="s">
        <v>1067</v>
      </c>
      <c r="X115" s="1">
        <v>426</v>
      </c>
      <c r="Y115" s="1" t="s">
        <v>946</v>
      </c>
      <c r="Z115" s="1" t="s">
        <v>943</v>
      </c>
      <c r="AA115" s="2"/>
      <c r="AB115" s="1">
        <v>87</v>
      </c>
      <c r="AC115" s="1" t="s">
        <v>1187</v>
      </c>
      <c r="AD115" s="1" t="s">
        <v>1165</v>
      </c>
      <c r="AE115" s="1" t="s">
        <v>17</v>
      </c>
      <c r="AF115" s="1" t="s">
        <v>1261</v>
      </c>
      <c r="AG115" s="1">
        <v>4444871583</v>
      </c>
      <c r="AH115"/>
    </row>
    <row r="116" spans="1:34" x14ac:dyDescent="0.3">
      <c r="A116" s="1">
        <v>9251</v>
      </c>
      <c r="B116" s="1">
        <v>130</v>
      </c>
      <c r="C116" s="1" t="s">
        <v>187</v>
      </c>
      <c r="D116" s="1" t="s">
        <v>473</v>
      </c>
      <c r="E116" s="1" t="s">
        <v>14</v>
      </c>
      <c r="F116" s="1" t="s">
        <v>188</v>
      </c>
      <c r="G116" s="1">
        <v>5905581451</v>
      </c>
      <c r="H116" s="2">
        <v>38640</v>
      </c>
      <c r="I116" s="2">
        <v>40002</v>
      </c>
      <c r="J116" s="2" t="str">
        <f ca="1">IF(AND(TODAY()&gt;Data_Sheet[[#This Row],[M_Start_date]], TODAY()&lt;Data_Sheet[[#This Row],[M_End_date]]), "Active", IF(TODAY()&lt;Data_Sheet[[#This Row],[M_Start_date]], "Pending", "Expired"))</f>
        <v>Expired</v>
      </c>
      <c r="K116" s="1">
        <v>438</v>
      </c>
      <c r="L116" s="1" t="s">
        <v>594</v>
      </c>
      <c r="M116" s="1" t="s">
        <v>587</v>
      </c>
      <c r="N116" s="1" t="s">
        <v>588</v>
      </c>
      <c r="O116" s="1">
        <v>430</v>
      </c>
      <c r="P116" s="1">
        <v>642</v>
      </c>
      <c r="Q116" s="9">
        <f>Data_Sheet[[#This Row],[S.SH_WEIGHT]]/Data_Sheet[[#This Row],[S.SH_CHARGES]]</f>
        <v>0.66978193146417442</v>
      </c>
      <c r="R116" s="1" t="s">
        <v>748</v>
      </c>
      <c r="S116" s="1" t="s">
        <v>749</v>
      </c>
      <c r="T116" s="1" t="s">
        <v>584</v>
      </c>
      <c r="U116" s="10">
        <v>28210</v>
      </c>
      <c r="V116" s="10">
        <v>28214</v>
      </c>
      <c r="W116" s="1" t="s">
        <v>1068</v>
      </c>
      <c r="X116" s="1">
        <v>20238</v>
      </c>
      <c r="Y116" s="1" t="s">
        <v>940</v>
      </c>
      <c r="Z116" s="1" t="s">
        <v>943</v>
      </c>
      <c r="AA116" s="2">
        <v>28214</v>
      </c>
      <c r="AB116" s="1">
        <v>894</v>
      </c>
      <c r="AC116" s="1" t="s">
        <v>1384</v>
      </c>
      <c r="AD116" s="1" t="s">
        <v>1215</v>
      </c>
      <c r="AE116" s="1" t="s">
        <v>1385</v>
      </c>
      <c r="AF116" s="1" t="s">
        <v>1167</v>
      </c>
      <c r="AG116" s="1">
        <v>9892285623</v>
      </c>
      <c r="AH116">
        <v>4</v>
      </c>
    </row>
    <row r="117" spans="1:34" x14ac:dyDescent="0.3">
      <c r="A117" s="1">
        <v>207</v>
      </c>
      <c r="B117" s="1">
        <v>638</v>
      </c>
      <c r="C117" s="1" t="s">
        <v>234</v>
      </c>
      <c r="D117" s="1" t="s">
        <v>497</v>
      </c>
      <c r="E117" s="1" t="s">
        <v>14</v>
      </c>
      <c r="F117" s="1" t="s">
        <v>235</v>
      </c>
      <c r="G117" s="1">
        <v>6274955877</v>
      </c>
      <c r="H117" s="2">
        <v>42876</v>
      </c>
      <c r="I117" s="2">
        <v>45275</v>
      </c>
      <c r="J117" s="2" t="str">
        <f ca="1">IF(AND(TODAY()&gt;Data_Sheet[[#This Row],[M_Start_date]], TODAY()&lt;Data_Sheet[[#This Row],[M_End_date]]), "Active", IF(TODAY()&lt;Data_Sheet[[#This Row],[M_Start_date]], "Pending", "Expired"))</f>
        <v>Expired</v>
      </c>
      <c r="K117" s="1">
        <v>147</v>
      </c>
      <c r="L117" s="1" t="s">
        <v>601</v>
      </c>
      <c r="M117" s="1" t="s">
        <v>587</v>
      </c>
      <c r="N117" s="1" t="s">
        <v>581</v>
      </c>
      <c r="O117" s="1">
        <v>369</v>
      </c>
      <c r="P117" s="1">
        <v>646</v>
      </c>
      <c r="Q117" s="9">
        <f>Data_Sheet[[#This Row],[S.SH_WEIGHT]]/Data_Sheet[[#This Row],[S.SH_CHARGES]]</f>
        <v>0.57120743034055732</v>
      </c>
      <c r="R117" s="1" t="s">
        <v>284</v>
      </c>
      <c r="S117" s="1" t="s">
        <v>648</v>
      </c>
      <c r="T117" s="1" t="s">
        <v>584</v>
      </c>
      <c r="U117" s="10">
        <v>38431</v>
      </c>
      <c r="V117" s="10">
        <v>38610</v>
      </c>
      <c r="W117" s="1" t="s">
        <v>1027</v>
      </c>
      <c r="X117" s="1">
        <v>99367</v>
      </c>
      <c r="Y117" s="1" t="s">
        <v>940</v>
      </c>
      <c r="Z117" s="1" t="s">
        <v>943</v>
      </c>
      <c r="AA117" s="2">
        <v>38610</v>
      </c>
      <c r="AB117" s="1">
        <v>768</v>
      </c>
      <c r="AC117" s="1" t="s">
        <v>1386</v>
      </c>
      <c r="AD117" s="1" t="s">
        <v>1159</v>
      </c>
      <c r="AE117" s="1" t="s">
        <v>1387</v>
      </c>
      <c r="AF117" s="1" t="s">
        <v>1152</v>
      </c>
      <c r="AG117" s="1">
        <v>3258758083</v>
      </c>
      <c r="AH117">
        <v>179</v>
      </c>
    </row>
    <row r="118" spans="1:34" x14ac:dyDescent="0.3">
      <c r="A118" s="1">
        <v>6717</v>
      </c>
      <c r="B118" s="1">
        <v>685</v>
      </c>
      <c r="C118" s="1" t="s">
        <v>189</v>
      </c>
      <c r="D118" s="1" t="s">
        <v>474</v>
      </c>
      <c r="E118" s="1" t="s">
        <v>8</v>
      </c>
      <c r="F118" s="1" t="s">
        <v>190</v>
      </c>
      <c r="G118" s="1">
        <v>3742557097</v>
      </c>
      <c r="H118" s="2">
        <v>27099</v>
      </c>
      <c r="I118" s="2">
        <v>30644</v>
      </c>
      <c r="J118" s="2" t="str">
        <f ca="1">IF(AND(TODAY()&gt;Data_Sheet[[#This Row],[M_Start_date]], TODAY()&lt;Data_Sheet[[#This Row],[M_End_date]]), "Active", IF(TODAY()&lt;Data_Sheet[[#This Row],[M_Start_date]], "Pending", "Expired"))</f>
        <v>Expired</v>
      </c>
      <c r="K118" s="1">
        <v>162</v>
      </c>
      <c r="L118" s="1" t="s">
        <v>579</v>
      </c>
      <c r="M118" s="1" t="s">
        <v>587</v>
      </c>
      <c r="N118" s="1" t="s">
        <v>581</v>
      </c>
      <c r="O118" s="1">
        <v>209</v>
      </c>
      <c r="P118" s="1">
        <v>665</v>
      </c>
      <c r="Q118" s="9">
        <f>Data_Sheet[[#This Row],[S.SH_WEIGHT]]/Data_Sheet[[#This Row],[S.SH_CHARGES]]</f>
        <v>0.31428571428571428</v>
      </c>
      <c r="R118" s="1" t="s">
        <v>651</v>
      </c>
      <c r="S118" s="1" t="s">
        <v>652</v>
      </c>
      <c r="T118" s="1" t="s">
        <v>584</v>
      </c>
      <c r="U118" s="10">
        <v>30112</v>
      </c>
      <c r="V118" s="10">
        <v>30253</v>
      </c>
      <c r="W118" s="1" t="s">
        <v>1030</v>
      </c>
      <c r="X118" s="1">
        <v>68331</v>
      </c>
      <c r="Y118" s="1" t="s">
        <v>940</v>
      </c>
      <c r="Z118" s="1" t="s">
        <v>941</v>
      </c>
      <c r="AA118" s="2">
        <v>30253</v>
      </c>
      <c r="AB118" s="1">
        <v>708</v>
      </c>
      <c r="AC118" s="1" t="s">
        <v>1214</v>
      </c>
      <c r="AD118" s="1" t="s">
        <v>1215</v>
      </c>
      <c r="AE118" s="1" t="s">
        <v>259</v>
      </c>
      <c r="AF118" s="1" t="s">
        <v>1196</v>
      </c>
      <c r="AG118" s="1">
        <v>6155699440</v>
      </c>
      <c r="AH118">
        <v>141</v>
      </c>
    </row>
    <row r="119" spans="1:34" x14ac:dyDescent="0.3">
      <c r="A119" s="1">
        <v>3622</v>
      </c>
      <c r="B119" s="1">
        <v>544</v>
      </c>
      <c r="C119" s="1" t="s">
        <v>86</v>
      </c>
      <c r="D119" s="1" t="s">
        <v>475</v>
      </c>
      <c r="E119" s="1" t="s">
        <v>8</v>
      </c>
      <c r="F119" s="1" t="s">
        <v>191</v>
      </c>
      <c r="G119" s="1">
        <v>1157949513</v>
      </c>
      <c r="H119" s="2">
        <v>43375</v>
      </c>
      <c r="I119" s="2">
        <v>50746</v>
      </c>
      <c r="J119" s="2" t="str">
        <f ca="1">IF(AND(TODAY()&gt;Data_Sheet[[#This Row],[M_Start_date]], TODAY()&lt;Data_Sheet[[#This Row],[M_End_date]]), "Active", IF(TODAY()&lt;Data_Sheet[[#This Row],[M_Start_date]], "Pending", "Expired"))</f>
        <v>Active</v>
      </c>
      <c r="K119" s="1">
        <v>246</v>
      </c>
      <c r="L119" s="1" t="s">
        <v>687</v>
      </c>
      <c r="M119" s="1" t="s">
        <v>580</v>
      </c>
      <c r="N119" s="1" t="s">
        <v>581</v>
      </c>
      <c r="O119" s="1">
        <v>379</v>
      </c>
      <c r="P119" s="1">
        <v>963</v>
      </c>
      <c r="Q119" s="9">
        <f>Data_Sheet[[#This Row],[S.SH_WEIGHT]]/Data_Sheet[[#This Row],[S.SH_CHARGES]]</f>
        <v>0.39356178608515058</v>
      </c>
      <c r="R119" s="1" t="s">
        <v>688</v>
      </c>
      <c r="S119" s="1" t="s">
        <v>689</v>
      </c>
      <c r="T119" s="1" t="s">
        <v>584</v>
      </c>
      <c r="U119" s="10">
        <v>43527</v>
      </c>
      <c r="V119" s="10">
        <v>43525</v>
      </c>
      <c r="W119" s="1" t="s">
        <v>1066</v>
      </c>
      <c r="X119" s="1">
        <v>86132</v>
      </c>
      <c r="Y119" s="1" t="s">
        <v>940</v>
      </c>
      <c r="Z119" s="1" t="s">
        <v>941</v>
      </c>
      <c r="AA119" s="2">
        <v>43525</v>
      </c>
      <c r="AB119" s="1">
        <v>311</v>
      </c>
      <c r="AC119" s="1" t="s">
        <v>1388</v>
      </c>
      <c r="AD119" s="1" t="s">
        <v>1190</v>
      </c>
      <c r="AE119" s="1" t="s">
        <v>1389</v>
      </c>
      <c r="AF119" s="1" t="s">
        <v>1196</v>
      </c>
      <c r="AG119" s="1">
        <v>2539275235</v>
      </c>
      <c r="AH119">
        <v>-2</v>
      </c>
    </row>
    <row r="120" spans="1:34" x14ac:dyDescent="0.3">
      <c r="A120" s="1">
        <v>4920</v>
      </c>
      <c r="B120" s="1">
        <v>467</v>
      </c>
      <c r="C120" s="1" t="s">
        <v>194</v>
      </c>
      <c r="D120" s="1" t="s">
        <v>477</v>
      </c>
      <c r="E120" s="1" t="s">
        <v>14</v>
      </c>
      <c r="F120" s="1" t="s">
        <v>195</v>
      </c>
      <c r="G120" s="1">
        <v>7395125371</v>
      </c>
      <c r="H120" s="2">
        <v>30178</v>
      </c>
      <c r="I120" s="2">
        <v>34084</v>
      </c>
      <c r="J120" s="2" t="str">
        <f ca="1">IF(AND(TODAY()&gt;Data_Sheet[[#This Row],[M_Start_date]], TODAY()&lt;Data_Sheet[[#This Row],[M_End_date]]), "Active", IF(TODAY()&lt;Data_Sheet[[#This Row],[M_Start_date]], "Pending", "Expired"))</f>
        <v>Expired</v>
      </c>
      <c r="K120" s="1">
        <v>308</v>
      </c>
      <c r="L120" s="1" t="s">
        <v>627</v>
      </c>
      <c r="M120" s="1" t="s">
        <v>587</v>
      </c>
      <c r="N120" s="1" t="s">
        <v>581</v>
      </c>
      <c r="O120" s="1">
        <v>438</v>
      </c>
      <c r="P120" s="1">
        <v>656</v>
      </c>
      <c r="Q120" s="9">
        <f>Data_Sheet[[#This Row],[S.SH_WEIGHT]]/Data_Sheet[[#This Row],[S.SH_CHARGES]]</f>
        <v>0.66768292682926833</v>
      </c>
      <c r="R120" s="1" t="s">
        <v>707</v>
      </c>
      <c r="S120" s="1" t="s">
        <v>708</v>
      </c>
      <c r="T120" s="1" t="s">
        <v>591</v>
      </c>
      <c r="U120" s="2">
        <v>28883</v>
      </c>
      <c r="V120" s="2"/>
      <c r="W120" s="1" t="s">
        <v>1071</v>
      </c>
      <c r="X120" s="1">
        <v>13169</v>
      </c>
      <c r="Y120" s="1" t="s">
        <v>946</v>
      </c>
      <c r="Z120" s="1" t="s">
        <v>943</v>
      </c>
      <c r="AA120" s="2"/>
      <c r="AB120" s="1">
        <v>678</v>
      </c>
      <c r="AC120" s="1" t="s">
        <v>1390</v>
      </c>
      <c r="AD120" s="1" t="s">
        <v>1262</v>
      </c>
      <c r="AE120" s="1" t="s">
        <v>119</v>
      </c>
      <c r="AF120" s="1" t="s">
        <v>1170</v>
      </c>
      <c r="AG120" s="1">
        <v>9411155106</v>
      </c>
      <c r="AH120"/>
    </row>
    <row r="121" spans="1:34" x14ac:dyDescent="0.3">
      <c r="A121" s="1">
        <v>3140</v>
      </c>
      <c r="B121" s="1">
        <v>112</v>
      </c>
      <c r="C121" s="1" t="s">
        <v>196</v>
      </c>
      <c r="D121" s="1" t="s">
        <v>478</v>
      </c>
      <c r="E121" s="1" t="s">
        <v>11</v>
      </c>
      <c r="F121" s="1" t="s">
        <v>197</v>
      </c>
      <c r="G121" s="1">
        <v>7624401610</v>
      </c>
      <c r="H121" s="2">
        <v>38334</v>
      </c>
      <c r="I121" s="2">
        <v>38932</v>
      </c>
      <c r="J121" s="2" t="str">
        <f ca="1">IF(AND(TODAY()&gt;Data_Sheet[[#This Row],[M_Start_date]], TODAY()&lt;Data_Sheet[[#This Row],[M_End_date]]), "Active", IF(TODAY()&lt;Data_Sheet[[#This Row],[M_Start_date]], "Pending", "Expired"))</f>
        <v>Expired</v>
      </c>
      <c r="K121" s="1">
        <v>172</v>
      </c>
      <c r="L121" s="1" t="s">
        <v>638</v>
      </c>
      <c r="M121" s="1" t="s">
        <v>580</v>
      </c>
      <c r="N121" s="1" t="s">
        <v>581</v>
      </c>
      <c r="O121" s="1">
        <v>726</v>
      </c>
      <c r="P121" s="1">
        <v>1381</v>
      </c>
      <c r="Q121" s="9">
        <f>Data_Sheet[[#This Row],[S.SH_WEIGHT]]/Data_Sheet[[#This Row],[S.SH_CHARGES]]</f>
        <v>0.52570601013758145</v>
      </c>
      <c r="R121" s="1" t="s">
        <v>660</v>
      </c>
      <c r="S121" s="1" t="s">
        <v>661</v>
      </c>
      <c r="T121" s="1" t="s">
        <v>584</v>
      </c>
      <c r="U121" s="10">
        <v>38289</v>
      </c>
      <c r="V121" s="10">
        <v>38286</v>
      </c>
      <c r="W121" s="1" t="s">
        <v>1038</v>
      </c>
      <c r="X121" s="1">
        <v>48657</v>
      </c>
      <c r="Y121" s="1" t="s">
        <v>940</v>
      </c>
      <c r="Z121" s="1" t="s">
        <v>943</v>
      </c>
      <c r="AA121" s="2">
        <v>38286</v>
      </c>
      <c r="AB121" s="1">
        <v>734</v>
      </c>
      <c r="AC121" s="1" t="s">
        <v>1391</v>
      </c>
      <c r="AD121" s="1" t="s">
        <v>1221</v>
      </c>
      <c r="AE121" s="1" t="s">
        <v>1392</v>
      </c>
      <c r="AF121" s="1" t="s">
        <v>1213</v>
      </c>
      <c r="AG121" s="1">
        <v>1161903173</v>
      </c>
      <c r="AH121">
        <v>-3</v>
      </c>
    </row>
    <row r="122" spans="1:34" x14ac:dyDescent="0.3">
      <c r="A122" s="1">
        <v>8104</v>
      </c>
      <c r="B122" s="1">
        <v>906</v>
      </c>
      <c r="C122" s="1" t="s">
        <v>198</v>
      </c>
      <c r="D122" s="1" t="s">
        <v>479</v>
      </c>
      <c r="E122" s="1" t="s">
        <v>11</v>
      </c>
      <c r="F122" s="1" t="s">
        <v>199</v>
      </c>
      <c r="G122" s="1">
        <v>8271413320</v>
      </c>
      <c r="H122" s="2">
        <v>41028</v>
      </c>
      <c r="I122" s="2">
        <v>44948</v>
      </c>
      <c r="J122" s="2" t="str">
        <f ca="1">IF(AND(TODAY()&gt;Data_Sheet[[#This Row],[M_Start_date]], TODAY()&lt;Data_Sheet[[#This Row],[M_End_date]]), "Active", IF(TODAY()&lt;Data_Sheet[[#This Row],[M_Start_date]], "Pending", "Expired"))</f>
        <v>Expired</v>
      </c>
      <c r="K122" s="1">
        <v>775</v>
      </c>
      <c r="L122" s="1" t="s">
        <v>594</v>
      </c>
      <c r="M122" s="1" t="s">
        <v>587</v>
      </c>
      <c r="N122" s="1" t="s">
        <v>581</v>
      </c>
      <c r="O122" s="1">
        <v>451</v>
      </c>
      <c r="P122" s="1">
        <v>713</v>
      </c>
      <c r="Q122" s="9">
        <f>Data_Sheet[[#This Row],[S.SH_WEIGHT]]/Data_Sheet[[#This Row],[S.SH_CHARGES]]</f>
        <v>0.63253856942496489</v>
      </c>
      <c r="R122" s="1" t="s">
        <v>585</v>
      </c>
      <c r="S122" s="1" t="s">
        <v>853</v>
      </c>
      <c r="T122" s="1" t="s">
        <v>591</v>
      </c>
      <c r="U122" s="2">
        <v>38258</v>
      </c>
      <c r="V122" s="2"/>
      <c r="W122" s="1" t="s">
        <v>1072</v>
      </c>
      <c r="X122" s="1">
        <v>88037</v>
      </c>
      <c r="Y122" s="1" t="s">
        <v>946</v>
      </c>
      <c r="Z122" s="1" t="s">
        <v>941</v>
      </c>
      <c r="AA122" s="2"/>
      <c r="AB122" s="1">
        <v>640</v>
      </c>
      <c r="AC122" s="1" t="s">
        <v>1393</v>
      </c>
      <c r="AD122" s="1" t="s">
        <v>1215</v>
      </c>
      <c r="AE122" s="1" t="s">
        <v>735</v>
      </c>
      <c r="AF122" s="1" t="s">
        <v>1155</v>
      </c>
      <c r="AG122" s="1">
        <v>7858706884</v>
      </c>
      <c r="AH122"/>
    </row>
    <row r="123" spans="1:34" x14ac:dyDescent="0.3">
      <c r="A123" s="1">
        <v>2208</v>
      </c>
      <c r="B123" s="1">
        <v>609</v>
      </c>
      <c r="C123" s="1" t="s">
        <v>200</v>
      </c>
      <c r="D123" s="1" t="s">
        <v>480</v>
      </c>
      <c r="E123" s="1" t="s">
        <v>14</v>
      </c>
      <c r="F123" s="1" t="s">
        <v>201</v>
      </c>
      <c r="G123" s="1">
        <v>6202223720</v>
      </c>
      <c r="H123" s="2">
        <v>34249</v>
      </c>
      <c r="I123" s="2">
        <v>37326</v>
      </c>
      <c r="J123" s="2" t="str">
        <f ca="1">IF(AND(TODAY()&gt;Data_Sheet[[#This Row],[M_Start_date]], TODAY()&lt;Data_Sheet[[#This Row],[M_End_date]]), "Active", IF(TODAY()&lt;Data_Sheet[[#This Row],[M_Start_date]], "Pending", "Expired"))</f>
        <v>Expired</v>
      </c>
      <c r="K123" s="1">
        <v>333</v>
      </c>
      <c r="L123" s="1" t="s">
        <v>624</v>
      </c>
      <c r="M123" s="1" t="s">
        <v>587</v>
      </c>
      <c r="N123" s="1" t="s">
        <v>588</v>
      </c>
      <c r="O123" s="1">
        <v>812</v>
      </c>
      <c r="P123" s="1">
        <v>1104</v>
      </c>
      <c r="Q123" s="9">
        <f>Data_Sheet[[#This Row],[S.SH_WEIGHT]]/Data_Sheet[[#This Row],[S.SH_CHARGES]]</f>
        <v>0.73550724637681164</v>
      </c>
      <c r="R123" s="1" t="s">
        <v>717</v>
      </c>
      <c r="S123" s="1" t="s">
        <v>718</v>
      </c>
      <c r="T123" s="1" t="s">
        <v>584</v>
      </c>
      <c r="U123" s="10">
        <v>41286</v>
      </c>
      <c r="V123" s="10">
        <v>41497</v>
      </c>
      <c r="W123" s="1" t="s">
        <v>1074</v>
      </c>
      <c r="X123" s="1">
        <v>21972</v>
      </c>
      <c r="Y123" s="1" t="s">
        <v>940</v>
      </c>
      <c r="Z123" s="1" t="s">
        <v>941</v>
      </c>
      <c r="AA123" s="2">
        <v>41497</v>
      </c>
      <c r="AB123" s="1">
        <v>189</v>
      </c>
      <c r="AC123" s="1" t="s">
        <v>1394</v>
      </c>
      <c r="AD123" s="1" t="s">
        <v>1238</v>
      </c>
      <c r="AE123" s="1" t="s">
        <v>1395</v>
      </c>
      <c r="AF123" s="1" t="s">
        <v>1256</v>
      </c>
      <c r="AG123" s="1">
        <v>1967221186</v>
      </c>
      <c r="AH123">
        <v>211</v>
      </c>
    </row>
    <row r="124" spans="1:34" x14ac:dyDescent="0.3">
      <c r="A124" s="1">
        <v>7043</v>
      </c>
      <c r="B124" s="1">
        <v>379</v>
      </c>
      <c r="C124" s="1" t="s">
        <v>202</v>
      </c>
      <c r="D124" s="1" t="s">
        <v>481</v>
      </c>
      <c r="E124" s="1" t="s">
        <v>14</v>
      </c>
      <c r="F124" s="1" t="s">
        <v>203</v>
      </c>
      <c r="G124" s="1">
        <v>8194423563</v>
      </c>
      <c r="H124" s="2">
        <v>37813</v>
      </c>
      <c r="I124" s="2">
        <v>40733</v>
      </c>
      <c r="J124" s="2" t="str">
        <f ca="1">IF(AND(TODAY()&gt;Data_Sheet[[#This Row],[M_Start_date]], TODAY()&lt;Data_Sheet[[#This Row],[M_End_date]]), "Active", IF(TODAY()&lt;Data_Sheet[[#This Row],[M_Start_date]], "Pending", "Expired"))</f>
        <v>Expired</v>
      </c>
      <c r="K124" s="1">
        <v>548</v>
      </c>
      <c r="L124" s="1" t="s">
        <v>608</v>
      </c>
      <c r="M124" s="1" t="s">
        <v>580</v>
      </c>
      <c r="N124" s="1" t="s">
        <v>588</v>
      </c>
      <c r="O124" s="1">
        <v>240</v>
      </c>
      <c r="P124" s="1">
        <v>571</v>
      </c>
      <c r="Q124" s="9">
        <f>Data_Sheet[[#This Row],[S.SH_WEIGHT]]/Data_Sheet[[#This Row],[S.SH_CHARGES]]</f>
        <v>0.42031523642732049</v>
      </c>
      <c r="R124" s="1" t="s">
        <v>783</v>
      </c>
      <c r="S124" s="1" t="s">
        <v>784</v>
      </c>
      <c r="T124" s="1" t="s">
        <v>591</v>
      </c>
      <c r="U124" s="2">
        <v>41077</v>
      </c>
      <c r="V124" s="2"/>
      <c r="W124" s="1" t="s">
        <v>1076</v>
      </c>
      <c r="X124" s="1">
        <v>87886</v>
      </c>
      <c r="Y124" s="1" t="s">
        <v>946</v>
      </c>
      <c r="Z124" s="1" t="s">
        <v>943</v>
      </c>
      <c r="AA124" s="2"/>
      <c r="AB124" s="1">
        <v>685</v>
      </c>
      <c r="AC124" s="1" t="s">
        <v>1396</v>
      </c>
      <c r="AD124" s="1" t="s">
        <v>1179</v>
      </c>
      <c r="AE124" s="1" t="s">
        <v>1397</v>
      </c>
      <c r="AF124" s="1" t="s">
        <v>1218</v>
      </c>
      <c r="AG124" s="1">
        <v>9336147887</v>
      </c>
      <c r="AH124"/>
    </row>
    <row r="125" spans="1:34" x14ac:dyDescent="0.3">
      <c r="A125" s="1">
        <v>7485</v>
      </c>
      <c r="B125" s="1">
        <v>357</v>
      </c>
      <c r="C125" s="1" t="s">
        <v>204</v>
      </c>
      <c r="D125" s="1" t="s">
        <v>482</v>
      </c>
      <c r="E125" s="1" t="s">
        <v>14</v>
      </c>
      <c r="F125" s="1" t="s">
        <v>205</v>
      </c>
      <c r="G125" s="1">
        <v>8529931415</v>
      </c>
      <c r="H125" s="2">
        <v>29105</v>
      </c>
      <c r="I125" s="2">
        <v>30098</v>
      </c>
      <c r="J125" s="2" t="str">
        <f ca="1">IF(AND(TODAY()&gt;Data_Sheet[[#This Row],[M_Start_date]], TODAY()&lt;Data_Sheet[[#This Row],[M_End_date]]), "Active", IF(TODAY()&lt;Data_Sheet[[#This Row],[M_Start_date]], "Pending", "Expired"))</f>
        <v>Expired</v>
      </c>
      <c r="K125" s="1">
        <v>665</v>
      </c>
      <c r="L125" s="1" t="s">
        <v>579</v>
      </c>
      <c r="M125" s="1" t="s">
        <v>587</v>
      </c>
      <c r="N125" s="1" t="s">
        <v>588</v>
      </c>
      <c r="O125" s="1">
        <v>982</v>
      </c>
      <c r="P125" s="1">
        <v>1405</v>
      </c>
      <c r="Q125" s="9">
        <f>Data_Sheet[[#This Row],[S.SH_WEIGHT]]/Data_Sheet[[#This Row],[S.SH_CHARGES]]</f>
        <v>0.69893238434163696</v>
      </c>
      <c r="R125" s="1" t="s">
        <v>816</v>
      </c>
      <c r="S125" s="1" t="s">
        <v>817</v>
      </c>
      <c r="T125" s="1" t="s">
        <v>584</v>
      </c>
      <c r="U125" s="10">
        <v>40190</v>
      </c>
      <c r="V125" s="10">
        <v>40295</v>
      </c>
      <c r="W125" s="1" t="s">
        <v>1077</v>
      </c>
      <c r="X125" s="1">
        <v>3244</v>
      </c>
      <c r="Y125" s="1" t="s">
        <v>940</v>
      </c>
      <c r="Z125" s="1" t="s">
        <v>941</v>
      </c>
      <c r="AA125" s="2">
        <v>40295</v>
      </c>
      <c r="AB125" s="1">
        <v>617</v>
      </c>
      <c r="AC125" s="1" t="s">
        <v>178</v>
      </c>
      <c r="AD125" s="1" t="s">
        <v>1257</v>
      </c>
      <c r="AE125" s="1" t="s">
        <v>1398</v>
      </c>
      <c r="AF125" s="1" t="s">
        <v>1338</v>
      </c>
      <c r="AG125" s="1">
        <v>8437782692</v>
      </c>
      <c r="AH125">
        <v>105</v>
      </c>
    </row>
    <row r="126" spans="1:34" x14ac:dyDescent="0.3">
      <c r="A126" s="1">
        <v>1748</v>
      </c>
      <c r="B126" s="1">
        <v>364</v>
      </c>
      <c r="C126" s="1" t="s">
        <v>206</v>
      </c>
      <c r="D126" s="1" t="s">
        <v>483</v>
      </c>
      <c r="E126" s="1" t="s">
        <v>8</v>
      </c>
      <c r="F126" s="1" t="s">
        <v>207</v>
      </c>
      <c r="G126" s="1">
        <v>4033094166</v>
      </c>
      <c r="H126" s="2">
        <v>41589</v>
      </c>
      <c r="I126" s="2">
        <v>44826</v>
      </c>
      <c r="J126" s="2" t="str">
        <f ca="1">IF(AND(TODAY()&gt;Data_Sheet[[#This Row],[M_Start_date]], TODAY()&lt;Data_Sheet[[#This Row],[M_End_date]]), "Active", IF(TODAY()&lt;Data_Sheet[[#This Row],[M_Start_date]], "Pending", "Expired"))</f>
        <v>Expired</v>
      </c>
      <c r="K126" s="1">
        <v>305</v>
      </c>
      <c r="L126" s="1" t="s">
        <v>687</v>
      </c>
      <c r="M126" s="1" t="s">
        <v>587</v>
      </c>
      <c r="N126" s="1" t="s">
        <v>581</v>
      </c>
      <c r="O126" s="1">
        <v>954</v>
      </c>
      <c r="P126" s="1">
        <v>1473</v>
      </c>
      <c r="Q126" s="9">
        <f>Data_Sheet[[#This Row],[S.SH_WEIGHT]]/Data_Sheet[[#This Row],[S.SH_CHARGES]]</f>
        <v>0.64765784114052949</v>
      </c>
      <c r="R126" s="1" t="s">
        <v>704</v>
      </c>
      <c r="S126" s="1" t="s">
        <v>705</v>
      </c>
      <c r="T126" s="1" t="s">
        <v>584</v>
      </c>
      <c r="U126" s="10">
        <v>33827</v>
      </c>
      <c r="V126" s="10">
        <v>33909</v>
      </c>
      <c r="W126" s="1" t="s">
        <v>1078</v>
      </c>
      <c r="X126" s="1">
        <v>32031</v>
      </c>
      <c r="Y126" s="1" t="s">
        <v>940</v>
      </c>
      <c r="Z126" s="1" t="s">
        <v>943</v>
      </c>
      <c r="AA126" s="2">
        <v>33909</v>
      </c>
      <c r="AB126" s="1">
        <v>508</v>
      </c>
      <c r="AC126" s="1" t="s">
        <v>1399</v>
      </c>
      <c r="AD126" s="1" t="s">
        <v>1246</v>
      </c>
      <c r="AE126" s="1" t="s">
        <v>1400</v>
      </c>
      <c r="AF126" s="1" t="s">
        <v>1362</v>
      </c>
      <c r="AG126" s="1">
        <v>4162410124</v>
      </c>
      <c r="AH126">
        <v>82</v>
      </c>
    </row>
    <row r="127" spans="1:34" x14ac:dyDescent="0.3">
      <c r="A127" s="1">
        <v>9968</v>
      </c>
      <c r="B127" s="1">
        <v>69</v>
      </c>
      <c r="C127" s="1" t="s">
        <v>208</v>
      </c>
      <c r="D127" s="1" t="s">
        <v>484</v>
      </c>
      <c r="E127" s="1" t="s">
        <v>14</v>
      </c>
      <c r="F127" s="1" t="s">
        <v>209</v>
      </c>
      <c r="G127" s="1">
        <v>1840361778</v>
      </c>
      <c r="H127" s="2">
        <v>27616</v>
      </c>
      <c r="I127" s="2">
        <v>31593</v>
      </c>
      <c r="J127" s="2" t="str">
        <f ca="1">IF(AND(TODAY()&gt;Data_Sheet[[#This Row],[M_Start_date]], TODAY()&lt;Data_Sheet[[#This Row],[M_End_date]]), "Active", IF(TODAY()&lt;Data_Sheet[[#This Row],[M_Start_date]], "Pending", "Expired"))</f>
        <v>Expired</v>
      </c>
      <c r="K127" s="1">
        <v>938</v>
      </c>
      <c r="L127" s="1" t="s">
        <v>611</v>
      </c>
      <c r="M127" s="1" t="s">
        <v>587</v>
      </c>
      <c r="N127" s="1" t="s">
        <v>588</v>
      </c>
      <c r="O127" s="1">
        <v>35</v>
      </c>
      <c r="P127" s="1">
        <v>20</v>
      </c>
      <c r="Q127" s="9">
        <f>Data_Sheet[[#This Row],[S.SH_WEIGHT]]/Data_Sheet[[#This Row],[S.SH_CHARGES]]</f>
        <v>1.75</v>
      </c>
      <c r="R127" s="1" t="s">
        <v>903</v>
      </c>
      <c r="S127" s="1" t="s">
        <v>904</v>
      </c>
      <c r="T127" s="1" t="s">
        <v>591</v>
      </c>
      <c r="U127" s="2">
        <v>43455</v>
      </c>
      <c r="V127" s="2"/>
      <c r="W127" s="1" t="s">
        <v>1079</v>
      </c>
      <c r="X127" s="1">
        <v>51284</v>
      </c>
      <c r="Y127" s="1" t="s">
        <v>946</v>
      </c>
      <c r="Z127" s="1" t="s">
        <v>941</v>
      </c>
      <c r="AA127" s="2"/>
      <c r="AB127" s="1">
        <v>406</v>
      </c>
      <c r="AC127" s="1" t="s">
        <v>1248</v>
      </c>
      <c r="AD127" s="1" t="s">
        <v>1234</v>
      </c>
      <c r="AE127" s="1" t="s">
        <v>1401</v>
      </c>
      <c r="AF127" s="1" t="s">
        <v>1332</v>
      </c>
      <c r="AG127" s="1">
        <v>3864558057</v>
      </c>
      <c r="AH127"/>
    </row>
    <row r="128" spans="1:34" x14ac:dyDescent="0.3">
      <c r="A128" s="1">
        <v>8933</v>
      </c>
      <c r="B128" s="1">
        <v>536</v>
      </c>
      <c r="C128" s="1" t="s">
        <v>365</v>
      </c>
      <c r="D128" s="1" t="s">
        <v>571</v>
      </c>
      <c r="E128" s="1" t="s">
        <v>14</v>
      </c>
      <c r="F128" s="1" t="s">
        <v>366</v>
      </c>
      <c r="G128" s="1">
        <v>5130575428</v>
      </c>
      <c r="H128" s="2">
        <v>40030</v>
      </c>
      <c r="I128" s="2">
        <v>41940</v>
      </c>
      <c r="J128" s="2" t="str">
        <f ca="1">IF(AND(TODAY()&gt;Data_Sheet[[#This Row],[M_Start_date]], TODAY()&lt;Data_Sheet[[#This Row],[M_End_date]]), "Active", IF(TODAY()&lt;Data_Sheet[[#This Row],[M_Start_date]], "Pending", "Expired"))</f>
        <v>Expired</v>
      </c>
      <c r="K128" s="1">
        <v>169</v>
      </c>
      <c r="L128" s="1" t="s">
        <v>627</v>
      </c>
      <c r="M128" s="1" t="s">
        <v>580</v>
      </c>
      <c r="N128" s="1" t="s">
        <v>581</v>
      </c>
      <c r="O128" s="1">
        <v>576</v>
      </c>
      <c r="P128" s="1">
        <v>1077</v>
      </c>
      <c r="Q128" s="9">
        <f>Data_Sheet[[#This Row],[S.SH_WEIGHT]]/Data_Sheet[[#This Row],[S.SH_CHARGES]]</f>
        <v>0.5348189415041783</v>
      </c>
      <c r="R128" s="1" t="s">
        <v>658</v>
      </c>
      <c r="S128" s="1" t="s">
        <v>659</v>
      </c>
      <c r="T128" s="1" t="s">
        <v>584</v>
      </c>
      <c r="U128" s="10">
        <v>42811</v>
      </c>
      <c r="V128" s="10">
        <v>42971</v>
      </c>
      <c r="W128" s="1" t="s">
        <v>1036</v>
      </c>
      <c r="X128" s="1">
        <v>75362</v>
      </c>
      <c r="Y128" s="1" t="s">
        <v>940</v>
      </c>
      <c r="Z128" s="1" t="s">
        <v>943</v>
      </c>
      <c r="AA128" s="2">
        <v>42971</v>
      </c>
      <c r="AB128" s="1">
        <v>814</v>
      </c>
      <c r="AC128" s="1" t="s">
        <v>1391</v>
      </c>
      <c r="AD128" s="1" t="s">
        <v>1351</v>
      </c>
      <c r="AE128" s="1" t="s">
        <v>1402</v>
      </c>
      <c r="AF128" s="1" t="s">
        <v>1174</v>
      </c>
      <c r="AG128" s="1">
        <v>7057705428</v>
      </c>
      <c r="AH128">
        <v>160</v>
      </c>
    </row>
    <row r="129" spans="1:34" x14ac:dyDescent="0.3">
      <c r="A129" s="1">
        <v>5330</v>
      </c>
      <c r="B129" s="1">
        <v>973</v>
      </c>
      <c r="C129" s="1" t="s">
        <v>210</v>
      </c>
      <c r="D129" s="1" t="s">
        <v>485</v>
      </c>
      <c r="E129" s="1" t="s">
        <v>14</v>
      </c>
      <c r="F129" s="1" t="s">
        <v>211</v>
      </c>
      <c r="G129" s="1">
        <v>5888927246</v>
      </c>
      <c r="H129" s="2">
        <v>39784</v>
      </c>
      <c r="I129" s="2">
        <v>46105</v>
      </c>
      <c r="J129" s="2" t="str">
        <f ca="1">IF(AND(TODAY()&gt;Data_Sheet[[#This Row],[M_Start_date]], TODAY()&lt;Data_Sheet[[#This Row],[M_End_date]]), "Active", IF(TODAY()&lt;Data_Sheet[[#This Row],[M_Start_date]], "Pending", "Expired"))</f>
        <v>Active</v>
      </c>
      <c r="K129" s="1">
        <v>714</v>
      </c>
      <c r="L129" s="1" t="s">
        <v>627</v>
      </c>
      <c r="M129" s="1" t="s">
        <v>587</v>
      </c>
      <c r="N129" s="1" t="s">
        <v>581</v>
      </c>
      <c r="O129" s="1">
        <v>148</v>
      </c>
      <c r="P129" s="1">
        <v>835</v>
      </c>
      <c r="Q129" s="9">
        <f>Data_Sheet[[#This Row],[S.SH_WEIGHT]]/Data_Sheet[[#This Row],[S.SH_CHARGES]]</f>
        <v>0.17724550898203592</v>
      </c>
      <c r="R129" s="1" t="s">
        <v>834</v>
      </c>
      <c r="S129" s="1" t="s">
        <v>835</v>
      </c>
      <c r="T129" s="1" t="s">
        <v>584</v>
      </c>
      <c r="U129" s="10">
        <v>40655</v>
      </c>
      <c r="V129" s="10">
        <v>40702</v>
      </c>
      <c r="W129" s="1" t="s">
        <v>1081</v>
      </c>
      <c r="X129" s="1">
        <v>23055</v>
      </c>
      <c r="Y129" s="1" t="s">
        <v>940</v>
      </c>
      <c r="Z129" s="1" t="s">
        <v>941</v>
      </c>
      <c r="AA129" s="2">
        <v>40702</v>
      </c>
      <c r="AB129" s="1">
        <v>132</v>
      </c>
      <c r="AC129" s="1" t="s">
        <v>1403</v>
      </c>
      <c r="AD129" s="1" t="s">
        <v>1184</v>
      </c>
      <c r="AE129" s="1" t="s">
        <v>1404</v>
      </c>
      <c r="AF129" s="1" t="s">
        <v>1170</v>
      </c>
      <c r="AG129" s="1">
        <v>2019622576</v>
      </c>
      <c r="AH129">
        <v>47</v>
      </c>
    </row>
    <row r="130" spans="1:34" x14ac:dyDescent="0.3">
      <c r="A130" s="1">
        <v>2183</v>
      </c>
      <c r="B130" s="1">
        <v>455</v>
      </c>
      <c r="C130" s="1" t="s">
        <v>212</v>
      </c>
      <c r="D130" s="1" t="s">
        <v>486</v>
      </c>
      <c r="E130" s="1" t="s">
        <v>8</v>
      </c>
      <c r="F130" s="1" t="s">
        <v>213</v>
      </c>
      <c r="G130" s="1">
        <v>1146373455</v>
      </c>
      <c r="H130" s="2">
        <v>27310</v>
      </c>
      <c r="I130" s="2">
        <v>32333</v>
      </c>
      <c r="J130" s="2" t="str">
        <f ca="1">IF(AND(TODAY()&gt;Data_Sheet[[#This Row],[M_Start_date]], TODAY()&lt;Data_Sheet[[#This Row],[M_End_date]]), "Active", IF(TODAY()&lt;Data_Sheet[[#This Row],[M_Start_date]], "Pending", "Expired"))</f>
        <v>Expired</v>
      </c>
      <c r="K130" s="1">
        <v>251</v>
      </c>
      <c r="L130" s="1" t="s">
        <v>638</v>
      </c>
      <c r="M130" s="1" t="s">
        <v>580</v>
      </c>
      <c r="N130" s="1" t="s">
        <v>588</v>
      </c>
      <c r="O130" s="1">
        <v>422</v>
      </c>
      <c r="P130" s="1">
        <v>651</v>
      </c>
      <c r="Q130" s="9">
        <f>Data_Sheet[[#This Row],[S.SH_WEIGHT]]/Data_Sheet[[#This Row],[S.SH_CHARGES]]</f>
        <v>0.64823348694316441</v>
      </c>
      <c r="R130" s="1" t="s">
        <v>692</v>
      </c>
      <c r="S130" s="1" t="s">
        <v>693</v>
      </c>
      <c r="T130" s="1" t="s">
        <v>584</v>
      </c>
      <c r="U130" s="10">
        <v>37919</v>
      </c>
      <c r="V130" s="10">
        <v>37957</v>
      </c>
      <c r="W130" s="1" t="s">
        <v>1069</v>
      </c>
      <c r="X130" s="1">
        <v>94926</v>
      </c>
      <c r="Y130" s="1" t="s">
        <v>940</v>
      </c>
      <c r="Z130" s="1" t="s">
        <v>941</v>
      </c>
      <c r="AA130" s="2">
        <v>37957</v>
      </c>
      <c r="AB130" s="1">
        <v>785</v>
      </c>
      <c r="AC130" s="1" t="s">
        <v>1405</v>
      </c>
      <c r="AD130" s="1" t="s">
        <v>1150</v>
      </c>
      <c r="AE130" s="1" t="s">
        <v>1406</v>
      </c>
      <c r="AF130" s="1" t="s">
        <v>1155</v>
      </c>
      <c r="AG130" s="1">
        <v>1837040341</v>
      </c>
      <c r="AH130">
        <v>38</v>
      </c>
    </row>
    <row r="131" spans="1:34" x14ac:dyDescent="0.3">
      <c r="A131" s="1">
        <v>2182</v>
      </c>
      <c r="B131" s="1">
        <v>247</v>
      </c>
      <c r="C131" s="1" t="s">
        <v>214</v>
      </c>
      <c r="D131" s="1" t="s">
        <v>487</v>
      </c>
      <c r="E131" s="1" t="s">
        <v>14</v>
      </c>
      <c r="F131" s="1" t="s">
        <v>215</v>
      </c>
      <c r="G131" s="1">
        <v>4951091066</v>
      </c>
      <c r="H131" s="2">
        <v>25935</v>
      </c>
      <c r="I131" s="2">
        <v>30207</v>
      </c>
      <c r="J131" s="2" t="str">
        <f ca="1">IF(AND(TODAY()&gt;Data_Sheet[[#This Row],[M_Start_date]], TODAY()&lt;Data_Sheet[[#This Row],[M_End_date]]), "Active", IF(TODAY()&lt;Data_Sheet[[#This Row],[M_Start_date]], "Pending", "Expired"))</f>
        <v>Expired</v>
      </c>
      <c r="K131" s="1">
        <v>330</v>
      </c>
      <c r="L131" s="1" t="s">
        <v>594</v>
      </c>
      <c r="M131" s="1" t="s">
        <v>587</v>
      </c>
      <c r="N131" s="1" t="s">
        <v>581</v>
      </c>
      <c r="O131" s="1">
        <v>275</v>
      </c>
      <c r="P131" s="1">
        <v>653</v>
      </c>
      <c r="Q131" s="9">
        <f>Data_Sheet[[#This Row],[S.SH_WEIGHT]]/Data_Sheet[[#This Row],[S.SH_CHARGES]]</f>
        <v>0.42113323124042878</v>
      </c>
      <c r="R131" s="1" t="s">
        <v>713</v>
      </c>
      <c r="S131" s="1" t="s">
        <v>714</v>
      </c>
      <c r="T131" s="1" t="s">
        <v>591</v>
      </c>
      <c r="U131" s="2">
        <v>40947</v>
      </c>
      <c r="V131" s="2"/>
      <c r="W131" s="1" t="s">
        <v>1082</v>
      </c>
      <c r="X131" s="1">
        <v>312</v>
      </c>
      <c r="Y131" s="1" t="s">
        <v>946</v>
      </c>
      <c r="Z131" s="1" t="s">
        <v>943</v>
      </c>
      <c r="AA131" s="2"/>
      <c r="AB131" s="1">
        <v>113</v>
      </c>
      <c r="AC131" s="1" t="s">
        <v>1407</v>
      </c>
      <c r="AD131" s="1" t="s">
        <v>1254</v>
      </c>
      <c r="AE131" s="1" t="s">
        <v>1408</v>
      </c>
      <c r="AF131" s="1" t="s">
        <v>1409</v>
      </c>
      <c r="AG131" s="1">
        <v>4235755436</v>
      </c>
      <c r="AH131"/>
    </row>
    <row r="132" spans="1:34" x14ac:dyDescent="0.3">
      <c r="A132" s="1">
        <v>4296</v>
      </c>
      <c r="B132" s="1">
        <v>826</v>
      </c>
      <c r="C132" s="1" t="s">
        <v>218</v>
      </c>
      <c r="D132" s="1" t="s">
        <v>489</v>
      </c>
      <c r="E132" s="1" t="s">
        <v>8</v>
      </c>
      <c r="F132" s="1" t="s">
        <v>219</v>
      </c>
      <c r="G132" s="1">
        <v>7174320820</v>
      </c>
      <c r="H132" s="2">
        <v>41487</v>
      </c>
      <c r="I132" s="2">
        <v>45451</v>
      </c>
      <c r="J132" s="2" t="str">
        <f ca="1">IF(AND(TODAY()&gt;Data_Sheet[[#This Row],[M_Start_date]], TODAY()&lt;Data_Sheet[[#This Row],[M_End_date]]), "Active", IF(TODAY()&lt;Data_Sheet[[#This Row],[M_Start_date]], "Pending", "Expired"))</f>
        <v>Active</v>
      </c>
      <c r="K132" s="1">
        <v>969</v>
      </c>
      <c r="L132" s="1" t="s">
        <v>601</v>
      </c>
      <c r="M132" s="1" t="s">
        <v>580</v>
      </c>
      <c r="N132" s="1" t="s">
        <v>581</v>
      </c>
      <c r="O132" s="1">
        <v>507</v>
      </c>
      <c r="P132" s="1">
        <v>1334</v>
      </c>
      <c r="Q132" s="9">
        <f>Data_Sheet[[#This Row],[S.SH_WEIGHT]]/Data_Sheet[[#This Row],[S.SH_CHARGES]]</f>
        <v>0.38005997001499248</v>
      </c>
      <c r="R132" s="1" t="s">
        <v>916</v>
      </c>
      <c r="S132" s="1" t="s">
        <v>917</v>
      </c>
      <c r="T132" s="1" t="s">
        <v>584</v>
      </c>
      <c r="U132" s="10">
        <v>41352</v>
      </c>
      <c r="V132" s="10">
        <v>41342</v>
      </c>
      <c r="W132" s="1" t="s">
        <v>1084</v>
      </c>
      <c r="X132" s="1">
        <v>77063</v>
      </c>
      <c r="Y132" s="1" t="s">
        <v>940</v>
      </c>
      <c r="Z132" s="1" t="s">
        <v>941</v>
      </c>
      <c r="AA132" s="2">
        <v>41342</v>
      </c>
      <c r="AB132" s="1">
        <v>169</v>
      </c>
      <c r="AC132" s="1" t="s">
        <v>1410</v>
      </c>
      <c r="AD132" s="1" t="s">
        <v>1198</v>
      </c>
      <c r="AE132" s="1" t="s">
        <v>1411</v>
      </c>
      <c r="AF132" s="1" t="s">
        <v>1304</v>
      </c>
      <c r="AG132" s="1">
        <v>9986862728</v>
      </c>
      <c r="AH132">
        <v>-10</v>
      </c>
    </row>
    <row r="133" spans="1:34" x14ac:dyDescent="0.3">
      <c r="A133" s="1">
        <v>9784</v>
      </c>
      <c r="B133" s="1">
        <v>400</v>
      </c>
      <c r="C133" s="1" t="s">
        <v>220</v>
      </c>
      <c r="D133" s="1" t="s">
        <v>490</v>
      </c>
      <c r="E133" s="1" t="s">
        <v>8</v>
      </c>
      <c r="F133" s="1" t="s">
        <v>221</v>
      </c>
      <c r="G133" s="1">
        <v>2668150446</v>
      </c>
      <c r="H133" s="2">
        <v>38732</v>
      </c>
      <c r="I133" s="2">
        <v>43894</v>
      </c>
      <c r="J133" s="2" t="str">
        <f ca="1">IF(AND(TODAY()&gt;Data_Sheet[[#This Row],[M_Start_date]], TODAY()&lt;Data_Sheet[[#This Row],[M_End_date]]), "Active", IF(TODAY()&lt;Data_Sheet[[#This Row],[M_Start_date]], "Pending", "Expired"))</f>
        <v>Expired</v>
      </c>
      <c r="K133" s="1">
        <v>974</v>
      </c>
      <c r="L133" s="1" t="s">
        <v>687</v>
      </c>
      <c r="M133" s="1" t="s">
        <v>580</v>
      </c>
      <c r="N133" s="1" t="s">
        <v>588</v>
      </c>
      <c r="O133" s="1">
        <v>442</v>
      </c>
      <c r="P133" s="1">
        <v>770</v>
      </c>
      <c r="Q133" s="9">
        <f>Data_Sheet[[#This Row],[S.SH_WEIGHT]]/Data_Sheet[[#This Row],[S.SH_CHARGES]]</f>
        <v>0.574025974025974</v>
      </c>
      <c r="R133" s="1" t="s">
        <v>781</v>
      </c>
      <c r="S133" s="1" t="s">
        <v>918</v>
      </c>
      <c r="T133" s="1" t="s">
        <v>584</v>
      </c>
      <c r="U133" s="10">
        <v>41387</v>
      </c>
      <c r="V133" s="10">
        <v>41446</v>
      </c>
      <c r="W133" s="1" t="s">
        <v>1085</v>
      </c>
      <c r="X133" s="1">
        <v>44299</v>
      </c>
      <c r="Y133" s="1" t="s">
        <v>940</v>
      </c>
      <c r="Z133" s="1" t="s">
        <v>943</v>
      </c>
      <c r="AA133" s="2">
        <v>41446</v>
      </c>
      <c r="AB133" s="1">
        <v>984</v>
      </c>
      <c r="AC133" s="1" t="s">
        <v>1412</v>
      </c>
      <c r="AD133" s="1" t="s">
        <v>1198</v>
      </c>
      <c r="AE133" s="1" t="s">
        <v>1413</v>
      </c>
      <c r="AF133" s="1" t="s">
        <v>1177</v>
      </c>
      <c r="AG133" s="1">
        <v>2460523574</v>
      </c>
      <c r="AH133">
        <v>59</v>
      </c>
    </row>
    <row r="134" spans="1:34" x14ac:dyDescent="0.3">
      <c r="A134" s="1">
        <v>2593</v>
      </c>
      <c r="B134" s="1">
        <v>410</v>
      </c>
      <c r="C134" s="1" t="s">
        <v>206</v>
      </c>
      <c r="D134" s="1" t="s">
        <v>517</v>
      </c>
      <c r="E134" s="1" t="s">
        <v>11</v>
      </c>
      <c r="F134" s="1" t="s">
        <v>268</v>
      </c>
      <c r="G134" s="1">
        <v>5212165773</v>
      </c>
      <c r="H134" s="2">
        <v>41343</v>
      </c>
      <c r="I134" s="2">
        <v>48407</v>
      </c>
      <c r="J134" s="2" t="str">
        <f ca="1">IF(AND(TODAY()&gt;Data_Sheet[[#This Row],[M_Start_date]], TODAY()&lt;Data_Sheet[[#This Row],[M_End_date]]), "Active", IF(TODAY()&lt;Data_Sheet[[#This Row],[M_Start_date]], "Pending", "Expired"))</f>
        <v>Active</v>
      </c>
      <c r="K134" s="1">
        <v>178</v>
      </c>
      <c r="L134" s="1" t="s">
        <v>586</v>
      </c>
      <c r="M134" s="1" t="s">
        <v>580</v>
      </c>
      <c r="N134" s="1" t="s">
        <v>581</v>
      </c>
      <c r="O134" s="1">
        <v>745</v>
      </c>
      <c r="P134" s="1">
        <v>1383</v>
      </c>
      <c r="Q134" s="9">
        <f>Data_Sheet[[#This Row],[S.SH_WEIGHT]]/Data_Sheet[[#This Row],[S.SH_CHARGES]]</f>
        <v>0.53868402024584239</v>
      </c>
      <c r="R134" s="1" t="s">
        <v>662</v>
      </c>
      <c r="S134" s="1" t="s">
        <v>663</v>
      </c>
      <c r="T134" s="1" t="s">
        <v>584</v>
      </c>
      <c r="U134" s="10">
        <v>39814</v>
      </c>
      <c r="V134" s="10">
        <v>39839</v>
      </c>
      <c r="W134" s="1" t="s">
        <v>1041</v>
      </c>
      <c r="X134" s="1">
        <v>80179</v>
      </c>
      <c r="Y134" s="1" t="s">
        <v>940</v>
      </c>
      <c r="Z134" s="1" t="s">
        <v>943</v>
      </c>
      <c r="AA134" s="2">
        <v>39839</v>
      </c>
      <c r="AB134" s="1">
        <v>486</v>
      </c>
      <c r="AC134" s="1" t="s">
        <v>1414</v>
      </c>
      <c r="AD134" s="1" t="s">
        <v>1246</v>
      </c>
      <c r="AE134" s="1" t="s">
        <v>1415</v>
      </c>
      <c r="AF134" s="1" t="s">
        <v>1218</v>
      </c>
      <c r="AG134" s="1">
        <v>4167720507</v>
      </c>
      <c r="AH134">
        <v>25</v>
      </c>
    </row>
    <row r="135" spans="1:34" x14ac:dyDescent="0.3">
      <c r="A135" s="1">
        <v>6210</v>
      </c>
      <c r="B135" s="1">
        <v>271</v>
      </c>
      <c r="C135" s="1" t="s">
        <v>222</v>
      </c>
      <c r="D135" s="1" t="s">
        <v>491</v>
      </c>
      <c r="E135" s="1" t="s">
        <v>14</v>
      </c>
      <c r="F135" s="1" t="s">
        <v>223</v>
      </c>
      <c r="G135" s="1">
        <v>5992525888</v>
      </c>
      <c r="H135" s="2">
        <v>40353</v>
      </c>
      <c r="I135" s="2">
        <v>47425</v>
      </c>
      <c r="J135" s="2" t="str">
        <f ca="1">IF(AND(TODAY()&gt;Data_Sheet[[#This Row],[M_Start_date]], TODAY()&lt;Data_Sheet[[#This Row],[M_End_date]]), "Active", IF(TODAY()&lt;Data_Sheet[[#This Row],[M_Start_date]], "Pending", "Expired"))</f>
        <v>Active</v>
      </c>
      <c r="K135" s="1">
        <v>526</v>
      </c>
      <c r="L135" s="1" t="s">
        <v>579</v>
      </c>
      <c r="M135" s="1" t="s">
        <v>580</v>
      </c>
      <c r="N135" s="1" t="s">
        <v>588</v>
      </c>
      <c r="O135" s="1">
        <v>510</v>
      </c>
      <c r="P135" s="1">
        <v>1205</v>
      </c>
      <c r="Q135" s="9">
        <f>Data_Sheet[[#This Row],[S.SH_WEIGHT]]/Data_Sheet[[#This Row],[S.SH_CHARGES]]</f>
        <v>0.42323651452282157</v>
      </c>
      <c r="R135" s="1" t="s">
        <v>776</v>
      </c>
      <c r="S135" s="1" t="s">
        <v>777</v>
      </c>
      <c r="T135" s="1" t="s">
        <v>584</v>
      </c>
      <c r="U135" s="10">
        <v>33279</v>
      </c>
      <c r="V135" s="10">
        <v>33422</v>
      </c>
      <c r="W135" s="1" t="s">
        <v>1086</v>
      </c>
      <c r="X135" s="1">
        <v>67123</v>
      </c>
      <c r="Y135" s="1" t="s">
        <v>940</v>
      </c>
      <c r="Z135" s="1" t="s">
        <v>943</v>
      </c>
      <c r="AA135" s="2">
        <v>33422</v>
      </c>
      <c r="AB135" s="1">
        <v>881</v>
      </c>
      <c r="AC135" s="1" t="s">
        <v>1416</v>
      </c>
      <c r="AD135" s="1" t="s">
        <v>1169</v>
      </c>
      <c r="AE135" s="1" t="s">
        <v>891</v>
      </c>
      <c r="AF135" s="1" t="s">
        <v>1241</v>
      </c>
      <c r="AG135" s="1">
        <v>3243646644</v>
      </c>
      <c r="AH135">
        <v>143</v>
      </c>
    </row>
    <row r="136" spans="1:34" x14ac:dyDescent="0.3">
      <c r="A136" s="1">
        <v>5781</v>
      </c>
      <c r="B136" s="1">
        <v>110</v>
      </c>
      <c r="C136" s="1" t="s">
        <v>224</v>
      </c>
      <c r="D136" s="1" t="s">
        <v>492</v>
      </c>
      <c r="E136" s="1" t="s">
        <v>14</v>
      </c>
      <c r="F136" s="1" t="s">
        <v>225</v>
      </c>
      <c r="G136" s="1">
        <v>5391751398</v>
      </c>
      <c r="H136" s="2">
        <v>41589</v>
      </c>
      <c r="I136" s="2">
        <v>44773</v>
      </c>
      <c r="J136" s="2" t="str">
        <f ca="1">IF(AND(TODAY()&gt;Data_Sheet[[#This Row],[M_Start_date]], TODAY()&lt;Data_Sheet[[#This Row],[M_End_date]]), "Active", IF(TODAY()&lt;Data_Sheet[[#This Row],[M_Start_date]], "Pending", "Expired"))</f>
        <v>Expired</v>
      </c>
      <c r="K136" s="1">
        <v>510</v>
      </c>
      <c r="L136" s="1" t="s">
        <v>597</v>
      </c>
      <c r="M136" s="1" t="s">
        <v>580</v>
      </c>
      <c r="N136" s="1" t="s">
        <v>588</v>
      </c>
      <c r="O136" s="1">
        <v>117</v>
      </c>
      <c r="P136" s="1">
        <v>716</v>
      </c>
      <c r="Q136" s="9">
        <f>Data_Sheet[[#This Row],[S.SH_WEIGHT]]/Data_Sheet[[#This Row],[S.SH_CHARGES]]</f>
        <v>0.16340782122905029</v>
      </c>
      <c r="R136" s="1" t="s">
        <v>282</v>
      </c>
      <c r="S136" s="1" t="s">
        <v>771</v>
      </c>
      <c r="T136" s="1" t="s">
        <v>591</v>
      </c>
      <c r="U136" s="2">
        <v>28037</v>
      </c>
      <c r="V136" s="2"/>
      <c r="W136" s="1" t="s">
        <v>1088</v>
      </c>
      <c r="X136" s="1">
        <v>51104</v>
      </c>
      <c r="Y136" s="1" t="s">
        <v>946</v>
      </c>
      <c r="Z136" s="1" t="s">
        <v>943</v>
      </c>
      <c r="AA136" s="2"/>
      <c r="AB136" s="1">
        <v>883</v>
      </c>
      <c r="AC136" s="1" t="s">
        <v>1417</v>
      </c>
      <c r="AD136" s="1" t="s">
        <v>1179</v>
      </c>
      <c r="AE136" s="1" t="s">
        <v>1418</v>
      </c>
      <c r="AF136" s="1" t="s">
        <v>1419</v>
      </c>
      <c r="AG136" s="1">
        <v>4932358514</v>
      </c>
      <c r="AH136"/>
    </row>
    <row r="137" spans="1:34" x14ac:dyDescent="0.3">
      <c r="A137" s="1">
        <v>8306</v>
      </c>
      <c r="B137" s="1">
        <v>277</v>
      </c>
      <c r="C137" s="1" t="s">
        <v>226</v>
      </c>
      <c r="D137" s="1" t="s">
        <v>493</v>
      </c>
      <c r="E137" s="1" t="s">
        <v>14</v>
      </c>
      <c r="F137" s="1" t="s">
        <v>227</v>
      </c>
      <c r="G137" s="1">
        <v>4305011101</v>
      </c>
      <c r="H137" s="2">
        <v>40312</v>
      </c>
      <c r="I137" s="2">
        <v>42939</v>
      </c>
      <c r="J137" s="2" t="str">
        <f ca="1">IF(AND(TODAY()&gt;Data_Sheet[[#This Row],[M_Start_date]], TODAY()&lt;Data_Sheet[[#This Row],[M_End_date]]), "Active", IF(TODAY()&lt;Data_Sheet[[#This Row],[M_Start_date]], "Pending", "Expired"))</f>
        <v>Expired</v>
      </c>
      <c r="K137" s="1">
        <v>444</v>
      </c>
      <c r="L137" s="1" t="s">
        <v>586</v>
      </c>
      <c r="M137" s="1" t="s">
        <v>587</v>
      </c>
      <c r="N137" s="1" t="s">
        <v>581</v>
      </c>
      <c r="O137" s="1">
        <v>973</v>
      </c>
      <c r="P137" s="1">
        <v>1250</v>
      </c>
      <c r="Q137" s="9">
        <f>Data_Sheet[[#This Row],[S.SH_WEIGHT]]/Data_Sheet[[#This Row],[S.SH_CHARGES]]</f>
        <v>0.77839999999999998</v>
      </c>
      <c r="R137" s="1" t="s">
        <v>750</v>
      </c>
      <c r="S137" s="1" t="s">
        <v>751</v>
      </c>
      <c r="T137" s="1" t="s">
        <v>591</v>
      </c>
      <c r="U137" s="2">
        <v>32075</v>
      </c>
      <c r="V137" s="2"/>
      <c r="W137" s="1" t="s">
        <v>1089</v>
      </c>
      <c r="X137" s="1">
        <v>35369</v>
      </c>
      <c r="Y137" s="1" t="s">
        <v>946</v>
      </c>
      <c r="Z137" s="1" t="s">
        <v>941</v>
      </c>
      <c r="AA137" s="2"/>
      <c r="AB137" s="1">
        <v>735</v>
      </c>
      <c r="AC137" s="1" t="s">
        <v>1235</v>
      </c>
      <c r="AD137" s="1" t="s">
        <v>1172</v>
      </c>
      <c r="AE137" s="1" t="s">
        <v>1420</v>
      </c>
      <c r="AF137" s="1" t="s">
        <v>1213</v>
      </c>
      <c r="AG137" s="1">
        <v>1419382893</v>
      </c>
      <c r="AH137"/>
    </row>
    <row r="138" spans="1:34" x14ac:dyDescent="0.3">
      <c r="A138" s="1">
        <v>3270</v>
      </c>
      <c r="B138" s="1">
        <v>85</v>
      </c>
      <c r="C138" s="1" t="s">
        <v>228</v>
      </c>
      <c r="D138" s="1" t="s">
        <v>494</v>
      </c>
      <c r="E138" s="1" t="s">
        <v>14</v>
      </c>
      <c r="F138" s="1" t="s">
        <v>229</v>
      </c>
      <c r="G138" s="1">
        <v>3253132607</v>
      </c>
      <c r="H138" s="2">
        <v>36058</v>
      </c>
      <c r="I138" s="2">
        <v>43402</v>
      </c>
      <c r="J138" s="2" t="str">
        <f ca="1">IF(AND(TODAY()&gt;Data_Sheet[[#This Row],[M_Start_date]], TODAY()&lt;Data_Sheet[[#This Row],[M_End_date]]), "Active", IF(TODAY()&lt;Data_Sheet[[#This Row],[M_Start_date]], "Pending", "Expired"))</f>
        <v>Expired</v>
      </c>
      <c r="K138" s="1">
        <v>503</v>
      </c>
      <c r="L138" s="1" t="s">
        <v>638</v>
      </c>
      <c r="M138" s="1" t="s">
        <v>587</v>
      </c>
      <c r="N138" s="1" t="s">
        <v>588</v>
      </c>
      <c r="O138" s="1">
        <v>243</v>
      </c>
      <c r="P138" s="1">
        <v>935</v>
      </c>
      <c r="Q138" s="9">
        <f>Data_Sheet[[#This Row],[S.SH_WEIGHT]]/Data_Sheet[[#This Row],[S.SH_CHARGES]]</f>
        <v>0.25989304812834224</v>
      </c>
      <c r="R138" s="1" t="s">
        <v>769</v>
      </c>
      <c r="S138" s="1" t="s">
        <v>691</v>
      </c>
      <c r="T138" s="1" t="s">
        <v>584</v>
      </c>
      <c r="U138" s="10">
        <v>27114</v>
      </c>
      <c r="V138" s="10">
        <v>27174</v>
      </c>
      <c r="W138" s="1" t="s">
        <v>1090</v>
      </c>
      <c r="X138" s="1">
        <v>559</v>
      </c>
      <c r="Y138" s="1" t="s">
        <v>940</v>
      </c>
      <c r="Z138" s="1" t="s">
        <v>941</v>
      </c>
      <c r="AA138" s="2">
        <v>27174</v>
      </c>
      <c r="AB138" s="1">
        <v>120</v>
      </c>
      <c r="AC138" s="1" t="s">
        <v>1421</v>
      </c>
      <c r="AD138" s="1" t="s">
        <v>1159</v>
      </c>
      <c r="AE138" s="1" t="s">
        <v>1422</v>
      </c>
      <c r="AF138" s="1" t="s">
        <v>1423</v>
      </c>
      <c r="AG138" s="1">
        <v>6456637698</v>
      </c>
      <c r="AH138">
        <v>60</v>
      </c>
    </row>
    <row r="139" spans="1:34" x14ac:dyDescent="0.3">
      <c r="A139" s="1">
        <v>6798</v>
      </c>
      <c r="B139" s="1">
        <v>792</v>
      </c>
      <c r="C139" s="1" t="s">
        <v>354</v>
      </c>
      <c r="D139" s="1" t="s">
        <v>565</v>
      </c>
      <c r="E139" s="1" t="s">
        <v>8</v>
      </c>
      <c r="F139" s="1" t="s">
        <v>355</v>
      </c>
      <c r="G139" s="1">
        <v>3546706958</v>
      </c>
      <c r="H139" s="2">
        <v>37044</v>
      </c>
      <c r="I139" s="2">
        <v>41647</v>
      </c>
      <c r="J139" s="2" t="str">
        <f ca="1">IF(AND(TODAY()&gt;Data_Sheet[[#This Row],[M_Start_date]], TODAY()&lt;Data_Sheet[[#This Row],[M_End_date]]), "Active", IF(TODAY()&lt;Data_Sheet[[#This Row],[M_Start_date]], "Pending", "Expired"))</f>
        <v>Expired</v>
      </c>
      <c r="K139" s="1">
        <v>191</v>
      </c>
      <c r="L139" s="1" t="s">
        <v>594</v>
      </c>
      <c r="M139" s="1" t="s">
        <v>580</v>
      </c>
      <c r="N139" s="1" t="s">
        <v>581</v>
      </c>
      <c r="O139" s="1">
        <v>997</v>
      </c>
      <c r="P139" s="1">
        <v>1382</v>
      </c>
      <c r="Q139" s="9">
        <f>Data_Sheet[[#This Row],[S.SH_WEIGHT]]/Data_Sheet[[#This Row],[S.SH_CHARGES]]</f>
        <v>0.72141823444283648</v>
      </c>
      <c r="R139" s="1" t="s">
        <v>665</v>
      </c>
      <c r="S139" s="1" t="s">
        <v>666</v>
      </c>
      <c r="T139" s="1" t="s">
        <v>584</v>
      </c>
      <c r="U139" s="10">
        <v>32511</v>
      </c>
      <c r="V139" s="10">
        <v>32798</v>
      </c>
      <c r="W139" s="1" t="s">
        <v>1046</v>
      </c>
      <c r="X139" s="1">
        <v>17651</v>
      </c>
      <c r="Y139" s="1" t="s">
        <v>940</v>
      </c>
      <c r="Z139" s="1" t="s">
        <v>941</v>
      </c>
      <c r="AA139" s="2">
        <v>32798</v>
      </c>
      <c r="AB139" s="1">
        <v>179</v>
      </c>
      <c r="AC139" s="1" t="s">
        <v>1356</v>
      </c>
      <c r="AD139" s="1" t="s">
        <v>1198</v>
      </c>
      <c r="AE139" s="1" t="s">
        <v>1424</v>
      </c>
      <c r="AF139" s="1" t="s">
        <v>1152</v>
      </c>
      <c r="AG139" s="1">
        <v>9768020592</v>
      </c>
      <c r="AH139">
        <v>287</v>
      </c>
    </row>
    <row r="140" spans="1:34" x14ac:dyDescent="0.3">
      <c r="A140" s="1">
        <v>3733</v>
      </c>
      <c r="B140" s="1">
        <v>731</v>
      </c>
      <c r="C140" s="1" t="s">
        <v>232</v>
      </c>
      <c r="D140" s="1" t="s">
        <v>496</v>
      </c>
      <c r="E140" s="1" t="s">
        <v>8</v>
      </c>
      <c r="F140" s="1" t="s">
        <v>233</v>
      </c>
      <c r="G140" s="1">
        <v>8831717023</v>
      </c>
      <c r="H140" s="2">
        <v>29331</v>
      </c>
      <c r="I140" s="2">
        <v>31520</v>
      </c>
      <c r="J140" s="2" t="str">
        <f ca="1">IF(AND(TODAY()&gt;Data_Sheet[[#This Row],[M_Start_date]], TODAY()&lt;Data_Sheet[[#This Row],[M_End_date]]), "Active", IF(TODAY()&lt;Data_Sheet[[#This Row],[M_Start_date]], "Pending", "Expired"))</f>
        <v>Expired</v>
      </c>
      <c r="K140" s="1">
        <v>823</v>
      </c>
      <c r="L140" s="1" t="s">
        <v>608</v>
      </c>
      <c r="M140" s="1" t="s">
        <v>587</v>
      </c>
      <c r="N140" s="1" t="s">
        <v>581</v>
      </c>
      <c r="O140" s="1">
        <v>571</v>
      </c>
      <c r="P140" s="1">
        <v>1031</v>
      </c>
      <c r="Q140" s="9">
        <f>Data_Sheet[[#This Row],[S.SH_WEIGHT]]/Data_Sheet[[#This Row],[S.SH_CHARGES]]</f>
        <v>0.55383123181377303</v>
      </c>
      <c r="R140" s="1" t="s">
        <v>173</v>
      </c>
      <c r="S140" s="1" t="s">
        <v>866</v>
      </c>
      <c r="T140" s="1" t="s">
        <v>584</v>
      </c>
      <c r="U140" s="10">
        <v>27532</v>
      </c>
      <c r="V140" s="10">
        <v>27534</v>
      </c>
      <c r="W140" s="1" t="s">
        <v>1091</v>
      </c>
      <c r="X140" s="1">
        <v>51472</v>
      </c>
      <c r="Y140" s="1" t="s">
        <v>940</v>
      </c>
      <c r="Z140" s="1" t="s">
        <v>941</v>
      </c>
      <c r="AA140" s="2">
        <v>27534</v>
      </c>
      <c r="AB140" s="1">
        <v>618</v>
      </c>
      <c r="AC140" s="1" t="s">
        <v>1390</v>
      </c>
      <c r="AD140" s="1" t="s">
        <v>1169</v>
      </c>
      <c r="AE140" s="1" t="s">
        <v>1425</v>
      </c>
      <c r="AF140" s="1" t="s">
        <v>1338</v>
      </c>
      <c r="AG140" s="1">
        <v>6419268208</v>
      </c>
      <c r="AH140">
        <v>2</v>
      </c>
    </row>
    <row r="141" spans="1:34" x14ac:dyDescent="0.3">
      <c r="A141" s="1">
        <v>4142</v>
      </c>
      <c r="B141" s="1">
        <v>955</v>
      </c>
      <c r="C141" s="1" t="s">
        <v>264</v>
      </c>
      <c r="D141" s="1" t="s">
        <v>515</v>
      </c>
      <c r="E141" s="1" t="s">
        <v>14</v>
      </c>
      <c r="F141" s="1" t="s">
        <v>265</v>
      </c>
      <c r="G141" s="1">
        <v>1771412315</v>
      </c>
      <c r="H141" s="2">
        <v>28397</v>
      </c>
      <c r="I141" s="2">
        <v>33803</v>
      </c>
      <c r="J141" s="2" t="str">
        <f ca="1">IF(AND(TODAY()&gt;Data_Sheet[[#This Row],[M_Start_date]], TODAY()&lt;Data_Sheet[[#This Row],[M_End_date]]), "Active", IF(TODAY()&lt;Data_Sheet[[#This Row],[M_Start_date]], "Pending", "Expired"))</f>
        <v>Expired</v>
      </c>
      <c r="K141" s="1">
        <v>197</v>
      </c>
      <c r="L141" s="1" t="s">
        <v>638</v>
      </c>
      <c r="M141" s="1" t="s">
        <v>587</v>
      </c>
      <c r="N141" s="1" t="s">
        <v>581</v>
      </c>
      <c r="O141" s="1">
        <v>98</v>
      </c>
      <c r="P141" s="1">
        <v>360</v>
      </c>
      <c r="Q141" s="9">
        <f>Data_Sheet[[#This Row],[S.SH_WEIGHT]]/Data_Sheet[[#This Row],[S.SH_CHARGES]]</f>
        <v>0.2722222222222222</v>
      </c>
      <c r="R141" s="1" t="s">
        <v>667</v>
      </c>
      <c r="S141" s="1" t="s">
        <v>668</v>
      </c>
      <c r="T141" s="1" t="s">
        <v>584</v>
      </c>
      <c r="U141" s="10">
        <v>32596</v>
      </c>
      <c r="V141" s="10">
        <v>32743</v>
      </c>
      <c r="W141" s="1" t="s">
        <v>1049</v>
      </c>
      <c r="X141" s="1">
        <v>57138</v>
      </c>
      <c r="Y141" s="1" t="s">
        <v>940</v>
      </c>
      <c r="Z141" s="1" t="s">
        <v>943</v>
      </c>
      <c r="AA141" s="2">
        <v>32743</v>
      </c>
      <c r="AB141" s="1">
        <v>679</v>
      </c>
      <c r="AC141" s="1" t="s">
        <v>291</v>
      </c>
      <c r="AD141" s="1" t="s">
        <v>1246</v>
      </c>
      <c r="AE141" s="1" t="s">
        <v>696</v>
      </c>
      <c r="AF141" s="1" t="s">
        <v>1157</v>
      </c>
      <c r="AG141" s="1">
        <v>2458047806</v>
      </c>
      <c r="AH141">
        <v>147</v>
      </c>
    </row>
    <row r="142" spans="1:34" x14ac:dyDescent="0.3">
      <c r="A142" s="1">
        <v>3</v>
      </c>
      <c r="B142" s="1">
        <v>275</v>
      </c>
      <c r="C142" s="1" t="s">
        <v>236</v>
      </c>
      <c r="D142" s="1" t="s">
        <v>498</v>
      </c>
      <c r="E142" s="1" t="s">
        <v>8</v>
      </c>
      <c r="F142" s="1" t="s">
        <v>237</v>
      </c>
      <c r="G142" s="1">
        <v>9875661422</v>
      </c>
      <c r="H142" s="2">
        <v>34426</v>
      </c>
      <c r="I142" s="2">
        <v>38002</v>
      </c>
      <c r="J142" s="2" t="str">
        <f ca="1">IF(AND(TODAY()&gt;Data_Sheet[[#This Row],[M_Start_date]], TODAY()&lt;Data_Sheet[[#This Row],[M_End_date]]), "Active", IF(TODAY()&lt;Data_Sheet[[#This Row],[M_Start_date]], "Pending", "Expired"))</f>
        <v>Expired</v>
      </c>
      <c r="K142" s="1">
        <v>625</v>
      </c>
      <c r="L142" s="1" t="s">
        <v>601</v>
      </c>
      <c r="M142" s="1" t="s">
        <v>580</v>
      </c>
      <c r="N142" s="1" t="s">
        <v>588</v>
      </c>
      <c r="O142" s="1">
        <v>318</v>
      </c>
      <c r="P142" s="1">
        <v>980</v>
      </c>
      <c r="Q142" s="9">
        <f>Data_Sheet[[#This Row],[S.SH_WEIGHT]]/Data_Sheet[[#This Row],[S.SH_CHARGES]]</f>
        <v>0.32448979591836735</v>
      </c>
      <c r="R142" s="1" t="s">
        <v>805</v>
      </c>
      <c r="S142" s="1" t="s">
        <v>806</v>
      </c>
      <c r="T142" s="1" t="s">
        <v>591</v>
      </c>
      <c r="U142" s="2">
        <v>43376</v>
      </c>
      <c r="V142" s="2"/>
      <c r="W142" s="1" t="s">
        <v>1093</v>
      </c>
      <c r="X142" s="1">
        <v>98982</v>
      </c>
      <c r="Y142" s="1" t="s">
        <v>946</v>
      </c>
      <c r="Z142" s="1" t="s">
        <v>941</v>
      </c>
      <c r="AA142" s="2"/>
      <c r="AB142" s="1">
        <v>619</v>
      </c>
      <c r="AC142" s="1" t="s">
        <v>1426</v>
      </c>
      <c r="AD142" s="1" t="s">
        <v>1172</v>
      </c>
      <c r="AE142" s="1" t="s">
        <v>1427</v>
      </c>
      <c r="AF142" s="1" t="s">
        <v>1261</v>
      </c>
      <c r="AG142" s="1">
        <v>9823103962</v>
      </c>
      <c r="AH142"/>
    </row>
    <row r="143" spans="1:34" x14ac:dyDescent="0.3">
      <c r="A143" s="1">
        <v>1896</v>
      </c>
      <c r="B143" s="1">
        <v>278</v>
      </c>
      <c r="C143" s="1" t="s">
        <v>238</v>
      </c>
      <c r="D143" s="1" t="s">
        <v>499</v>
      </c>
      <c r="E143" s="1" t="s">
        <v>14</v>
      </c>
      <c r="F143" s="1" t="s">
        <v>239</v>
      </c>
      <c r="G143" s="1">
        <v>9976580262</v>
      </c>
      <c r="H143" s="2">
        <v>28397</v>
      </c>
      <c r="I143" s="2">
        <v>31787</v>
      </c>
      <c r="J143" s="2" t="str">
        <f ca="1">IF(AND(TODAY()&gt;Data_Sheet[[#This Row],[M_Start_date]], TODAY()&lt;Data_Sheet[[#This Row],[M_End_date]]), "Active", IF(TODAY()&lt;Data_Sheet[[#This Row],[M_Start_date]], "Pending", "Expired"))</f>
        <v>Expired</v>
      </c>
      <c r="K143" s="1">
        <v>695</v>
      </c>
      <c r="L143" s="1" t="s">
        <v>638</v>
      </c>
      <c r="M143" s="1" t="s">
        <v>587</v>
      </c>
      <c r="N143" s="1" t="s">
        <v>588</v>
      </c>
      <c r="O143" s="1">
        <v>266</v>
      </c>
      <c r="P143" s="1">
        <v>833</v>
      </c>
      <c r="Q143" s="9">
        <f>Data_Sheet[[#This Row],[S.SH_WEIGHT]]/Data_Sheet[[#This Row],[S.SH_CHARGES]]</f>
        <v>0.31932773109243695</v>
      </c>
      <c r="R143" s="1" t="s">
        <v>305</v>
      </c>
      <c r="S143" s="1" t="s">
        <v>825</v>
      </c>
      <c r="T143" s="1" t="s">
        <v>591</v>
      </c>
      <c r="U143" s="2">
        <v>41542</v>
      </c>
      <c r="V143" s="2"/>
      <c r="W143" s="1" t="s">
        <v>1094</v>
      </c>
      <c r="X143" s="1">
        <v>47111</v>
      </c>
      <c r="Y143" s="1" t="s">
        <v>946</v>
      </c>
      <c r="Z143" s="1" t="s">
        <v>943</v>
      </c>
      <c r="AA143" s="2"/>
      <c r="AB143" s="1">
        <v>393</v>
      </c>
      <c r="AC143" s="1" t="s">
        <v>174</v>
      </c>
      <c r="AD143" s="1" t="s">
        <v>1169</v>
      </c>
      <c r="AE143" s="1" t="s">
        <v>1428</v>
      </c>
      <c r="AF143" s="1" t="s">
        <v>1152</v>
      </c>
      <c r="AG143" s="1">
        <v>5931525319</v>
      </c>
      <c r="AH143"/>
    </row>
    <row r="144" spans="1:34" x14ac:dyDescent="0.3">
      <c r="A144" s="1">
        <v>9631</v>
      </c>
      <c r="B144" s="1">
        <v>948</v>
      </c>
      <c r="C144" s="1" t="s">
        <v>240</v>
      </c>
      <c r="D144" s="1" t="s">
        <v>500</v>
      </c>
      <c r="E144" s="1" t="s">
        <v>14</v>
      </c>
      <c r="F144" s="1" t="s">
        <v>241</v>
      </c>
      <c r="G144" s="1">
        <v>7191264003</v>
      </c>
      <c r="H144" s="2">
        <v>40565</v>
      </c>
      <c r="I144" s="2">
        <v>42654</v>
      </c>
      <c r="J144" s="2" t="str">
        <f ca="1">IF(AND(TODAY()&gt;Data_Sheet[[#This Row],[M_Start_date]], TODAY()&lt;Data_Sheet[[#This Row],[M_End_date]]), "Active", IF(TODAY()&lt;Data_Sheet[[#This Row],[M_Start_date]], "Pending", "Expired"))</f>
        <v>Expired</v>
      </c>
      <c r="K144" s="1">
        <v>983</v>
      </c>
      <c r="L144" s="1" t="s">
        <v>594</v>
      </c>
      <c r="M144" s="1" t="s">
        <v>580</v>
      </c>
      <c r="N144" s="1" t="s">
        <v>588</v>
      </c>
      <c r="O144" s="1">
        <v>60</v>
      </c>
      <c r="P144" s="1">
        <v>166</v>
      </c>
      <c r="Q144" s="9">
        <f>Data_Sheet[[#This Row],[S.SH_WEIGHT]]/Data_Sheet[[#This Row],[S.SH_CHARGES]]</f>
        <v>0.36144578313253012</v>
      </c>
      <c r="R144" s="1" t="s">
        <v>859</v>
      </c>
      <c r="S144" s="1" t="s">
        <v>921</v>
      </c>
      <c r="T144" s="1" t="s">
        <v>591</v>
      </c>
      <c r="U144" s="2">
        <v>34159</v>
      </c>
      <c r="V144" s="2"/>
      <c r="W144" s="1" t="s">
        <v>1096</v>
      </c>
      <c r="X144" s="1">
        <v>87420</v>
      </c>
      <c r="Y144" s="1" t="s">
        <v>946</v>
      </c>
      <c r="Z144" s="1" t="s">
        <v>943</v>
      </c>
      <c r="AA144" s="2"/>
      <c r="AB144" s="1">
        <v>127</v>
      </c>
      <c r="AC144" s="1" t="s">
        <v>174</v>
      </c>
      <c r="AD144" s="1" t="s">
        <v>1221</v>
      </c>
      <c r="AE144" s="1" t="s">
        <v>1429</v>
      </c>
      <c r="AF144" s="1" t="s">
        <v>1223</v>
      </c>
      <c r="AG144" s="1">
        <v>5199096406</v>
      </c>
      <c r="AH144"/>
    </row>
    <row r="145" spans="1:34" x14ac:dyDescent="0.3">
      <c r="A145" s="1">
        <v>9807</v>
      </c>
      <c r="B145" s="1">
        <v>311</v>
      </c>
      <c r="C145" s="1" t="s">
        <v>269</v>
      </c>
      <c r="D145" s="1" t="s">
        <v>518</v>
      </c>
      <c r="E145" s="1" t="s">
        <v>14</v>
      </c>
      <c r="F145" s="1" t="s">
        <v>270</v>
      </c>
      <c r="G145" s="1">
        <v>1106944265</v>
      </c>
      <c r="H145" s="2">
        <v>38436</v>
      </c>
      <c r="I145" s="2">
        <v>43732</v>
      </c>
      <c r="J145" s="2" t="str">
        <f ca="1">IF(AND(TODAY()&gt;Data_Sheet[[#This Row],[M_Start_date]], TODAY()&lt;Data_Sheet[[#This Row],[M_End_date]]), "Active", IF(TODAY()&lt;Data_Sheet[[#This Row],[M_Start_date]], "Pending", "Expired"))</f>
        <v>Expired</v>
      </c>
      <c r="K145" s="1">
        <v>202</v>
      </c>
      <c r="L145" s="1" t="s">
        <v>594</v>
      </c>
      <c r="M145" s="1" t="s">
        <v>580</v>
      </c>
      <c r="N145" s="1" t="s">
        <v>581</v>
      </c>
      <c r="O145" s="1">
        <v>871</v>
      </c>
      <c r="P145" s="1">
        <v>1274</v>
      </c>
      <c r="Q145" s="9">
        <f>Data_Sheet[[#This Row],[S.SH_WEIGHT]]/Data_Sheet[[#This Row],[S.SH_CHARGES]]</f>
        <v>0.68367346938775508</v>
      </c>
      <c r="R145" s="1" t="s">
        <v>673</v>
      </c>
      <c r="S145" s="1" t="s">
        <v>649</v>
      </c>
      <c r="T145" s="1" t="s">
        <v>584</v>
      </c>
      <c r="U145" s="10">
        <v>36918</v>
      </c>
      <c r="V145" s="10">
        <v>37106</v>
      </c>
      <c r="W145" s="1" t="s">
        <v>1051</v>
      </c>
      <c r="X145" s="1">
        <v>63810</v>
      </c>
      <c r="Y145" s="1" t="s">
        <v>940</v>
      </c>
      <c r="Z145" s="1" t="s">
        <v>941</v>
      </c>
      <c r="AA145" s="2">
        <v>37106</v>
      </c>
      <c r="AB145" s="1">
        <v>899</v>
      </c>
      <c r="AC145" s="1" t="s">
        <v>1430</v>
      </c>
      <c r="AD145" s="1" t="s">
        <v>1221</v>
      </c>
      <c r="AE145" s="1" t="s">
        <v>1431</v>
      </c>
      <c r="AF145" s="1" t="s">
        <v>1155</v>
      </c>
      <c r="AG145" s="1">
        <v>4565205218</v>
      </c>
      <c r="AH145">
        <v>188</v>
      </c>
    </row>
    <row r="146" spans="1:34" x14ac:dyDescent="0.3">
      <c r="A146" s="1">
        <v>1202</v>
      </c>
      <c r="B146" s="1">
        <v>426</v>
      </c>
      <c r="C146" s="1" t="s">
        <v>244</v>
      </c>
      <c r="D146" s="1" t="s">
        <v>502</v>
      </c>
      <c r="E146" s="1" t="s">
        <v>8</v>
      </c>
      <c r="F146" s="1" t="s">
        <v>245</v>
      </c>
      <c r="G146" s="1">
        <v>4935174932</v>
      </c>
      <c r="H146" s="2">
        <v>39390</v>
      </c>
      <c r="I146" s="2">
        <v>45663</v>
      </c>
      <c r="J146" s="2" t="str">
        <f ca="1">IF(AND(TODAY()&gt;Data_Sheet[[#This Row],[M_Start_date]], TODAY()&lt;Data_Sheet[[#This Row],[M_End_date]]), "Active", IF(TODAY()&lt;Data_Sheet[[#This Row],[M_Start_date]], "Pending", "Expired"))</f>
        <v>Active</v>
      </c>
      <c r="K146" s="1">
        <v>397</v>
      </c>
      <c r="L146" s="1" t="s">
        <v>687</v>
      </c>
      <c r="M146" s="1" t="s">
        <v>580</v>
      </c>
      <c r="N146" s="1" t="s">
        <v>581</v>
      </c>
      <c r="O146" s="1">
        <v>876</v>
      </c>
      <c r="P146" s="1">
        <v>1045</v>
      </c>
      <c r="Q146" s="9">
        <f>Data_Sheet[[#This Row],[S.SH_WEIGHT]]/Data_Sheet[[#This Row],[S.SH_CHARGES]]</f>
        <v>0.83827751196172251</v>
      </c>
      <c r="R146" s="1" t="s">
        <v>741</v>
      </c>
      <c r="S146" s="1" t="s">
        <v>742</v>
      </c>
      <c r="T146" s="1" t="s">
        <v>591</v>
      </c>
      <c r="U146" s="2">
        <v>38046</v>
      </c>
      <c r="V146" s="2"/>
      <c r="W146" s="1" t="s">
        <v>1097</v>
      </c>
      <c r="X146" s="1">
        <v>41003</v>
      </c>
      <c r="Y146" s="1" t="s">
        <v>946</v>
      </c>
      <c r="Z146" s="1" t="s">
        <v>941</v>
      </c>
      <c r="AA146" s="2"/>
      <c r="AB146" s="1">
        <v>839</v>
      </c>
      <c r="AC146" s="1" t="s">
        <v>1432</v>
      </c>
      <c r="AD146" s="1" t="s">
        <v>1221</v>
      </c>
      <c r="AE146" s="1" t="s">
        <v>1433</v>
      </c>
      <c r="AF146" s="1" t="s">
        <v>1338</v>
      </c>
      <c r="AG146" s="1">
        <v>1385206446</v>
      </c>
      <c r="AH146"/>
    </row>
    <row r="147" spans="1:34" x14ac:dyDescent="0.3">
      <c r="A147" s="1">
        <v>8834</v>
      </c>
      <c r="B147" s="1">
        <v>735</v>
      </c>
      <c r="C147" s="1" t="s">
        <v>96</v>
      </c>
      <c r="D147" s="1" t="s">
        <v>503</v>
      </c>
      <c r="E147" s="1" t="s">
        <v>8</v>
      </c>
      <c r="F147" s="1" t="s">
        <v>246</v>
      </c>
      <c r="G147" s="1">
        <v>6582738747</v>
      </c>
      <c r="H147" s="2">
        <v>32245</v>
      </c>
      <c r="I147" s="2">
        <v>37459</v>
      </c>
      <c r="J147" s="2" t="str">
        <f ca="1">IF(AND(TODAY()&gt;Data_Sheet[[#This Row],[M_Start_date]], TODAY()&lt;Data_Sheet[[#This Row],[M_End_date]]), "Active", IF(TODAY()&lt;Data_Sheet[[#This Row],[M_Start_date]], "Pending", "Expired"))</f>
        <v>Expired</v>
      </c>
      <c r="K147" s="1">
        <v>599</v>
      </c>
      <c r="L147" s="1" t="s">
        <v>601</v>
      </c>
      <c r="M147" s="1" t="s">
        <v>587</v>
      </c>
      <c r="N147" s="1" t="s">
        <v>588</v>
      </c>
      <c r="O147" s="1">
        <v>946</v>
      </c>
      <c r="P147" s="1">
        <v>1100</v>
      </c>
      <c r="Q147" s="9">
        <f>Data_Sheet[[#This Row],[S.SH_WEIGHT]]/Data_Sheet[[#This Row],[S.SH_CHARGES]]</f>
        <v>0.86</v>
      </c>
      <c r="R147" s="1" t="s">
        <v>168</v>
      </c>
      <c r="S147" s="1" t="s">
        <v>355</v>
      </c>
      <c r="T147" s="1" t="s">
        <v>591</v>
      </c>
      <c r="U147" s="2">
        <v>37134</v>
      </c>
      <c r="V147" s="2"/>
      <c r="W147" s="1" t="s">
        <v>1098</v>
      </c>
      <c r="X147" s="1">
        <v>58511</v>
      </c>
      <c r="Y147" s="1" t="s">
        <v>946</v>
      </c>
      <c r="Z147" s="1" t="s">
        <v>941</v>
      </c>
      <c r="AA147" s="2"/>
      <c r="AB147" s="1">
        <v>787</v>
      </c>
      <c r="AC147" s="1" t="s">
        <v>1353</v>
      </c>
      <c r="AD147" s="1" t="s">
        <v>1211</v>
      </c>
      <c r="AE147" s="1" t="s">
        <v>1434</v>
      </c>
      <c r="AF147" s="1" t="s">
        <v>1276</v>
      </c>
      <c r="AG147" s="1">
        <v>7592482439</v>
      </c>
      <c r="AH147"/>
    </row>
    <row r="148" spans="1:34" x14ac:dyDescent="0.3">
      <c r="A148" s="1">
        <v>1201</v>
      </c>
      <c r="B148" s="1">
        <v>666</v>
      </c>
      <c r="C148" s="1" t="s">
        <v>247</v>
      </c>
      <c r="D148" s="1" t="s">
        <v>504</v>
      </c>
      <c r="E148" s="1" t="s">
        <v>8</v>
      </c>
      <c r="F148" s="1" t="s">
        <v>248</v>
      </c>
      <c r="G148" s="1">
        <v>7050577792</v>
      </c>
      <c r="H148" s="2">
        <v>32166</v>
      </c>
      <c r="I148" s="2">
        <v>39254</v>
      </c>
      <c r="J148" s="2" t="str">
        <f ca="1">IF(AND(TODAY()&gt;Data_Sheet[[#This Row],[M_Start_date]], TODAY()&lt;Data_Sheet[[#This Row],[M_End_date]]), "Active", IF(TODAY()&lt;Data_Sheet[[#This Row],[M_Start_date]], "Pending", "Expired"))</f>
        <v>Expired</v>
      </c>
      <c r="K148" s="1">
        <v>306</v>
      </c>
      <c r="L148" s="1" t="s">
        <v>611</v>
      </c>
      <c r="M148" s="1" t="s">
        <v>587</v>
      </c>
      <c r="N148" s="1" t="s">
        <v>588</v>
      </c>
      <c r="O148" s="1">
        <v>654</v>
      </c>
      <c r="P148" s="1">
        <v>1150</v>
      </c>
      <c r="Q148" s="9">
        <f>Data_Sheet[[#This Row],[S.SH_WEIGHT]]/Data_Sheet[[#This Row],[S.SH_CHARGES]]</f>
        <v>0.56869565217391305</v>
      </c>
      <c r="R148" s="1" t="s">
        <v>190</v>
      </c>
      <c r="S148" s="1" t="s">
        <v>706</v>
      </c>
      <c r="T148" s="1" t="s">
        <v>584</v>
      </c>
      <c r="U148" s="10">
        <v>30344</v>
      </c>
      <c r="V148" s="10">
        <v>30519</v>
      </c>
      <c r="W148" s="1" t="s">
        <v>1080</v>
      </c>
      <c r="X148" s="1">
        <v>52868</v>
      </c>
      <c r="Y148" s="1" t="s">
        <v>940</v>
      </c>
      <c r="Z148" s="1" t="s">
        <v>943</v>
      </c>
      <c r="AA148" s="2">
        <v>30519</v>
      </c>
      <c r="AB148" s="1">
        <v>658</v>
      </c>
      <c r="AC148" s="1" t="s">
        <v>182</v>
      </c>
      <c r="AD148" s="1" t="s">
        <v>1169</v>
      </c>
      <c r="AE148" s="1" t="s">
        <v>1435</v>
      </c>
      <c r="AF148" s="1" t="s">
        <v>1338</v>
      </c>
      <c r="AG148" s="1">
        <v>1575826863</v>
      </c>
      <c r="AH148">
        <v>175</v>
      </c>
    </row>
    <row r="149" spans="1:34" x14ac:dyDescent="0.3">
      <c r="A149" s="1">
        <v>5894</v>
      </c>
      <c r="B149" s="1">
        <v>976</v>
      </c>
      <c r="C149" s="1" t="s">
        <v>337</v>
      </c>
      <c r="D149" s="1" t="s">
        <v>555</v>
      </c>
      <c r="E149" s="1" t="s">
        <v>8</v>
      </c>
      <c r="F149" s="1" t="s">
        <v>338</v>
      </c>
      <c r="G149" s="1">
        <v>2287296780</v>
      </c>
      <c r="H149" s="2">
        <v>41343</v>
      </c>
      <c r="I149" s="2">
        <v>41645</v>
      </c>
      <c r="J149" s="2" t="str">
        <f ca="1">IF(AND(TODAY()&gt;Data_Sheet[[#This Row],[M_Start_date]], TODAY()&lt;Data_Sheet[[#This Row],[M_End_date]]), "Active", IF(TODAY()&lt;Data_Sheet[[#This Row],[M_Start_date]], "Pending", "Expired"))</f>
        <v>Expired</v>
      </c>
      <c r="K149" s="1">
        <v>206</v>
      </c>
      <c r="L149" s="1" t="s">
        <v>624</v>
      </c>
      <c r="M149" s="1" t="s">
        <v>580</v>
      </c>
      <c r="N149" s="1" t="s">
        <v>581</v>
      </c>
      <c r="O149" s="1">
        <v>854</v>
      </c>
      <c r="P149" s="1">
        <v>1251</v>
      </c>
      <c r="Q149" s="9">
        <f>Data_Sheet[[#This Row],[S.SH_WEIGHT]]/Data_Sheet[[#This Row],[S.SH_CHARGES]]</f>
        <v>0.68265387689848123</v>
      </c>
      <c r="R149" s="1" t="s">
        <v>674</v>
      </c>
      <c r="S149" s="1" t="s">
        <v>157</v>
      </c>
      <c r="T149" s="1" t="s">
        <v>591</v>
      </c>
      <c r="U149" s="2">
        <v>41085</v>
      </c>
      <c r="V149" s="2"/>
      <c r="W149" s="1" t="s">
        <v>1054</v>
      </c>
      <c r="X149" s="1">
        <v>27741</v>
      </c>
      <c r="Y149" s="1" t="s">
        <v>946</v>
      </c>
      <c r="Z149" s="1" t="s">
        <v>943</v>
      </c>
      <c r="AA149" s="2"/>
      <c r="AB149" s="1">
        <v>401</v>
      </c>
      <c r="AC149" s="1" t="s">
        <v>1436</v>
      </c>
      <c r="AD149" s="1" t="s">
        <v>1159</v>
      </c>
      <c r="AE149" s="1" t="s">
        <v>1437</v>
      </c>
      <c r="AF149" s="1" t="s">
        <v>1228</v>
      </c>
      <c r="AG149" s="1">
        <v>3288511772</v>
      </c>
      <c r="AH149"/>
    </row>
    <row r="150" spans="1:34" x14ac:dyDescent="0.3">
      <c r="A150" s="1">
        <v>2573</v>
      </c>
      <c r="B150" s="1">
        <v>888</v>
      </c>
      <c r="C150" s="1" t="s">
        <v>249</v>
      </c>
      <c r="D150" s="1" t="s">
        <v>505</v>
      </c>
      <c r="E150" s="1" t="s">
        <v>8</v>
      </c>
      <c r="F150" s="1" t="s">
        <v>250</v>
      </c>
      <c r="G150" s="1">
        <v>8241842420</v>
      </c>
      <c r="H150" s="2">
        <v>39669</v>
      </c>
      <c r="I150" s="2">
        <v>40341</v>
      </c>
      <c r="J150" s="2" t="str">
        <f ca="1">IF(AND(TODAY()&gt;Data_Sheet[[#This Row],[M_Start_date]], TODAY()&lt;Data_Sheet[[#This Row],[M_End_date]]), "Active", IF(TODAY()&lt;Data_Sheet[[#This Row],[M_Start_date]], "Pending", "Expired"))</f>
        <v>Expired</v>
      </c>
      <c r="K150" s="1">
        <v>536</v>
      </c>
      <c r="L150" s="1" t="s">
        <v>586</v>
      </c>
      <c r="M150" s="1" t="s">
        <v>587</v>
      </c>
      <c r="N150" s="1" t="s">
        <v>581</v>
      </c>
      <c r="O150" s="1">
        <v>74</v>
      </c>
      <c r="P150" s="1">
        <v>281</v>
      </c>
      <c r="Q150" s="9">
        <f>Data_Sheet[[#This Row],[S.SH_WEIGHT]]/Data_Sheet[[#This Row],[S.SH_CHARGES]]</f>
        <v>0.26334519572953735</v>
      </c>
      <c r="R150" s="1" t="s">
        <v>622</v>
      </c>
      <c r="S150" s="1" t="s">
        <v>778</v>
      </c>
      <c r="T150" s="1" t="s">
        <v>584</v>
      </c>
      <c r="U150" s="10">
        <v>42636</v>
      </c>
      <c r="V150" s="10">
        <v>42634</v>
      </c>
      <c r="W150" s="1" t="s">
        <v>1099</v>
      </c>
      <c r="X150" s="1">
        <v>8206</v>
      </c>
      <c r="Y150" s="1" t="s">
        <v>940</v>
      </c>
      <c r="Z150" s="1" t="s">
        <v>941</v>
      </c>
      <c r="AA150" s="2">
        <v>42634</v>
      </c>
      <c r="AB150" s="1">
        <v>302</v>
      </c>
      <c r="AC150" s="1" t="s">
        <v>1438</v>
      </c>
      <c r="AD150" s="1" t="s">
        <v>1311</v>
      </c>
      <c r="AE150" s="1" t="s">
        <v>903</v>
      </c>
      <c r="AF150" s="1" t="s">
        <v>1223</v>
      </c>
      <c r="AG150" s="1">
        <v>4826890428</v>
      </c>
      <c r="AH150">
        <v>-2</v>
      </c>
    </row>
    <row r="151" spans="1:34" x14ac:dyDescent="0.3">
      <c r="A151" s="1">
        <v>2601</v>
      </c>
      <c r="B151" s="1">
        <v>43</v>
      </c>
      <c r="C151" s="1" t="s">
        <v>253</v>
      </c>
      <c r="D151" s="1" t="s">
        <v>507</v>
      </c>
      <c r="E151" s="1" t="s">
        <v>11</v>
      </c>
      <c r="F151" s="1" t="s">
        <v>254</v>
      </c>
      <c r="G151" s="1">
        <v>9380507727</v>
      </c>
      <c r="H151" s="2">
        <v>30200</v>
      </c>
      <c r="I151" s="2">
        <v>34861</v>
      </c>
      <c r="J151" s="2" t="str">
        <f ca="1">IF(AND(TODAY()&gt;Data_Sheet[[#This Row],[M_Start_date]], TODAY()&lt;Data_Sheet[[#This Row],[M_End_date]]), "Active", IF(TODAY()&lt;Data_Sheet[[#This Row],[M_Start_date]], "Pending", "Expired"))</f>
        <v>Expired</v>
      </c>
      <c r="K151" s="1">
        <v>515</v>
      </c>
      <c r="L151" s="1" t="s">
        <v>608</v>
      </c>
      <c r="M151" s="1" t="s">
        <v>587</v>
      </c>
      <c r="N151" s="1" t="s">
        <v>581</v>
      </c>
      <c r="O151" s="1">
        <v>782</v>
      </c>
      <c r="P151" s="1">
        <v>1425</v>
      </c>
      <c r="Q151" s="9">
        <f>Data_Sheet[[#This Row],[S.SH_WEIGHT]]/Data_Sheet[[#This Row],[S.SH_CHARGES]]</f>
        <v>0.54877192982456136</v>
      </c>
      <c r="R151" s="1" t="s">
        <v>774</v>
      </c>
      <c r="S151" s="1" t="s">
        <v>775</v>
      </c>
      <c r="T151" s="1" t="s">
        <v>591</v>
      </c>
      <c r="U151" s="2">
        <v>35065</v>
      </c>
      <c r="V151" s="2"/>
      <c r="W151" s="1" t="s">
        <v>1100</v>
      </c>
      <c r="X151" s="1">
        <v>22214</v>
      </c>
      <c r="Y151" s="1" t="s">
        <v>946</v>
      </c>
      <c r="Z151" s="1" t="s">
        <v>941</v>
      </c>
      <c r="AA151" s="2"/>
      <c r="AB151" s="1">
        <v>467</v>
      </c>
      <c r="AC151" s="1" t="s">
        <v>1439</v>
      </c>
      <c r="AD151" s="1" t="s">
        <v>1172</v>
      </c>
      <c r="AE151" s="1" t="s">
        <v>1440</v>
      </c>
      <c r="AF151" s="1" t="s">
        <v>1338</v>
      </c>
      <c r="AG151" s="1">
        <v>3594123975</v>
      </c>
      <c r="AH151"/>
    </row>
    <row r="152" spans="1:34" x14ac:dyDescent="0.3">
      <c r="A152" s="1">
        <v>2656</v>
      </c>
      <c r="B152" s="1">
        <v>722</v>
      </c>
      <c r="C152" s="1" t="s">
        <v>88</v>
      </c>
      <c r="D152" s="1" t="s">
        <v>508</v>
      </c>
      <c r="E152" s="1" t="s">
        <v>11</v>
      </c>
      <c r="F152" s="1" t="s">
        <v>255</v>
      </c>
      <c r="G152" s="1">
        <v>4722321429</v>
      </c>
      <c r="H152" s="2">
        <v>30033</v>
      </c>
      <c r="I152" s="2">
        <v>35533</v>
      </c>
      <c r="J152" s="2" t="str">
        <f ca="1">IF(AND(TODAY()&gt;Data_Sheet[[#This Row],[M_Start_date]], TODAY()&lt;Data_Sheet[[#This Row],[M_End_date]]), "Active", IF(TODAY()&lt;Data_Sheet[[#This Row],[M_Start_date]], "Pending", "Expired"))</f>
        <v>Expired</v>
      </c>
      <c r="K152" s="1">
        <v>332</v>
      </c>
      <c r="L152" s="1" t="s">
        <v>624</v>
      </c>
      <c r="M152" s="1" t="s">
        <v>580</v>
      </c>
      <c r="N152" s="1" t="s">
        <v>588</v>
      </c>
      <c r="O152" s="1">
        <v>45</v>
      </c>
      <c r="P152" s="1">
        <v>39</v>
      </c>
      <c r="Q152" s="9">
        <f>Data_Sheet[[#This Row],[S.SH_WEIGHT]]/Data_Sheet[[#This Row],[S.SH_CHARGES]]</f>
        <v>1.1538461538461537</v>
      </c>
      <c r="R152" s="1" t="s">
        <v>715</v>
      </c>
      <c r="S152" s="1" t="s">
        <v>716</v>
      </c>
      <c r="T152" s="1" t="s">
        <v>591</v>
      </c>
      <c r="U152" s="2">
        <v>39705</v>
      </c>
      <c r="V152" s="2"/>
      <c r="W152" s="1" t="s">
        <v>1087</v>
      </c>
      <c r="X152" s="1">
        <v>806</v>
      </c>
      <c r="Y152" s="1" t="s">
        <v>946</v>
      </c>
      <c r="Z152" s="1" t="s">
        <v>943</v>
      </c>
      <c r="AA152" s="2"/>
      <c r="AB152" s="1">
        <v>642</v>
      </c>
      <c r="AC152" s="1" t="s">
        <v>1441</v>
      </c>
      <c r="AD152" s="1" t="s">
        <v>1172</v>
      </c>
      <c r="AE152" s="1" t="s">
        <v>1442</v>
      </c>
      <c r="AF152" s="1" t="s">
        <v>1155</v>
      </c>
      <c r="AG152" s="1">
        <v>7051750919</v>
      </c>
      <c r="AH152"/>
    </row>
    <row r="153" spans="1:34" x14ac:dyDescent="0.3">
      <c r="A153" s="1">
        <v>4732</v>
      </c>
      <c r="B153" s="1">
        <v>635</v>
      </c>
      <c r="C153" s="1" t="s">
        <v>293</v>
      </c>
      <c r="D153" s="1" t="s">
        <v>530</v>
      </c>
      <c r="E153" s="1" t="s">
        <v>8</v>
      </c>
      <c r="F153" s="1" t="s">
        <v>294</v>
      </c>
      <c r="G153" s="1">
        <v>2676477272</v>
      </c>
      <c r="H153" s="2">
        <v>29348</v>
      </c>
      <c r="I153" s="2">
        <v>32068</v>
      </c>
      <c r="J153" s="2" t="str">
        <f ca="1">IF(AND(TODAY()&gt;Data_Sheet[[#This Row],[M_Start_date]], TODAY()&lt;Data_Sheet[[#This Row],[M_End_date]]), "Active", IF(TODAY()&lt;Data_Sheet[[#This Row],[M_Start_date]], "Pending", "Expired"))</f>
        <v>Expired</v>
      </c>
      <c r="K153" s="1">
        <v>210</v>
      </c>
      <c r="L153" s="1" t="s">
        <v>594</v>
      </c>
      <c r="M153" s="1" t="s">
        <v>580</v>
      </c>
      <c r="N153" s="1" t="s">
        <v>581</v>
      </c>
      <c r="O153" s="1">
        <v>591</v>
      </c>
      <c r="P153" s="1">
        <v>1433</v>
      </c>
      <c r="Q153" s="9">
        <f>Data_Sheet[[#This Row],[S.SH_WEIGHT]]/Data_Sheet[[#This Row],[S.SH_CHARGES]]</f>
        <v>0.41242149337055128</v>
      </c>
      <c r="R153" s="1" t="s">
        <v>675</v>
      </c>
      <c r="S153" s="1" t="s">
        <v>276</v>
      </c>
      <c r="T153" s="1" t="s">
        <v>591</v>
      </c>
      <c r="U153" s="2">
        <v>38648</v>
      </c>
      <c r="V153" s="2"/>
      <c r="W153" s="1" t="s">
        <v>1057</v>
      </c>
      <c r="X153" s="1">
        <v>89389</v>
      </c>
      <c r="Y153" s="1" t="s">
        <v>946</v>
      </c>
      <c r="Z153" s="1" t="s">
        <v>943</v>
      </c>
      <c r="AA153" s="2"/>
      <c r="AB153" s="1">
        <v>889</v>
      </c>
      <c r="AC153" s="1" t="s">
        <v>1443</v>
      </c>
      <c r="AD153" s="1" t="s">
        <v>1161</v>
      </c>
      <c r="AE153" s="1" t="s">
        <v>1444</v>
      </c>
      <c r="AF153" s="1" t="s">
        <v>1233</v>
      </c>
      <c r="AG153" s="1">
        <v>1096489886</v>
      </c>
      <c r="AH153"/>
    </row>
    <row r="154" spans="1:34" x14ac:dyDescent="0.3">
      <c r="A154" s="1">
        <v>584</v>
      </c>
      <c r="B154" s="1">
        <v>392</v>
      </c>
      <c r="C154" s="1" t="s">
        <v>152</v>
      </c>
      <c r="D154" s="1" t="s">
        <v>510</v>
      </c>
      <c r="E154" s="1" t="s">
        <v>11</v>
      </c>
      <c r="F154" s="1" t="s">
        <v>256</v>
      </c>
      <c r="G154" s="1">
        <v>2677043411</v>
      </c>
      <c r="H154" s="2">
        <v>28109</v>
      </c>
      <c r="I154" s="2">
        <v>28839</v>
      </c>
      <c r="J154" s="2" t="str">
        <f ca="1">IF(AND(TODAY()&gt;Data_Sheet[[#This Row],[M_Start_date]], TODAY()&lt;Data_Sheet[[#This Row],[M_End_date]]), "Active", IF(TODAY()&lt;Data_Sheet[[#This Row],[M_Start_date]], "Pending", "Expired"))</f>
        <v>Expired</v>
      </c>
      <c r="K154" s="1">
        <v>958</v>
      </c>
      <c r="L154" s="1" t="s">
        <v>611</v>
      </c>
      <c r="M154" s="1" t="s">
        <v>580</v>
      </c>
      <c r="N154" s="1" t="s">
        <v>581</v>
      </c>
      <c r="O154" s="1">
        <v>274</v>
      </c>
      <c r="P154" s="1">
        <v>669</v>
      </c>
      <c r="Q154" s="9">
        <f>Data_Sheet[[#This Row],[S.SH_WEIGHT]]/Data_Sheet[[#This Row],[S.SH_CHARGES]]</f>
        <v>0.40956651718983555</v>
      </c>
      <c r="R154" s="1" t="s">
        <v>913</v>
      </c>
      <c r="S154" s="1" t="s">
        <v>914</v>
      </c>
      <c r="T154" s="1" t="s">
        <v>591</v>
      </c>
      <c r="U154" s="2">
        <v>42424</v>
      </c>
      <c r="V154" s="2"/>
      <c r="W154" s="1" t="s">
        <v>1101</v>
      </c>
      <c r="X154" s="1">
        <v>5769</v>
      </c>
      <c r="Y154" s="1" t="s">
        <v>946</v>
      </c>
      <c r="Z154" s="1" t="s">
        <v>941</v>
      </c>
      <c r="AA154" s="2"/>
      <c r="AB154" s="1">
        <v>700</v>
      </c>
      <c r="AC154" s="1" t="s">
        <v>1445</v>
      </c>
      <c r="AD154" s="1" t="s">
        <v>1182</v>
      </c>
      <c r="AE154" s="1" t="s">
        <v>1446</v>
      </c>
      <c r="AF154" s="1" t="s">
        <v>1218</v>
      </c>
      <c r="AG154" s="1">
        <v>7077868681</v>
      </c>
      <c r="AH154"/>
    </row>
    <row r="155" spans="1:34" x14ac:dyDescent="0.3">
      <c r="A155" s="1">
        <v>2142</v>
      </c>
      <c r="B155" s="1">
        <v>767</v>
      </c>
      <c r="C155" s="1" t="s">
        <v>28</v>
      </c>
      <c r="D155" s="1" t="s">
        <v>512</v>
      </c>
      <c r="E155" s="1" t="s">
        <v>8</v>
      </c>
      <c r="F155" s="1" t="s">
        <v>259</v>
      </c>
      <c r="G155" s="1">
        <v>3463358376</v>
      </c>
      <c r="H155" s="2">
        <v>26914</v>
      </c>
      <c r="I155" s="2">
        <v>28047</v>
      </c>
      <c r="J155" s="2" t="str">
        <f ca="1">IF(AND(TODAY()&gt;Data_Sheet[[#This Row],[M_Start_date]], TODAY()&lt;Data_Sheet[[#This Row],[M_End_date]]), "Active", IF(TODAY()&lt;Data_Sheet[[#This Row],[M_Start_date]], "Pending", "Expired"))</f>
        <v>Expired</v>
      </c>
      <c r="K155" s="1">
        <v>977</v>
      </c>
      <c r="L155" s="1" t="s">
        <v>579</v>
      </c>
      <c r="M155" s="1" t="s">
        <v>580</v>
      </c>
      <c r="N155" s="1" t="s">
        <v>588</v>
      </c>
      <c r="O155" s="1">
        <v>434</v>
      </c>
      <c r="P155" s="1">
        <v>558</v>
      </c>
      <c r="Q155" s="9">
        <f>Data_Sheet[[#This Row],[S.SH_WEIGHT]]/Data_Sheet[[#This Row],[S.SH_CHARGES]]</f>
        <v>0.77777777777777779</v>
      </c>
      <c r="R155" s="1" t="s">
        <v>919</v>
      </c>
      <c r="S155" s="1" t="s">
        <v>711</v>
      </c>
      <c r="T155" s="1" t="s">
        <v>584</v>
      </c>
      <c r="U155" s="10">
        <v>37290</v>
      </c>
      <c r="V155" s="10">
        <v>37549</v>
      </c>
      <c r="W155" s="1" t="s">
        <v>1103</v>
      </c>
      <c r="X155" s="1">
        <v>44807</v>
      </c>
      <c r="Y155" s="1" t="s">
        <v>940</v>
      </c>
      <c r="Z155" s="1" t="s">
        <v>941</v>
      </c>
      <c r="AA155" s="2">
        <v>37549</v>
      </c>
      <c r="AB155" s="1">
        <v>676</v>
      </c>
      <c r="AC155" s="1" t="s">
        <v>1447</v>
      </c>
      <c r="AD155" s="1" t="s">
        <v>1175</v>
      </c>
      <c r="AE155" s="1" t="s">
        <v>1448</v>
      </c>
      <c r="AF155" s="1" t="s">
        <v>1449</v>
      </c>
      <c r="AG155" s="1">
        <v>3975638935</v>
      </c>
      <c r="AH155">
        <v>259</v>
      </c>
    </row>
    <row r="156" spans="1:34" x14ac:dyDescent="0.3">
      <c r="A156" s="1">
        <v>2396</v>
      </c>
      <c r="B156" s="1">
        <v>650</v>
      </c>
      <c r="C156" s="1" t="s">
        <v>260</v>
      </c>
      <c r="D156" s="1" t="s">
        <v>513</v>
      </c>
      <c r="E156" s="1" t="s">
        <v>14</v>
      </c>
      <c r="F156" s="1" t="s">
        <v>261</v>
      </c>
      <c r="G156" s="1">
        <v>6083580617</v>
      </c>
      <c r="H156" s="2">
        <v>30958</v>
      </c>
      <c r="I156" s="2">
        <v>33313</v>
      </c>
      <c r="J156" s="2" t="str">
        <f ca="1">IF(AND(TODAY()&gt;Data_Sheet[[#This Row],[M_Start_date]], TODAY()&lt;Data_Sheet[[#This Row],[M_End_date]]), "Active", IF(TODAY()&lt;Data_Sheet[[#This Row],[M_Start_date]], "Pending", "Expired"))</f>
        <v>Expired</v>
      </c>
      <c r="K156" s="1">
        <v>460</v>
      </c>
      <c r="L156" s="1" t="s">
        <v>627</v>
      </c>
      <c r="M156" s="1" t="s">
        <v>580</v>
      </c>
      <c r="N156" s="1" t="s">
        <v>581</v>
      </c>
      <c r="O156" s="1">
        <v>897</v>
      </c>
      <c r="P156" s="1">
        <v>1313</v>
      </c>
      <c r="Q156" s="9">
        <f>Data_Sheet[[#This Row],[S.SH_WEIGHT]]/Data_Sheet[[#This Row],[S.SH_CHARGES]]</f>
        <v>0.68316831683168322</v>
      </c>
      <c r="R156" s="1" t="s">
        <v>316</v>
      </c>
      <c r="S156" s="1" t="s">
        <v>744</v>
      </c>
      <c r="T156" s="1" t="s">
        <v>584</v>
      </c>
      <c r="U156" s="10">
        <v>38458</v>
      </c>
      <c r="V156" s="10">
        <v>38610</v>
      </c>
      <c r="W156" s="1" t="s">
        <v>1104</v>
      </c>
      <c r="X156" s="1">
        <v>11223</v>
      </c>
      <c r="Y156" s="1" t="s">
        <v>940</v>
      </c>
      <c r="Z156" s="1" t="s">
        <v>943</v>
      </c>
      <c r="AA156" s="2">
        <v>38610</v>
      </c>
      <c r="AB156" s="1">
        <v>602</v>
      </c>
      <c r="AC156" s="1" t="s">
        <v>1450</v>
      </c>
      <c r="AD156" s="1" t="s">
        <v>1262</v>
      </c>
      <c r="AE156" s="1" t="s">
        <v>1451</v>
      </c>
      <c r="AF156" s="1" t="s">
        <v>1315</v>
      </c>
      <c r="AG156" s="1">
        <v>8049380718</v>
      </c>
      <c r="AH156">
        <v>152</v>
      </c>
    </row>
    <row r="157" spans="1:34" x14ac:dyDescent="0.3">
      <c r="A157" s="1">
        <v>8747</v>
      </c>
      <c r="B157" s="1">
        <v>908</v>
      </c>
      <c r="C157" s="1" t="s">
        <v>262</v>
      </c>
      <c r="D157" s="1" t="s">
        <v>514</v>
      </c>
      <c r="E157" s="1" t="s">
        <v>14</v>
      </c>
      <c r="F157" s="1" t="s">
        <v>263</v>
      </c>
      <c r="G157" s="1">
        <v>3087180828</v>
      </c>
      <c r="H157" s="2">
        <v>38732</v>
      </c>
      <c r="I157" s="2">
        <v>45501</v>
      </c>
      <c r="J157" s="2" t="str">
        <f ca="1">IF(AND(TODAY()&gt;Data_Sheet[[#This Row],[M_Start_date]], TODAY()&lt;Data_Sheet[[#This Row],[M_End_date]]), "Active", IF(TODAY()&lt;Data_Sheet[[#This Row],[M_Start_date]], "Pending", "Expired"))</f>
        <v>Active</v>
      </c>
      <c r="K157" s="1">
        <v>659</v>
      </c>
      <c r="L157" s="1" t="s">
        <v>687</v>
      </c>
      <c r="M157" s="1" t="s">
        <v>580</v>
      </c>
      <c r="N157" s="1" t="s">
        <v>588</v>
      </c>
      <c r="O157" s="1">
        <v>442</v>
      </c>
      <c r="P157" s="1">
        <v>595</v>
      </c>
      <c r="Q157" s="9">
        <f>Data_Sheet[[#This Row],[S.SH_WEIGHT]]/Data_Sheet[[#This Row],[S.SH_CHARGES]]</f>
        <v>0.74285714285714288</v>
      </c>
      <c r="R157" s="1" t="s">
        <v>815</v>
      </c>
      <c r="S157" s="1" t="s">
        <v>673</v>
      </c>
      <c r="T157" s="1" t="s">
        <v>584</v>
      </c>
      <c r="U157" s="10">
        <v>35847</v>
      </c>
      <c r="V157" s="10">
        <v>36049</v>
      </c>
      <c r="W157" s="1" t="s">
        <v>1105</v>
      </c>
      <c r="X157" s="1">
        <v>85889</v>
      </c>
      <c r="Y157" s="1" t="s">
        <v>940</v>
      </c>
      <c r="Z157" s="1" t="s">
        <v>943</v>
      </c>
      <c r="AA157" s="2">
        <v>36049</v>
      </c>
      <c r="AB157" s="1">
        <v>175</v>
      </c>
      <c r="AC157" s="1" t="s">
        <v>1452</v>
      </c>
      <c r="AD157" s="1" t="s">
        <v>1194</v>
      </c>
      <c r="AE157" s="1" t="s">
        <v>1453</v>
      </c>
      <c r="AF157" s="1" t="s">
        <v>1223</v>
      </c>
      <c r="AG157" s="1">
        <v>6417574125</v>
      </c>
      <c r="AH157">
        <v>202</v>
      </c>
    </row>
    <row r="158" spans="1:34" x14ac:dyDescent="0.3">
      <c r="A158" s="1">
        <v>9770</v>
      </c>
      <c r="B158" s="1">
        <v>106</v>
      </c>
      <c r="C158" s="1" t="s">
        <v>266</v>
      </c>
      <c r="D158" s="1" t="s">
        <v>516</v>
      </c>
      <c r="E158" s="1" t="s">
        <v>11</v>
      </c>
      <c r="F158" s="1" t="s">
        <v>267</v>
      </c>
      <c r="G158" s="1">
        <v>7962531995</v>
      </c>
      <c r="H158" s="2">
        <v>38948</v>
      </c>
      <c r="I158" s="2">
        <v>41281</v>
      </c>
      <c r="J158" s="2" t="str">
        <f ca="1">IF(AND(TODAY()&gt;Data_Sheet[[#This Row],[M_Start_date]], TODAY()&lt;Data_Sheet[[#This Row],[M_End_date]]), "Active", IF(TODAY()&lt;Data_Sheet[[#This Row],[M_Start_date]], "Pending", "Expired"))</f>
        <v>Expired</v>
      </c>
      <c r="K158" s="1">
        <v>540</v>
      </c>
      <c r="L158" s="1" t="s">
        <v>624</v>
      </c>
      <c r="M158" s="1" t="s">
        <v>580</v>
      </c>
      <c r="N158" s="1" t="s">
        <v>581</v>
      </c>
      <c r="O158" s="1">
        <v>431</v>
      </c>
      <c r="P158" s="1">
        <v>934</v>
      </c>
      <c r="Q158" s="9">
        <f>Data_Sheet[[#This Row],[S.SH_WEIGHT]]/Data_Sheet[[#This Row],[S.SH_CHARGES]]</f>
        <v>0.4614561027837259</v>
      </c>
      <c r="R158" s="1" t="s">
        <v>780</v>
      </c>
      <c r="S158" s="1" t="s">
        <v>781</v>
      </c>
      <c r="T158" s="1" t="s">
        <v>584</v>
      </c>
      <c r="U158" s="10">
        <v>28236</v>
      </c>
      <c r="V158" s="10">
        <v>28437</v>
      </c>
      <c r="W158" s="1" t="s">
        <v>1107</v>
      </c>
      <c r="X158" s="1">
        <v>987</v>
      </c>
      <c r="Y158" s="1" t="s">
        <v>940</v>
      </c>
      <c r="Z158" s="1" t="s">
        <v>943</v>
      </c>
      <c r="AA158" s="2">
        <v>28437</v>
      </c>
      <c r="AB158" s="1">
        <v>412</v>
      </c>
      <c r="AC158" s="1" t="s">
        <v>1292</v>
      </c>
      <c r="AD158" s="1" t="s">
        <v>1172</v>
      </c>
      <c r="AE158" s="1" t="s">
        <v>1454</v>
      </c>
      <c r="AF158" s="1" t="s">
        <v>1160</v>
      </c>
      <c r="AG158" s="1">
        <v>4345935028</v>
      </c>
      <c r="AH158">
        <v>201</v>
      </c>
    </row>
    <row r="159" spans="1:34" x14ac:dyDescent="0.3">
      <c r="A159" s="1">
        <v>2525</v>
      </c>
      <c r="B159" s="1">
        <v>830</v>
      </c>
      <c r="C159" s="1" t="s">
        <v>271</v>
      </c>
      <c r="D159" s="1" t="s">
        <v>519</v>
      </c>
      <c r="E159" s="1" t="s">
        <v>8</v>
      </c>
      <c r="F159" s="1" t="s">
        <v>272</v>
      </c>
      <c r="G159" s="1">
        <v>9484650144</v>
      </c>
      <c r="H159" s="2">
        <v>40353</v>
      </c>
      <c r="I159" s="2">
        <v>46345</v>
      </c>
      <c r="J159" s="2" t="str">
        <f ca="1">IF(AND(TODAY()&gt;Data_Sheet[[#This Row],[M_Start_date]], TODAY()&lt;Data_Sheet[[#This Row],[M_End_date]]), "Active", IF(TODAY()&lt;Data_Sheet[[#This Row],[M_Start_date]], "Pending", "Expired"))</f>
        <v>Active</v>
      </c>
      <c r="K159" s="1">
        <v>632</v>
      </c>
      <c r="L159" s="1" t="s">
        <v>601</v>
      </c>
      <c r="M159" s="1" t="s">
        <v>587</v>
      </c>
      <c r="N159" s="1" t="s">
        <v>588</v>
      </c>
      <c r="O159" s="1">
        <v>67</v>
      </c>
      <c r="P159" s="1">
        <v>193</v>
      </c>
      <c r="Q159" s="9">
        <f>Data_Sheet[[#This Row],[S.SH_WEIGHT]]/Data_Sheet[[#This Row],[S.SH_CHARGES]]</f>
        <v>0.34715025906735753</v>
      </c>
      <c r="R159" s="1" t="s">
        <v>82</v>
      </c>
      <c r="S159" s="1" t="s">
        <v>808</v>
      </c>
      <c r="T159" s="1" t="s">
        <v>584</v>
      </c>
      <c r="U159" s="10">
        <v>33842</v>
      </c>
      <c r="V159" s="10">
        <v>33963</v>
      </c>
      <c r="W159" s="1" t="s">
        <v>1110</v>
      </c>
      <c r="X159" s="1">
        <v>22261</v>
      </c>
      <c r="Y159" s="1" t="s">
        <v>940</v>
      </c>
      <c r="Z159" s="1" t="s">
        <v>941</v>
      </c>
      <c r="AA159" s="2">
        <v>33963</v>
      </c>
      <c r="AB159" s="1">
        <v>123</v>
      </c>
      <c r="AC159" s="1" t="s">
        <v>1455</v>
      </c>
      <c r="AD159" s="1" t="s">
        <v>1194</v>
      </c>
      <c r="AE159" s="1" t="s">
        <v>121</v>
      </c>
      <c r="AF159" s="1" t="s">
        <v>1167</v>
      </c>
      <c r="AG159" s="1">
        <v>1029848581</v>
      </c>
      <c r="AH159">
        <v>121</v>
      </c>
    </row>
    <row r="160" spans="1:34" x14ac:dyDescent="0.3">
      <c r="A160" s="1">
        <v>3172</v>
      </c>
      <c r="B160" s="1">
        <v>978</v>
      </c>
      <c r="C160" s="1" t="s">
        <v>22</v>
      </c>
      <c r="D160" s="1" t="s">
        <v>560</v>
      </c>
      <c r="E160" s="1" t="s">
        <v>8</v>
      </c>
      <c r="F160" s="1" t="s">
        <v>346</v>
      </c>
      <c r="G160" s="1">
        <v>9719226221</v>
      </c>
      <c r="H160" s="2">
        <v>29419</v>
      </c>
      <c r="I160" s="2">
        <v>30070</v>
      </c>
      <c r="J160" s="2" t="str">
        <f ca="1">IF(AND(TODAY()&gt;Data_Sheet[[#This Row],[M_Start_date]], TODAY()&lt;Data_Sheet[[#This Row],[M_End_date]]), "Active", IF(TODAY()&lt;Data_Sheet[[#This Row],[M_Start_date]], "Pending", "Expired"))</f>
        <v>Expired</v>
      </c>
      <c r="K160" s="1">
        <v>279</v>
      </c>
      <c r="L160" s="1" t="s">
        <v>586</v>
      </c>
      <c r="M160" s="1" t="s">
        <v>580</v>
      </c>
      <c r="N160" s="1" t="s">
        <v>588</v>
      </c>
      <c r="O160" s="1">
        <v>84</v>
      </c>
      <c r="P160" s="1">
        <v>464</v>
      </c>
      <c r="Q160" s="9">
        <f>Data_Sheet[[#This Row],[S.SH_WEIGHT]]/Data_Sheet[[#This Row],[S.SH_CHARGES]]</f>
        <v>0.18103448275862069</v>
      </c>
      <c r="R160" s="1" t="s">
        <v>696</v>
      </c>
      <c r="S160" s="1" t="s">
        <v>697</v>
      </c>
      <c r="T160" s="1" t="s">
        <v>591</v>
      </c>
      <c r="U160" s="2">
        <v>42447</v>
      </c>
      <c r="V160" s="2"/>
      <c r="W160" s="1" t="s">
        <v>1070</v>
      </c>
      <c r="X160" s="1">
        <v>21003</v>
      </c>
      <c r="Y160" s="1" t="s">
        <v>946</v>
      </c>
      <c r="Z160" s="1" t="s">
        <v>941</v>
      </c>
      <c r="AA160" s="2"/>
      <c r="AB160" s="1">
        <v>821</v>
      </c>
      <c r="AC160" s="1" t="s">
        <v>1456</v>
      </c>
      <c r="AD160" s="1" t="s">
        <v>1205</v>
      </c>
      <c r="AE160" s="1" t="s">
        <v>697</v>
      </c>
      <c r="AF160" s="1" t="s">
        <v>1338</v>
      </c>
      <c r="AG160" s="1">
        <v>6595878396</v>
      </c>
      <c r="AH160"/>
    </row>
    <row r="161" spans="1:34" x14ac:dyDescent="0.3">
      <c r="A161" s="1">
        <v>7146</v>
      </c>
      <c r="B161" s="1">
        <v>351</v>
      </c>
      <c r="C161" s="1" t="s">
        <v>275</v>
      </c>
      <c r="D161" s="1" t="s">
        <v>521</v>
      </c>
      <c r="E161" s="1" t="s">
        <v>11</v>
      </c>
      <c r="F161" s="1" t="s">
        <v>276</v>
      </c>
      <c r="G161" s="1">
        <v>2048989791</v>
      </c>
      <c r="H161" s="2">
        <v>41589</v>
      </c>
      <c r="I161" s="2">
        <v>46347</v>
      </c>
      <c r="J161" s="2" t="str">
        <f ca="1">IF(AND(TODAY()&gt;Data_Sheet[[#This Row],[M_Start_date]], TODAY()&lt;Data_Sheet[[#This Row],[M_End_date]]), "Active", IF(TODAY()&lt;Data_Sheet[[#This Row],[M_Start_date]], "Pending", "Expired"))</f>
        <v>Active</v>
      </c>
      <c r="K161" s="1">
        <v>990</v>
      </c>
      <c r="L161" s="1" t="s">
        <v>586</v>
      </c>
      <c r="M161" s="1" t="s">
        <v>580</v>
      </c>
      <c r="N161" s="1" t="s">
        <v>588</v>
      </c>
      <c r="O161" s="1">
        <v>178</v>
      </c>
      <c r="P161" s="1">
        <v>646</v>
      </c>
      <c r="Q161" s="9">
        <f>Data_Sheet[[#This Row],[S.SH_WEIGHT]]/Data_Sheet[[#This Row],[S.SH_CHARGES]]</f>
        <v>0.27554179566563469</v>
      </c>
      <c r="R161" s="1" t="s">
        <v>922</v>
      </c>
      <c r="S161" s="1" t="s">
        <v>923</v>
      </c>
      <c r="T161" s="1" t="s">
        <v>584</v>
      </c>
      <c r="U161" s="10">
        <v>37759</v>
      </c>
      <c r="V161" s="10">
        <v>37953</v>
      </c>
      <c r="W161" s="1" t="s">
        <v>1111</v>
      </c>
      <c r="X161" s="1">
        <v>73874</v>
      </c>
      <c r="Y161" s="1" t="s">
        <v>940</v>
      </c>
      <c r="Z161" s="1" t="s">
        <v>941</v>
      </c>
      <c r="AA161" s="2">
        <v>37953</v>
      </c>
      <c r="AB161" s="1">
        <v>433</v>
      </c>
      <c r="AC161" s="1" t="s">
        <v>365</v>
      </c>
      <c r="AD161" s="1" t="s">
        <v>1161</v>
      </c>
      <c r="AE161" s="1" t="s">
        <v>1457</v>
      </c>
      <c r="AF161" s="1" t="s">
        <v>1458</v>
      </c>
      <c r="AG161" s="1">
        <v>4382867697</v>
      </c>
      <c r="AH161">
        <v>194</v>
      </c>
    </row>
    <row r="162" spans="1:34" x14ac:dyDescent="0.3">
      <c r="A162" s="1">
        <v>563</v>
      </c>
      <c r="B162" s="1">
        <v>529</v>
      </c>
      <c r="C162" s="1" t="s">
        <v>277</v>
      </c>
      <c r="D162" s="1" t="s">
        <v>522</v>
      </c>
      <c r="E162" s="1" t="s">
        <v>14</v>
      </c>
      <c r="F162" s="1" t="s">
        <v>278</v>
      </c>
      <c r="G162" s="1">
        <v>8133737988</v>
      </c>
      <c r="H162" s="2">
        <v>27557</v>
      </c>
      <c r="I162" s="2">
        <v>30326</v>
      </c>
      <c r="J162" s="2" t="str">
        <f ca="1">IF(AND(TODAY()&gt;Data_Sheet[[#This Row],[M_Start_date]], TODAY()&lt;Data_Sheet[[#This Row],[M_End_date]]), "Active", IF(TODAY()&lt;Data_Sheet[[#This Row],[M_Start_date]], "Pending", "Expired"))</f>
        <v>Expired</v>
      </c>
      <c r="K162" s="1">
        <v>913</v>
      </c>
      <c r="L162" s="1" t="s">
        <v>594</v>
      </c>
      <c r="M162" s="1" t="s">
        <v>587</v>
      </c>
      <c r="N162" s="1" t="s">
        <v>581</v>
      </c>
      <c r="O162" s="1">
        <v>180</v>
      </c>
      <c r="P162" s="1">
        <v>755</v>
      </c>
      <c r="Q162" s="9">
        <f>Data_Sheet[[#This Row],[S.SH_WEIGHT]]/Data_Sheet[[#This Row],[S.SH_CHARGES]]</f>
        <v>0.23841059602649006</v>
      </c>
      <c r="R162" s="1" t="s">
        <v>819</v>
      </c>
      <c r="S162" s="1" t="s">
        <v>896</v>
      </c>
      <c r="T162" s="1" t="s">
        <v>591</v>
      </c>
      <c r="U162" s="2">
        <v>27157</v>
      </c>
      <c r="V162" s="2"/>
      <c r="W162" s="1" t="s">
        <v>1113</v>
      </c>
      <c r="X162" s="1">
        <v>20187</v>
      </c>
      <c r="Y162" s="1" t="s">
        <v>946</v>
      </c>
      <c r="Z162" s="1" t="s">
        <v>943</v>
      </c>
      <c r="AA162" s="2"/>
      <c r="AB162" s="1">
        <v>244</v>
      </c>
      <c r="AC162" s="1" t="s">
        <v>1459</v>
      </c>
      <c r="AD162" s="1" t="s">
        <v>1161</v>
      </c>
      <c r="AE162" s="1" t="s">
        <v>1460</v>
      </c>
      <c r="AF162" s="1" t="s">
        <v>1338</v>
      </c>
      <c r="AG162" s="1">
        <v>8529787345</v>
      </c>
      <c r="AH162"/>
    </row>
    <row r="163" spans="1:34" x14ac:dyDescent="0.3">
      <c r="A163" s="1">
        <v>7764</v>
      </c>
      <c r="B163" s="1">
        <v>690</v>
      </c>
      <c r="C163" s="1" t="s">
        <v>299</v>
      </c>
      <c r="D163" s="1" t="s">
        <v>533</v>
      </c>
      <c r="E163" s="1" t="s">
        <v>11</v>
      </c>
      <c r="F163" s="1" t="s">
        <v>300</v>
      </c>
      <c r="G163" s="1">
        <v>8065274712</v>
      </c>
      <c r="H163" s="2">
        <v>40486</v>
      </c>
      <c r="I163" s="2">
        <v>42090</v>
      </c>
      <c r="J163" s="2" t="str">
        <f ca="1">IF(AND(TODAY()&gt;Data_Sheet[[#This Row],[M_Start_date]], TODAY()&lt;Data_Sheet[[#This Row],[M_End_date]]), "Active", IF(TODAY()&lt;Data_Sheet[[#This Row],[M_Start_date]], "Pending", "Expired"))</f>
        <v>Expired</v>
      </c>
      <c r="K163" s="1">
        <v>298</v>
      </c>
      <c r="L163" s="1" t="s">
        <v>611</v>
      </c>
      <c r="M163" s="1" t="s">
        <v>580</v>
      </c>
      <c r="N163" s="1" t="s">
        <v>588</v>
      </c>
      <c r="O163" s="1">
        <v>717</v>
      </c>
      <c r="P163" s="1">
        <v>1297</v>
      </c>
      <c r="Q163" s="9">
        <f>Data_Sheet[[#This Row],[S.SH_WEIGHT]]/Data_Sheet[[#This Row],[S.SH_CHARGES]]</f>
        <v>0.5528141865844256</v>
      </c>
      <c r="R163" s="1" t="s">
        <v>701</v>
      </c>
      <c r="S163" s="1" t="s">
        <v>646</v>
      </c>
      <c r="T163" s="1" t="s">
        <v>591</v>
      </c>
      <c r="U163" s="2">
        <v>28988</v>
      </c>
      <c r="V163" s="2"/>
      <c r="W163" s="1" t="s">
        <v>1073</v>
      </c>
      <c r="X163" s="1">
        <v>28987</v>
      </c>
      <c r="Y163" s="1" t="s">
        <v>946</v>
      </c>
      <c r="Z163" s="1" t="s">
        <v>943</v>
      </c>
      <c r="AA163" s="2"/>
      <c r="AB163" s="1">
        <v>670</v>
      </c>
      <c r="AC163" s="1" t="s">
        <v>330</v>
      </c>
      <c r="AD163" s="1" t="s">
        <v>1194</v>
      </c>
      <c r="AE163" s="1" t="s">
        <v>620</v>
      </c>
      <c r="AF163" s="1" t="s">
        <v>1304</v>
      </c>
      <c r="AG163" s="1">
        <v>6215794970</v>
      </c>
      <c r="AH163"/>
    </row>
    <row r="164" spans="1:34" x14ac:dyDescent="0.3">
      <c r="A164" s="1">
        <v>7771</v>
      </c>
      <c r="B164" s="1">
        <v>52</v>
      </c>
      <c r="C164" s="1" t="s">
        <v>279</v>
      </c>
      <c r="D164" s="1" t="s">
        <v>523</v>
      </c>
      <c r="E164" s="1" t="s">
        <v>14</v>
      </c>
      <c r="F164" s="1" t="s">
        <v>280</v>
      </c>
      <c r="G164" s="1">
        <v>3262621948</v>
      </c>
      <c r="H164" s="2">
        <v>37574</v>
      </c>
      <c r="I164" s="2">
        <v>44918</v>
      </c>
      <c r="J164" s="2" t="str">
        <f ca="1">IF(AND(TODAY()&gt;Data_Sheet[[#This Row],[M_Start_date]], TODAY()&lt;Data_Sheet[[#This Row],[M_End_date]]), "Active", IF(TODAY()&lt;Data_Sheet[[#This Row],[M_Start_date]], "Pending", "Expired"))</f>
        <v>Expired</v>
      </c>
      <c r="K164" s="1">
        <v>371</v>
      </c>
      <c r="L164" s="1" t="s">
        <v>579</v>
      </c>
      <c r="M164" s="1" t="s">
        <v>587</v>
      </c>
      <c r="N164" s="1" t="s">
        <v>581</v>
      </c>
      <c r="O164" s="1">
        <v>280</v>
      </c>
      <c r="P164" s="1">
        <v>990</v>
      </c>
      <c r="Q164" s="9">
        <f>Data_Sheet[[#This Row],[S.SH_WEIGHT]]/Data_Sheet[[#This Row],[S.SH_CHARGES]]</f>
        <v>0.28282828282828282</v>
      </c>
      <c r="R164" s="1" t="s">
        <v>735</v>
      </c>
      <c r="S164" s="1" t="s">
        <v>736</v>
      </c>
      <c r="T164" s="1" t="s">
        <v>591</v>
      </c>
      <c r="U164" s="2">
        <v>27578</v>
      </c>
      <c r="V164" s="2"/>
      <c r="W164" s="1" t="s">
        <v>1095</v>
      </c>
      <c r="X164" s="1">
        <v>51038</v>
      </c>
      <c r="Y164" s="1" t="s">
        <v>946</v>
      </c>
      <c r="Z164" s="1" t="s">
        <v>943</v>
      </c>
      <c r="AA164" s="2"/>
      <c r="AB164" s="1">
        <v>147</v>
      </c>
      <c r="AC164" s="1" t="s">
        <v>122</v>
      </c>
      <c r="AD164" s="1" t="s">
        <v>1215</v>
      </c>
      <c r="AE164" s="1" t="s">
        <v>1461</v>
      </c>
      <c r="AF164" s="1" t="s">
        <v>1170</v>
      </c>
      <c r="AG164" s="1">
        <v>2933328030</v>
      </c>
      <c r="AH164"/>
    </row>
    <row r="165" spans="1:34" x14ac:dyDescent="0.3">
      <c r="A165" s="1">
        <v>4789</v>
      </c>
      <c r="B165" s="1">
        <v>30</v>
      </c>
      <c r="C165" s="1" t="s">
        <v>281</v>
      </c>
      <c r="D165" s="1" t="s">
        <v>524</v>
      </c>
      <c r="E165" s="1" t="s">
        <v>8</v>
      </c>
      <c r="F165" s="1" t="s">
        <v>282</v>
      </c>
      <c r="G165" s="1">
        <v>3426943865</v>
      </c>
      <c r="H165" s="2">
        <v>42701</v>
      </c>
      <c r="I165" s="2">
        <v>47289</v>
      </c>
      <c r="J165" s="2" t="str">
        <f ca="1">IF(AND(TODAY()&gt;Data_Sheet[[#This Row],[M_Start_date]], TODAY()&lt;Data_Sheet[[#This Row],[M_End_date]]), "Active", IF(TODAY()&lt;Data_Sheet[[#This Row],[M_Start_date]], "Pending", "Expired"))</f>
        <v>Active</v>
      </c>
      <c r="K165" s="1">
        <v>514</v>
      </c>
      <c r="L165" s="1" t="s">
        <v>611</v>
      </c>
      <c r="M165" s="1" t="s">
        <v>587</v>
      </c>
      <c r="N165" s="1" t="s">
        <v>581</v>
      </c>
      <c r="O165" s="1">
        <v>263</v>
      </c>
      <c r="P165" s="1">
        <v>965</v>
      </c>
      <c r="Q165" s="9">
        <f>Data_Sheet[[#This Row],[S.SH_WEIGHT]]/Data_Sheet[[#This Row],[S.SH_CHARGES]]</f>
        <v>0.27253886010362693</v>
      </c>
      <c r="R165" s="1" t="s">
        <v>772</v>
      </c>
      <c r="S165" s="1" t="s">
        <v>773</v>
      </c>
      <c r="T165" s="1" t="s">
        <v>591</v>
      </c>
      <c r="U165" s="2">
        <v>30089</v>
      </c>
      <c r="V165" s="2"/>
      <c r="W165" s="1" t="s">
        <v>1112</v>
      </c>
      <c r="X165" s="1">
        <v>89846</v>
      </c>
      <c r="Y165" s="1" t="s">
        <v>946</v>
      </c>
      <c r="Z165" s="1" t="s">
        <v>943</v>
      </c>
      <c r="AA165" s="2"/>
      <c r="AB165" s="1">
        <v>634</v>
      </c>
      <c r="AC165" s="1" t="s">
        <v>1259</v>
      </c>
      <c r="AD165" s="1" t="s">
        <v>1172</v>
      </c>
      <c r="AE165" s="1" t="s">
        <v>1462</v>
      </c>
      <c r="AF165" s="1" t="s">
        <v>1228</v>
      </c>
      <c r="AG165" s="1">
        <v>1549574380</v>
      </c>
      <c r="AH165"/>
    </row>
    <row r="166" spans="1:34" x14ac:dyDescent="0.3">
      <c r="A166" s="1">
        <v>3221</v>
      </c>
      <c r="B166" s="1">
        <v>421</v>
      </c>
      <c r="C166" s="1" t="s">
        <v>283</v>
      </c>
      <c r="D166" s="1" t="s">
        <v>525</v>
      </c>
      <c r="E166" s="1" t="s">
        <v>14</v>
      </c>
      <c r="F166" s="1" t="s">
        <v>284</v>
      </c>
      <c r="G166" s="1">
        <v>7803854441</v>
      </c>
      <c r="H166" s="2">
        <v>37431</v>
      </c>
      <c r="I166" s="2">
        <v>41643</v>
      </c>
      <c r="J166" s="2" t="str">
        <f ca="1">IF(AND(TODAY()&gt;Data_Sheet[[#This Row],[M_Start_date]], TODAY()&lt;Data_Sheet[[#This Row],[M_End_date]]), "Active", IF(TODAY()&lt;Data_Sheet[[#This Row],[M_Start_date]], "Pending", "Expired"))</f>
        <v>Expired</v>
      </c>
      <c r="K166" s="1">
        <v>707</v>
      </c>
      <c r="L166" s="1" t="s">
        <v>687</v>
      </c>
      <c r="M166" s="1" t="s">
        <v>587</v>
      </c>
      <c r="N166" s="1" t="s">
        <v>588</v>
      </c>
      <c r="O166" s="1">
        <v>187</v>
      </c>
      <c r="P166" s="1">
        <v>931</v>
      </c>
      <c r="Q166" s="9">
        <f>Data_Sheet[[#This Row],[S.SH_WEIGHT]]/Data_Sheet[[#This Row],[S.SH_CHARGES]]</f>
        <v>0.20085929108485501</v>
      </c>
      <c r="R166" s="1" t="s">
        <v>830</v>
      </c>
      <c r="S166" s="1" t="s">
        <v>831</v>
      </c>
      <c r="T166" s="1" t="s">
        <v>591</v>
      </c>
      <c r="U166" s="2">
        <v>39252</v>
      </c>
      <c r="V166" s="2"/>
      <c r="W166" s="1" t="s">
        <v>1114</v>
      </c>
      <c r="X166" s="1">
        <v>59967</v>
      </c>
      <c r="Y166" s="1" t="s">
        <v>946</v>
      </c>
      <c r="Z166" s="1" t="s">
        <v>941</v>
      </c>
      <c r="AA166" s="2"/>
      <c r="AB166" s="1">
        <v>999</v>
      </c>
      <c r="AC166" s="1" t="s">
        <v>1463</v>
      </c>
      <c r="AD166" s="1" t="s">
        <v>1211</v>
      </c>
      <c r="AE166" s="1" t="s">
        <v>1429</v>
      </c>
      <c r="AF166" s="1" t="s">
        <v>1409</v>
      </c>
      <c r="AG166" s="1">
        <v>5348595059</v>
      </c>
      <c r="AH166"/>
    </row>
    <row r="167" spans="1:34" x14ac:dyDescent="0.3">
      <c r="A167" s="1">
        <v>5958</v>
      </c>
      <c r="B167" s="1">
        <v>318</v>
      </c>
      <c r="C167" s="1" t="s">
        <v>100</v>
      </c>
      <c r="D167" s="1" t="s">
        <v>540</v>
      </c>
      <c r="E167" s="1" t="s">
        <v>14</v>
      </c>
      <c r="F167" s="1" t="s">
        <v>312</v>
      </c>
      <c r="G167" s="1">
        <v>5160860537</v>
      </c>
      <c r="H167" s="2">
        <v>27180</v>
      </c>
      <c r="I167" s="2">
        <v>31970</v>
      </c>
      <c r="J167" s="2" t="str">
        <f ca="1">IF(AND(TODAY()&gt;Data_Sheet[[#This Row],[M_Start_date]], TODAY()&lt;Data_Sheet[[#This Row],[M_End_date]]), "Active", IF(TODAY()&lt;Data_Sheet[[#This Row],[M_Start_date]], "Pending", "Expired"))</f>
        <v>Expired</v>
      </c>
      <c r="K167" s="1">
        <v>304</v>
      </c>
      <c r="L167" s="1" t="s">
        <v>638</v>
      </c>
      <c r="M167" s="1" t="s">
        <v>587</v>
      </c>
      <c r="N167" s="1" t="s">
        <v>588</v>
      </c>
      <c r="O167" s="1">
        <v>540</v>
      </c>
      <c r="P167" s="1">
        <v>1172</v>
      </c>
      <c r="Q167" s="9">
        <f>Data_Sheet[[#This Row],[S.SH_WEIGHT]]/Data_Sheet[[#This Row],[S.SH_CHARGES]]</f>
        <v>0.46075085324232085</v>
      </c>
      <c r="R167" s="1" t="s">
        <v>702</v>
      </c>
      <c r="S167" s="1" t="s">
        <v>703</v>
      </c>
      <c r="T167" s="1" t="s">
        <v>584</v>
      </c>
      <c r="U167" s="10">
        <v>38066</v>
      </c>
      <c r="V167" s="10">
        <v>38255</v>
      </c>
      <c r="W167" s="1" t="s">
        <v>1075</v>
      </c>
      <c r="X167" s="1">
        <v>13693</v>
      </c>
      <c r="Y167" s="1" t="s">
        <v>940</v>
      </c>
      <c r="Z167" s="1" t="s">
        <v>943</v>
      </c>
      <c r="AA167" s="2">
        <v>38255</v>
      </c>
      <c r="AB167" s="1">
        <v>786</v>
      </c>
      <c r="AC167" s="1" t="s">
        <v>1455</v>
      </c>
      <c r="AD167" s="1" t="s">
        <v>1234</v>
      </c>
      <c r="AE167" s="1" t="s">
        <v>1326</v>
      </c>
      <c r="AF167" s="1" t="s">
        <v>1160</v>
      </c>
      <c r="AG167" s="1">
        <v>3669773727</v>
      </c>
      <c r="AH167">
        <v>189</v>
      </c>
    </row>
    <row r="168" spans="1:34" x14ac:dyDescent="0.3">
      <c r="A168" s="1">
        <v>5197</v>
      </c>
      <c r="B168" s="1">
        <v>696</v>
      </c>
      <c r="C168" s="1" t="s">
        <v>285</v>
      </c>
      <c r="D168" s="1" t="s">
        <v>526</v>
      </c>
      <c r="E168" s="1" t="s">
        <v>8</v>
      </c>
      <c r="F168" s="1" t="s">
        <v>286</v>
      </c>
      <c r="G168" s="1">
        <v>9770768694</v>
      </c>
      <c r="H168" s="2">
        <v>35026</v>
      </c>
      <c r="I168" s="2">
        <v>36681</v>
      </c>
      <c r="J168" s="2" t="str">
        <f ca="1">IF(AND(TODAY()&gt;Data_Sheet[[#This Row],[M_Start_date]], TODAY()&lt;Data_Sheet[[#This Row],[M_End_date]]), "Active", IF(TODAY()&lt;Data_Sheet[[#This Row],[M_Start_date]], "Pending", "Expired"))</f>
        <v>Expired</v>
      </c>
      <c r="K168" s="1">
        <v>473</v>
      </c>
      <c r="L168" s="1" t="s">
        <v>579</v>
      </c>
      <c r="M168" s="1" t="s">
        <v>580</v>
      </c>
      <c r="N168" s="1" t="s">
        <v>588</v>
      </c>
      <c r="O168" s="1">
        <v>94</v>
      </c>
      <c r="P168" s="1">
        <v>361</v>
      </c>
      <c r="Q168" s="9">
        <f>Data_Sheet[[#This Row],[S.SH_WEIGHT]]/Data_Sheet[[#This Row],[S.SH_CHARGES]]</f>
        <v>0.26038781163434904</v>
      </c>
      <c r="R168" s="1" t="s">
        <v>759</v>
      </c>
      <c r="S168" s="1" t="s">
        <v>760</v>
      </c>
      <c r="T168" s="1" t="s">
        <v>584</v>
      </c>
      <c r="U168" s="10">
        <v>40933</v>
      </c>
      <c r="V168" s="10">
        <v>40925</v>
      </c>
      <c r="W168" s="1" t="s">
        <v>1106</v>
      </c>
      <c r="X168" s="1">
        <v>59474</v>
      </c>
      <c r="Y168" s="1" t="s">
        <v>940</v>
      </c>
      <c r="Z168" s="1" t="s">
        <v>943</v>
      </c>
      <c r="AA168" s="2">
        <v>40925</v>
      </c>
      <c r="AB168" s="1">
        <v>477</v>
      </c>
      <c r="AC168" s="1" t="s">
        <v>1464</v>
      </c>
      <c r="AD168" s="1" t="s">
        <v>1211</v>
      </c>
      <c r="AE168" s="1" t="s">
        <v>1465</v>
      </c>
      <c r="AF168" s="1" t="s">
        <v>1362</v>
      </c>
      <c r="AG168" s="1">
        <v>8326159645</v>
      </c>
      <c r="AH168">
        <v>-8</v>
      </c>
    </row>
    <row r="169" spans="1:34" x14ac:dyDescent="0.3">
      <c r="A169" s="1">
        <v>8183</v>
      </c>
      <c r="B169" s="1">
        <v>788</v>
      </c>
      <c r="C169" s="1" t="s">
        <v>287</v>
      </c>
      <c r="D169" s="1" t="s">
        <v>527</v>
      </c>
      <c r="E169" s="1" t="s">
        <v>14</v>
      </c>
      <c r="F169" s="1" t="s">
        <v>288</v>
      </c>
      <c r="G169" s="1">
        <v>2496040176</v>
      </c>
      <c r="H169" s="2">
        <v>40677</v>
      </c>
      <c r="I169" s="2">
        <v>41528</v>
      </c>
      <c r="J169" s="2" t="str">
        <f ca="1">IF(AND(TODAY()&gt;Data_Sheet[[#This Row],[M_Start_date]], TODAY()&lt;Data_Sheet[[#This Row],[M_End_date]]), "Active", IF(TODAY()&lt;Data_Sheet[[#This Row],[M_Start_date]], "Pending", "Expired"))</f>
        <v>Expired</v>
      </c>
      <c r="K169" s="1">
        <v>847</v>
      </c>
      <c r="L169" s="1" t="s">
        <v>597</v>
      </c>
      <c r="M169" s="1" t="s">
        <v>580</v>
      </c>
      <c r="N169" s="1" t="s">
        <v>581</v>
      </c>
      <c r="O169" s="1">
        <v>906</v>
      </c>
      <c r="P169" s="1">
        <v>1297</v>
      </c>
      <c r="Q169" s="9">
        <f>Data_Sheet[[#This Row],[S.SH_WEIGHT]]/Data_Sheet[[#This Row],[S.SH_CHARGES]]</f>
        <v>0.69853508095605243</v>
      </c>
      <c r="R169" s="1" t="s">
        <v>869</v>
      </c>
      <c r="S169" s="1" t="s">
        <v>870</v>
      </c>
      <c r="T169" s="1" t="s">
        <v>591</v>
      </c>
      <c r="U169" s="2">
        <v>30423</v>
      </c>
      <c r="V169" s="2"/>
      <c r="W169" s="1" t="s">
        <v>1115</v>
      </c>
      <c r="X169" s="1">
        <v>77342</v>
      </c>
      <c r="Y169" s="1" t="s">
        <v>946</v>
      </c>
      <c r="Z169" s="1" t="s">
        <v>943</v>
      </c>
      <c r="AA169" s="2"/>
      <c r="AB169" s="1">
        <v>746</v>
      </c>
      <c r="AC169" s="1" t="s">
        <v>100</v>
      </c>
      <c r="AD169" s="1" t="s">
        <v>1257</v>
      </c>
      <c r="AE169" s="1" t="s">
        <v>1466</v>
      </c>
      <c r="AF169" s="1" t="s">
        <v>1338</v>
      </c>
      <c r="AG169" s="1">
        <v>4303568430</v>
      </c>
      <c r="AH169"/>
    </row>
    <row r="170" spans="1:34" x14ac:dyDescent="0.3">
      <c r="A170" s="1">
        <v>1126</v>
      </c>
      <c r="B170" s="1">
        <v>590</v>
      </c>
      <c r="C170" s="1" t="s">
        <v>289</v>
      </c>
      <c r="D170" s="1" t="s">
        <v>528</v>
      </c>
      <c r="E170" s="1" t="s">
        <v>11</v>
      </c>
      <c r="F170" s="1" t="s">
        <v>290</v>
      </c>
      <c r="G170" s="1">
        <v>5597753640</v>
      </c>
      <c r="H170" s="2">
        <v>37462</v>
      </c>
      <c r="I170" s="2">
        <v>40524</v>
      </c>
      <c r="J170" s="2" t="str">
        <f ca="1">IF(AND(TODAY()&gt;Data_Sheet[[#This Row],[M_Start_date]], TODAY()&lt;Data_Sheet[[#This Row],[M_End_date]]), "Active", IF(TODAY()&lt;Data_Sheet[[#This Row],[M_Start_date]], "Pending", "Expired"))</f>
        <v>Expired</v>
      </c>
      <c r="K170" s="1">
        <v>815</v>
      </c>
      <c r="L170" s="1" t="s">
        <v>608</v>
      </c>
      <c r="M170" s="1" t="s">
        <v>580</v>
      </c>
      <c r="N170" s="1" t="s">
        <v>588</v>
      </c>
      <c r="O170" s="1">
        <v>71</v>
      </c>
      <c r="P170" s="1">
        <v>130</v>
      </c>
      <c r="Q170" s="9">
        <f>Data_Sheet[[#This Row],[S.SH_WEIGHT]]/Data_Sheet[[#This Row],[S.SH_CHARGES]]</f>
        <v>0.5461538461538461</v>
      </c>
      <c r="R170" s="1" t="s">
        <v>862</v>
      </c>
      <c r="S170" s="1" t="s">
        <v>863</v>
      </c>
      <c r="T170" s="1" t="s">
        <v>584</v>
      </c>
      <c r="U170" s="10">
        <v>40208</v>
      </c>
      <c r="V170" s="10">
        <v>40239</v>
      </c>
      <c r="W170" s="1" t="s">
        <v>1116</v>
      </c>
      <c r="X170" s="1">
        <v>57460</v>
      </c>
      <c r="Y170" s="1" t="s">
        <v>940</v>
      </c>
      <c r="Z170" s="1" t="s">
        <v>943</v>
      </c>
      <c r="AA170" s="2">
        <v>40239</v>
      </c>
      <c r="AB170" s="1">
        <v>287</v>
      </c>
      <c r="AC170" s="1" t="s">
        <v>1467</v>
      </c>
      <c r="AD170" s="1" t="s">
        <v>1246</v>
      </c>
      <c r="AE170" s="1" t="s">
        <v>1468</v>
      </c>
      <c r="AF170" s="1" t="s">
        <v>1469</v>
      </c>
      <c r="AG170" s="1">
        <v>4386754323</v>
      </c>
      <c r="AH170">
        <v>31</v>
      </c>
    </row>
    <row r="171" spans="1:34" x14ac:dyDescent="0.3">
      <c r="A171" s="1">
        <v>4899</v>
      </c>
      <c r="B171" s="1">
        <v>417</v>
      </c>
      <c r="C171" s="1" t="s">
        <v>291</v>
      </c>
      <c r="D171" s="1" t="s">
        <v>529</v>
      </c>
      <c r="E171" s="1" t="s">
        <v>8</v>
      </c>
      <c r="F171" s="1" t="s">
        <v>292</v>
      </c>
      <c r="G171" s="1">
        <v>6624913103</v>
      </c>
      <c r="H171" s="2">
        <v>40081</v>
      </c>
      <c r="I171" s="2">
        <v>45001</v>
      </c>
      <c r="J171" s="2" t="str">
        <f ca="1">IF(AND(TODAY()&gt;Data_Sheet[[#This Row],[M_Start_date]], TODAY()&lt;Data_Sheet[[#This Row],[M_End_date]]), "Active", IF(TODAY()&lt;Data_Sheet[[#This Row],[M_Start_date]], "Pending", "Expired"))</f>
        <v>Expired</v>
      </c>
      <c r="K171" s="1">
        <v>928</v>
      </c>
      <c r="L171" s="1" t="s">
        <v>611</v>
      </c>
      <c r="M171" s="1" t="s">
        <v>580</v>
      </c>
      <c r="N171" s="1" t="s">
        <v>581</v>
      </c>
      <c r="O171" s="1">
        <v>253</v>
      </c>
      <c r="P171" s="1">
        <v>904</v>
      </c>
      <c r="Q171" s="9">
        <f>Data_Sheet[[#This Row],[S.SH_WEIGHT]]/Data_Sheet[[#This Row],[S.SH_CHARGES]]</f>
        <v>0.27986725663716816</v>
      </c>
      <c r="R171" s="1" t="s">
        <v>696</v>
      </c>
      <c r="S171" s="1" t="s">
        <v>696</v>
      </c>
      <c r="T171" s="1" t="s">
        <v>591</v>
      </c>
      <c r="U171" s="2">
        <v>26912</v>
      </c>
      <c r="V171" s="2"/>
      <c r="W171" s="1" t="s">
        <v>1118</v>
      </c>
      <c r="X171" s="1">
        <v>74930</v>
      </c>
      <c r="Y171" s="1" t="s">
        <v>946</v>
      </c>
      <c r="Z171" s="1" t="s">
        <v>943</v>
      </c>
      <c r="AA171" s="2"/>
      <c r="AB171" s="1">
        <v>310</v>
      </c>
      <c r="AC171" s="1" t="s">
        <v>1470</v>
      </c>
      <c r="AD171" s="1" t="s">
        <v>1250</v>
      </c>
      <c r="AE171" s="1" t="s">
        <v>1471</v>
      </c>
      <c r="AF171" s="1" t="s">
        <v>1223</v>
      </c>
      <c r="AG171" s="1">
        <v>8824594477</v>
      </c>
      <c r="AH171"/>
    </row>
    <row r="172" spans="1:34" x14ac:dyDescent="0.3">
      <c r="A172" s="1">
        <v>4103</v>
      </c>
      <c r="B172" s="1">
        <v>549</v>
      </c>
      <c r="C172" s="1" t="s">
        <v>295</v>
      </c>
      <c r="D172" s="1" t="s">
        <v>531</v>
      </c>
      <c r="E172" s="1" t="s">
        <v>8</v>
      </c>
      <c r="F172" s="1" t="s">
        <v>296</v>
      </c>
      <c r="G172" s="1">
        <v>7164606551</v>
      </c>
      <c r="H172" s="2">
        <v>26598</v>
      </c>
      <c r="I172" s="2">
        <v>32864</v>
      </c>
      <c r="J172" s="2" t="str">
        <f ca="1">IF(AND(TODAY()&gt;Data_Sheet[[#This Row],[M_Start_date]], TODAY()&lt;Data_Sheet[[#This Row],[M_End_date]]), "Active", IF(TODAY()&lt;Data_Sheet[[#This Row],[M_Start_date]], "Pending", "Expired"))</f>
        <v>Expired</v>
      </c>
      <c r="K172" s="1">
        <v>793</v>
      </c>
      <c r="L172" s="1" t="s">
        <v>687</v>
      </c>
      <c r="M172" s="1" t="s">
        <v>587</v>
      </c>
      <c r="N172" s="1" t="s">
        <v>588</v>
      </c>
      <c r="O172" s="1">
        <v>399</v>
      </c>
      <c r="P172" s="1">
        <v>835</v>
      </c>
      <c r="Q172" s="9">
        <f>Data_Sheet[[#This Row],[S.SH_WEIGHT]]/Data_Sheet[[#This Row],[S.SH_CHARGES]]</f>
        <v>0.47784431137724553</v>
      </c>
      <c r="R172" s="1" t="s">
        <v>168</v>
      </c>
      <c r="S172" s="1" t="s">
        <v>119</v>
      </c>
      <c r="T172" s="1" t="s">
        <v>591</v>
      </c>
      <c r="U172" s="2">
        <v>35252</v>
      </c>
      <c r="V172" s="2"/>
      <c r="W172" s="1" t="s">
        <v>1119</v>
      </c>
      <c r="X172" s="1">
        <v>86767</v>
      </c>
      <c r="Y172" s="1" t="s">
        <v>946</v>
      </c>
      <c r="Z172" s="1" t="s">
        <v>943</v>
      </c>
      <c r="AA172" s="2"/>
      <c r="AB172" s="1">
        <v>512</v>
      </c>
      <c r="AC172" s="1" t="s">
        <v>1472</v>
      </c>
      <c r="AD172" s="1" t="s">
        <v>1254</v>
      </c>
      <c r="AE172" s="1" t="s">
        <v>1473</v>
      </c>
      <c r="AF172" s="1" t="s">
        <v>1174</v>
      </c>
      <c r="AG172" s="1">
        <v>3305516916</v>
      </c>
      <c r="AH172"/>
    </row>
    <row r="173" spans="1:34" x14ac:dyDescent="0.3">
      <c r="A173" s="1">
        <v>1424</v>
      </c>
      <c r="B173" s="1">
        <v>595</v>
      </c>
      <c r="C173" s="1" t="s">
        <v>228</v>
      </c>
      <c r="D173" s="1" t="s">
        <v>557</v>
      </c>
      <c r="E173" s="1" t="s">
        <v>14</v>
      </c>
      <c r="F173" s="1" t="s">
        <v>341</v>
      </c>
      <c r="G173" s="1">
        <v>5818539801</v>
      </c>
      <c r="H173" s="2">
        <v>30820</v>
      </c>
      <c r="I173" s="2">
        <v>36600</v>
      </c>
      <c r="J173" s="2" t="str">
        <f ca="1">IF(AND(TODAY()&gt;Data_Sheet[[#This Row],[M_Start_date]], TODAY()&lt;Data_Sheet[[#This Row],[M_End_date]]), "Active", IF(TODAY()&lt;Data_Sheet[[#This Row],[M_Start_date]], "Pending", "Expired"))</f>
        <v>Expired</v>
      </c>
      <c r="K173" s="1">
        <v>315</v>
      </c>
      <c r="L173" s="1" t="s">
        <v>638</v>
      </c>
      <c r="M173" s="1" t="s">
        <v>587</v>
      </c>
      <c r="N173" s="1" t="s">
        <v>581</v>
      </c>
      <c r="O173" s="1">
        <v>230</v>
      </c>
      <c r="P173" s="1">
        <v>638</v>
      </c>
      <c r="Q173" s="9">
        <f>Data_Sheet[[#This Row],[S.SH_WEIGHT]]/Data_Sheet[[#This Row],[S.SH_CHARGES]]</f>
        <v>0.36050156739811912</v>
      </c>
      <c r="R173" s="1" t="s">
        <v>709</v>
      </c>
      <c r="S173" s="1" t="s">
        <v>710</v>
      </c>
      <c r="T173" s="1" t="s">
        <v>591</v>
      </c>
      <c r="U173" s="2">
        <v>35029</v>
      </c>
      <c r="V173" s="2"/>
      <c r="W173" s="1" t="s">
        <v>1083</v>
      </c>
      <c r="X173" s="1">
        <v>37660</v>
      </c>
      <c r="Y173" s="1" t="s">
        <v>946</v>
      </c>
      <c r="Z173" s="1" t="s">
        <v>941</v>
      </c>
      <c r="AA173" s="2"/>
      <c r="AB173" s="1">
        <v>493</v>
      </c>
      <c r="AC173" s="1" t="s">
        <v>1474</v>
      </c>
      <c r="AD173" s="1" t="s">
        <v>1159</v>
      </c>
      <c r="AE173" s="1" t="s">
        <v>1475</v>
      </c>
      <c r="AF173" s="1" t="s">
        <v>1207</v>
      </c>
      <c r="AG173" s="1">
        <v>5243247634</v>
      </c>
      <c r="AH173"/>
    </row>
    <row r="174" spans="1:34" x14ac:dyDescent="0.3">
      <c r="A174" s="1">
        <v>7861</v>
      </c>
      <c r="B174" s="1">
        <v>877</v>
      </c>
      <c r="C174" s="1" t="s">
        <v>297</v>
      </c>
      <c r="D174" s="1" t="s">
        <v>532</v>
      </c>
      <c r="E174" s="1" t="s">
        <v>11</v>
      </c>
      <c r="F174" s="1" t="s">
        <v>298</v>
      </c>
      <c r="G174" s="1">
        <v>6448120894</v>
      </c>
      <c r="H174" s="2">
        <v>38732</v>
      </c>
      <c r="I174" s="2">
        <v>43959</v>
      </c>
      <c r="J174" s="2" t="str">
        <f ca="1">IF(AND(TODAY()&gt;Data_Sheet[[#This Row],[M_Start_date]], TODAY()&lt;Data_Sheet[[#This Row],[M_End_date]]), "Active", IF(TODAY()&lt;Data_Sheet[[#This Row],[M_Start_date]], "Pending", "Expired"))</f>
        <v>Expired</v>
      </c>
      <c r="K174" s="1">
        <v>872</v>
      </c>
      <c r="L174" s="1" t="s">
        <v>687</v>
      </c>
      <c r="M174" s="1" t="s">
        <v>580</v>
      </c>
      <c r="N174" s="1" t="s">
        <v>581</v>
      </c>
      <c r="O174" s="1">
        <v>91</v>
      </c>
      <c r="P174" s="1">
        <v>242</v>
      </c>
      <c r="Q174" s="9">
        <f>Data_Sheet[[#This Row],[S.SH_WEIGHT]]/Data_Sheet[[#This Row],[S.SH_CHARGES]]</f>
        <v>0.37603305785123969</v>
      </c>
      <c r="R174" s="1" t="s">
        <v>879</v>
      </c>
      <c r="S174" s="1" t="s">
        <v>813</v>
      </c>
      <c r="T174" s="1" t="s">
        <v>584</v>
      </c>
      <c r="U174" s="10">
        <v>39589</v>
      </c>
      <c r="V174" s="10">
        <v>39585</v>
      </c>
      <c r="W174" s="1" t="s">
        <v>1120</v>
      </c>
      <c r="X174" s="1">
        <v>42257</v>
      </c>
      <c r="Y174" s="1" t="s">
        <v>940</v>
      </c>
      <c r="Z174" s="1" t="s">
        <v>943</v>
      </c>
      <c r="AA174" s="2">
        <v>39585</v>
      </c>
      <c r="AB174" s="1">
        <v>693</v>
      </c>
      <c r="AC174" s="1" t="s">
        <v>1476</v>
      </c>
      <c r="AD174" s="1" t="s">
        <v>1165</v>
      </c>
      <c r="AE174" s="1" t="s">
        <v>1477</v>
      </c>
      <c r="AF174" s="1" t="s">
        <v>1332</v>
      </c>
      <c r="AG174" s="1">
        <v>6982317596</v>
      </c>
      <c r="AH174">
        <v>-4</v>
      </c>
    </row>
    <row r="175" spans="1:34" x14ac:dyDescent="0.3">
      <c r="A175" s="1">
        <v>5345</v>
      </c>
      <c r="B175" s="1">
        <v>164</v>
      </c>
      <c r="C175" s="1" t="s">
        <v>301</v>
      </c>
      <c r="D175" s="1" t="s">
        <v>534</v>
      </c>
      <c r="E175" s="1" t="s">
        <v>11</v>
      </c>
      <c r="F175" s="1" t="s">
        <v>302</v>
      </c>
      <c r="G175" s="1">
        <v>8636405460</v>
      </c>
      <c r="H175" s="2">
        <v>35569</v>
      </c>
      <c r="I175" s="2">
        <v>39460</v>
      </c>
      <c r="J175" s="2" t="str">
        <f ca="1">IF(AND(TODAY()&gt;Data_Sheet[[#This Row],[M_Start_date]], TODAY()&lt;Data_Sheet[[#This Row],[M_End_date]]), "Active", IF(TODAY()&lt;Data_Sheet[[#This Row],[M_Start_date]], "Pending", "Expired"))</f>
        <v>Expired</v>
      </c>
      <c r="K175" s="1">
        <v>941</v>
      </c>
      <c r="L175" s="1" t="s">
        <v>638</v>
      </c>
      <c r="M175" s="1" t="s">
        <v>580</v>
      </c>
      <c r="N175" s="1" t="s">
        <v>588</v>
      </c>
      <c r="O175" s="1">
        <v>735</v>
      </c>
      <c r="P175" s="1">
        <v>1181</v>
      </c>
      <c r="Q175" s="9">
        <f>Data_Sheet[[#This Row],[S.SH_WEIGHT]]/Data_Sheet[[#This Row],[S.SH_CHARGES]]</f>
        <v>0.62235393734123623</v>
      </c>
      <c r="R175" s="1" t="s">
        <v>905</v>
      </c>
      <c r="S175" s="1" t="s">
        <v>906</v>
      </c>
      <c r="T175" s="1" t="s">
        <v>584</v>
      </c>
      <c r="U175" s="10">
        <v>40360</v>
      </c>
      <c r="V175" s="10">
        <v>40418</v>
      </c>
      <c r="W175" s="1" t="s">
        <v>1122</v>
      </c>
      <c r="X175" s="1">
        <v>38952</v>
      </c>
      <c r="Y175" s="1" t="s">
        <v>940</v>
      </c>
      <c r="Z175" s="1" t="s">
        <v>943</v>
      </c>
      <c r="AA175" s="2">
        <v>40418</v>
      </c>
      <c r="AB175" s="1">
        <v>238</v>
      </c>
      <c r="AC175" s="1" t="s">
        <v>1478</v>
      </c>
      <c r="AD175" s="1" t="s">
        <v>1175</v>
      </c>
      <c r="AE175" s="1" t="s">
        <v>1479</v>
      </c>
      <c r="AF175" s="1" t="s">
        <v>1174</v>
      </c>
      <c r="AG175" s="1">
        <v>2452732341</v>
      </c>
      <c r="AH175">
        <v>58</v>
      </c>
    </row>
    <row r="176" spans="1:34" x14ac:dyDescent="0.3">
      <c r="A176" s="1">
        <v>6191</v>
      </c>
      <c r="B176" s="1">
        <v>279</v>
      </c>
      <c r="C176" s="1" t="s">
        <v>251</v>
      </c>
      <c r="D176" s="1" t="s">
        <v>535</v>
      </c>
      <c r="E176" s="1" t="s">
        <v>14</v>
      </c>
      <c r="F176" s="1" t="s">
        <v>303</v>
      </c>
      <c r="G176" s="1">
        <v>7478765147</v>
      </c>
      <c r="H176" s="2">
        <v>29908</v>
      </c>
      <c r="I176" s="2">
        <v>32618</v>
      </c>
      <c r="J176" s="2" t="str">
        <f ca="1">IF(AND(TODAY()&gt;Data_Sheet[[#This Row],[M_Start_date]], TODAY()&lt;Data_Sheet[[#This Row],[M_End_date]]), "Active", IF(TODAY()&lt;Data_Sheet[[#This Row],[M_Start_date]], "Pending", "Expired"))</f>
        <v>Expired</v>
      </c>
      <c r="K176" s="1">
        <v>731</v>
      </c>
      <c r="L176" s="1" t="s">
        <v>611</v>
      </c>
      <c r="M176" s="1" t="s">
        <v>587</v>
      </c>
      <c r="N176" s="1" t="s">
        <v>581</v>
      </c>
      <c r="O176" s="1">
        <v>970</v>
      </c>
      <c r="P176" s="1">
        <v>1242</v>
      </c>
      <c r="Q176" s="9">
        <f>Data_Sheet[[#This Row],[S.SH_WEIGHT]]/Data_Sheet[[#This Row],[S.SH_CHARGES]]</f>
        <v>0.78099838969404189</v>
      </c>
      <c r="R176" s="1" t="s">
        <v>842</v>
      </c>
      <c r="S176" s="1" t="s">
        <v>843</v>
      </c>
      <c r="T176" s="1" t="s">
        <v>591</v>
      </c>
      <c r="U176" s="2">
        <v>30502</v>
      </c>
      <c r="V176" s="2"/>
      <c r="W176" s="1" t="s">
        <v>1123</v>
      </c>
      <c r="X176" s="1">
        <v>50635</v>
      </c>
      <c r="Y176" s="1" t="s">
        <v>946</v>
      </c>
      <c r="Z176" s="1" t="s">
        <v>943</v>
      </c>
      <c r="AA176" s="2"/>
      <c r="AB176" s="1">
        <v>400</v>
      </c>
      <c r="AC176" s="1" t="s">
        <v>1480</v>
      </c>
      <c r="AD176" s="1" t="s">
        <v>1175</v>
      </c>
      <c r="AE176" s="1" t="s">
        <v>1481</v>
      </c>
      <c r="AF176" s="1" t="s">
        <v>1482</v>
      </c>
      <c r="AG176" s="1">
        <v>1402030924</v>
      </c>
      <c r="AH176"/>
    </row>
    <row r="177" spans="1:34" x14ac:dyDescent="0.3">
      <c r="A177" s="1">
        <v>310</v>
      </c>
      <c r="B177" s="1">
        <v>574</v>
      </c>
      <c r="C177" s="1" t="s">
        <v>304</v>
      </c>
      <c r="D177" s="1" t="s">
        <v>536</v>
      </c>
      <c r="E177" s="1" t="s">
        <v>8</v>
      </c>
      <c r="F177" s="1" t="s">
        <v>305</v>
      </c>
      <c r="G177" s="1">
        <v>5704304288</v>
      </c>
      <c r="H177" s="2">
        <v>38631</v>
      </c>
      <c r="I177" s="2">
        <v>44297</v>
      </c>
      <c r="J177" s="2" t="str">
        <f ca="1">IF(AND(TODAY()&gt;Data_Sheet[[#This Row],[M_Start_date]], TODAY()&lt;Data_Sheet[[#This Row],[M_End_date]]), "Active", IF(TODAY()&lt;Data_Sheet[[#This Row],[M_Start_date]], "Pending", "Expired"))</f>
        <v>Expired</v>
      </c>
      <c r="K177" s="1">
        <v>500</v>
      </c>
      <c r="L177" s="1" t="s">
        <v>579</v>
      </c>
      <c r="M177" s="1" t="s">
        <v>587</v>
      </c>
      <c r="N177" s="1" t="s">
        <v>588</v>
      </c>
      <c r="O177" s="1">
        <v>80</v>
      </c>
      <c r="P177" s="1">
        <v>236</v>
      </c>
      <c r="Q177" s="9">
        <f>Data_Sheet[[#This Row],[S.SH_WEIGHT]]/Data_Sheet[[#This Row],[S.SH_CHARGES]]</f>
        <v>0.33898305084745761</v>
      </c>
      <c r="R177" s="1" t="s">
        <v>767</v>
      </c>
      <c r="S177" s="1" t="s">
        <v>768</v>
      </c>
      <c r="T177" s="1" t="s">
        <v>591</v>
      </c>
      <c r="U177" s="2">
        <v>29407</v>
      </c>
      <c r="V177" s="2"/>
      <c r="W177" s="1" t="s">
        <v>1109</v>
      </c>
      <c r="X177" s="1">
        <v>32800</v>
      </c>
      <c r="Y177" s="1" t="s">
        <v>946</v>
      </c>
      <c r="Z177" s="1" t="s">
        <v>943</v>
      </c>
      <c r="AA177" s="2"/>
      <c r="AB177" s="1">
        <v>398</v>
      </c>
      <c r="AC177" s="1" t="s">
        <v>1483</v>
      </c>
      <c r="AD177" s="1" t="s">
        <v>1311</v>
      </c>
      <c r="AE177" s="1" t="s">
        <v>1484</v>
      </c>
      <c r="AF177" s="1" t="s">
        <v>1167</v>
      </c>
      <c r="AG177" s="1">
        <v>1812999737</v>
      </c>
      <c r="AH177"/>
    </row>
    <row r="178" spans="1:34" x14ac:dyDescent="0.3">
      <c r="A178" s="1">
        <v>4628</v>
      </c>
      <c r="B178" s="1">
        <v>248</v>
      </c>
      <c r="C178" s="1" t="s">
        <v>327</v>
      </c>
      <c r="D178" s="1" t="s">
        <v>549</v>
      </c>
      <c r="E178" s="1" t="s">
        <v>14</v>
      </c>
      <c r="F178" s="1" t="s">
        <v>328</v>
      </c>
      <c r="G178" s="1">
        <v>5946963380</v>
      </c>
      <c r="H178" s="2">
        <v>40345</v>
      </c>
      <c r="I178" s="2">
        <v>43963</v>
      </c>
      <c r="J178" s="2" t="str">
        <f ca="1">IF(AND(TODAY()&gt;Data_Sheet[[#This Row],[M_Start_date]], TODAY()&lt;Data_Sheet[[#This Row],[M_End_date]]), "Active", IF(TODAY()&lt;Data_Sheet[[#This Row],[M_Start_date]], "Pending", "Expired"))</f>
        <v>Expired</v>
      </c>
      <c r="K178" s="1">
        <v>357</v>
      </c>
      <c r="L178" s="1" t="s">
        <v>608</v>
      </c>
      <c r="M178" s="1" t="s">
        <v>580</v>
      </c>
      <c r="N178" s="1" t="s">
        <v>581</v>
      </c>
      <c r="O178" s="1">
        <v>777</v>
      </c>
      <c r="P178" s="1">
        <v>1113</v>
      </c>
      <c r="Q178" s="9">
        <f>Data_Sheet[[#This Row],[S.SH_WEIGHT]]/Data_Sheet[[#This Row],[S.SH_CHARGES]]</f>
        <v>0.69811320754716977</v>
      </c>
      <c r="R178" s="1" t="s">
        <v>729</v>
      </c>
      <c r="S178" s="1" t="s">
        <v>730</v>
      </c>
      <c r="T178" s="1" t="s">
        <v>591</v>
      </c>
      <c r="U178" s="2">
        <v>33157</v>
      </c>
      <c r="V178" s="2"/>
      <c r="W178" s="1" t="s">
        <v>1092</v>
      </c>
      <c r="X178" s="1">
        <v>88092</v>
      </c>
      <c r="Y178" s="1" t="s">
        <v>946</v>
      </c>
      <c r="Z178" s="1" t="s">
        <v>943</v>
      </c>
      <c r="AA178" s="2"/>
      <c r="AB178" s="1">
        <v>69</v>
      </c>
      <c r="AC178" s="1" t="s">
        <v>1485</v>
      </c>
      <c r="AD178" s="1" t="s">
        <v>1150</v>
      </c>
      <c r="AE178" s="1" t="s">
        <v>1486</v>
      </c>
      <c r="AF178" s="1" t="s">
        <v>1200</v>
      </c>
      <c r="AG178" s="1">
        <v>5913610613</v>
      </c>
      <c r="AH178"/>
    </row>
    <row r="179" spans="1:34" x14ac:dyDescent="0.3">
      <c r="A179" s="1">
        <v>2159</v>
      </c>
      <c r="B179" s="1">
        <v>640</v>
      </c>
      <c r="C179" s="1" t="s">
        <v>308</v>
      </c>
      <c r="D179" s="1" t="s">
        <v>538</v>
      </c>
      <c r="E179" s="1" t="s">
        <v>14</v>
      </c>
      <c r="F179" s="1" t="s">
        <v>309</v>
      </c>
      <c r="G179" s="1">
        <v>2543703845</v>
      </c>
      <c r="H179" s="2">
        <v>42654</v>
      </c>
      <c r="I179" s="2">
        <v>46610</v>
      </c>
      <c r="J179" s="2" t="str">
        <f ca="1">IF(AND(TODAY()&gt;Data_Sheet[[#This Row],[M_Start_date]], TODAY()&lt;Data_Sheet[[#This Row],[M_End_date]]), "Active", IF(TODAY()&lt;Data_Sheet[[#This Row],[M_Start_date]], "Pending", "Expired"))</f>
        <v>Active</v>
      </c>
      <c r="K179" s="1">
        <v>787</v>
      </c>
      <c r="L179" s="1" t="s">
        <v>579</v>
      </c>
      <c r="M179" s="1" t="s">
        <v>580</v>
      </c>
      <c r="N179" s="1" t="s">
        <v>581</v>
      </c>
      <c r="O179" s="1">
        <v>187</v>
      </c>
      <c r="P179" s="1">
        <v>864</v>
      </c>
      <c r="Q179" s="9">
        <f>Data_Sheet[[#This Row],[S.SH_WEIGHT]]/Data_Sheet[[#This Row],[S.SH_CHARGES]]</f>
        <v>0.21643518518518517</v>
      </c>
      <c r="R179" s="1" t="s">
        <v>87</v>
      </c>
      <c r="S179" s="1" t="s">
        <v>859</v>
      </c>
      <c r="T179" s="1" t="s">
        <v>584</v>
      </c>
      <c r="U179" s="10">
        <v>40630</v>
      </c>
      <c r="V179" s="10">
        <v>40719</v>
      </c>
      <c r="W179" s="1" t="s">
        <v>1126</v>
      </c>
      <c r="X179" s="1">
        <v>24449</v>
      </c>
      <c r="Y179" s="1" t="s">
        <v>940</v>
      </c>
      <c r="Z179" s="1" t="s">
        <v>943</v>
      </c>
      <c r="AA179" s="2">
        <v>40719</v>
      </c>
      <c r="AB179" s="1">
        <v>193</v>
      </c>
      <c r="AC179" s="1" t="s">
        <v>1487</v>
      </c>
      <c r="AD179" s="1" t="s">
        <v>1161</v>
      </c>
      <c r="AE179" s="1" t="s">
        <v>1488</v>
      </c>
      <c r="AF179" s="1" t="s">
        <v>1155</v>
      </c>
      <c r="AG179" s="1">
        <v>2906446799</v>
      </c>
      <c r="AH179">
        <v>89</v>
      </c>
    </row>
    <row r="180" spans="1:34" x14ac:dyDescent="0.3">
      <c r="A180" s="1">
        <v>3569</v>
      </c>
      <c r="B180" s="1">
        <v>896</v>
      </c>
      <c r="C180" s="1" t="s">
        <v>310</v>
      </c>
      <c r="D180" s="1" t="s">
        <v>539</v>
      </c>
      <c r="E180" s="1" t="s">
        <v>14</v>
      </c>
      <c r="F180" s="1" t="s">
        <v>311</v>
      </c>
      <c r="G180" s="1">
        <v>6104073082</v>
      </c>
      <c r="H180" s="2">
        <v>42675</v>
      </c>
      <c r="I180" s="2">
        <v>44395</v>
      </c>
      <c r="J180" s="2" t="str">
        <f ca="1">IF(AND(TODAY()&gt;Data_Sheet[[#This Row],[M_Start_date]], TODAY()&lt;Data_Sheet[[#This Row],[M_End_date]]), "Active", IF(TODAY()&lt;Data_Sheet[[#This Row],[M_Start_date]], "Pending", "Expired"))</f>
        <v>Expired</v>
      </c>
      <c r="K180" s="1">
        <v>749</v>
      </c>
      <c r="L180" s="1" t="s">
        <v>687</v>
      </c>
      <c r="M180" s="1" t="s">
        <v>580</v>
      </c>
      <c r="N180" s="1" t="s">
        <v>581</v>
      </c>
      <c r="O180" s="1">
        <v>262</v>
      </c>
      <c r="P180" s="1">
        <v>875</v>
      </c>
      <c r="Q180" s="9">
        <f>Data_Sheet[[#This Row],[S.SH_WEIGHT]]/Data_Sheet[[#This Row],[S.SH_CHARGES]]</f>
        <v>0.29942857142857143</v>
      </c>
      <c r="R180" s="1" t="s">
        <v>848</v>
      </c>
      <c r="S180" s="1" t="s">
        <v>207</v>
      </c>
      <c r="T180" s="1" t="s">
        <v>584</v>
      </c>
      <c r="U180" s="10">
        <v>41759</v>
      </c>
      <c r="V180" s="10">
        <v>41822</v>
      </c>
      <c r="W180" s="1" t="s">
        <v>1127</v>
      </c>
      <c r="X180" s="1">
        <v>3119</v>
      </c>
      <c r="Y180" s="1" t="s">
        <v>940</v>
      </c>
      <c r="Z180" s="1" t="s">
        <v>941</v>
      </c>
      <c r="AA180" s="2">
        <v>41822</v>
      </c>
      <c r="AB180" s="1">
        <v>33</v>
      </c>
      <c r="AC180" s="1" t="s">
        <v>320</v>
      </c>
      <c r="AD180" s="1" t="s">
        <v>1257</v>
      </c>
      <c r="AE180" s="1" t="s">
        <v>1489</v>
      </c>
      <c r="AF180" s="1" t="s">
        <v>1157</v>
      </c>
      <c r="AG180" s="1">
        <v>6522949251</v>
      </c>
      <c r="AH180">
        <v>63</v>
      </c>
    </row>
    <row r="181" spans="1:34" x14ac:dyDescent="0.3">
      <c r="A181" s="1">
        <v>6357</v>
      </c>
      <c r="B181" s="1">
        <v>681</v>
      </c>
      <c r="C181" s="1" t="s">
        <v>315</v>
      </c>
      <c r="D181" s="1" t="s">
        <v>542</v>
      </c>
      <c r="E181" s="1" t="s">
        <v>14</v>
      </c>
      <c r="F181" s="1" t="s">
        <v>316</v>
      </c>
      <c r="G181" s="1">
        <v>3676237077</v>
      </c>
      <c r="H181" s="2">
        <v>39826</v>
      </c>
      <c r="I181" s="2">
        <v>43852</v>
      </c>
      <c r="J181" s="2" t="str">
        <f ca="1">IF(AND(TODAY()&gt;Data_Sheet[[#This Row],[M_Start_date]], TODAY()&lt;Data_Sheet[[#This Row],[M_End_date]]), "Active", IF(TODAY()&lt;Data_Sheet[[#This Row],[M_Start_date]], "Pending", "Expired"))</f>
        <v>Expired</v>
      </c>
      <c r="K181" s="1">
        <v>477</v>
      </c>
      <c r="L181" s="1" t="s">
        <v>597</v>
      </c>
      <c r="M181" s="1" t="s">
        <v>580</v>
      </c>
      <c r="N181" s="1" t="s">
        <v>588</v>
      </c>
      <c r="O181" s="1">
        <v>840</v>
      </c>
      <c r="P181" s="1">
        <v>1061</v>
      </c>
      <c r="Q181" s="9">
        <f>Data_Sheet[[#This Row],[S.SH_WEIGHT]]/Data_Sheet[[#This Row],[S.SH_CHARGES]]</f>
        <v>0.79170593779453347</v>
      </c>
      <c r="R181" s="1" t="s">
        <v>39</v>
      </c>
      <c r="S181" s="1" t="s">
        <v>761</v>
      </c>
      <c r="T181" s="1" t="s">
        <v>591</v>
      </c>
      <c r="U181" s="2">
        <v>31662</v>
      </c>
      <c r="V181" s="2"/>
      <c r="W181" s="1" t="s">
        <v>1108</v>
      </c>
      <c r="X181" s="1">
        <v>19804</v>
      </c>
      <c r="Y181" s="1" t="s">
        <v>946</v>
      </c>
      <c r="Z181" s="1" t="s">
        <v>943</v>
      </c>
      <c r="AA181" s="2"/>
      <c r="AB181" s="1">
        <v>615</v>
      </c>
      <c r="AC181" s="1" t="s">
        <v>1490</v>
      </c>
      <c r="AD181" s="1" t="s">
        <v>1246</v>
      </c>
      <c r="AE181" s="1" t="s">
        <v>1491</v>
      </c>
      <c r="AF181" s="1" t="s">
        <v>1170</v>
      </c>
      <c r="AG181" s="1">
        <v>5372626672</v>
      </c>
      <c r="AH181"/>
    </row>
    <row r="182" spans="1:34" x14ac:dyDescent="0.3">
      <c r="A182" s="1">
        <v>2096</v>
      </c>
      <c r="B182" s="1">
        <v>226</v>
      </c>
      <c r="C182" s="1" t="s">
        <v>320</v>
      </c>
      <c r="D182" s="1" t="s">
        <v>545</v>
      </c>
      <c r="E182" s="1" t="s">
        <v>8</v>
      </c>
      <c r="F182" s="1" t="s">
        <v>321</v>
      </c>
      <c r="G182" s="1">
        <v>3365326918</v>
      </c>
      <c r="H182" s="2">
        <v>31375</v>
      </c>
      <c r="I182" s="2">
        <v>34598</v>
      </c>
      <c r="J182" s="2" t="str">
        <f ca="1">IF(AND(TODAY()&gt;Data_Sheet[[#This Row],[M_Start_date]], TODAY()&lt;Data_Sheet[[#This Row],[M_End_date]]), "Active", IF(TODAY()&lt;Data_Sheet[[#This Row],[M_Start_date]], "Pending", "Expired"))</f>
        <v>Expired</v>
      </c>
      <c r="K182" s="1">
        <v>691</v>
      </c>
      <c r="L182" s="1" t="s">
        <v>601</v>
      </c>
      <c r="M182" s="1" t="s">
        <v>587</v>
      </c>
      <c r="N182" s="1" t="s">
        <v>588</v>
      </c>
      <c r="O182" s="1">
        <v>955</v>
      </c>
      <c r="P182" s="1">
        <v>1369</v>
      </c>
      <c r="Q182" s="9">
        <f>Data_Sheet[[#This Row],[S.SH_WEIGHT]]/Data_Sheet[[#This Row],[S.SH_CHARGES]]</f>
        <v>0.69758948137326515</v>
      </c>
      <c r="R182" s="1" t="s">
        <v>823</v>
      </c>
      <c r="S182" s="1" t="s">
        <v>824</v>
      </c>
      <c r="T182" s="1" t="s">
        <v>584</v>
      </c>
      <c r="U182" s="10">
        <v>41031</v>
      </c>
      <c r="V182" s="10">
        <v>41141</v>
      </c>
      <c r="W182" s="1" t="s">
        <v>1129</v>
      </c>
      <c r="X182" s="1">
        <v>73423</v>
      </c>
      <c r="Y182" s="1" t="s">
        <v>940</v>
      </c>
      <c r="Z182" s="1" t="s">
        <v>941</v>
      </c>
      <c r="AA182" s="2">
        <v>41141</v>
      </c>
      <c r="AB182" s="1">
        <v>340</v>
      </c>
      <c r="AC182" s="1" t="s">
        <v>172</v>
      </c>
      <c r="AD182" s="1" t="s">
        <v>1254</v>
      </c>
      <c r="AE182" s="1" t="s">
        <v>1492</v>
      </c>
      <c r="AF182" s="1" t="s">
        <v>1167</v>
      </c>
      <c r="AG182" s="1">
        <v>6431033790</v>
      </c>
      <c r="AH182">
        <v>110</v>
      </c>
    </row>
    <row r="183" spans="1:34" x14ac:dyDescent="0.3">
      <c r="A183" s="1">
        <v>5209</v>
      </c>
      <c r="B183" s="1">
        <v>762</v>
      </c>
      <c r="C183" s="1" t="s">
        <v>322</v>
      </c>
      <c r="D183" s="1" t="s">
        <v>546</v>
      </c>
      <c r="E183" s="1" t="s">
        <v>14</v>
      </c>
      <c r="F183" s="1" t="s">
        <v>323</v>
      </c>
      <c r="G183" s="1">
        <v>8798033999</v>
      </c>
      <c r="H183" s="2">
        <v>43729</v>
      </c>
      <c r="I183" s="2">
        <v>45888</v>
      </c>
      <c r="J183" s="2" t="str">
        <f ca="1">IF(AND(TODAY()&gt;Data_Sheet[[#This Row],[M_Start_date]], TODAY()&lt;Data_Sheet[[#This Row],[M_End_date]]), "Active", IF(TODAY()&lt;Data_Sheet[[#This Row],[M_Start_date]], "Pending", "Expired"))</f>
        <v>Active</v>
      </c>
      <c r="K183" s="1">
        <v>786</v>
      </c>
      <c r="L183" s="1" t="s">
        <v>608</v>
      </c>
      <c r="M183" s="1" t="s">
        <v>580</v>
      </c>
      <c r="N183" s="1" t="s">
        <v>581</v>
      </c>
      <c r="O183" s="1">
        <v>372</v>
      </c>
      <c r="P183" s="1">
        <v>679</v>
      </c>
      <c r="Q183" s="9">
        <f>Data_Sheet[[#This Row],[S.SH_WEIGHT]]/Data_Sheet[[#This Row],[S.SH_CHARGES]]</f>
        <v>0.54786450662739328</v>
      </c>
      <c r="R183" s="1" t="s">
        <v>857</v>
      </c>
      <c r="S183" s="1" t="s">
        <v>858</v>
      </c>
      <c r="T183" s="1" t="s">
        <v>584</v>
      </c>
      <c r="U183" s="10">
        <v>27917</v>
      </c>
      <c r="V183" s="10">
        <v>28003</v>
      </c>
      <c r="W183" s="1" t="s">
        <v>1131</v>
      </c>
      <c r="X183" s="1">
        <v>91842</v>
      </c>
      <c r="Y183" s="1" t="s">
        <v>940</v>
      </c>
      <c r="Z183" s="1" t="s">
        <v>943</v>
      </c>
      <c r="AA183" s="2">
        <v>28003</v>
      </c>
      <c r="AB183" s="1">
        <v>649</v>
      </c>
      <c r="AC183" s="1" t="s">
        <v>1493</v>
      </c>
      <c r="AD183" s="1" t="s">
        <v>1156</v>
      </c>
      <c r="AE183" s="1" t="s">
        <v>1494</v>
      </c>
      <c r="AF183" s="1" t="s">
        <v>1186</v>
      </c>
      <c r="AG183" s="1">
        <v>7665617991</v>
      </c>
      <c r="AH183">
        <v>86</v>
      </c>
    </row>
    <row r="184" spans="1:34" x14ac:dyDescent="0.3">
      <c r="A184" s="1">
        <v>3853</v>
      </c>
      <c r="B184" s="1">
        <v>416</v>
      </c>
      <c r="C184" s="1" t="s">
        <v>104</v>
      </c>
      <c r="D184" s="1" t="s">
        <v>550</v>
      </c>
      <c r="E184" s="1" t="s">
        <v>14</v>
      </c>
      <c r="F184" s="1" t="s">
        <v>329</v>
      </c>
      <c r="G184" s="1">
        <v>2407798660</v>
      </c>
      <c r="H184" s="2">
        <v>40802</v>
      </c>
      <c r="I184" s="2">
        <v>46010</v>
      </c>
      <c r="J184" s="2" t="str">
        <f ca="1">IF(AND(TODAY()&gt;Data_Sheet[[#This Row],[M_Start_date]], TODAY()&lt;Data_Sheet[[#This Row],[M_End_date]]), "Active", IF(TODAY()&lt;Data_Sheet[[#This Row],[M_Start_date]], "Pending", "Expired"))</f>
        <v>Active</v>
      </c>
      <c r="K184" s="1">
        <v>455</v>
      </c>
      <c r="L184" s="1" t="s">
        <v>586</v>
      </c>
      <c r="M184" s="1" t="s">
        <v>580</v>
      </c>
      <c r="N184" s="1" t="s">
        <v>588</v>
      </c>
      <c r="O184" s="1">
        <v>172</v>
      </c>
      <c r="P184" s="1">
        <v>580</v>
      </c>
      <c r="Q184" s="9">
        <f>Data_Sheet[[#This Row],[S.SH_WEIGHT]]/Data_Sheet[[#This Row],[S.SH_CHARGES]]</f>
        <v>0.29655172413793102</v>
      </c>
      <c r="R184" s="1" t="s">
        <v>756</v>
      </c>
      <c r="S184" s="1" t="s">
        <v>305</v>
      </c>
      <c r="T184" s="1" t="s">
        <v>591</v>
      </c>
      <c r="U184" s="2">
        <v>40824</v>
      </c>
      <c r="V184" s="2"/>
      <c r="W184" s="1" t="s">
        <v>1102</v>
      </c>
      <c r="X184" s="1">
        <v>66397</v>
      </c>
      <c r="Y184" s="1" t="s">
        <v>946</v>
      </c>
      <c r="Z184" s="1" t="s">
        <v>941</v>
      </c>
      <c r="AA184" s="2"/>
      <c r="AB184" s="1">
        <v>288</v>
      </c>
      <c r="AC184" s="1" t="s">
        <v>1495</v>
      </c>
      <c r="AD184" s="1" t="s">
        <v>1205</v>
      </c>
      <c r="AE184" s="1" t="s">
        <v>1496</v>
      </c>
      <c r="AF184" s="1" t="s">
        <v>1188</v>
      </c>
      <c r="AG184" s="1">
        <v>7009589164</v>
      </c>
      <c r="AH184"/>
    </row>
    <row r="185" spans="1:34" x14ac:dyDescent="0.3">
      <c r="A185" s="1">
        <v>6772</v>
      </c>
      <c r="B185" s="1">
        <v>473</v>
      </c>
      <c r="C185" s="1" t="s">
        <v>244</v>
      </c>
      <c r="D185" s="1" t="s">
        <v>548</v>
      </c>
      <c r="E185" s="1" t="s">
        <v>11</v>
      </c>
      <c r="F185" s="1" t="s">
        <v>326</v>
      </c>
      <c r="G185" s="1">
        <v>7600088539</v>
      </c>
      <c r="H185" s="2">
        <v>27879</v>
      </c>
      <c r="I185" s="2">
        <v>34520</v>
      </c>
      <c r="J185" s="2" t="str">
        <f ca="1">IF(AND(TODAY()&gt;Data_Sheet[[#This Row],[M_Start_date]], TODAY()&lt;Data_Sheet[[#This Row],[M_End_date]]), "Active", IF(TODAY()&lt;Data_Sheet[[#This Row],[M_Start_date]], "Pending", "Expired"))</f>
        <v>Expired</v>
      </c>
      <c r="K185" s="1">
        <v>630</v>
      </c>
      <c r="L185" s="1" t="s">
        <v>611</v>
      </c>
      <c r="M185" s="1" t="s">
        <v>587</v>
      </c>
      <c r="N185" s="1" t="s">
        <v>588</v>
      </c>
      <c r="O185" s="1">
        <v>868</v>
      </c>
      <c r="P185" s="1">
        <v>1320</v>
      </c>
      <c r="Q185" s="9">
        <f>Data_Sheet[[#This Row],[S.SH_WEIGHT]]/Data_Sheet[[#This Row],[S.SH_CHARGES]]</f>
        <v>0.65757575757575759</v>
      </c>
      <c r="R185" s="1" t="s">
        <v>807</v>
      </c>
      <c r="S185" s="1" t="s">
        <v>12</v>
      </c>
      <c r="T185" s="1" t="s">
        <v>584</v>
      </c>
      <c r="U185" s="10">
        <v>39867</v>
      </c>
      <c r="V185" s="10">
        <v>40085</v>
      </c>
      <c r="W185" s="1" t="s">
        <v>1128</v>
      </c>
      <c r="X185" s="1">
        <v>96963</v>
      </c>
      <c r="Y185" s="1" t="s">
        <v>940</v>
      </c>
      <c r="Z185" s="1" t="s">
        <v>943</v>
      </c>
      <c r="AA185" s="2">
        <v>40085</v>
      </c>
      <c r="AB185" s="1">
        <v>885</v>
      </c>
      <c r="AC185" s="1" t="s">
        <v>1242</v>
      </c>
      <c r="AD185" s="1" t="s">
        <v>1198</v>
      </c>
      <c r="AE185" s="1" t="s">
        <v>778</v>
      </c>
      <c r="AF185" s="1" t="s">
        <v>1241</v>
      </c>
      <c r="AG185" s="1">
        <v>9875605267</v>
      </c>
      <c r="AH185">
        <v>218</v>
      </c>
    </row>
    <row r="186" spans="1:34" x14ac:dyDescent="0.3">
      <c r="A186" s="1">
        <v>515</v>
      </c>
      <c r="B186" s="1">
        <v>425</v>
      </c>
      <c r="C186" s="1" t="s">
        <v>330</v>
      </c>
      <c r="D186" s="1" t="s">
        <v>551</v>
      </c>
      <c r="E186" s="1" t="s">
        <v>11</v>
      </c>
      <c r="F186" s="1" t="s">
        <v>331</v>
      </c>
      <c r="G186" s="1">
        <v>3644687016</v>
      </c>
      <c r="H186" s="2">
        <v>42890</v>
      </c>
      <c r="I186" s="2">
        <v>43808</v>
      </c>
      <c r="J186" s="2" t="str">
        <f ca="1">IF(AND(TODAY()&gt;Data_Sheet[[#This Row],[M_Start_date]], TODAY()&lt;Data_Sheet[[#This Row],[M_End_date]]), "Active", IF(TODAY()&lt;Data_Sheet[[#This Row],[M_Start_date]], "Pending", "Expired"))</f>
        <v>Expired</v>
      </c>
      <c r="K186" s="1">
        <v>947</v>
      </c>
      <c r="L186" s="1" t="s">
        <v>597</v>
      </c>
      <c r="M186" s="1" t="s">
        <v>580</v>
      </c>
      <c r="N186" s="1" t="s">
        <v>581</v>
      </c>
      <c r="O186" s="1">
        <v>665</v>
      </c>
      <c r="P186" s="1">
        <v>1257</v>
      </c>
      <c r="Q186" s="9">
        <f>Data_Sheet[[#This Row],[S.SH_WEIGHT]]/Data_Sheet[[#This Row],[S.SH_CHARGES]]</f>
        <v>0.5290373906125696</v>
      </c>
      <c r="R186" s="1" t="s">
        <v>909</v>
      </c>
      <c r="S186" s="1" t="s">
        <v>910</v>
      </c>
      <c r="T186" s="1" t="s">
        <v>584</v>
      </c>
      <c r="U186" s="10">
        <v>31792</v>
      </c>
      <c r="V186" s="10">
        <v>31897</v>
      </c>
      <c r="W186" s="1" t="s">
        <v>1133</v>
      </c>
      <c r="X186" s="1">
        <v>1714</v>
      </c>
      <c r="Y186" s="1" t="s">
        <v>940</v>
      </c>
      <c r="Z186" s="1" t="s">
        <v>941</v>
      </c>
      <c r="AA186" s="2">
        <v>31897</v>
      </c>
      <c r="AB186" s="1">
        <v>898</v>
      </c>
      <c r="AC186" s="1" t="s">
        <v>94</v>
      </c>
      <c r="AD186" s="1" t="s">
        <v>1211</v>
      </c>
      <c r="AE186" s="1" t="s">
        <v>1497</v>
      </c>
      <c r="AF186" s="1" t="s">
        <v>1304</v>
      </c>
      <c r="AG186" s="1">
        <v>3097734889</v>
      </c>
      <c r="AH186">
        <v>105</v>
      </c>
    </row>
    <row r="187" spans="1:34" x14ac:dyDescent="0.3">
      <c r="A187" s="1">
        <v>7513</v>
      </c>
      <c r="B187" s="1">
        <v>435</v>
      </c>
      <c r="C187" s="1" t="s">
        <v>332</v>
      </c>
      <c r="D187" s="1" t="s">
        <v>552</v>
      </c>
      <c r="E187" s="1" t="s">
        <v>11</v>
      </c>
      <c r="F187" s="1" t="s">
        <v>333</v>
      </c>
      <c r="G187" s="1">
        <v>1848195986</v>
      </c>
      <c r="H187" s="2">
        <v>34857</v>
      </c>
      <c r="I187" s="2">
        <v>39999</v>
      </c>
      <c r="J187" s="2" t="str">
        <f ca="1">IF(AND(TODAY()&gt;Data_Sheet[[#This Row],[M_Start_date]], TODAY()&lt;Data_Sheet[[#This Row],[M_End_date]]), "Active", IF(TODAY()&lt;Data_Sheet[[#This Row],[M_Start_date]], "Pending", "Expired"))</f>
        <v>Expired</v>
      </c>
      <c r="K187" s="1">
        <v>589</v>
      </c>
      <c r="L187" s="1" t="s">
        <v>579</v>
      </c>
      <c r="M187" s="1" t="s">
        <v>580</v>
      </c>
      <c r="N187" s="1" t="s">
        <v>581</v>
      </c>
      <c r="O187" s="1">
        <v>516</v>
      </c>
      <c r="P187" s="1">
        <v>1084</v>
      </c>
      <c r="Q187" s="9">
        <f>Data_Sheet[[#This Row],[S.SH_WEIGHT]]/Data_Sheet[[#This Row],[S.SH_CHARGES]]</f>
        <v>0.47601476014760147</v>
      </c>
      <c r="R187" s="1" t="s">
        <v>798</v>
      </c>
      <c r="S187" s="1" t="s">
        <v>799</v>
      </c>
      <c r="T187" s="1" t="s">
        <v>591</v>
      </c>
      <c r="U187" s="2">
        <v>25970</v>
      </c>
      <c r="V187" s="2"/>
      <c r="W187" s="1" t="s">
        <v>1125</v>
      </c>
      <c r="X187" s="1">
        <v>5059</v>
      </c>
      <c r="Y187" s="1" t="s">
        <v>946</v>
      </c>
      <c r="Z187" s="1" t="s">
        <v>941</v>
      </c>
      <c r="AA187" s="2"/>
      <c r="AB187" s="1">
        <v>473</v>
      </c>
      <c r="AC187" s="1" t="s">
        <v>1498</v>
      </c>
      <c r="AD187" s="1" t="s">
        <v>1215</v>
      </c>
      <c r="AE187" s="1" t="s">
        <v>1499</v>
      </c>
      <c r="AF187" s="1" t="s">
        <v>1304</v>
      </c>
      <c r="AG187" s="1">
        <v>3349318383</v>
      </c>
      <c r="AH187"/>
    </row>
    <row r="188" spans="1:34" x14ac:dyDescent="0.3">
      <c r="A188" s="1">
        <v>9030</v>
      </c>
      <c r="B188" s="1">
        <v>370</v>
      </c>
      <c r="C188" s="1" t="s">
        <v>334</v>
      </c>
      <c r="D188" s="1" t="s">
        <v>553</v>
      </c>
      <c r="E188" s="1" t="s">
        <v>8</v>
      </c>
      <c r="F188" s="1" t="s">
        <v>335</v>
      </c>
      <c r="G188" s="1">
        <v>5755404369</v>
      </c>
      <c r="H188" s="2">
        <v>35960</v>
      </c>
      <c r="I188" s="2">
        <v>42486</v>
      </c>
      <c r="J188" s="2" t="str">
        <f ca="1">IF(AND(TODAY()&gt;Data_Sheet[[#This Row],[M_Start_date]], TODAY()&lt;Data_Sheet[[#This Row],[M_End_date]]), "Active", IF(TODAY()&lt;Data_Sheet[[#This Row],[M_Start_date]], "Pending", "Expired"))</f>
        <v>Expired</v>
      </c>
      <c r="K188" s="1">
        <v>863</v>
      </c>
      <c r="L188" s="1" t="s">
        <v>687</v>
      </c>
      <c r="M188" s="1" t="s">
        <v>580</v>
      </c>
      <c r="N188" s="1" t="s">
        <v>588</v>
      </c>
      <c r="O188" s="1">
        <v>412</v>
      </c>
      <c r="P188" s="1">
        <v>872</v>
      </c>
      <c r="Q188" s="9">
        <f>Data_Sheet[[#This Row],[S.SH_WEIGHT]]/Data_Sheet[[#This Row],[S.SH_CHARGES]]</f>
        <v>0.47247706422018348</v>
      </c>
      <c r="R188" s="1" t="s">
        <v>874</v>
      </c>
      <c r="S188" s="1" t="s">
        <v>875</v>
      </c>
      <c r="T188" s="1" t="s">
        <v>591</v>
      </c>
      <c r="U188" s="2">
        <v>27457</v>
      </c>
      <c r="V188" s="2"/>
      <c r="W188" s="1" t="s">
        <v>1134</v>
      </c>
      <c r="X188" s="1">
        <v>66582</v>
      </c>
      <c r="Y188" s="1" t="s">
        <v>946</v>
      </c>
      <c r="Z188" s="1" t="s">
        <v>941</v>
      </c>
      <c r="AA188" s="2"/>
      <c r="AB188" s="1">
        <v>23</v>
      </c>
      <c r="AC188" s="1" t="s">
        <v>1500</v>
      </c>
      <c r="AD188" s="1" t="s">
        <v>1190</v>
      </c>
      <c r="AE188" s="1" t="s">
        <v>1501</v>
      </c>
      <c r="AF188" s="1" t="s">
        <v>1152</v>
      </c>
      <c r="AG188" s="1">
        <v>2261795235</v>
      </c>
      <c r="AH188"/>
    </row>
    <row r="189" spans="1:34" x14ac:dyDescent="0.3">
      <c r="A189" s="1">
        <v>2378</v>
      </c>
      <c r="B189" s="1">
        <v>406</v>
      </c>
      <c r="C189" s="1" t="s">
        <v>159</v>
      </c>
      <c r="D189" s="1" t="s">
        <v>554</v>
      </c>
      <c r="E189" s="1" t="s">
        <v>8</v>
      </c>
      <c r="F189" s="1" t="s">
        <v>336</v>
      </c>
      <c r="G189" s="1">
        <v>2705083615</v>
      </c>
      <c r="H189" s="2">
        <v>32359</v>
      </c>
      <c r="I189" s="2">
        <v>39222</v>
      </c>
      <c r="J189" s="2" t="str">
        <f ca="1">IF(AND(TODAY()&gt;Data_Sheet[[#This Row],[M_Start_date]], TODAY()&lt;Data_Sheet[[#This Row],[M_End_date]]), "Active", IF(TODAY()&lt;Data_Sheet[[#This Row],[M_Start_date]], "Pending", "Expired"))</f>
        <v>Expired</v>
      </c>
      <c r="K189" s="1">
        <v>668</v>
      </c>
      <c r="L189" s="1" t="s">
        <v>624</v>
      </c>
      <c r="M189" s="1" t="s">
        <v>587</v>
      </c>
      <c r="N189" s="1" t="s">
        <v>581</v>
      </c>
      <c r="O189" s="1">
        <v>938</v>
      </c>
      <c r="P189" s="1">
        <v>1067</v>
      </c>
      <c r="Q189" s="9">
        <f>Data_Sheet[[#This Row],[S.SH_WEIGHT]]/Data_Sheet[[#This Row],[S.SH_CHARGES]]</f>
        <v>0.87910028116213679</v>
      </c>
      <c r="R189" s="1" t="s">
        <v>818</v>
      </c>
      <c r="S189" s="1" t="s">
        <v>819</v>
      </c>
      <c r="T189" s="1" t="s">
        <v>584</v>
      </c>
      <c r="U189" s="10">
        <v>26460</v>
      </c>
      <c r="V189" s="10">
        <v>26466</v>
      </c>
      <c r="W189" s="1" t="s">
        <v>1130</v>
      </c>
      <c r="X189" s="1">
        <v>42143</v>
      </c>
      <c r="Y189" s="1" t="s">
        <v>940</v>
      </c>
      <c r="Z189" s="1" t="s">
        <v>941</v>
      </c>
      <c r="AA189" s="2">
        <v>26466</v>
      </c>
      <c r="AB189" s="1">
        <v>505</v>
      </c>
      <c r="AC189" s="1" t="s">
        <v>1502</v>
      </c>
      <c r="AD189" s="1" t="s">
        <v>1179</v>
      </c>
      <c r="AE189" s="1" t="s">
        <v>1503</v>
      </c>
      <c r="AF189" s="1" t="s">
        <v>1244</v>
      </c>
      <c r="AG189" s="1">
        <v>8692599127</v>
      </c>
      <c r="AH189">
        <v>6</v>
      </c>
    </row>
    <row r="190" spans="1:34" x14ac:dyDescent="0.3">
      <c r="A190" s="1">
        <v>7587</v>
      </c>
      <c r="B190" s="1">
        <v>349</v>
      </c>
      <c r="C190" s="1" t="s">
        <v>339</v>
      </c>
      <c r="D190" s="1" t="s">
        <v>556</v>
      </c>
      <c r="E190" s="1" t="s">
        <v>8</v>
      </c>
      <c r="F190" s="1" t="s">
        <v>340</v>
      </c>
      <c r="G190" s="1">
        <v>7152577292</v>
      </c>
      <c r="H190" s="2">
        <v>41049</v>
      </c>
      <c r="I190" s="2">
        <v>43066</v>
      </c>
      <c r="J190" s="2" t="str">
        <f ca="1">IF(AND(TODAY()&gt;Data_Sheet[[#This Row],[M_Start_date]], TODAY()&lt;Data_Sheet[[#This Row],[M_End_date]]), "Active", IF(TODAY()&lt;Data_Sheet[[#This Row],[M_Start_date]], "Pending", "Expired"))</f>
        <v>Expired</v>
      </c>
      <c r="K190" s="1">
        <v>835</v>
      </c>
      <c r="L190" s="1" t="s">
        <v>624</v>
      </c>
      <c r="M190" s="1" t="s">
        <v>580</v>
      </c>
      <c r="N190" s="1" t="s">
        <v>588</v>
      </c>
      <c r="O190" s="1">
        <v>638</v>
      </c>
      <c r="P190" s="1">
        <v>1314</v>
      </c>
      <c r="Q190" s="9">
        <f>Data_Sheet[[#This Row],[S.SH_WEIGHT]]/Data_Sheet[[#This Row],[S.SH_CHARGES]]</f>
        <v>0.48554033485540332</v>
      </c>
      <c r="R190" s="1" t="s">
        <v>867</v>
      </c>
      <c r="S190" s="1" t="s">
        <v>604</v>
      </c>
      <c r="T190" s="1" t="s">
        <v>591</v>
      </c>
      <c r="U190" s="2">
        <v>28130</v>
      </c>
      <c r="V190" s="2"/>
      <c r="W190" s="1" t="s">
        <v>1136</v>
      </c>
      <c r="X190" s="1">
        <v>696</v>
      </c>
      <c r="Y190" s="1" t="s">
        <v>946</v>
      </c>
      <c r="Z190" s="1" t="s">
        <v>941</v>
      </c>
      <c r="AA190" s="2"/>
      <c r="AB190" s="1">
        <v>988</v>
      </c>
      <c r="AC190" s="1" t="s">
        <v>1504</v>
      </c>
      <c r="AD190" s="1" t="s">
        <v>1182</v>
      </c>
      <c r="AE190" s="1" t="s">
        <v>1505</v>
      </c>
      <c r="AF190" s="1" t="s">
        <v>1506</v>
      </c>
      <c r="AG190" s="1">
        <v>9918649402</v>
      </c>
      <c r="AH190"/>
    </row>
    <row r="191" spans="1:34" x14ac:dyDescent="0.3">
      <c r="A191" s="1">
        <v>1702</v>
      </c>
      <c r="B191" s="1">
        <v>683</v>
      </c>
      <c r="C191" s="1" t="s">
        <v>363</v>
      </c>
      <c r="D191" s="1" t="s">
        <v>570</v>
      </c>
      <c r="E191" s="1" t="s">
        <v>11</v>
      </c>
      <c r="F191" s="1" t="s">
        <v>364</v>
      </c>
      <c r="G191" s="1">
        <v>6507962797</v>
      </c>
      <c r="H191" s="2">
        <v>40408</v>
      </c>
      <c r="I191" s="2">
        <v>46382</v>
      </c>
      <c r="J191" s="2" t="str">
        <f ca="1">IF(AND(TODAY()&gt;Data_Sheet[[#This Row],[M_Start_date]], TODAY()&lt;Data_Sheet[[#This Row],[M_End_date]]), "Active", IF(TODAY()&lt;Data_Sheet[[#This Row],[M_Start_date]], "Pending", "Expired"))</f>
        <v>Active</v>
      </c>
      <c r="K191" s="1">
        <v>538</v>
      </c>
      <c r="L191" s="1" t="s">
        <v>601</v>
      </c>
      <c r="M191" s="1" t="s">
        <v>580</v>
      </c>
      <c r="N191" s="1" t="s">
        <v>581</v>
      </c>
      <c r="O191" s="1">
        <v>484</v>
      </c>
      <c r="P191" s="1">
        <v>863</v>
      </c>
      <c r="Q191" s="9">
        <f>Data_Sheet[[#This Row],[S.SH_WEIGHT]]/Data_Sheet[[#This Row],[S.SH_CHARGES]]</f>
        <v>0.56083429895712633</v>
      </c>
      <c r="R191" s="1" t="s">
        <v>282</v>
      </c>
      <c r="S191" s="1" t="s">
        <v>779</v>
      </c>
      <c r="T191" s="1" t="s">
        <v>591</v>
      </c>
      <c r="U191" s="2">
        <v>40032</v>
      </c>
      <c r="V191" s="2"/>
      <c r="W191" s="1" t="s">
        <v>1117</v>
      </c>
      <c r="X191" s="1">
        <v>39488</v>
      </c>
      <c r="Y191" s="1" t="s">
        <v>946</v>
      </c>
      <c r="Z191" s="1" t="s">
        <v>943</v>
      </c>
      <c r="AA191" s="2"/>
      <c r="AB191" s="1">
        <v>513</v>
      </c>
      <c r="AC191" s="1" t="s">
        <v>70</v>
      </c>
      <c r="AD191" s="1" t="s">
        <v>1234</v>
      </c>
      <c r="AE191" s="1" t="s">
        <v>1299</v>
      </c>
      <c r="AF191" s="1" t="s">
        <v>1155</v>
      </c>
      <c r="AG191" s="1">
        <v>5144195389</v>
      </c>
      <c r="AH191"/>
    </row>
    <row r="192" spans="1:34" x14ac:dyDescent="0.3">
      <c r="A192" s="1">
        <v>5214</v>
      </c>
      <c r="B192" s="1">
        <v>366</v>
      </c>
      <c r="C192" s="1" t="s">
        <v>342</v>
      </c>
      <c r="D192" s="1" t="s">
        <v>558</v>
      </c>
      <c r="E192" s="1" t="s">
        <v>14</v>
      </c>
      <c r="F192" s="1" t="s">
        <v>343</v>
      </c>
      <c r="G192" s="1">
        <v>5684234865</v>
      </c>
      <c r="H192" s="2">
        <v>26107</v>
      </c>
      <c r="I192" s="2">
        <v>27549</v>
      </c>
      <c r="J192" s="2" t="str">
        <f ca="1">IF(AND(TODAY()&gt;Data_Sheet[[#This Row],[M_Start_date]], TODAY()&lt;Data_Sheet[[#This Row],[M_End_date]]), "Active", IF(TODAY()&lt;Data_Sheet[[#This Row],[M_Start_date]], "Pending", "Expired"))</f>
        <v>Expired</v>
      </c>
      <c r="K192" s="1">
        <v>553</v>
      </c>
      <c r="L192" s="1" t="s">
        <v>579</v>
      </c>
      <c r="M192" s="1" t="s">
        <v>587</v>
      </c>
      <c r="N192" s="1" t="s">
        <v>588</v>
      </c>
      <c r="O192" s="1">
        <v>245</v>
      </c>
      <c r="P192" s="1">
        <v>611</v>
      </c>
      <c r="Q192" s="9">
        <f>Data_Sheet[[#This Row],[S.SH_WEIGHT]]/Data_Sheet[[#This Row],[S.SH_CHARGES]]</f>
        <v>0.40098199672667756</v>
      </c>
      <c r="R192" s="1" t="s">
        <v>785</v>
      </c>
      <c r="S192" s="1" t="s">
        <v>786</v>
      </c>
      <c r="T192" s="1" t="s">
        <v>591</v>
      </c>
      <c r="U192" s="2">
        <v>34906</v>
      </c>
      <c r="V192" s="2"/>
      <c r="W192" s="1" t="s">
        <v>1121</v>
      </c>
      <c r="X192" s="1">
        <v>16299</v>
      </c>
      <c r="Y192" s="1" t="s">
        <v>946</v>
      </c>
      <c r="Z192" s="1" t="s">
        <v>941</v>
      </c>
      <c r="AA192" s="2"/>
      <c r="AB192" s="1">
        <v>432</v>
      </c>
      <c r="AC192" s="1" t="s">
        <v>1507</v>
      </c>
      <c r="AD192" s="1" t="s">
        <v>1156</v>
      </c>
      <c r="AE192" s="1" t="s">
        <v>1508</v>
      </c>
      <c r="AF192" s="1" t="s">
        <v>1177</v>
      </c>
      <c r="AG192" s="1">
        <v>1058029786</v>
      </c>
      <c r="AH192"/>
    </row>
    <row r="193" spans="1:34" x14ac:dyDescent="0.3">
      <c r="A193" s="1">
        <v>8249</v>
      </c>
      <c r="B193" s="1">
        <v>39</v>
      </c>
      <c r="C193" s="1" t="s">
        <v>344</v>
      </c>
      <c r="D193" s="1" t="s">
        <v>559</v>
      </c>
      <c r="E193" s="1" t="s">
        <v>14</v>
      </c>
      <c r="F193" s="1" t="s">
        <v>345</v>
      </c>
      <c r="G193" s="1">
        <v>8687515154</v>
      </c>
      <c r="H193" s="2">
        <v>34893</v>
      </c>
      <c r="I193" s="2">
        <v>40036</v>
      </c>
      <c r="J193" s="2" t="str">
        <f ca="1">IF(AND(TODAY()&gt;Data_Sheet[[#This Row],[M_Start_date]], TODAY()&lt;Data_Sheet[[#This Row],[M_End_date]]), "Active", IF(TODAY()&lt;Data_Sheet[[#This Row],[M_Start_date]], "Pending", "Expired"))</f>
        <v>Expired</v>
      </c>
      <c r="K193" s="1">
        <v>861</v>
      </c>
      <c r="L193" s="1" t="s">
        <v>624</v>
      </c>
      <c r="M193" s="1" t="s">
        <v>580</v>
      </c>
      <c r="N193" s="1" t="s">
        <v>588</v>
      </c>
      <c r="O193" s="1">
        <v>916</v>
      </c>
      <c r="P193" s="1">
        <v>1255</v>
      </c>
      <c r="Q193" s="9">
        <f>Data_Sheet[[#This Row],[S.SH_WEIGHT]]/Data_Sheet[[#This Row],[S.SH_CHARGES]]</f>
        <v>0.72988047808764944</v>
      </c>
      <c r="R193" s="1" t="s">
        <v>272</v>
      </c>
      <c r="S193" s="1" t="s">
        <v>873</v>
      </c>
      <c r="T193" s="1" t="s">
        <v>584</v>
      </c>
      <c r="U193" s="10">
        <v>35104</v>
      </c>
      <c r="V193" s="10">
        <v>35321</v>
      </c>
      <c r="W193" s="1" t="s">
        <v>1137</v>
      </c>
      <c r="X193" s="1">
        <v>16690</v>
      </c>
      <c r="Y193" s="1" t="s">
        <v>940</v>
      </c>
      <c r="Z193" s="1" t="s">
        <v>941</v>
      </c>
      <c r="AA193" s="2">
        <v>35321</v>
      </c>
      <c r="AB193" s="1">
        <v>948</v>
      </c>
      <c r="AC193" s="1" t="s">
        <v>1439</v>
      </c>
      <c r="AD193" s="1" t="s">
        <v>1156</v>
      </c>
      <c r="AE193" s="1" t="s">
        <v>1509</v>
      </c>
      <c r="AF193" s="1" t="s">
        <v>1338</v>
      </c>
      <c r="AG193" s="1">
        <v>2276744816</v>
      </c>
      <c r="AH193">
        <v>217</v>
      </c>
    </row>
    <row r="194" spans="1:34" x14ac:dyDescent="0.3">
      <c r="A194" s="1">
        <v>2037</v>
      </c>
      <c r="B194" s="1">
        <v>751</v>
      </c>
      <c r="C194" s="1" t="s">
        <v>349</v>
      </c>
      <c r="D194" s="1" t="s">
        <v>562</v>
      </c>
      <c r="E194" s="1" t="s">
        <v>11</v>
      </c>
      <c r="F194" s="1" t="s">
        <v>350</v>
      </c>
      <c r="G194" s="1">
        <v>1731496685</v>
      </c>
      <c r="H194" s="2">
        <v>40353</v>
      </c>
      <c r="I194" s="2">
        <v>42443</v>
      </c>
      <c r="J194" s="2" t="str">
        <f ca="1">IF(AND(TODAY()&gt;Data_Sheet[[#This Row],[M_Start_date]], TODAY()&lt;Data_Sheet[[#This Row],[M_End_date]]), "Active", IF(TODAY()&lt;Data_Sheet[[#This Row],[M_Start_date]], "Pending", "Expired"))</f>
        <v>Expired</v>
      </c>
      <c r="K194" s="1">
        <v>895</v>
      </c>
      <c r="L194" s="1" t="s">
        <v>579</v>
      </c>
      <c r="M194" s="1" t="s">
        <v>580</v>
      </c>
      <c r="N194" s="1" t="s">
        <v>581</v>
      </c>
      <c r="O194" s="1">
        <v>271</v>
      </c>
      <c r="P194" s="1">
        <v>704</v>
      </c>
      <c r="Q194" s="9">
        <f>Data_Sheet[[#This Row],[S.SH_WEIGHT]]/Data_Sheet[[#This Row],[S.SH_CHARGES]]</f>
        <v>0.38494318181818182</v>
      </c>
      <c r="R194" s="1" t="s">
        <v>884</v>
      </c>
      <c r="S194" s="1" t="s">
        <v>885</v>
      </c>
      <c r="T194" s="1" t="s">
        <v>591</v>
      </c>
      <c r="U194" s="2">
        <v>40252</v>
      </c>
      <c r="V194" s="2"/>
      <c r="W194" s="1" t="s">
        <v>1138</v>
      </c>
      <c r="X194" s="1">
        <v>34832</v>
      </c>
      <c r="Y194" s="1" t="s">
        <v>946</v>
      </c>
      <c r="Z194" s="1" t="s">
        <v>943</v>
      </c>
      <c r="AA194" s="2"/>
      <c r="AB194" s="1">
        <v>11</v>
      </c>
      <c r="AC194" s="1" t="s">
        <v>354</v>
      </c>
      <c r="AD194" s="1" t="s">
        <v>1221</v>
      </c>
      <c r="AE194" s="1" t="s">
        <v>1510</v>
      </c>
      <c r="AF194" s="1" t="s">
        <v>1511</v>
      </c>
      <c r="AG194" s="1">
        <v>7945949825</v>
      </c>
      <c r="AH194"/>
    </row>
    <row r="195" spans="1:34" x14ac:dyDescent="0.3">
      <c r="A195" s="1">
        <v>2401</v>
      </c>
      <c r="B195" s="1">
        <v>899</v>
      </c>
      <c r="C195" s="1" t="s">
        <v>351</v>
      </c>
      <c r="D195" s="1" t="s">
        <v>563</v>
      </c>
      <c r="E195" s="1" t="s">
        <v>11</v>
      </c>
      <c r="F195" s="1" t="s">
        <v>352</v>
      </c>
      <c r="G195" s="1">
        <v>2656568705</v>
      </c>
      <c r="H195" s="2">
        <v>26367</v>
      </c>
      <c r="I195" s="2">
        <v>30146</v>
      </c>
      <c r="J195" s="2" t="str">
        <f ca="1">IF(AND(TODAY()&gt;Data_Sheet[[#This Row],[M_Start_date]], TODAY()&lt;Data_Sheet[[#This Row],[M_End_date]]), "Active", IF(TODAY()&lt;Data_Sheet[[#This Row],[M_Start_date]], "Pending", "Expired"))</f>
        <v>Expired</v>
      </c>
      <c r="K195" s="1">
        <v>866</v>
      </c>
      <c r="L195" s="1" t="s">
        <v>624</v>
      </c>
      <c r="M195" s="1" t="s">
        <v>580</v>
      </c>
      <c r="N195" s="1" t="s">
        <v>588</v>
      </c>
      <c r="O195" s="1">
        <v>691</v>
      </c>
      <c r="P195" s="1">
        <v>1260</v>
      </c>
      <c r="Q195" s="9">
        <f>Data_Sheet[[#This Row],[S.SH_WEIGHT]]/Data_Sheet[[#This Row],[S.SH_CHARGES]]</f>
        <v>0.54841269841269846</v>
      </c>
      <c r="R195" s="1" t="s">
        <v>95</v>
      </c>
      <c r="S195" s="1" t="s">
        <v>876</v>
      </c>
      <c r="T195" s="1" t="s">
        <v>584</v>
      </c>
      <c r="U195" s="10">
        <v>34721</v>
      </c>
      <c r="V195" s="10">
        <v>34700</v>
      </c>
      <c r="W195" s="1" t="s">
        <v>1139</v>
      </c>
      <c r="X195" s="1">
        <v>59176</v>
      </c>
      <c r="Y195" s="1" t="s">
        <v>940</v>
      </c>
      <c r="Z195" s="1" t="s">
        <v>943</v>
      </c>
      <c r="AA195" s="2">
        <v>34700</v>
      </c>
      <c r="AB195" s="1">
        <v>204</v>
      </c>
      <c r="AC195" s="1" t="s">
        <v>1512</v>
      </c>
      <c r="AD195" s="1" t="s">
        <v>1254</v>
      </c>
      <c r="AE195" s="1" t="s">
        <v>17</v>
      </c>
      <c r="AF195" s="1" t="s">
        <v>1152</v>
      </c>
      <c r="AG195" s="1">
        <v>4209429743</v>
      </c>
      <c r="AH195">
        <v>-21</v>
      </c>
    </row>
    <row r="196" spans="1:34" x14ac:dyDescent="0.3">
      <c r="A196" s="1">
        <v>4892</v>
      </c>
      <c r="B196" s="1">
        <v>617</v>
      </c>
      <c r="C196" s="1" t="s">
        <v>369</v>
      </c>
      <c r="D196" s="1" t="s">
        <v>573</v>
      </c>
      <c r="E196" s="1" t="s">
        <v>11</v>
      </c>
      <c r="F196" s="1" t="s">
        <v>370</v>
      </c>
      <c r="G196" s="1">
        <v>9062287896</v>
      </c>
      <c r="H196" s="2">
        <v>33099</v>
      </c>
      <c r="I196" s="2">
        <v>34310</v>
      </c>
      <c r="J196" s="2" t="str">
        <f ca="1">IF(AND(TODAY()&gt;Data_Sheet[[#This Row],[M_Start_date]], TODAY()&lt;Data_Sheet[[#This Row],[M_End_date]]), "Active", IF(TODAY()&lt;Data_Sheet[[#This Row],[M_Start_date]], "Pending", "Expired"))</f>
        <v>Expired</v>
      </c>
      <c r="K196" s="1">
        <v>579</v>
      </c>
      <c r="L196" s="1" t="s">
        <v>594</v>
      </c>
      <c r="M196" s="1" t="s">
        <v>587</v>
      </c>
      <c r="N196" s="1" t="s">
        <v>581</v>
      </c>
      <c r="O196" s="1">
        <v>913</v>
      </c>
      <c r="P196" s="1">
        <v>1385</v>
      </c>
      <c r="Q196" s="9">
        <f>Data_Sheet[[#This Row],[S.SH_WEIGHT]]/Data_Sheet[[#This Row],[S.SH_CHARGES]]</f>
        <v>0.65920577617328524</v>
      </c>
      <c r="R196" s="1" t="s">
        <v>792</v>
      </c>
      <c r="S196" s="1" t="s">
        <v>793</v>
      </c>
      <c r="T196" s="1" t="s">
        <v>591</v>
      </c>
      <c r="U196" s="2">
        <v>42725</v>
      </c>
      <c r="V196" s="2"/>
      <c r="W196" s="1" t="s">
        <v>1124</v>
      </c>
      <c r="X196" s="1">
        <v>77570</v>
      </c>
      <c r="Y196" s="1" t="s">
        <v>946</v>
      </c>
      <c r="Z196" s="1" t="s">
        <v>941</v>
      </c>
      <c r="AA196" s="2"/>
      <c r="AB196" s="1">
        <v>957</v>
      </c>
      <c r="AC196" s="1" t="s">
        <v>1513</v>
      </c>
      <c r="AD196" s="1" t="s">
        <v>1211</v>
      </c>
      <c r="AE196" s="1" t="s">
        <v>1514</v>
      </c>
      <c r="AF196" s="1" t="s">
        <v>1223</v>
      </c>
      <c r="AG196" s="1">
        <v>1160558300</v>
      </c>
      <c r="AH196"/>
    </row>
    <row r="197" spans="1:34" x14ac:dyDescent="0.3">
      <c r="A197" s="1">
        <v>1303</v>
      </c>
      <c r="B197" s="1">
        <v>396</v>
      </c>
      <c r="C197" s="1" t="s">
        <v>353</v>
      </c>
      <c r="D197" s="1" t="s">
        <v>564</v>
      </c>
      <c r="E197" s="1" t="s">
        <v>8</v>
      </c>
      <c r="F197" s="1" t="s">
        <v>305</v>
      </c>
      <c r="G197" s="1">
        <v>2383254556</v>
      </c>
      <c r="H197" s="2">
        <v>30071</v>
      </c>
      <c r="I197" s="2">
        <v>35395</v>
      </c>
      <c r="J197" s="2" t="str">
        <f ca="1">IF(AND(TODAY()&gt;Data_Sheet[[#This Row],[M_Start_date]], TODAY()&lt;Data_Sheet[[#This Row],[M_End_date]]), "Active", IF(TODAY()&lt;Data_Sheet[[#This Row],[M_Start_date]], "Pending", "Expired"))</f>
        <v>Expired</v>
      </c>
      <c r="K197" s="1">
        <v>792</v>
      </c>
      <c r="L197" s="1" t="s">
        <v>579</v>
      </c>
      <c r="M197" s="1" t="s">
        <v>587</v>
      </c>
      <c r="N197" s="1" t="s">
        <v>588</v>
      </c>
      <c r="O197" s="1">
        <v>808</v>
      </c>
      <c r="P197" s="1">
        <v>1257</v>
      </c>
      <c r="Q197" s="9">
        <f>Data_Sheet[[#This Row],[S.SH_WEIGHT]]/Data_Sheet[[#This Row],[S.SH_CHARGES]]</f>
        <v>0.64280031821797934</v>
      </c>
      <c r="R197" s="1" t="s">
        <v>860</v>
      </c>
      <c r="S197" s="1" t="s">
        <v>861</v>
      </c>
      <c r="T197" s="1" t="s">
        <v>591</v>
      </c>
      <c r="U197" s="2">
        <v>39715</v>
      </c>
      <c r="V197" s="2"/>
      <c r="W197" s="1" t="s">
        <v>1140</v>
      </c>
      <c r="X197" s="1">
        <v>3846</v>
      </c>
      <c r="Y197" s="1" t="s">
        <v>946</v>
      </c>
      <c r="Z197" s="1" t="s">
        <v>943</v>
      </c>
      <c r="AA197" s="2"/>
      <c r="AB197" s="1">
        <v>332</v>
      </c>
      <c r="AC197" s="1" t="s">
        <v>264</v>
      </c>
      <c r="AD197" s="1" t="s">
        <v>1175</v>
      </c>
      <c r="AE197" s="1" t="s">
        <v>17</v>
      </c>
      <c r="AF197" s="1" t="s">
        <v>1241</v>
      </c>
      <c r="AG197" s="1">
        <v>9621041593</v>
      </c>
      <c r="AH197"/>
    </row>
    <row r="198" spans="1:34" x14ac:dyDescent="0.3">
      <c r="A198" s="1">
        <v>2969</v>
      </c>
      <c r="B198" s="1">
        <v>903</v>
      </c>
      <c r="C198" s="1" t="s">
        <v>357</v>
      </c>
      <c r="D198" s="1" t="s">
        <v>567</v>
      </c>
      <c r="E198" s="1" t="s">
        <v>14</v>
      </c>
      <c r="F198" s="1" t="s">
        <v>358</v>
      </c>
      <c r="G198" s="1">
        <v>8158241511</v>
      </c>
      <c r="H198" s="2">
        <v>41603</v>
      </c>
      <c r="I198" s="2">
        <v>42856</v>
      </c>
      <c r="J198" s="2" t="str">
        <f ca="1">IF(AND(TODAY()&gt;Data_Sheet[[#This Row],[M_Start_date]], TODAY()&lt;Data_Sheet[[#This Row],[M_End_date]]), "Active", IF(TODAY()&lt;Data_Sheet[[#This Row],[M_Start_date]], "Pending", "Expired"))</f>
        <v>Expired</v>
      </c>
      <c r="K198" s="1">
        <v>748</v>
      </c>
      <c r="L198" s="1" t="s">
        <v>594</v>
      </c>
      <c r="M198" s="1" t="s">
        <v>587</v>
      </c>
      <c r="N198" s="1" t="s">
        <v>588</v>
      </c>
      <c r="O198" s="1">
        <v>600</v>
      </c>
      <c r="P198" s="1">
        <v>1048</v>
      </c>
      <c r="Q198" s="9">
        <f>Data_Sheet[[#This Row],[S.SH_WEIGHT]]/Data_Sheet[[#This Row],[S.SH_CHARGES]]</f>
        <v>0.5725190839694656</v>
      </c>
      <c r="R198" s="1" t="s">
        <v>846</v>
      </c>
      <c r="S198" s="1" t="s">
        <v>847</v>
      </c>
      <c r="T198" s="1" t="s">
        <v>591</v>
      </c>
      <c r="U198" s="2">
        <v>31904</v>
      </c>
      <c r="V198" s="2"/>
      <c r="W198" s="1" t="s">
        <v>1135</v>
      </c>
      <c r="X198" s="1">
        <v>49908</v>
      </c>
      <c r="Y198" s="1" t="s">
        <v>946</v>
      </c>
      <c r="Z198" s="1" t="s">
        <v>941</v>
      </c>
      <c r="AA198" s="2"/>
      <c r="AB198" s="1">
        <v>431</v>
      </c>
      <c r="AC198" s="1" t="s">
        <v>1430</v>
      </c>
      <c r="AD198" s="1" t="s">
        <v>1238</v>
      </c>
      <c r="AE198" s="1" t="s">
        <v>1515</v>
      </c>
      <c r="AF198" s="1" t="s">
        <v>1157</v>
      </c>
      <c r="AG198" s="1">
        <v>7461936580</v>
      </c>
      <c r="AH198"/>
    </row>
    <row r="199" spans="1:34" x14ac:dyDescent="0.3">
      <c r="A199" s="1">
        <v>8737</v>
      </c>
      <c r="B199" s="1">
        <v>335</v>
      </c>
      <c r="C199" s="1" t="s">
        <v>359</v>
      </c>
      <c r="D199" s="1" t="s">
        <v>568</v>
      </c>
      <c r="E199" s="1" t="s">
        <v>14</v>
      </c>
      <c r="F199" s="1" t="s">
        <v>360</v>
      </c>
      <c r="G199" s="1">
        <v>1345806313</v>
      </c>
      <c r="H199" s="2">
        <v>30974</v>
      </c>
      <c r="I199" s="2">
        <v>35261</v>
      </c>
      <c r="J199" s="2" t="str">
        <f ca="1">IF(AND(TODAY()&gt;Data_Sheet[[#This Row],[M_Start_date]], TODAY()&lt;Data_Sheet[[#This Row],[M_End_date]]), "Active", IF(TODAY()&lt;Data_Sheet[[#This Row],[M_Start_date]], "Pending", "Expired"))</f>
        <v>Expired</v>
      </c>
      <c r="K199" s="1">
        <v>693</v>
      </c>
      <c r="L199" s="1" t="s">
        <v>594</v>
      </c>
      <c r="M199" s="1" t="s">
        <v>580</v>
      </c>
      <c r="N199" s="1" t="s">
        <v>581</v>
      </c>
      <c r="O199" s="1">
        <v>715</v>
      </c>
      <c r="P199" s="1">
        <v>1271</v>
      </c>
      <c r="Q199" s="9">
        <f>Data_Sheet[[#This Row],[S.SH_WEIGHT]]/Data_Sheet[[#This Row],[S.SH_CHARGES]]</f>
        <v>0.56254917387883552</v>
      </c>
      <c r="R199" s="1" t="s">
        <v>207</v>
      </c>
      <c r="S199" s="1" t="s">
        <v>649</v>
      </c>
      <c r="T199" s="1" t="s">
        <v>591</v>
      </c>
      <c r="U199" s="2">
        <v>30685</v>
      </c>
      <c r="V199" s="2"/>
      <c r="W199" s="1" t="s">
        <v>1132</v>
      </c>
      <c r="X199" s="1">
        <v>68886</v>
      </c>
      <c r="Y199" s="1" t="s">
        <v>946</v>
      </c>
      <c r="Z199" s="1" t="s">
        <v>943</v>
      </c>
      <c r="AA199" s="2"/>
      <c r="AB199" s="1">
        <v>865</v>
      </c>
      <c r="AC199" s="1" t="s">
        <v>1516</v>
      </c>
      <c r="AD199" s="1" t="s">
        <v>1254</v>
      </c>
      <c r="AE199" s="1" t="s">
        <v>1517</v>
      </c>
      <c r="AF199" s="1" t="s">
        <v>1449</v>
      </c>
      <c r="AG199" s="1">
        <v>6828905297</v>
      </c>
      <c r="AH199"/>
    </row>
    <row r="200" spans="1:34" x14ac:dyDescent="0.3">
      <c r="A200" s="1">
        <v>2104</v>
      </c>
      <c r="B200" s="1">
        <v>784</v>
      </c>
      <c r="C200" s="1" t="s">
        <v>361</v>
      </c>
      <c r="D200" s="1" t="s">
        <v>569</v>
      </c>
      <c r="E200" s="1" t="s">
        <v>11</v>
      </c>
      <c r="F200" s="1" t="s">
        <v>362</v>
      </c>
      <c r="G200" s="1">
        <v>9076432313</v>
      </c>
      <c r="H200" s="2">
        <v>34491</v>
      </c>
      <c r="I200" s="2">
        <v>39592</v>
      </c>
      <c r="J200" s="2" t="str">
        <f ca="1">IF(AND(TODAY()&gt;Data_Sheet[[#This Row],[M_Start_date]], TODAY()&lt;Data_Sheet[[#This Row],[M_End_date]]), "Active", IF(TODAY()&lt;Data_Sheet[[#This Row],[M_Start_date]], "Pending", "Expired"))</f>
        <v>Expired</v>
      </c>
      <c r="K200" s="1">
        <v>955</v>
      </c>
      <c r="L200" s="1" t="s">
        <v>594</v>
      </c>
      <c r="M200" s="1" t="s">
        <v>580</v>
      </c>
      <c r="N200" s="1" t="s">
        <v>581</v>
      </c>
      <c r="O200" s="1">
        <v>957</v>
      </c>
      <c r="P200" s="1">
        <v>1007</v>
      </c>
      <c r="Q200" s="9">
        <f>Data_Sheet[[#This Row],[S.SH_WEIGHT]]/Data_Sheet[[#This Row],[S.SH_CHARGES]]</f>
        <v>0.95034756703078449</v>
      </c>
      <c r="R200" s="1" t="s">
        <v>911</v>
      </c>
      <c r="S200" s="1" t="s">
        <v>912</v>
      </c>
      <c r="T200" s="1" t="s">
        <v>584</v>
      </c>
      <c r="U200" s="10">
        <v>33734</v>
      </c>
      <c r="V200" s="10">
        <v>33965</v>
      </c>
      <c r="W200" s="1" t="s">
        <v>1141</v>
      </c>
      <c r="X200" s="1">
        <v>41456</v>
      </c>
      <c r="Y200" s="1" t="s">
        <v>940</v>
      </c>
      <c r="Z200" s="1" t="s">
        <v>941</v>
      </c>
      <c r="AA200" s="2">
        <v>33965</v>
      </c>
      <c r="AB200" s="1">
        <v>874</v>
      </c>
      <c r="AC200" s="1" t="s">
        <v>257</v>
      </c>
      <c r="AD200" s="1" t="s">
        <v>1211</v>
      </c>
      <c r="AE200" s="1" t="s">
        <v>1518</v>
      </c>
      <c r="AF200" s="1" t="s">
        <v>1207</v>
      </c>
      <c r="AG200" s="1">
        <v>2273691148</v>
      </c>
      <c r="AH200">
        <v>231</v>
      </c>
    </row>
    <row r="201" spans="1:34" x14ac:dyDescent="0.3">
      <c r="A201" s="1">
        <v>3624</v>
      </c>
      <c r="B201" s="1">
        <v>142</v>
      </c>
      <c r="C201" s="1" t="s">
        <v>367</v>
      </c>
      <c r="D201" s="1" t="s">
        <v>572</v>
      </c>
      <c r="E201" s="1" t="s">
        <v>8</v>
      </c>
      <c r="F201" s="1" t="s">
        <v>368</v>
      </c>
      <c r="G201" s="1">
        <v>7652369372</v>
      </c>
      <c r="H201" s="2">
        <v>42858</v>
      </c>
      <c r="I201" s="2">
        <v>44812</v>
      </c>
      <c r="J201" s="2" t="str">
        <f ca="1">IF(AND(TODAY()&gt;Data_Sheet[[#This Row],[M_Start_date]], TODAY()&lt;Data_Sheet[[#This Row],[M_End_date]]), "Active", IF(TODAY()&lt;Data_Sheet[[#This Row],[M_Start_date]], "Pending", "Expired"))</f>
        <v>Expired</v>
      </c>
      <c r="K201" s="1">
        <v>924</v>
      </c>
      <c r="L201" s="1" t="s">
        <v>586</v>
      </c>
      <c r="M201" s="1" t="s">
        <v>580</v>
      </c>
      <c r="N201" s="1" t="s">
        <v>588</v>
      </c>
      <c r="O201" s="1">
        <v>606</v>
      </c>
      <c r="P201" s="1">
        <v>1021</v>
      </c>
      <c r="Q201" s="9">
        <f>Data_Sheet[[#This Row],[S.SH_WEIGHT]]/Data_Sheet[[#This Row],[S.SH_CHARGES]]</f>
        <v>0.59353574926542607</v>
      </c>
      <c r="R201" s="1" t="s">
        <v>897</v>
      </c>
      <c r="S201" s="1" t="s">
        <v>898</v>
      </c>
      <c r="T201" s="1" t="s">
        <v>584</v>
      </c>
      <c r="U201" s="10">
        <v>42032</v>
      </c>
      <c r="V201" s="10">
        <v>42083</v>
      </c>
      <c r="W201" s="1" t="s">
        <v>1142</v>
      </c>
      <c r="X201" s="1">
        <v>73137</v>
      </c>
      <c r="Y201" s="1" t="s">
        <v>940</v>
      </c>
      <c r="Z201" s="1" t="s">
        <v>941</v>
      </c>
      <c r="AA201" s="2">
        <v>42083</v>
      </c>
      <c r="AB201" s="1">
        <v>236</v>
      </c>
      <c r="AC201" s="1" t="s">
        <v>1290</v>
      </c>
      <c r="AD201" s="1" t="s">
        <v>1246</v>
      </c>
      <c r="AE201" s="1" t="s">
        <v>1519</v>
      </c>
      <c r="AF201" s="1" t="s">
        <v>1152</v>
      </c>
      <c r="AG201" s="1">
        <v>2261152495</v>
      </c>
      <c r="AH201">
        <v>51</v>
      </c>
    </row>
  </sheetData>
  <phoneticPr fontId="1" type="noConversion"/>
  <conditionalFormatting sqref="O1:O201 N202:N1048576">
    <cfRule type="cellIs" dxfId="354" priority="1" operator="greaterThan">
      <formula>500</formula>
    </cfRule>
  </conditionalFormatting>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CAE5-ED09-49D0-8F0E-01240473706C}">
  <dimension ref="B2:AO55"/>
  <sheetViews>
    <sheetView tabSelected="1" zoomScale="50" zoomScaleNormal="50" workbookViewId="0">
      <selection activeCell="O7" sqref="O7:Q9"/>
    </sheetView>
  </sheetViews>
  <sheetFormatPr defaultRowHeight="14.4" x14ac:dyDescent="0.3"/>
  <cols>
    <col min="1" max="1" width="4.33203125" customWidth="1"/>
    <col min="2" max="2" width="1.5546875" customWidth="1"/>
    <col min="6" max="6" width="1.44140625" customWidth="1"/>
    <col min="7" max="7" width="10.109375" customWidth="1"/>
    <col min="9" max="9" width="9.109375" customWidth="1"/>
    <col min="10" max="10" width="1.44140625" customWidth="1"/>
    <col min="11" max="11" width="11" customWidth="1"/>
    <col min="12" max="12" width="9.33203125" customWidth="1"/>
    <col min="14" max="14" width="1.44140625" customWidth="1"/>
  </cols>
  <sheetData>
    <row r="2" spans="2:41" x14ac:dyDescent="0.3">
      <c r="B2" s="17"/>
      <c r="C2" s="27" t="s">
        <v>1734</v>
      </c>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row>
    <row r="3" spans="2:41" x14ac:dyDescent="0.3">
      <c r="B3" s="1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row>
    <row r="4" spans="2:41" x14ac:dyDescent="0.3">
      <c r="B4" s="1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row>
    <row r="5" spans="2:41" x14ac:dyDescent="0.3">
      <c r="B5" s="17"/>
      <c r="C5" s="28" t="s">
        <v>1737</v>
      </c>
      <c r="D5" s="29"/>
      <c r="E5" s="29"/>
      <c r="F5" s="17"/>
      <c r="G5" s="28" t="s">
        <v>1736</v>
      </c>
      <c r="H5" s="28"/>
      <c r="I5" s="28"/>
      <c r="J5" s="17"/>
      <c r="K5" s="28" t="s">
        <v>1607</v>
      </c>
      <c r="L5" s="28"/>
      <c r="M5" s="28"/>
      <c r="N5" s="17"/>
      <c r="O5" s="28" t="s">
        <v>1611</v>
      </c>
      <c r="P5" s="30"/>
      <c r="Q5" s="30"/>
      <c r="R5" s="17"/>
      <c r="S5" s="17"/>
      <c r="T5" s="17"/>
      <c r="U5" s="17"/>
      <c r="V5" s="17"/>
      <c r="W5" s="17"/>
      <c r="X5" s="17"/>
      <c r="Y5" s="17"/>
      <c r="Z5" s="17"/>
      <c r="AA5" s="17"/>
      <c r="AB5" s="17"/>
      <c r="AC5" s="17"/>
      <c r="AD5" s="17"/>
      <c r="AE5" s="17"/>
      <c r="AF5" s="17"/>
      <c r="AG5" s="17"/>
      <c r="AH5" s="17"/>
      <c r="AI5" s="17"/>
      <c r="AJ5" s="17"/>
      <c r="AK5" s="17"/>
      <c r="AL5" s="17"/>
      <c r="AM5" s="17"/>
      <c r="AN5" s="17"/>
      <c r="AO5" s="17"/>
    </row>
    <row r="6" spans="2:41" x14ac:dyDescent="0.3">
      <c r="B6" s="17"/>
      <c r="C6" s="29"/>
      <c r="D6" s="29"/>
      <c r="E6" s="29"/>
      <c r="F6" s="17"/>
      <c r="G6" s="28"/>
      <c r="H6" s="28"/>
      <c r="I6" s="28"/>
      <c r="J6" s="17"/>
      <c r="K6" s="28"/>
      <c r="L6" s="28"/>
      <c r="M6" s="28"/>
      <c r="N6" s="17"/>
      <c r="O6" s="30"/>
      <c r="P6" s="30"/>
      <c r="Q6" s="30"/>
      <c r="R6" s="17"/>
      <c r="S6" s="17"/>
      <c r="T6" s="17"/>
      <c r="U6" s="17"/>
      <c r="V6" s="17"/>
      <c r="W6" s="17"/>
      <c r="X6" s="17"/>
      <c r="Y6" s="17"/>
      <c r="Z6" s="17"/>
      <c r="AA6" s="17"/>
      <c r="AB6" s="17"/>
      <c r="AC6" s="17"/>
      <c r="AD6" s="17"/>
      <c r="AE6" s="17"/>
      <c r="AF6" s="17"/>
      <c r="AG6" s="17"/>
      <c r="AH6" s="17"/>
      <c r="AI6" s="17"/>
      <c r="AJ6" s="17"/>
      <c r="AK6" s="17"/>
      <c r="AL6" s="17"/>
      <c r="AM6" s="17"/>
      <c r="AN6" s="17"/>
      <c r="AO6" s="17"/>
    </row>
    <row r="7" spans="2:41" x14ac:dyDescent="0.3">
      <c r="B7" s="17"/>
      <c r="C7" s="32">
        <f>GETPIVOTDATA("P.AMOUNT",'Avg. Order Value'!$A$3)</f>
        <v>47445.544999999998</v>
      </c>
      <c r="D7" s="32"/>
      <c r="E7" s="32"/>
      <c r="F7" s="17"/>
      <c r="G7" s="33">
        <v>0.54268404345818355</v>
      </c>
      <c r="H7" s="33"/>
      <c r="I7" s="33"/>
      <c r="J7" s="17"/>
      <c r="K7" s="34">
        <f>GETPIVOTDATA("P.AMOUNT",'Total Revenue'!$A$3)</f>
        <v>9489109</v>
      </c>
      <c r="L7" s="34"/>
      <c r="M7" s="34"/>
      <c r="N7" s="17"/>
      <c r="O7" s="25">
        <v>104.74</v>
      </c>
      <c r="P7" s="25"/>
      <c r="Q7" s="25"/>
      <c r="R7" s="17"/>
      <c r="S7" s="17"/>
      <c r="T7" s="17"/>
      <c r="U7" s="17"/>
      <c r="V7" s="17"/>
      <c r="W7" s="17"/>
      <c r="X7" s="17"/>
      <c r="Y7" s="17"/>
      <c r="Z7" s="17"/>
      <c r="AA7" s="17"/>
      <c r="AB7" s="17"/>
      <c r="AC7" s="17"/>
      <c r="AD7" s="17"/>
      <c r="AE7" s="17"/>
      <c r="AF7" s="17"/>
      <c r="AG7" s="17"/>
      <c r="AH7" s="17"/>
      <c r="AI7" s="17"/>
      <c r="AJ7" s="17"/>
      <c r="AK7" s="17"/>
      <c r="AL7" s="17"/>
      <c r="AM7" s="17"/>
      <c r="AN7" s="17"/>
      <c r="AO7" s="17"/>
    </row>
    <row r="8" spans="2:41" x14ac:dyDescent="0.3">
      <c r="B8" s="17"/>
      <c r="C8" s="32"/>
      <c r="D8" s="32"/>
      <c r="E8" s="32"/>
      <c r="F8" s="17"/>
      <c r="G8" s="33"/>
      <c r="H8" s="33"/>
      <c r="I8" s="33"/>
      <c r="J8" s="17"/>
      <c r="K8" s="34"/>
      <c r="L8" s="34"/>
      <c r="M8" s="34"/>
      <c r="N8" s="17"/>
      <c r="O8" s="25"/>
      <c r="P8" s="25"/>
      <c r="Q8" s="25"/>
      <c r="R8" s="17"/>
      <c r="S8" s="17"/>
      <c r="T8" s="17"/>
      <c r="U8" s="17"/>
      <c r="V8" s="17"/>
      <c r="W8" s="17"/>
      <c r="X8" s="17"/>
      <c r="Y8" s="17"/>
      <c r="Z8" s="17"/>
      <c r="AA8" s="17"/>
      <c r="AB8" s="17"/>
      <c r="AC8" s="17"/>
      <c r="AD8" s="17"/>
      <c r="AE8" s="17"/>
      <c r="AF8" s="17"/>
      <c r="AG8" s="17"/>
      <c r="AH8" s="17"/>
      <c r="AI8" s="17"/>
      <c r="AJ8" s="17"/>
      <c r="AK8" s="17"/>
      <c r="AL8" s="17"/>
      <c r="AM8" s="17"/>
      <c r="AN8" s="17"/>
      <c r="AO8" s="17"/>
    </row>
    <row r="9" spans="2:41" x14ac:dyDescent="0.3">
      <c r="B9" s="17"/>
      <c r="C9" s="32"/>
      <c r="D9" s="32"/>
      <c r="E9" s="32"/>
      <c r="F9" s="17"/>
      <c r="G9" s="33"/>
      <c r="H9" s="33"/>
      <c r="I9" s="33"/>
      <c r="J9" s="17"/>
      <c r="K9" s="34"/>
      <c r="L9" s="34"/>
      <c r="M9" s="34"/>
      <c r="N9" s="17"/>
      <c r="O9" s="25"/>
      <c r="P9" s="25"/>
      <c r="Q9" s="25"/>
      <c r="R9" s="17"/>
      <c r="S9" s="17"/>
      <c r="T9" s="17"/>
      <c r="U9" s="17"/>
      <c r="V9" s="17"/>
      <c r="W9" s="17"/>
      <c r="X9" s="17"/>
      <c r="Y9" s="17"/>
      <c r="Z9" s="17"/>
      <c r="AA9" s="17"/>
      <c r="AB9" s="17"/>
      <c r="AC9" s="17"/>
      <c r="AD9" s="17"/>
      <c r="AE9" s="17"/>
      <c r="AF9" s="17"/>
      <c r="AG9" s="17"/>
      <c r="AH9" s="17"/>
      <c r="AI9" s="17"/>
      <c r="AJ9" s="17"/>
      <c r="AK9" s="17"/>
      <c r="AL9" s="17"/>
      <c r="AM9" s="17"/>
      <c r="AN9" s="17"/>
      <c r="AO9" s="17"/>
    </row>
    <row r="10" spans="2:41" ht="6" customHeight="1" x14ac:dyDescent="0.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row>
    <row r="11" spans="2:41" x14ac:dyDescent="0.3">
      <c r="B11" s="17"/>
      <c r="C11" s="28" t="s">
        <v>1739</v>
      </c>
      <c r="D11" s="28"/>
      <c r="E11" s="28"/>
      <c r="F11" s="17"/>
      <c r="G11" s="31" t="s">
        <v>1741</v>
      </c>
      <c r="H11" s="31"/>
      <c r="I11" s="31"/>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row>
    <row r="12" spans="2:41" x14ac:dyDescent="0.3">
      <c r="B12" s="17"/>
      <c r="C12" s="28"/>
      <c r="D12" s="28"/>
      <c r="E12" s="28"/>
      <c r="F12" s="17"/>
      <c r="G12" s="31"/>
      <c r="H12" s="31"/>
      <c r="I12" s="31"/>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row>
    <row r="13" spans="2:41" x14ac:dyDescent="0.3">
      <c r="B13" s="17"/>
      <c r="C13" s="26">
        <v>522.01499999999999</v>
      </c>
      <c r="D13" s="26"/>
      <c r="E13" s="26"/>
      <c r="F13" s="17"/>
      <c r="G13" s="26" t="s">
        <v>943</v>
      </c>
      <c r="H13" s="26"/>
      <c r="I13" s="26"/>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row>
    <row r="14" spans="2:41" x14ac:dyDescent="0.3">
      <c r="B14" s="17"/>
      <c r="C14" s="26"/>
      <c r="D14" s="26"/>
      <c r="E14" s="26"/>
      <c r="F14" s="17"/>
      <c r="G14" s="26"/>
      <c r="H14" s="26"/>
      <c r="I14" s="26"/>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row>
    <row r="15" spans="2:41" x14ac:dyDescent="0.3">
      <c r="B15" s="17"/>
      <c r="C15" s="26"/>
      <c r="D15" s="26"/>
      <c r="E15" s="26"/>
      <c r="F15" s="17"/>
      <c r="G15" s="26"/>
      <c r="H15" s="26"/>
      <c r="I15" s="26"/>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row>
    <row r="16" spans="2:41" x14ac:dyDescent="0.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row>
    <row r="17" spans="2:41" x14ac:dyDescent="0.3">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row>
    <row r="18" spans="2:41" x14ac:dyDescent="0.3">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row>
    <row r="19" spans="2:41" x14ac:dyDescent="0.3">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row>
    <row r="20" spans="2:41" x14ac:dyDescent="0.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row>
    <row r="21" spans="2:41" x14ac:dyDescent="0.3">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row>
    <row r="22" spans="2:41" x14ac:dyDescent="0.3">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row>
    <row r="23" spans="2:41" x14ac:dyDescent="0.3">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row>
    <row r="24" spans="2:41" x14ac:dyDescent="0.3">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row>
    <row r="25" spans="2:41" x14ac:dyDescent="0.3">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row>
    <row r="26" spans="2:41" x14ac:dyDescent="0.3">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row>
    <row r="27" spans="2:41" x14ac:dyDescent="0.3">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row>
    <row r="28" spans="2:41" x14ac:dyDescent="0.3">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row>
    <row r="29" spans="2:41" x14ac:dyDescent="0.3">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row>
    <row r="30" spans="2:41" x14ac:dyDescent="0.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row>
    <row r="31" spans="2:41" x14ac:dyDescent="0.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row>
    <row r="32" spans="2:41" x14ac:dyDescent="0.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row>
    <row r="33" spans="2:41" x14ac:dyDescent="0.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row>
    <row r="34" spans="2:41" x14ac:dyDescent="0.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row>
    <row r="35" spans="2:4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row>
    <row r="36" spans="2:41" x14ac:dyDescent="0.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row>
    <row r="37" spans="2:41" x14ac:dyDescent="0.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row>
    <row r="38" spans="2:41" x14ac:dyDescent="0.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row>
    <row r="39" spans="2:41" x14ac:dyDescent="0.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row>
    <row r="40" spans="2:41" x14ac:dyDescent="0.3">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row>
    <row r="41" spans="2:41" x14ac:dyDescent="0.3">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row>
    <row r="42" spans="2:41" x14ac:dyDescent="0.3">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row>
    <row r="43" spans="2:41" x14ac:dyDescent="0.3">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row>
    <row r="44" spans="2:41" x14ac:dyDescent="0.3">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row>
    <row r="45" spans="2:41" x14ac:dyDescent="0.3">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row>
    <row r="46" spans="2:41" x14ac:dyDescent="0.3">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row>
    <row r="47" spans="2:41" x14ac:dyDescent="0.3">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row>
    <row r="48" spans="2:41" x14ac:dyDescent="0.3">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row>
    <row r="49" spans="2:41" x14ac:dyDescent="0.3">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row>
    <row r="50" spans="2:41" x14ac:dyDescent="0.3">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row>
    <row r="51" spans="2:41" x14ac:dyDescent="0.3">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row>
    <row r="52" spans="2:41" x14ac:dyDescent="0.3">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row>
    <row r="53" spans="2:41" x14ac:dyDescent="0.3">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row>
    <row r="54" spans="2:41" x14ac:dyDescent="0.3">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row>
    <row r="55" spans="2:4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row>
  </sheetData>
  <mergeCells count="13">
    <mergeCell ref="O7:Q9"/>
    <mergeCell ref="G13:I15"/>
    <mergeCell ref="C13:E15"/>
    <mergeCell ref="C2:AO4"/>
    <mergeCell ref="C5:E6"/>
    <mergeCell ref="G5:I6"/>
    <mergeCell ref="K5:M6"/>
    <mergeCell ref="O5:Q6"/>
    <mergeCell ref="G11:I12"/>
    <mergeCell ref="C11:E12"/>
    <mergeCell ref="C7:E9"/>
    <mergeCell ref="G7:I9"/>
    <mergeCell ref="K7:M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E011-E0DB-4806-BDF1-6757766D0D4C}">
  <dimension ref="A3:D35"/>
  <sheetViews>
    <sheetView workbookViewId="0">
      <selection activeCell="A47" sqref="A47:A55"/>
    </sheetView>
  </sheetViews>
  <sheetFormatPr defaultRowHeight="14.4" x14ac:dyDescent="0.3"/>
  <cols>
    <col min="1" max="1" width="17.33203125" bestFit="1" customWidth="1"/>
    <col min="2" max="2" width="15.5546875" bestFit="1" customWidth="1"/>
    <col min="3" max="3" width="11.88671875" bestFit="1" customWidth="1"/>
    <col min="4" max="4" width="10.77734375" bestFit="1" customWidth="1"/>
    <col min="5" max="5" width="12.5546875" bestFit="1" customWidth="1"/>
    <col min="6" max="6" width="11.33203125" bestFit="1" customWidth="1"/>
  </cols>
  <sheetData>
    <row r="3" spans="1:3" x14ac:dyDescent="0.3">
      <c r="A3" t="s">
        <v>1607</v>
      </c>
      <c r="B3" t="s">
        <v>1608</v>
      </c>
      <c r="C3" t="s">
        <v>1609</v>
      </c>
    </row>
    <row r="4" spans="1:3" x14ac:dyDescent="0.3">
      <c r="A4" s="11">
        <v>9489109</v>
      </c>
      <c r="B4" s="11">
        <v>4844068</v>
      </c>
      <c r="C4" s="11">
        <v>4645041</v>
      </c>
    </row>
    <row r="31" spans="1:4" x14ac:dyDescent="0.3">
      <c r="A31" s="3" t="s">
        <v>1610</v>
      </c>
      <c r="B31" s="3" t="s">
        <v>1523</v>
      </c>
    </row>
    <row r="32" spans="1:4" x14ac:dyDescent="0.3">
      <c r="A32" s="3" t="s">
        <v>1520</v>
      </c>
      <c r="B32" t="s">
        <v>587</v>
      </c>
      <c r="C32" t="s">
        <v>580</v>
      </c>
      <c r="D32" t="s">
        <v>1521</v>
      </c>
    </row>
    <row r="33" spans="1:4" x14ac:dyDescent="0.3">
      <c r="A33" s="4" t="s">
        <v>941</v>
      </c>
      <c r="B33" s="35">
        <v>2345418</v>
      </c>
      <c r="C33" s="35">
        <v>1888332</v>
      </c>
      <c r="D33" s="35">
        <v>4233750</v>
      </c>
    </row>
    <row r="34" spans="1:4" x14ac:dyDescent="0.3">
      <c r="A34" s="4" t="s">
        <v>943</v>
      </c>
      <c r="B34" s="35">
        <v>2538237</v>
      </c>
      <c r="C34" s="35">
        <v>2717122</v>
      </c>
      <c r="D34" s="35">
        <v>5255359</v>
      </c>
    </row>
    <row r="35" spans="1:4" x14ac:dyDescent="0.3">
      <c r="A35" s="4" t="s">
        <v>1521</v>
      </c>
      <c r="B35" s="35">
        <v>4883655</v>
      </c>
      <c r="C35" s="35">
        <v>4605454</v>
      </c>
      <c r="D35" s="35">
        <v>9489109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406EF-AB38-4EAB-8920-98035A2746F2}">
  <dimension ref="A1:B4"/>
  <sheetViews>
    <sheetView workbookViewId="0">
      <selection activeCell="A71" sqref="A71:B99"/>
    </sheetView>
  </sheetViews>
  <sheetFormatPr defaultRowHeight="14.4" x14ac:dyDescent="0.3"/>
  <cols>
    <col min="1" max="1" width="14.88671875" bestFit="1" customWidth="1"/>
    <col min="2" max="2" width="29.33203125" bestFit="1" customWidth="1"/>
    <col min="3" max="3" width="26.88671875" bestFit="1" customWidth="1"/>
    <col min="4" max="4" width="15.33203125" bestFit="1" customWidth="1"/>
    <col min="5" max="5" width="21.5546875" bestFit="1" customWidth="1"/>
    <col min="6" max="6" width="19.33203125" bestFit="1" customWidth="1"/>
    <col min="7" max="7" width="12.109375" bestFit="1" customWidth="1"/>
    <col min="8" max="8" width="8.109375" bestFit="1" customWidth="1"/>
    <col min="9" max="9" width="31.44140625" bestFit="1" customWidth="1"/>
    <col min="10" max="10" width="17.33203125" bestFit="1" customWidth="1"/>
    <col min="11" max="11" width="13.88671875" bestFit="1" customWidth="1"/>
    <col min="12" max="12" width="17.5546875" bestFit="1" customWidth="1"/>
    <col min="13" max="13" width="11.5546875" bestFit="1" customWidth="1"/>
    <col min="14" max="14" width="26" bestFit="1" customWidth="1"/>
    <col min="15" max="15" width="18" bestFit="1" customWidth="1"/>
    <col min="16" max="16" width="19.33203125" bestFit="1" customWidth="1"/>
    <col min="17" max="17" width="8.88671875" bestFit="1" customWidth="1"/>
    <col min="18" max="18" width="14.33203125" bestFit="1" customWidth="1"/>
    <col min="19" max="19" width="18.5546875" bestFit="1" customWidth="1"/>
    <col min="20" max="20" width="26.44140625" bestFit="1" customWidth="1"/>
    <col min="21" max="21" width="22" bestFit="1" customWidth="1"/>
    <col min="22" max="22" width="14.6640625" bestFit="1" customWidth="1"/>
    <col min="23" max="23" width="14.88671875" bestFit="1" customWidth="1"/>
    <col min="24" max="24" width="13.88671875" bestFit="1" customWidth="1"/>
    <col min="25" max="25" width="26.33203125" bestFit="1" customWidth="1"/>
    <col min="26" max="26" width="17.88671875" bestFit="1" customWidth="1"/>
    <col min="27" max="27" width="20" bestFit="1" customWidth="1"/>
    <col min="28" max="28" width="19.6640625" bestFit="1" customWidth="1"/>
    <col min="29" max="29" width="11.33203125" bestFit="1" customWidth="1"/>
    <col min="30" max="30" width="3.109375" bestFit="1" customWidth="1"/>
    <col min="31" max="31" width="4.33203125" bestFit="1" customWidth="1"/>
    <col min="32" max="32" width="3.5546875" bestFit="1" customWidth="1"/>
    <col min="33" max="33" width="3.6640625" bestFit="1" customWidth="1"/>
    <col min="34" max="35" width="3.5546875" bestFit="1" customWidth="1"/>
    <col min="36" max="36" width="3.44140625" bestFit="1" customWidth="1"/>
    <col min="37" max="37" width="2.6640625" bestFit="1" customWidth="1"/>
    <col min="38" max="38" width="3.109375" bestFit="1" customWidth="1"/>
    <col min="39" max="39" width="3.33203125" bestFit="1" customWidth="1"/>
    <col min="40" max="40" width="3.44140625" bestFit="1" customWidth="1"/>
    <col min="41" max="41" width="3.109375" bestFit="1" customWidth="1"/>
    <col min="42" max="42" width="3.44140625" bestFit="1" customWidth="1"/>
    <col min="43" max="43" width="3.5546875" bestFit="1" customWidth="1"/>
    <col min="44" max="44" width="3.33203125" bestFit="1" customWidth="1"/>
    <col min="45" max="45" width="4.33203125" bestFit="1" customWidth="1"/>
    <col min="46" max="46" width="3.5546875" bestFit="1" customWidth="1"/>
    <col min="47" max="47" width="4.33203125" bestFit="1" customWidth="1"/>
    <col min="48" max="48" width="11.33203125" bestFit="1" customWidth="1"/>
  </cols>
  <sheetData>
    <row r="1" spans="1:2" x14ac:dyDescent="0.3">
      <c r="A1" s="3" t="s">
        <v>1611</v>
      </c>
      <c r="B1" t="s" vm="1">
        <v>1588</v>
      </c>
    </row>
    <row r="3" spans="1:2" x14ac:dyDescent="0.3">
      <c r="A3" t="s">
        <v>1583</v>
      </c>
      <c r="B3" t="s">
        <v>1612</v>
      </c>
    </row>
    <row r="4" spans="1:2" x14ac:dyDescent="0.3">
      <c r="A4" s="35">
        <v>200</v>
      </c>
      <c r="B4" s="5">
        <v>104.74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E33A-2BFE-47B7-9A19-B9B6232ACD4F}">
  <dimension ref="B7:D11"/>
  <sheetViews>
    <sheetView workbookViewId="0">
      <selection activeCell="D18" sqref="D18"/>
    </sheetView>
  </sheetViews>
  <sheetFormatPr defaultRowHeight="14.4" x14ac:dyDescent="0.3"/>
  <cols>
    <col min="2" max="2" width="15.44140625" bestFit="1" customWidth="1"/>
    <col min="3" max="3" width="15.5546875" bestFit="1" customWidth="1"/>
    <col min="4" max="4" width="7.33203125" bestFit="1" customWidth="1"/>
    <col min="5" max="5" width="11.33203125" bestFit="1" customWidth="1"/>
  </cols>
  <sheetData>
    <row r="7" spans="2:4" x14ac:dyDescent="0.3">
      <c r="B7" s="3" t="s">
        <v>1576</v>
      </c>
      <c r="C7" s="3" t="s">
        <v>1523</v>
      </c>
    </row>
    <row r="8" spans="2:4" x14ac:dyDescent="0.3">
      <c r="B8" s="3" t="s">
        <v>1520</v>
      </c>
      <c r="C8" t="s">
        <v>581</v>
      </c>
      <c r="D8" t="s">
        <v>588</v>
      </c>
    </row>
    <row r="9" spans="2:4" x14ac:dyDescent="0.3">
      <c r="B9" s="4" t="s">
        <v>587</v>
      </c>
      <c r="C9" s="35">
        <v>25</v>
      </c>
      <c r="D9" s="35">
        <v>28</v>
      </c>
    </row>
    <row r="10" spans="2:4" x14ac:dyDescent="0.3">
      <c r="B10" s="4" t="s">
        <v>580</v>
      </c>
      <c r="C10" s="35">
        <v>20</v>
      </c>
      <c r="D10" s="35">
        <v>21</v>
      </c>
    </row>
    <row r="11" spans="2:4" x14ac:dyDescent="0.3">
      <c r="B11" s="4" t="s">
        <v>1521</v>
      </c>
      <c r="C11" s="35">
        <v>45</v>
      </c>
      <c r="D11" s="35">
        <v>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365B4-7269-4884-B3D1-12FF6A13FDCD}">
  <dimension ref="B7:D11"/>
  <sheetViews>
    <sheetView workbookViewId="0">
      <selection activeCell="D17" sqref="D17"/>
    </sheetView>
  </sheetViews>
  <sheetFormatPr defaultRowHeight="14.4" x14ac:dyDescent="0.3"/>
  <cols>
    <col min="2" max="2" width="23.5546875" bestFit="1" customWidth="1"/>
    <col min="3" max="3" width="15.5546875" bestFit="1" customWidth="1"/>
    <col min="4" max="4" width="7.33203125" bestFit="1" customWidth="1"/>
    <col min="5" max="5" width="11.33203125" bestFit="1" customWidth="1"/>
  </cols>
  <sheetData>
    <row r="7" spans="2:4" x14ac:dyDescent="0.3">
      <c r="B7" s="3" t="s">
        <v>1578</v>
      </c>
      <c r="C7" s="3" t="s">
        <v>1523</v>
      </c>
    </row>
    <row r="8" spans="2:4" x14ac:dyDescent="0.3">
      <c r="B8" s="3" t="s">
        <v>1520</v>
      </c>
      <c r="C8" t="s">
        <v>581</v>
      </c>
      <c r="D8" t="s">
        <v>588</v>
      </c>
    </row>
    <row r="9" spans="2:4" x14ac:dyDescent="0.3">
      <c r="B9" s="4" t="s">
        <v>587</v>
      </c>
      <c r="C9" s="6">
        <v>985.52</v>
      </c>
      <c r="D9" s="6">
        <v>925.14285714285711</v>
      </c>
    </row>
    <row r="10" spans="2:4" x14ac:dyDescent="0.3">
      <c r="B10" s="4" t="s">
        <v>580</v>
      </c>
      <c r="C10" s="6">
        <v>1087.3499999999999</v>
      </c>
      <c r="D10" s="6">
        <v>879.71428571428567</v>
      </c>
    </row>
    <row r="11" spans="2:4" x14ac:dyDescent="0.3">
      <c r="B11" s="4" t="s">
        <v>1521</v>
      </c>
      <c r="C11" s="6">
        <v>1030.7777777777778</v>
      </c>
      <c r="D11" s="6">
        <v>905.67346938775506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0B77-CB70-4A2D-8E89-A5F21C23BE33}">
  <dimension ref="B6:C44"/>
  <sheetViews>
    <sheetView workbookViewId="0">
      <selection activeCell="P14" sqref="P14"/>
    </sheetView>
  </sheetViews>
  <sheetFormatPr defaultRowHeight="14.4" x14ac:dyDescent="0.3"/>
  <cols>
    <col min="2" max="2" width="6.88671875" bestFit="1" customWidth="1"/>
    <col min="3" max="3" width="15.109375" bestFit="1" customWidth="1"/>
  </cols>
  <sheetData>
    <row r="6" spans="2:3" x14ac:dyDescent="0.3">
      <c r="B6" s="3" t="s">
        <v>1613</v>
      </c>
      <c r="C6" t="s">
        <v>1614</v>
      </c>
    </row>
    <row r="7" spans="2:3" x14ac:dyDescent="0.3">
      <c r="B7" s="4" t="s">
        <v>1527</v>
      </c>
      <c r="C7" s="35">
        <v>2</v>
      </c>
    </row>
    <row r="8" spans="2:3" x14ac:dyDescent="0.3">
      <c r="B8" s="4" t="s">
        <v>1528</v>
      </c>
      <c r="C8" s="35">
        <v>2</v>
      </c>
    </row>
    <row r="9" spans="2:3" x14ac:dyDescent="0.3">
      <c r="B9" s="4" t="s">
        <v>1530</v>
      </c>
      <c r="C9" s="35">
        <v>1</v>
      </c>
    </row>
    <row r="10" spans="2:3" x14ac:dyDescent="0.3">
      <c r="B10" s="4" t="s">
        <v>1531</v>
      </c>
      <c r="C10" s="35">
        <v>3</v>
      </c>
    </row>
    <row r="11" spans="2:3" x14ac:dyDescent="0.3">
      <c r="B11" s="4" t="s">
        <v>1532</v>
      </c>
      <c r="C11" s="35">
        <v>2</v>
      </c>
    </row>
    <row r="12" spans="2:3" x14ac:dyDescent="0.3">
      <c r="B12" s="4" t="s">
        <v>1533</v>
      </c>
      <c r="C12" s="35">
        <v>3</v>
      </c>
    </row>
    <row r="13" spans="2:3" x14ac:dyDescent="0.3">
      <c r="B13" s="4" t="s">
        <v>1536</v>
      </c>
      <c r="C13" s="35">
        <v>1</v>
      </c>
    </row>
    <row r="14" spans="2:3" x14ac:dyDescent="0.3">
      <c r="B14" s="4" t="s">
        <v>1538</v>
      </c>
      <c r="C14" s="35">
        <v>3</v>
      </c>
    </row>
    <row r="15" spans="2:3" x14ac:dyDescent="0.3">
      <c r="B15" s="4" t="s">
        <v>1539</v>
      </c>
      <c r="C15" s="35">
        <v>2</v>
      </c>
    </row>
    <row r="16" spans="2:3" x14ac:dyDescent="0.3">
      <c r="B16" s="4" t="s">
        <v>1540</v>
      </c>
      <c r="C16" s="35">
        <v>1</v>
      </c>
    </row>
    <row r="17" spans="2:3" x14ac:dyDescent="0.3">
      <c r="B17" s="4" t="s">
        <v>1543</v>
      </c>
      <c r="C17" s="35">
        <v>5</v>
      </c>
    </row>
    <row r="18" spans="2:3" x14ac:dyDescent="0.3">
      <c r="B18" s="4" t="s">
        <v>1545</v>
      </c>
      <c r="C18" s="35">
        <v>1</v>
      </c>
    </row>
    <row r="19" spans="2:3" x14ac:dyDescent="0.3">
      <c r="B19" s="4" t="s">
        <v>1546</v>
      </c>
      <c r="C19" s="35">
        <v>1</v>
      </c>
    </row>
    <row r="20" spans="2:3" x14ac:dyDescent="0.3">
      <c r="B20" s="4" t="s">
        <v>1548</v>
      </c>
      <c r="C20" s="35">
        <v>3</v>
      </c>
    </row>
    <row r="21" spans="2:3" x14ac:dyDescent="0.3">
      <c r="B21" s="4" t="s">
        <v>1549</v>
      </c>
      <c r="C21" s="35">
        <v>2</v>
      </c>
    </row>
    <row r="22" spans="2:3" x14ac:dyDescent="0.3">
      <c r="B22" s="4" t="s">
        <v>1551</v>
      </c>
      <c r="C22" s="35">
        <v>2</v>
      </c>
    </row>
    <row r="23" spans="2:3" x14ac:dyDescent="0.3">
      <c r="B23" s="4" t="s">
        <v>1552</v>
      </c>
      <c r="C23" s="35">
        <v>4</v>
      </c>
    </row>
    <row r="24" spans="2:3" x14ac:dyDescent="0.3">
      <c r="B24" s="4" t="s">
        <v>1553</v>
      </c>
      <c r="C24" s="35">
        <v>3</v>
      </c>
    </row>
    <row r="25" spans="2:3" x14ac:dyDescent="0.3">
      <c r="B25" s="4" t="s">
        <v>1555</v>
      </c>
      <c r="C25" s="35">
        <v>2</v>
      </c>
    </row>
    <row r="26" spans="2:3" x14ac:dyDescent="0.3">
      <c r="B26" s="4" t="s">
        <v>1556</v>
      </c>
      <c r="C26" s="35">
        <v>1</v>
      </c>
    </row>
    <row r="27" spans="2:3" x14ac:dyDescent="0.3">
      <c r="B27" s="4" t="s">
        <v>1557</v>
      </c>
      <c r="C27" s="35">
        <v>2</v>
      </c>
    </row>
    <row r="28" spans="2:3" x14ac:dyDescent="0.3">
      <c r="B28" s="4" t="s">
        <v>1558</v>
      </c>
      <c r="C28" s="35">
        <v>3</v>
      </c>
    </row>
    <row r="29" spans="2:3" x14ac:dyDescent="0.3">
      <c r="B29" s="4" t="s">
        <v>1559</v>
      </c>
      <c r="C29" s="35">
        <v>4</v>
      </c>
    </row>
    <row r="30" spans="2:3" x14ac:dyDescent="0.3">
      <c r="B30" s="4" t="s">
        <v>1560</v>
      </c>
      <c r="C30" s="35">
        <v>6</v>
      </c>
    </row>
    <row r="31" spans="2:3" x14ac:dyDescent="0.3">
      <c r="B31" s="4" t="s">
        <v>1562</v>
      </c>
      <c r="C31" s="35">
        <v>4</v>
      </c>
    </row>
    <row r="32" spans="2:3" x14ac:dyDescent="0.3">
      <c r="B32" s="4" t="s">
        <v>1563</v>
      </c>
      <c r="C32" s="35">
        <v>3</v>
      </c>
    </row>
    <row r="33" spans="2:3" x14ac:dyDescent="0.3">
      <c r="B33" s="4" t="s">
        <v>1564</v>
      </c>
      <c r="C33" s="35">
        <v>1</v>
      </c>
    </row>
    <row r="34" spans="2:3" x14ac:dyDescent="0.3">
      <c r="B34" s="4" t="s">
        <v>1565</v>
      </c>
      <c r="C34" s="35">
        <v>1</v>
      </c>
    </row>
    <row r="35" spans="2:3" x14ac:dyDescent="0.3">
      <c r="B35" s="4" t="s">
        <v>1566</v>
      </c>
      <c r="C35" s="35">
        <v>3</v>
      </c>
    </row>
    <row r="36" spans="2:3" x14ac:dyDescent="0.3">
      <c r="B36" s="4" t="s">
        <v>1567</v>
      </c>
      <c r="C36" s="35">
        <v>2</v>
      </c>
    </row>
    <row r="37" spans="2:3" x14ac:dyDescent="0.3">
      <c r="B37" s="4" t="s">
        <v>1568</v>
      </c>
      <c r="C37" s="35">
        <v>1</v>
      </c>
    </row>
    <row r="38" spans="2:3" x14ac:dyDescent="0.3">
      <c r="B38" s="4" t="s">
        <v>1569</v>
      </c>
      <c r="C38" s="35">
        <v>4</v>
      </c>
    </row>
    <row r="39" spans="2:3" x14ac:dyDescent="0.3">
      <c r="B39" s="4" t="s">
        <v>1570</v>
      </c>
      <c r="C39" s="35">
        <v>3</v>
      </c>
    </row>
    <row r="40" spans="2:3" x14ac:dyDescent="0.3">
      <c r="B40" s="4" t="s">
        <v>1571</v>
      </c>
      <c r="C40" s="35">
        <v>1</v>
      </c>
    </row>
    <row r="41" spans="2:3" x14ac:dyDescent="0.3">
      <c r="B41" s="4" t="s">
        <v>1572</v>
      </c>
      <c r="C41" s="35">
        <v>5</v>
      </c>
    </row>
    <row r="42" spans="2:3" x14ac:dyDescent="0.3">
      <c r="B42" s="4" t="s">
        <v>1573</v>
      </c>
      <c r="C42" s="35">
        <v>3</v>
      </c>
    </row>
    <row r="43" spans="2:3" x14ac:dyDescent="0.3">
      <c r="B43" s="4" t="s">
        <v>1574</v>
      </c>
      <c r="C43" s="35">
        <v>2</v>
      </c>
    </row>
    <row r="44" spans="2:3" x14ac:dyDescent="0.3">
      <c r="B44" s="4" t="s">
        <v>1575</v>
      </c>
      <c r="C44" s="35">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5922-9728-4B32-9CD0-9AF6C976E37F}">
  <dimension ref="A3:C180"/>
  <sheetViews>
    <sheetView workbookViewId="0">
      <selection activeCell="B4" sqref="B4"/>
    </sheetView>
  </sheetViews>
  <sheetFormatPr defaultRowHeight="14.4" x14ac:dyDescent="0.3"/>
  <cols>
    <col min="1" max="1" width="12.5546875" bestFit="1" customWidth="1"/>
  </cols>
  <sheetData>
    <row r="3" spans="1:3" x14ac:dyDescent="0.3">
      <c r="A3" s="3" t="s">
        <v>1520</v>
      </c>
    </row>
    <row r="4" spans="1:3" x14ac:dyDescent="0.3">
      <c r="A4" s="4">
        <v>23</v>
      </c>
      <c r="C4" s="4">
        <v>23</v>
      </c>
    </row>
    <row r="5" spans="1:3" x14ac:dyDescent="0.3">
      <c r="A5" s="4">
        <v>24</v>
      </c>
      <c r="C5" s="4">
        <v>24</v>
      </c>
    </row>
    <row r="6" spans="1:3" x14ac:dyDescent="0.3">
      <c r="A6" s="4">
        <v>26</v>
      </c>
      <c r="C6" s="4">
        <v>26</v>
      </c>
    </row>
    <row r="7" spans="1:3" x14ac:dyDescent="0.3">
      <c r="A7" s="4">
        <v>35</v>
      </c>
      <c r="C7" s="4">
        <v>35</v>
      </c>
    </row>
    <row r="8" spans="1:3" x14ac:dyDescent="0.3">
      <c r="A8" s="4">
        <v>45</v>
      </c>
      <c r="C8" s="4">
        <v>45</v>
      </c>
    </row>
    <row r="9" spans="1:3" x14ac:dyDescent="0.3">
      <c r="A9" s="4">
        <v>50</v>
      </c>
      <c r="C9" s="4">
        <v>50</v>
      </c>
    </row>
    <row r="10" spans="1:3" x14ac:dyDescent="0.3">
      <c r="A10" s="4">
        <v>52</v>
      </c>
      <c r="C10" s="4">
        <v>52</v>
      </c>
    </row>
    <row r="11" spans="1:3" x14ac:dyDescent="0.3">
      <c r="A11" s="4">
        <v>60</v>
      </c>
      <c r="C11" s="4">
        <v>60</v>
      </c>
    </row>
    <row r="12" spans="1:3" x14ac:dyDescent="0.3">
      <c r="A12" s="4">
        <v>67</v>
      </c>
      <c r="C12" s="4">
        <v>67</v>
      </c>
    </row>
    <row r="13" spans="1:3" x14ac:dyDescent="0.3">
      <c r="A13" s="4">
        <v>71</v>
      </c>
      <c r="C13" s="4">
        <v>71</v>
      </c>
    </row>
    <row r="14" spans="1:3" x14ac:dyDescent="0.3">
      <c r="A14" s="4">
        <v>74</v>
      </c>
      <c r="C14" s="4">
        <v>74</v>
      </c>
    </row>
    <row r="15" spans="1:3" x14ac:dyDescent="0.3">
      <c r="A15" s="4">
        <v>78</v>
      </c>
      <c r="C15" s="4">
        <v>78</v>
      </c>
    </row>
    <row r="16" spans="1:3" x14ac:dyDescent="0.3">
      <c r="A16" s="4">
        <v>80</v>
      </c>
      <c r="C16" s="4">
        <v>80</v>
      </c>
    </row>
    <row r="17" spans="1:3" x14ac:dyDescent="0.3">
      <c r="A17" s="4">
        <v>84</v>
      </c>
      <c r="C17" s="4">
        <v>84</v>
      </c>
    </row>
    <row r="18" spans="1:3" x14ac:dyDescent="0.3">
      <c r="A18" s="4">
        <v>88</v>
      </c>
      <c r="C18" s="4">
        <v>88</v>
      </c>
    </row>
    <row r="19" spans="1:3" x14ac:dyDescent="0.3">
      <c r="A19" s="4">
        <v>91</v>
      </c>
      <c r="C19" s="4">
        <v>91</v>
      </c>
    </row>
    <row r="20" spans="1:3" x14ac:dyDescent="0.3">
      <c r="A20" s="4">
        <v>94</v>
      </c>
      <c r="C20" s="4">
        <v>94</v>
      </c>
    </row>
    <row r="21" spans="1:3" x14ac:dyDescent="0.3">
      <c r="A21" s="4">
        <v>98</v>
      </c>
      <c r="C21" s="4">
        <v>98</v>
      </c>
    </row>
    <row r="22" spans="1:3" x14ac:dyDescent="0.3">
      <c r="A22" s="4">
        <v>100</v>
      </c>
      <c r="C22" s="4">
        <v>100</v>
      </c>
    </row>
    <row r="23" spans="1:3" x14ac:dyDescent="0.3">
      <c r="A23" s="4">
        <v>109</v>
      </c>
      <c r="C23" s="4">
        <v>109</v>
      </c>
    </row>
    <row r="24" spans="1:3" x14ac:dyDescent="0.3">
      <c r="A24" s="4">
        <v>111</v>
      </c>
      <c r="C24" s="4">
        <v>111</v>
      </c>
    </row>
    <row r="25" spans="1:3" x14ac:dyDescent="0.3">
      <c r="A25" s="4">
        <v>117</v>
      </c>
      <c r="C25" s="4">
        <v>117</v>
      </c>
    </row>
    <row r="26" spans="1:3" x14ac:dyDescent="0.3">
      <c r="A26" s="4">
        <v>121</v>
      </c>
      <c r="C26" s="4">
        <v>121</v>
      </c>
    </row>
    <row r="27" spans="1:3" x14ac:dyDescent="0.3">
      <c r="A27" s="4">
        <v>145</v>
      </c>
      <c r="C27" s="4">
        <v>145</v>
      </c>
    </row>
    <row r="28" spans="1:3" x14ac:dyDescent="0.3">
      <c r="A28" s="4">
        <v>147</v>
      </c>
      <c r="C28" s="4">
        <v>147</v>
      </c>
    </row>
    <row r="29" spans="1:3" x14ac:dyDescent="0.3">
      <c r="A29" s="4">
        <v>148</v>
      </c>
      <c r="C29" s="4">
        <v>148</v>
      </c>
    </row>
    <row r="30" spans="1:3" x14ac:dyDescent="0.3">
      <c r="A30" s="4">
        <v>172</v>
      </c>
      <c r="C30" s="4">
        <v>172</v>
      </c>
    </row>
    <row r="31" spans="1:3" x14ac:dyDescent="0.3">
      <c r="A31" s="4">
        <v>178</v>
      </c>
      <c r="C31" s="4">
        <v>178</v>
      </c>
    </row>
    <row r="32" spans="1:3" x14ac:dyDescent="0.3">
      <c r="A32" s="4">
        <v>180</v>
      </c>
      <c r="C32" s="4">
        <v>180</v>
      </c>
    </row>
    <row r="33" spans="1:3" x14ac:dyDescent="0.3">
      <c r="A33" s="4">
        <v>182</v>
      </c>
      <c r="C33" s="4">
        <v>182</v>
      </c>
    </row>
    <row r="34" spans="1:3" x14ac:dyDescent="0.3">
      <c r="A34" s="4">
        <v>187</v>
      </c>
      <c r="C34" s="4">
        <v>187</v>
      </c>
    </row>
    <row r="35" spans="1:3" x14ac:dyDescent="0.3">
      <c r="A35" s="4">
        <v>193</v>
      </c>
      <c r="C35" s="4">
        <v>193</v>
      </c>
    </row>
    <row r="36" spans="1:3" x14ac:dyDescent="0.3">
      <c r="A36" s="4">
        <v>209</v>
      </c>
      <c r="C36" s="4">
        <v>209</v>
      </c>
    </row>
    <row r="37" spans="1:3" x14ac:dyDescent="0.3">
      <c r="A37" s="4">
        <v>216</v>
      </c>
      <c r="C37" s="4">
        <v>216</v>
      </c>
    </row>
    <row r="38" spans="1:3" x14ac:dyDescent="0.3">
      <c r="A38" s="4">
        <v>226</v>
      </c>
      <c r="C38" s="4">
        <v>226</v>
      </c>
    </row>
    <row r="39" spans="1:3" x14ac:dyDescent="0.3">
      <c r="A39" s="4">
        <v>230</v>
      </c>
      <c r="C39" s="4">
        <v>230</v>
      </c>
    </row>
    <row r="40" spans="1:3" x14ac:dyDescent="0.3">
      <c r="A40" s="4">
        <v>234</v>
      </c>
      <c r="C40" s="4">
        <v>234</v>
      </c>
    </row>
    <row r="41" spans="1:3" x14ac:dyDescent="0.3">
      <c r="A41" s="4">
        <v>240</v>
      </c>
      <c r="C41" s="4">
        <v>240</v>
      </c>
    </row>
    <row r="42" spans="1:3" x14ac:dyDescent="0.3">
      <c r="A42" s="4">
        <v>242</v>
      </c>
      <c r="C42" s="4">
        <v>242</v>
      </c>
    </row>
    <row r="43" spans="1:3" x14ac:dyDescent="0.3">
      <c r="A43" s="4">
        <v>243</v>
      </c>
      <c r="C43" s="4">
        <v>243</v>
      </c>
    </row>
    <row r="44" spans="1:3" x14ac:dyDescent="0.3">
      <c r="A44" s="4">
        <v>245</v>
      </c>
      <c r="C44" s="4">
        <v>245</v>
      </c>
    </row>
    <row r="45" spans="1:3" x14ac:dyDescent="0.3">
      <c r="A45" s="4">
        <v>253</v>
      </c>
      <c r="C45" s="4">
        <v>253</v>
      </c>
    </row>
    <row r="46" spans="1:3" x14ac:dyDescent="0.3">
      <c r="A46" s="4">
        <v>262</v>
      </c>
      <c r="C46" s="4">
        <v>262</v>
      </c>
    </row>
    <row r="47" spans="1:3" x14ac:dyDescent="0.3">
      <c r="A47" s="4">
        <v>263</v>
      </c>
      <c r="C47" s="4">
        <v>263</v>
      </c>
    </row>
    <row r="48" spans="1:3" x14ac:dyDescent="0.3">
      <c r="A48" s="4">
        <v>266</v>
      </c>
      <c r="C48" s="4">
        <v>266</v>
      </c>
    </row>
    <row r="49" spans="1:3" x14ac:dyDescent="0.3">
      <c r="A49" s="4">
        <v>267</v>
      </c>
      <c r="C49" s="4">
        <v>267</v>
      </c>
    </row>
    <row r="50" spans="1:3" x14ac:dyDescent="0.3">
      <c r="A50" s="4">
        <v>269</v>
      </c>
      <c r="C50" s="4">
        <v>269</v>
      </c>
    </row>
    <row r="51" spans="1:3" x14ac:dyDescent="0.3">
      <c r="A51" s="4">
        <v>271</v>
      </c>
      <c r="C51" s="4">
        <v>271</v>
      </c>
    </row>
    <row r="52" spans="1:3" x14ac:dyDescent="0.3">
      <c r="A52" s="4">
        <v>274</v>
      </c>
      <c r="C52" s="4">
        <v>274</v>
      </c>
    </row>
    <row r="53" spans="1:3" x14ac:dyDescent="0.3">
      <c r="A53" s="4">
        <v>275</v>
      </c>
      <c r="C53" s="4">
        <v>275</v>
      </c>
    </row>
    <row r="54" spans="1:3" x14ac:dyDescent="0.3">
      <c r="A54" s="4">
        <v>280</v>
      </c>
      <c r="C54" s="4">
        <v>280</v>
      </c>
    </row>
    <row r="55" spans="1:3" x14ac:dyDescent="0.3">
      <c r="A55" s="4">
        <v>299</v>
      </c>
      <c r="C55" s="4">
        <v>299</v>
      </c>
    </row>
    <row r="56" spans="1:3" x14ac:dyDescent="0.3">
      <c r="A56" s="4">
        <v>305</v>
      </c>
      <c r="C56" s="4">
        <v>305</v>
      </c>
    </row>
    <row r="57" spans="1:3" x14ac:dyDescent="0.3">
      <c r="A57" s="4">
        <v>314</v>
      </c>
      <c r="C57" s="4">
        <v>314</v>
      </c>
    </row>
    <row r="58" spans="1:3" x14ac:dyDescent="0.3">
      <c r="A58" s="4">
        <v>315</v>
      </c>
      <c r="C58" s="4">
        <v>315</v>
      </c>
    </row>
    <row r="59" spans="1:3" x14ac:dyDescent="0.3">
      <c r="A59" s="4">
        <v>318</v>
      </c>
      <c r="C59" s="4">
        <v>318</v>
      </c>
    </row>
    <row r="60" spans="1:3" x14ac:dyDescent="0.3">
      <c r="A60" s="4">
        <v>319</v>
      </c>
      <c r="C60" s="4">
        <v>319</v>
      </c>
    </row>
    <row r="61" spans="1:3" x14ac:dyDescent="0.3">
      <c r="A61" s="4">
        <v>325</v>
      </c>
      <c r="C61" s="4">
        <v>325</v>
      </c>
    </row>
    <row r="62" spans="1:3" x14ac:dyDescent="0.3">
      <c r="A62" s="4">
        <v>329</v>
      </c>
      <c r="C62" s="4">
        <v>329</v>
      </c>
    </row>
    <row r="63" spans="1:3" x14ac:dyDescent="0.3">
      <c r="A63" s="4">
        <v>347</v>
      </c>
      <c r="C63" s="4">
        <v>347</v>
      </c>
    </row>
    <row r="64" spans="1:3" x14ac:dyDescent="0.3">
      <c r="A64" s="4">
        <v>360</v>
      </c>
      <c r="C64" s="4">
        <v>360</v>
      </c>
    </row>
    <row r="65" spans="1:3" x14ac:dyDescent="0.3">
      <c r="A65" s="4">
        <v>367</v>
      </c>
      <c r="C65" s="4">
        <v>367</v>
      </c>
    </row>
    <row r="66" spans="1:3" x14ac:dyDescent="0.3">
      <c r="A66" s="4">
        <v>369</v>
      </c>
      <c r="C66" s="4">
        <v>369</v>
      </c>
    </row>
    <row r="67" spans="1:3" x14ac:dyDescent="0.3">
      <c r="A67" s="4">
        <v>372</v>
      </c>
      <c r="C67" s="4">
        <v>372</v>
      </c>
    </row>
    <row r="68" spans="1:3" x14ac:dyDescent="0.3">
      <c r="A68" s="4">
        <v>379</v>
      </c>
      <c r="C68" s="4">
        <v>379</v>
      </c>
    </row>
    <row r="69" spans="1:3" x14ac:dyDescent="0.3">
      <c r="A69" s="4">
        <v>382</v>
      </c>
      <c r="C69" s="4">
        <v>382</v>
      </c>
    </row>
    <row r="70" spans="1:3" x14ac:dyDescent="0.3">
      <c r="A70" s="4">
        <v>399</v>
      </c>
      <c r="C70" s="4">
        <v>399</v>
      </c>
    </row>
    <row r="71" spans="1:3" x14ac:dyDescent="0.3">
      <c r="A71" s="4">
        <v>412</v>
      </c>
      <c r="C71" s="4">
        <v>412</v>
      </c>
    </row>
    <row r="72" spans="1:3" x14ac:dyDescent="0.3">
      <c r="A72" s="4">
        <v>420</v>
      </c>
      <c r="C72" s="4">
        <v>420</v>
      </c>
    </row>
    <row r="73" spans="1:3" x14ac:dyDescent="0.3">
      <c r="A73" s="4">
        <v>422</v>
      </c>
      <c r="C73" s="4">
        <v>422</v>
      </c>
    </row>
    <row r="74" spans="1:3" x14ac:dyDescent="0.3">
      <c r="A74" s="4">
        <v>430</v>
      </c>
      <c r="C74" s="4">
        <v>430</v>
      </c>
    </row>
    <row r="75" spans="1:3" x14ac:dyDescent="0.3">
      <c r="A75" s="4">
        <v>431</v>
      </c>
      <c r="C75" s="4">
        <v>431</v>
      </c>
    </row>
    <row r="76" spans="1:3" x14ac:dyDescent="0.3">
      <c r="A76" s="4">
        <v>432</v>
      </c>
      <c r="C76" s="4">
        <v>432</v>
      </c>
    </row>
    <row r="77" spans="1:3" x14ac:dyDescent="0.3">
      <c r="A77" s="4">
        <v>434</v>
      </c>
      <c r="C77" s="4">
        <v>434</v>
      </c>
    </row>
    <row r="78" spans="1:3" x14ac:dyDescent="0.3">
      <c r="A78" s="4">
        <v>438</v>
      </c>
      <c r="C78" s="4">
        <v>438</v>
      </c>
    </row>
    <row r="79" spans="1:3" x14ac:dyDescent="0.3">
      <c r="A79" s="4">
        <v>442</v>
      </c>
      <c r="C79" s="4">
        <v>442</v>
      </c>
    </row>
    <row r="80" spans="1:3" x14ac:dyDescent="0.3">
      <c r="A80" s="4">
        <v>451</v>
      </c>
      <c r="C80" s="4">
        <v>451</v>
      </c>
    </row>
    <row r="81" spans="1:3" x14ac:dyDescent="0.3">
      <c r="A81" s="4">
        <v>457</v>
      </c>
      <c r="C81" s="4">
        <v>457</v>
      </c>
    </row>
    <row r="82" spans="1:3" x14ac:dyDescent="0.3">
      <c r="A82" s="4">
        <v>477</v>
      </c>
      <c r="C82" s="4">
        <v>477</v>
      </c>
    </row>
    <row r="83" spans="1:3" x14ac:dyDescent="0.3">
      <c r="A83" s="4">
        <v>478</v>
      </c>
      <c r="C83" s="4">
        <v>478</v>
      </c>
    </row>
    <row r="84" spans="1:3" x14ac:dyDescent="0.3">
      <c r="A84" s="4">
        <v>479</v>
      </c>
      <c r="C84" s="4">
        <v>479</v>
      </c>
    </row>
    <row r="85" spans="1:3" x14ac:dyDescent="0.3">
      <c r="A85" s="4">
        <v>482</v>
      </c>
      <c r="C85" s="4">
        <v>482</v>
      </c>
    </row>
    <row r="86" spans="1:3" x14ac:dyDescent="0.3">
      <c r="A86" s="4">
        <v>483</v>
      </c>
      <c r="C86" s="4">
        <v>483</v>
      </c>
    </row>
    <row r="87" spans="1:3" x14ac:dyDescent="0.3">
      <c r="A87" s="4">
        <v>484</v>
      </c>
      <c r="C87" s="4">
        <v>484</v>
      </c>
    </row>
    <row r="88" spans="1:3" x14ac:dyDescent="0.3">
      <c r="A88" s="4">
        <v>490</v>
      </c>
      <c r="C88" s="4">
        <v>490</v>
      </c>
    </row>
    <row r="89" spans="1:3" x14ac:dyDescent="0.3">
      <c r="A89" s="4">
        <v>505</v>
      </c>
      <c r="C89" s="4">
        <v>505</v>
      </c>
    </row>
    <row r="90" spans="1:3" x14ac:dyDescent="0.3">
      <c r="A90" s="4">
        <v>507</v>
      </c>
      <c r="C90" s="4">
        <v>507</v>
      </c>
    </row>
    <row r="91" spans="1:3" x14ac:dyDescent="0.3">
      <c r="A91" s="4">
        <v>510</v>
      </c>
      <c r="C91" s="4">
        <v>510</v>
      </c>
    </row>
    <row r="92" spans="1:3" x14ac:dyDescent="0.3">
      <c r="A92" s="4">
        <v>516</v>
      </c>
      <c r="C92" s="4">
        <v>516</v>
      </c>
    </row>
    <row r="93" spans="1:3" x14ac:dyDescent="0.3">
      <c r="A93" s="4">
        <v>540</v>
      </c>
      <c r="C93" s="4">
        <v>540</v>
      </c>
    </row>
    <row r="94" spans="1:3" x14ac:dyDescent="0.3">
      <c r="A94" s="4">
        <v>545</v>
      </c>
      <c r="C94" s="4">
        <v>545</v>
      </c>
    </row>
    <row r="95" spans="1:3" x14ac:dyDescent="0.3">
      <c r="A95" s="4">
        <v>550</v>
      </c>
      <c r="C95" s="4">
        <v>550</v>
      </c>
    </row>
    <row r="96" spans="1:3" x14ac:dyDescent="0.3">
      <c r="A96" s="4">
        <v>553</v>
      </c>
      <c r="C96" s="4">
        <v>553</v>
      </c>
    </row>
    <row r="97" spans="1:3" x14ac:dyDescent="0.3">
      <c r="A97" s="4">
        <v>571</v>
      </c>
      <c r="C97" s="4">
        <v>571</v>
      </c>
    </row>
    <row r="98" spans="1:3" x14ac:dyDescent="0.3">
      <c r="A98" s="4">
        <v>576</v>
      </c>
      <c r="C98" s="4">
        <v>576</v>
      </c>
    </row>
    <row r="99" spans="1:3" x14ac:dyDescent="0.3">
      <c r="A99" s="4">
        <v>577</v>
      </c>
      <c r="C99" s="4">
        <v>577</v>
      </c>
    </row>
    <row r="100" spans="1:3" x14ac:dyDescent="0.3">
      <c r="A100" s="4">
        <v>581</v>
      </c>
      <c r="C100" s="4">
        <v>581</v>
      </c>
    </row>
    <row r="101" spans="1:3" x14ac:dyDescent="0.3">
      <c r="A101" s="4">
        <v>588</v>
      </c>
      <c r="C101" s="4">
        <v>588</v>
      </c>
    </row>
    <row r="102" spans="1:3" x14ac:dyDescent="0.3">
      <c r="A102" s="4">
        <v>590</v>
      </c>
      <c r="C102" s="4">
        <v>590</v>
      </c>
    </row>
    <row r="103" spans="1:3" x14ac:dyDescent="0.3">
      <c r="A103" s="4">
        <v>591</v>
      </c>
      <c r="C103" s="4">
        <v>591</v>
      </c>
    </row>
    <row r="104" spans="1:3" x14ac:dyDescent="0.3">
      <c r="A104" s="4">
        <v>593</v>
      </c>
      <c r="C104" s="4">
        <v>593</v>
      </c>
    </row>
    <row r="105" spans="1:3" x14ac:dyDescent="0.3">
      <c r="A105" s="4">
        <v>598</v>
      </c>
      <c r="C105" s="4">
        <v>598</v>
      </c>
    </row>
    <row r="106" spans="1:3" x14ac:dyDescent="0.3">
      <c r="A106" s="4">
        <v>600</v>
      </c>
      <c r="C106" s="4">
        <v>600</v>
      </c>
    </row>
    <row r="107" spans="1:3" x14ac:dyDescent="0.3">
      <c r="A107" s="4">
        <v>603</v>
      </c>
      <c r="C107" s="4">
        <v>603</v>
      </c>
    </row>
    <row r="108" spans="1:3" x14ac:dyDescent="0.3">
      <c r="A108" s="4">
        <v>606</v>
      </c>
      <c r="C108" s="4">
        <v>606</v>
      </c>
    </row>
    <row r="109" spans="1:3" x14ac:dyDescent="0.3">
      <c r="A109" s="4">
        <v>607</v>
      </c>
      <c r="C109" s="4">
        <v>607</v>
      </c>
    </row>
    <row r="110" spans="1:3" x14ac:dyDescent="0.3">
      <c r="A110" s="4">
        <v>613</v>
      </c>
      <c r="C110" s="4">
        <v>613</v>
      </c>
    </row>
    <row r="111" spans="1:3" x14ac:dyDescent="0.3">
      <c r="A111" s="4">
        <v>630</v>
      </c>
      <c r="C111" s="4">
        <v>630</v>
      </c>
    </row>
    <row r="112" spans="1:3" x14ac:dyDescent="0.3">
      <c r="A112" s="4">
        <v>638</v>
      </c>
      <c r="C112" s="4">
        <v>638</v>
      </c>
    </row>
    <row r="113" spans="1:3" x14ac:dyDescent="0.3">
      <c r="A113" s="4">
        <v>654</v>
      </c>
      <c r="C113" s="4">
        <v>654</v>
      </c>
    </row>
    <row r="114" spans="1:3" x14ac:dyDescent="0.3">
      <c r="A114" s="4">
        <v>660</v>
      </c>
      <c r="C114" s="4">
        <v>660</v>
      </c>
    </row>
    <row r="115" spans="1:3" x14ac:dyDescent="0.3">
      <c r="A115" s="4">
        <v>665</v>
      </c>
      <c r="C115" s="4">
        <v>665</v>
      </c>
    </row>
    <row r="116" spans="1:3" x14ac:dyDescent="0.3">
      <c r="A116" s="4">
        <v>679</v>
      </c>
      <c r="C116" s="4">
        <v>679</v>
      </c>
    </row>
    <row r="117" spans="1:3" x14ac:dyDescent="0.3">
      <c r="A117" s="4">
        <v>683</v>
      </c>
      <c r="C117" s="4">
        <v>683</v>
      </c>
    </row>
    <row r="118" spans="1:3" x14ac:dyDescent="0.3">
      <c r="A118" s="4">
        <v>691</v>
      </c>
      <c r="C118" s="4">
        <v>691</v>
      </c>
    </row>
    <row r="119" spans="1:3" x14ac:dyDescent="0.3">
      <c r="A119" s="4">
        <v>702</v>
      </c>
      <c r="C119" s="4">
        <v>702</v>
      </c>
    </row>
    <row r="120" spans="1:3" x14ac:dyDescent="0.3">
      <c r="A120" s="4">
        <v>710</v>
      </c>
      <c r="C120" s="4">
        <v>710</v>
      </c>
    </row>
    <row r="121" spans="1:3" x14ac:dyDescent="0.3">
      <c r="A121" s="4">
        <v>711</v>
      </c>
      <c r="C121" s="4">
        <v>711</v>
      </c>
    </row>
    <row r="122" spans="1:3" x14ac:dyDescent="0.3">
      <c r="A122" s="4">
        <v>715</v>
      </c>
      <c r="C122" s="4">
        <v>715</v>
      </c>
    </row>
    <row r="123" spans="1:3" x14ac:dyDescent="0.3">
      <c r="A123" s="4">
        <v>717</v>
      </c>
      <c r="C123" s="4">
        <v>717</v>
      </c>
    </row>
    <row r="124" spans="1:3" x14ac:dyDescent="0.3">
      <c r="A124" s="4">
        <v>718</v>
      </c>
      <c r="C124" s="4">
        <v>718</v>
      </c>
    </row>
    <row r="125" spans="1:3" x14ac:dyDescent="0.3">
      <c r="A125" s="4">
        <v>726</v>
      </c>
      <c r="C125" s="4">
        <v>726</v>
      </c>
    </row>
    <row r="126" spans="1:3" x14ac:dyDescent="0.3">
      <c r="A126" s="4">
        <v>735</v>
      </c>
      <c r="C126" s="4">
        <v>735</v>
      </c>
    </row>
    <row r="127" spans="1:3" x14ac:dyDescent="0.3">
      <c r="A127" s="4">
        <v>745</v>
      </c>
      <c r="C127" s="4">
        <v>745</v>
      </c>
    </row>
    <row r="128" spans="1:3" x14ac:dyDescent="0.3">
      <c r="A128" s="4">
        <v>753</v>
      </c>
      <c r="C128" s="4">
        <v>753</v>
      </c>
    </row>
    <row r="129" spans="1:3" x14ac:dyDescent="0.3">
      <c r="A129" s="4">
        <v>773</v>
      </c>
      <c r="C129" s="4">
        <v>773</v>
      </c>
    </row>
    <row r="130" spans="1:3" x14ac:dyDescent="0.3">
      <c r="A130" s="4">
        <v>776</v>
      </c>
      <c r="C130" s="4">
        <v>776</v>
      </c>
    </row>
    <row r="131" spans="1:3" x14ac:dyDescent="0.3">
      <c r="A131" s="4">
        <v>777</v>
      </c>
      <c r="C131" s="4">
        <v>777</v>
      </c>
    </row>
    <row r="132" spans="1:3" x14ac:dyDescent="0.3">
      <c r="A132" s="4">
        <v>782</v>
      </c>
      <c r="C132" s="4">
        <v>782</v>
      </c>
    </row>
    <row r="133" spans="1:3" x14ac:dyDescent="0.3">
      <c r="A133" s="4">
        <v>783</v>
      </c>
      <c r="C133" s="4">
        <v>783</v>
      </c>
    </row>
    <row r="134" spans="1:3" x14ac:dyDescent="0.3">
      <c r="A134" s="4">
        <v>791</v>
      </c>
      <c r="C134" s="4">
        <v>791</v>
      </c>
    </row>
    <row r="135" spans="1:3" x14ac:dyDescent="0.3">
      <c r="A135" s="4">
        <v>796</v>
      </c>
      <c r="C135" s="4">
        <v>796</v>
      </c>
    </row>
    <row r="136" spans="1:3" x14ac:dyDescent="0.3">
      <c r="A136" s="4">
        <v>799</v>
      </c>
      <c r="C136" s="4">
        <v>799</v>
      </c>
    </row>
    <row r="137" spans="1:3" x14ac:dyDescent="0.3">
      <c r="A137" s="4">
        <v>803</v>
      </c>
      <c r="C137" s="4">
        <v>803</v>
      </c>
    </row>
    <row r="138" spans="1:3" x14ac:dyDescent="0.3">
      <c r="A138" s="4">
        <v>808</v>
      </c>
      <c r="C138" s="4">
        <v>808</v>
      </c>
    </row>
    <row r="139" spans="1:3" x14ac:dyDescent="0.3">
      <c r="A139" s="4">
        <v>810</v>
      </c>
      <c r="C139" s="4">
        <v>810</v>
      </c>
    </row>
    <row r="140" spans="1:3" x14ac:dyDescent="0.3">
      <c r="A140" s="4">
        <v>812</v>
      </c>
      <c r="C140" s="4">
        <v>812</v>
      </c>
    </row>
    <row r="141" spans="1:3" x14ac:dyDescent="0.3">
      <c r="A141" s="4">
        <v>829</v>
      </c>
      <c r="C141" s="4">
        <v>829</v>
      </c>
    </row>
    <row r="142" spans="1:3" x14ac:dyDescent="0.3">
      <c r="A142" s="4">
        <v>833</v>
      </c>
      <c r="C142" s="4">
        <v>833</v>
      </c>
    </row>
    <row r="143" spans="1:3" x14ac:dyDescent="0.3">
      <c r="A143" s="4">
        <v>840</v>
      </c>
      <c r="C143" s="4">
        <v>840</v>
      </c>
    </row>
    <row r="144" spans="1:3" x14ac:dyDescent="0.3">
      <c r="A144" s="4">
        <v>854</v>
      </c>
      <c r="C144" s="4">
        <v>854</v>
      </c>
    </row>
    <row r="145" spans="1:3" x14ac:dyDescent="0.3">
      <c r="A145" s="4">
        <v>868</v>
      </c>
      <c r="C145" s="4">
        <v>868</v>
      </c>
    </row>
    <row r="146" spans="1:3" x14ac:dyDescent="0.3">
      <c r="A146" s="4">
        <v>869</v>
      </c>
      <c r="C146" s="4">
        <v>869</v>
      </c>
    </row>
    <row r="147" spans="1:3" x14ac:dyDescent="0.3">
      <c r="A147" s="4">
        <v>871</v>
      </c>
      <c r="C147" s="4">
        <v>871</v>
      </c>
    </row>
    <row r="148" spans="1:3" x14ac:dyDescent="0.3">
      <c r="A148" s="4">
        <v>872</v>
      </c>
      <c r="C148" s="4">
        <v>872</v>
      </c>
    </row>
    <row r="149" spans="1:3" x14ac:dyDescent="0.3">
      <c r="A149" s="4">
        <v>873</v>
      </c>
      <c r="C149" s="4">
        <v>873</v>
      </c>
    </row>
    <row r="150" spans="1:3" x14ac:dyDescent="0.3">
      <c r="A150" s="4">
        <v>876</v>
      </c>
      <c r="C150" s="4">
        <v>876</v>
      </c>
    </row>
    <row r="151" spans="1:3" x14ac:dyDescent="0.3">
      <c r="A151" s="4">
        <v>879</v>
      </c>
      <c r="C151" s="4">
        <v>879</v>
      </c>
    </row>
    <row r="152" spans="1:3" x14ac:dyDescent="0.3">
      <c r="A152" s="4">
        <v>880</v>
      </c>
      <c r="C152" s="4">
        <v>880</v>
      </c>
    </row>
    <row r="153" spans="1:3" x14ac:dyDescent="0.3">
      <c r="A153" s="4">
        <v>889</v>
      </c>
      <c r="C153" s="4">
        <v>889</v>
      </c>
    </row>
    <row r="154" spans="1:3" x14ac:dyDescent="0.3">
      <c r="A154" s="4">
        <v>892</v>
      </c>
      <c r="C154" s="4">
        <v>892</v>
      </c>
    </row>
    <row r="155" spans="1:3" x14ac:dyDescent="0.3">
      <c r="A155" s="4">
        <v>897</v>
      </c>
      <c r="C155" s="4">
        <v>897</v>
      </c>
    </row>
    <row r="156" spans="1:3" x14ac:dyDescent="0.3">
      <c r="A156" s="4">
        <v>901</v>
      </c>
      <c r="C156" s="4">
        <v>901</v>
      </c>
    </row>
    <row r="157" spans="1:3" x14ac:dyDescent="0.3">
      <c r="A157" s="4">
        <v>905</v>
      </c>
      <c r="C157" s="4">
        <v>905</v>
      </c>
    </row>
    <row r="158" spans="1:3" x14ac:dyDescent="0.3">
      <c r="A158" s="4">
        <v>906</v>
      </c>
      <c r="C158" s="4">
        <v>906</v>
      </c>
    </row>
    <row r="159" spans="1:3" x14ac:dyDescent="0.3">
      <c r="A159" s="4">
        <v>912</v>
      </c>
      <c r="C159" s="4">
        <v>912</v>
      </c>
    </row>
    <row r="160" spans="1:3" x14ac:dyDescent="0.3">
      <c r="A160" s="4">
        <v>913</v>
      </c>
      <c r="C160" s="4">
        <v>913</v>
      </c>
    </row>
    <row r="161" spans="1:3" x14ac:dyDescent="0.3">
      <c r="A161" s="4">
        <v>916</v>
      </c>
      <c r="C161" s="4">
        <v>916</v>
      </c>
    </row>
    <row r="162" spans="1:3" x14ac:dyDescent="0.3">
      <c r="A162" s="4">
        <v>930</v>
      </c>
      <c r="C162" s="4">
        <v>930</v>
      </c>
    </row>
    <row r="163" spans="1:3" x14ac:dyDescent="0.3">
      <c r="A163" s="4">
        <v>931</v>
      </c>
      <c r="C163" s="4">
        <v>931</v>
      </c>
    </row>
    <row r="164" spans="1:3" x14ac:dyDescent="0.3">
      <c r="A164" s="4">
        <v>938</v>
      </c>
      <c r="C164" s="4">
        <v>938</v>
      </c>
    </row>
    <row r="165" spans="1:3" x14ac:dyDescent="0.3">
      <c r="A165" s="4">
        <v>939</v>
      </c>
      <c r="C165" s="4">
        <v>939</v>
      </c>
    </row>
    <row r="166" spans="1:3" x14ac:dyDescent="0.3">
      <c r="A166" s="4">
        <v>946</v>
      </c>
      <c r="C166" s="4">
        <v>946</v>
      </c>
    </row>
    <row r="167" spans="1:3" x14ac:dyDescent="0.3">
      <c r="A167" s="4">
        <v>947</v>
      </c>
      <c r="C167" s="4">
        <v>947</v>
      </c>
    </row>
    <row r="168" spans="1:3" x14ac:dyDescent="0.3">
      <c r="A168" s="4">
        <v>949</v>
      </c>
      <c r="C168" s="4">
        <v>949</v>
      </c>
    </row>
    <row r="169" spans="1:3" x14ac:dyDescent="0.3">
      <c r="A169" s="4">
        <v>954</v>
      </c>
      <c r="C169" s="4">
        <v>954</v>
      </c>
    </row>
    <row r="170" spans="1:3" x14ac:dyDescent="0.3">
      <c r="A170" s="4">
        <v>955</v>
      </c>
      <c r="C170" s="4">
        <v>955</v>
      </c>
    </row>
    <row r="171" spans="1:3" x14ac:dyDescent="0.3">
      <c r="A171" s="4">
        <v>957</v>
      </c>
      <c r="C171" s="4">
        <v>957</v>
      </c>
    </row>
    <row r="172" spans="1:3" x14ac:dyDescent="0.3">
      <c r="A172" s="4">
        <v>959</v>
      </c>
      <c r="C172" s="4">
        <v>959</v>
      </c>
    </row>
    <row r="173" spans="1:3" x14ac:dyDescent="0.3">
      <c r="A173" s="4">
        <v>970</v>
      </c>
      <c r="C173" s="4">
        <v>970</v>
      </c>
    </row>
    <row r="174" spans="1:3" x14ac:dyDescent="0.3">
      <c r="A174" s="4">
        <v>973</v>
      </c>
      <c r="C174" s="4">
        <v>973</v>
      </c>
    </row>
    <row r="175" spans="1:3" x14ac:dyDescent="0.3">
      <c r="A175" s="4">
        <v>982</v>
      </c>
      <c r="C175" s="4">
        <v>982</v>
      </c>
    </row>
    <row r="176" spans="1:3" x14ac:dyDescent="0.3">
      <c r="A176" s="4">
        <v>987</v>
      </c>
      <c r="C176" s="4">
        <v>987</v>
      </c>
    </row>
    <row r="177" spans="1:3" x14ac:dyDescent="0.3">
      <c r="A177" s="4">
        <v>994</v>
      </c>
      <c r="C177" s="4">
        <v>994</v>
      </c>
    </row>
    <row r="178" spans="1:3" x14ac:dyDescent="0.3">
      <c r="A178" s="4">
        <v>996</v>
      </c>
      <c r="C178" s="4">
        <v>996</v>
      </c>
    </row>
    <row r="179" spans="1:3" x14ac:dyDescent="0.3">
      <c r="A179" s="4">
        <v>997</v>
      </c>
      <c r="C179" s="4">
        <v>997</v>
      </c>
    </row>
    <row r="180" spans="1:3" x14ac:dyDescent="0.3">
      <c r="A180" s="4" t="s">
        <v>1521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EEB1-421D-4C24-9CC4-FA6417F11426}">
  <dimension ref="B5:C14"/>
  <sheetViews>
    <sheetView workbookViewId="0">
      <selection activeCell="D18" sqref="D18"/>
    </sheetView>
  </sheetViews>
  <sheetFormatPr defaultRowHeight="14.4" x14ac:dyDescent="0.3"/>
  <cols>
    <col min="2" max="2" width="28.33203125" bestFit="1" customWidth="1"/>
    <col min="3" max="3" width="22.44140625" bestFit="1" customWidth="1"/>
    <col min="4" max="4" width="18.109375" bestFit="1" customWidth="1"/>
    <col min="5" max="5" width="11.44140625" bestFit="1" customWidth="1"/>
    <col min="6" max="6" width="18.33203125" bestFit="1" customWidth="1"/>
    <col min="7" max="7" width="13.6640625" bestFit="1" customWidth="1"/>
    <col min="8" max="8" width="14" bestFit="1" customWidth="1"/>
    <col min="9" max="9" width="14.109375" bestFit="1" customWidth="1"/>
    <col min="10" max="10" width="13.33203125" bestFit="1" customWidth="1"/>
    <col min="11" max="11" width="17.33203125" bestFit="1" customWidth="1"/>
    <col min="12" max="12" width="18.6640625" bestFit="1" customWidth="1"/>
    <col min="13" max="13" width="10.6640625" bestFit="1" customWidth="1"/>
  </cols>
  <sheetData>
    <row r="5" spans="2:3" x14ac:dyDescent="0.3">
      <c r="B5" s="3" t="s">
        <v>1520</v>
      </c>
      <c r="C5" t="s">
        <v>1733</v>
      </c>
    </row>
    <row r="6" spans="2:3" x14ac:dyDescent="0.3">
      <c r="B6" s="4" t="s">
        <v>1156</v>
      </c>
      <c r="C6" s="35">
        <v>2476</v>
      </c>
    </row>
    <row r="7" spans="2:3" x14ac:dyDescent="0.3">
      <c r="B7" s="4" t="s">
        <v>1246</v>
      </c>
      <c r="C7" s="35">
        <v>3290</v>
      </c>
    </row>
    <row r="8" spans="2:3" x14ac:dyDescent="0.3">
      <c r="B8" s="4" t="s">
        <v>1257</v>
      </c>
      <c r="C8" s="35">
        <v>2358</v>
      </c>
    </row>
    <row r="9" spans="2:3" x14ac:dyDescent="0.3">
      <c r="B9" s="4" t="s">
        <v>1198</v>
      </c>
      <c r="C9" s="35">
        <v>2212</v>
      </c>
    </row>
    <row r="10" spans="2:3" x14ac:dyDescent="0.3">
      <c r="B10" s="4" t="s">
        <v>1215</v>
      </c>
      <c r="C10" s="35">
        <v>2819</v>
      </c>
    </row>
    <row r="11" spans="2:3" x14ac:dyDescent="0.3">
      <c r="B11" s="4" t="s">
        <v>1211</v>
      </c>
      <c r="C11" s="35">
        <v>5954</v>
      </c>
    </row>
    <row r="12" spans="2:3" x14ac:dyDescent="0.3">
      <c r="B12" s="4" t="s">
        <v>1172</v>
      </c>
      <c r="C12" s="35">
        <v>3299</v>
      </c>
    </row>
    <row r="13" spans="2:3" x14ac:dyDescent="0.3">
      <c r="B13" s="4" t="s">
        <v>1159</v>
      </c>
      <c r="C13" s="35">
        <v>1537</v>
      </c>
    </row>
    <row r="14" spans="2:3" x14ac:dyDescent="0.3">
      <c r="B14" s="4" t="s">
        <v>1521</v>
      </c>
      <c r="C14" s="35">
        <v>23945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f c e b 8 7 1 - e 2 7 8 - 4 9 f 8 - b 0 2 9 - 7 f 6 1 c 3 3 e 1 1 c 5 " > < 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C a l c u l a t e d F i e l d s > < S A H o s t H a s h > 0 < / S A H o s t H a s h > < G e m i n i F i e l d L i s t V i s i b l e > T r u e < / G e m i n i F i e l d L i s t V i s i b l e > < / S e t t i n g s > ] ] > < / C u s t o m C o n t e n t > < / G e m i n i > 
</file>

<file path=customXml/item10.xml>��< ? x m l   v e r s i o n = " 1 . 0 "   e n c o d i n g = " U T F - 1 6 " ? > < G e m i n i   x m l n s = " h t t p : / / g e m i n i / p i v o t c u s t o m i z a t i o n / 0 5 3 a 1 7 6 3 - e 1 5 1 - 4 7 4 e - b 0 0 5 - f e 4 8 b a f 0 e 9 1 1 " > < 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i t e m > < M e a s u r e N a m e > T o t a l   P a y m e n t   R e c e i v e d < / M e a s u r e N a m e > < D i s p l a y N a m e > T o t a l   P a y m e n t   R e c e i v e d < / D i s p l a y N a m e > < V i s i b l e > F a l s e < / V i s i b l e > < / i t e m > < i t e m > < M e a s u r e N a m e > T o t a l   O u t s t a n d i n g   A m o u n t < / M e a s u r e N a m e > < D i s p l a y N a m e > T o t a l   O u t s t a n d i n g   A m o u n t < / D i s p l a y N a m e > < V i s i b l e > F a l s e < / V i s i b l e > < / i t e m > < / C a l c u l a t e d F i e l d s > < S A H o s t H a s h > 0 < / S A H o s t H a s h > < G e m i n i F i e l d L i s t V i s i b l e > T r u e < / G e m i n i F i e l d L i s t V i s i b l e > < / S e t t i n g s > ] ] > < / C u s t o m C o n t e n t > < / G e m i n i > 
</file>

<file path=customXml/item11.xml>��< ? x m l   v e r s i o n = " 1 . 0 "   e n c o d i n g = " U T F - 1 6 " ? > < G e m i n i   x m l n s = " h t t p : / / g e m i n i / p i v o t c u s t o m i z a t i o n / 1 8 1 4 d 4 7 f - 2 1 9 e - 4 4 c 4 - a 6 a e - 1 4 0 7 5 5 6 6 a 0 7 c " > < 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C a l c u l a t e d F i e l d s > < S A H o s t H a s h > 0 < / S A H o s t H a s h > < G e m i n i F i e l d L i s t V i s i b l e > T r u e < / G e m i n i F i e l d L i s t V i s i b l e > < / S e t t i n g s > ] ] > < / C u s t o m C o n t e n t > < / G e m i n i > 
</file>

<file path=customXml/item12.xml>��< ? x m l   v e r s i o n = " 1 . 0 "   e n c o d i n g = " U T F - 1 6 " ? > < G e m i n i   x m l n s = " h t t p : / / g e m i n i / p i v o t c u s t o m i z a t i o n / 5 9 1 f 8 0 5 b - 6 1 8 a - 4 6 7 f - 8 d b 0 - 6 2 a 5 a 8 a e 5 1 9 c " > < 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 S h i p m e n t   E f f i c i e n c y < / M e a s u r e N a m e > < D i s p l a y N a m e > S h i p m e n t   E f f i c i e n c y < / D i s p l a y N a m e > < V i s i b l e > F a l s e < / V i s i b l e > < / i t e m > < / C a l c u l a t e d F i e l d s > < S A H o s t H a s h > 0 < / S A H o s t H a s h > < G e m i n i F i e l d L i s t V i s i b l e > T r u e < / G e m i n i F i e l d L i s t V i s i b l e > < / S e t t i n g s > ] ] > < / C u s t o m C o n t e n t > < / G e m i n i > 
</file>

<file path=customXml/item13.xml>��< ? x m l   v e r s i o n = " 1 . 0 "   e n c o d i n g = " U T F - 1 6 " ? > < G e m i n i   x m l n s = " h t t p : / / g e m i n i / p i v o t c u s t o m i z a t i o n / 0 6 2 d 5 8 0 3 - 1 8 e 6 - 4 0 7 d - 9 f b e - e f 4 4 b 9 5 5 1 4 a 5 " > < 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i t e m > < M e a s u r e N a m e > T o t a l   P a y m e n t   R e c e i v e d < / M e a s u r e N a m e > < D i s p l a y N a m e > T o t a l   P a y m e n t   R e c e i v e d < / D i s p l a y N a m e > < V i s i b l e > F a l s e < / V i s i b l e > < / i t e m > < i t e m > < M e a s u r e N a m e > T o t a l   O u t s t a n d i n g   A m o u n t < / M e a s u r e N a m e > < D i s p l a y N a m e > T o t a l   O u t s t a n d i n g   A m o u n t < / D i s p l a y N a m e > < V i s i b l e > F a l s e < / V i s i b l e > < / i t e m > < / C a l c u l a t e d F i e l d s > < S A H o s t H a s h > 0 < / S A H o s t H a s h > < G e m i n i F i e l d L i s t V i s i b l e > T r u e < / G e m i n i F i e l d L i s t V i s i b l e > < / S e t t i n g s > ] ] > < / C u s t o m C o n t e n t > < / G e m i n i > 
</file>

<file path=customXml/item14.xml>��< ? x m l   v e r s i o n = " 1 . 0 "   e n c o d i n g = " U T F - 1 6 " ? > < G e m i n i   x m l n s = " h t t p : / / g e m i n i / p i v o t c u s t o m i z a t i o n / 8 c 7 c b 7 d 4 - f c 2 0 - 4 e 9 2 - 9 8 0 a - c 6 c b d 5 8 2 8 1 5 9 " > < 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C a l c u l a t e d F i e l d s > < S A H o s t H a s h > 0 < / S A H o s t H a s h > < G e m i n i F i e l d L i s t V i s i b l e > T r u e < / G e m i n i F i e l d L i s t V i s i b l e > < / S e t t i n g s > ] ] > < / C u s t o m C o n t e n t > < / G e m i n i > 
</file>

<file path=customXml/item15.xml>��< ? x m l   v e r s i o n = " 1 . 0 "   e n c o d i n g = " U T F - 1 6 " ? > < G e m i n i   x m l n s = " h t t p : / / g e m i n i / p i v o t c u s t o m i z a t i o n / 9 d 2 5 0 4 a 1 - a e 5 0 - 4 d 5 0 - a 4 f e - 6 a 0 3 0 b 4 4 b 5 4 f " > < 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 S h i p m e n t   E f f i c i e n c y < / M e a s u r e N a m e > < D i s p l a y N a m e > S h i p m e n t   E f f i c i e n c y < / D i s p l a y N a m e > < V i s i b l e > F a l s e < / V i s i b l e > < / i t e m > < / C a l c u l a t e d F i e l d s > < S A H o s t H a s h > 0 < / S A H o s t H a s h > < G e m i n i F i e l d L i s t V i s i b l e > T r u e < / G e m i n i F i e l d L i s t V i s i b l e > < / S e t t i n g s > ] ] > < / C u s t o m C o n t e n t > < / G e m i n i > 
</file>

<file path=customXml/item16.xml>��< ? x m l   v e r s i o n = " 1 . 0 "   e n c o d i n g = " U T F - 1 6 " ? > < G e m i n i   x m l n s = " h t t p : / / g e m i n i / p i v o t c u s t o m i z a t i o n / 8 b 3 8 e d f b - 9 d 1 3 - 4 c f e - b b 9 a - 0 e d d 3 8 7 d e d d 8 " > < 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C a l c u l a t e d F i e l d s > < S A H o s t H a s h > 0 < / S A H o s t H a s h > < G e m i n i F i e l d L i s t V i s i b l e > T r u e < / G e m i n i F i e l d L i s t V i s i b l e > < / S e t t i n g s > ] ] > < / C u s t o m C o n t e n t > < / G e m i n i > 
</file>

<file path=customXml/item17.xml>��< ? x m l   v e r s i o n = " 1 . 0 "   e n c o d i n g = " U T F - 1 6 " ? > < G e m i n i   x m l n s = " h t t p : / / g e m i n i / p i v o t c u s t o m i z a t i o n / f 5 e c b b d 0 - 0 5 e 3 - 4 6 3 3 - 9 9 b 3 - f d a 4 b 3 d 6 0 0 4 e " > < 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C a l c u l a t e d F i e l d s > < S A H o s t H a s h > 0 < / S A H o s t H a s h > < G e m i n i F i e l d L i s t V i s i b l e > T r u e < / G e m i n i F i e l d L i s t V i s i b l e > < / S e t t i n g 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 2 0 2 4 - 0 3 - 2 2 T 2 1 : 5 2 : 2 5 . 4 0 3 6 6 0 1 + 0 5 : 3 0 < / L a s t P r o c e s s e d T i m e > < / D a t a M o d e l i n g S a n d b o x . S e r i a l i z e d S a n d b o x E r r o r C a c h e > ] ] > < / C u s t o m C o n t e n t > < / G e m i n i > 
</file>

<file path=customXml/item19.xml>��< ? x m l   v e r s i o n = " 1 . 0 "   e n c o d i n g = " U T F - 1 6 " ? > < G e m i n i   x m l n s = " h t t p : / / g e m i n i / p i v o t c u s t o m i z a t i o n / 0 e a d c 4 5 e - e 6 8 f - 4 a a 4 - a 5 7 8 - b 9 6 2 a 7 f 4 9 4 d 3 " > < 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9 7 f 8 6 0 8 1 - c 3 9 d - 4 f 6 5 - a 6 4 6 - 8 b a 9 2 c 3 b e 0 9 8 " > < 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i t e m > < M e a s u r e N a m e > T o t a l   P a y m e n t   R e c e i v e d < / M e a s u r e N a m e > < D i s p l a y N a m e > T o t a l   P a y m e n t   R e c e i v e d < / D i s p l a y N a m e > < V i s i b l e > F a l s e < / V i s i b l e > < / i t e m > < i t e m > < M e a s u r e N a m e > T o t a l   O u t s t a n d i n g   A m o u n t < / M e a s u r e N a m e > < D i s p l a y N a m e > T o t a l   O u t s t a n d i n g   A m o u n t < / D i s p l a y N a m e > < V i s i b l e > F a l s e < / V i s i b l e > < / i t e m > < / C a l c u l a t e d F i e l d s > < S A H o s t H a s h > 0 < / S A H o s t H a s h > < G e m i n i F i e l d L i s t V i s i b l e > T r u e < / G e m i n i F i e l d L i s t V i s i b l e > < / S e t t i n g s > ] ] > < / C u s t o m C o n t e n t > < / G e m i n i > 
</file>

<file path=customXml/item21.xml>��< ? x m l   v e r s i o n = " 1 . 0 "   e n c o d i n g = " U T F - 1 6 " ? > < G e m i n i   x m l n s = " h t t p : / / g e m i n i / p i v o t c u s t o m i z a t i o n / e c 4 3 3 a 2 c - 9 5 9 2 - 4 9 b d - a a 4 3 - 8 7 f a b a b 1 1 4 a 5 " > < 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 S h i p m e n t   E f f i c i e n c y < / M e a s u r e N a m e > < D i s p l a y N a m e > S h i p m e n t   E f f i c i e n c y < / D i s p l a y N a m e > < V i s i b l e > F a l s e < / V i s i b l e > < / i t e m > < / C a l c u l a t e d F i e l d s > < S A H o s t H a s h > 0 < / S A H o s t H a s h > < G e m i n i F i e l d L i s t V i s i b l e > T r u e < / G e m i n i F i e l d L i s t V i s i b l e > < / S e t t i n g s > ] ] > < / C u s t o m C o n t e n t > < / G e m i n i > 
</file>

<file path=customXml/item22.xml>��< ? x m l   v e r s i o n = " 1 . 0 "   e n c o d i n g = " U T F - 1 6 " ? > < G e m i n i   x m l n s = " h t t p : / / g e m i n i / p i v o t c u s t o m i z a t i o n / a 7 b 7 0 a 3 0 - 2 f e 3 - 4 7 6 e - 8 e 3 8 - f 6 b 6 d 7 f c 3 e a 3 " > < 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C a l c u l a t e d F i e l d s > < S A H o s t H a s h > 0 < / S A H o s t H a s h > < G e m i n i F i e l d L i s t V i s i b l e > T r u e < / G e m i n i F i e l d L i s t V i s i b l e > < / S e t t i n g s > ] ] > < / C u s t o m C o n t e n t > < / G e m i n i > 
</file>

<file path=customXml/item23.xml>��< ? x m l   v e r s i o n = " 1 . 0 "   e n c o d i n g = " U T F - 1 6 " ? > < G e m i n i   x m l n s = " h t t p : / / g e m i n i / p i v o t c u s t o m i z a t i o n / 4 c 1 a 7 b 0 6 - 4 b a 6 - 4 b 9 5 - b 6 f 5 - a c b a a 0 1 c 5 8 2 9 " > < 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 S h i p m e n t   E f f i c i e n c y < / M e a s u r e N a m e > < D i s p l a y N a m e > S h i p m e n t   E f f i c i e n c y < / D i s p l a y N a m e > < V i s i b l e > F a l s e < / V i s i b l e > < / i t e m > < / C a l c u l a t e d F i e l d s > < S A H o s t H a s h > 0 < / S A H o s t H a s h > < G e m i n i F i e l d L i s t V i s i b l e > T r u e < / G e m i n i F i e l d L i s t V i s i b l e > < / S e t t i n g s > ] ] > < / C u s t o m C o n t e n t > < / G e m i n i > 
</file>

<file path=customXml/item24.xml>��< ? x m l   v e r s i o n = " 1 . 0 "   e n c o d i n g = " U T F - 1 6 " ? > < G e m i n i   x m l n s = " h t t p : / / g e m i n i / p i v o t c u s t o m i z a t i o n / 5 8 6 a 7 d 8 c - 7 3 f d - 4 f 5 6 - a d c f - 6 c 1 e 0 6 c 3 b 9 8 c " > < 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 S h i p m e n t   E f f i c i e n c y < / M e a s u r e N a m e > < D i s p l a y N a m e > S h i p m e n t   E f f i c i e n c y < / D i s p l a y N a m e > < V i s i b l e > F a l s e < / V i s i b l e > < / i t e m > < / C a l c u l a t e d F i e l d s > < S A H o s t H a s h > 0 < / S A H o s t H a s h > < G e m i n i F i e l d L i s t V i s i b l e > T r u e < / G e m i n i F i e l d L i s t V i s i b l e > < / S e t t i n g s > ] ] > < / C u s t o m C o n t e n t > < / G e m i n i > 
</file>

<file path=customXml/item25.xml>��< ? x m l   v e r s i o n = " 1 . 0 "   e n c o d i n g = " U T F - 1 6 " ? > < G e m i n i   x m l n s = " h t t p : / / g e m i n i / p i v o t c u s t o m i z a t i o n / 7 4 9 b f 3 a 0 - 0 4 5 5 - 4 3 f 1 - 8 f e 1 - 5 4 4 e 6 8 6 a 3 0 8 0 " > < 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C a l c u l a t e d F i e l d s > < S A H o s t H a s h > 0 < / S A H o s t H a s h > < G e m i n i F i e l d L i s t V i s i b l e > T r u e < / G e m i n i F i e l d L i s t V i s i b l e > < / S e t t i n g s > ] ] > < / C u s t o m C o n t e n t > < / G e m i n i > 
</file>

<file path=customXml/item26.xml>��< ? x m l   v e r s i o n = " 1 . 0 "   e n c o d i n g = " U T F - 1 6 " ? > < G e m i n i   x m l n s = " h t t p : / / g e m i n i / p i v o t c u s t o m i z a t i o n / 2 f e e a a 8 5 - c 1 c 1 - 4 9 2 f - 9 7 b 3 - 3 d b d 9 f 2 9 2 f c 1 " > < 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i t e m > < M e a s u r e N a m e > T o t a l   P a y m e n t   R e c e i v e d < / M e a s u r e N a m e > < D i s p l a y N a m e > T o t a l   P a y m e n t   R e c e i v e d < / D i s p l a y N a m e > < V i s i b l e > F a l s e < / V i s i b l e > < / i t e m > < i t e m > < M e a s u r e N a m e > T o t a l   O u t s t a n d i n g   A m o u n t < / M e a s u r e N a m e > < D i s p l a y N a m e > T o t a l   O u t s t a n d i n g   A m o u n t < / D i s p l a y N a m e > < V i s i b l e > F a l s e < / V i s i b l e > < / i t e m > < / C a l c u l a t e d F i e l d s > < S A H o s t H a s h > 0 < / S A H o s t H a s h > < G e m i n i F i e l d L i s t V i s i b l e > T r u e < / G e m i n i F i e l d L i s t V i s i b l e > < / S e t t i n g s > ] ] > < / C u s t o m C o n t e n t > < / G e m i n i > 
</file>

<file path=customXml/item27.xml>��< ? x m l   v e r s i o n = " 1 . 0 "   e n c o d i n g = " U T F - 1 6 " ? > < G e m i n i   x m l n s = " h t t p : / / g e m i n i / p i v o t c u s t o m i z a t i o n / 8 1 e 5 f 0 7 c - 5 e c 4 - 4 1 c d - b 2 b a - 5 2 e e c 9 c 6 3 4 d e " > < 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 S h i p m e n t   E f f i c i e n c y < / M e a s u r e N a m e > < D i s p l a y N a m e > S h i p m e n t   E f f i c i e n c y < / D i s p l a y N a m e > < V i s i b l e > F a l s e < / V i s i b l e > < / i t e m > < / C a l c u l a t e d F i e l d s > < S A H o s t H a s h > 0 < / S A H o s t H a s h > < G e m i n i F i e l d L i s t V i s i b l e > T r u e < / G e m i n i F i e l d L i s t V i s i b l e > < / S e t t i n g s > ] ] > < / C u s t o m C o n t e n t > < / G e m i n i > 
</file>

<file path=customXml/item28.xml>��< ? x m l   v e r s i o n = " 1 . 0 "   e n c o d i n g = " U T F - 1 6 " ? > < G e m i n i   x m l n s = " h t t p : / / g e m i n i / p i v o t c u s t o m i z a t i o n / P o w e r P i v o t V e r s i o n " > < C u s t o m C o n t e n t > < ! [ C D A T A [ 2 0 1 5 . 1 3 0 . 1 6 0 5 . 6 0 2 ] ] > < / C u s t o m C o n t e n t > < / G e m i n i > 
</file>

<file path=customXml/item29.xml>��< ? x m l   v e r s i o n = " 1 . 0 "   e n c o d i n g = " u t f - 1 6 " ? > < D a t a M a s h u p   s q m i d = " e 7 f 5 c 0 4 3 - d 2 c e - 4 4 6 c - 9 a f a - a 6 5 d 6 1 d 9 f d 8 9 "   x m l n s = " h t t p : / / s c h e m a s . m i c r o s o f t . c o m / D a t a M a s h u p " > A A A A A L 0 K A A B Q S w M E F A A C A A g A h H F 4 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h H F 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R x e F j z 3 e u h t w c A A C M 8 A A A T A B w A R m 9 y b X V s Y X M v U 2 V j d G l v b j E u b S C i G A A o o B Q A A A A A A A A A A A A A A A A A A A A A A A A A A A D t G 1 l P 2 0 j 4 H Y n / Y J k X k F J r A y 2 r b j e V s r Z L 2 G 0 C j d N W K 0 D W E E + J V R + R D w o b 8 d 9 3 x t f c j g H R V j S 8 Y H / H f P c 3 4 5 l J C u e Z H 0 e a U / 7 v v 9 n e 2 t 5 K F y C B n m b m a R a H M N E G W g C z 7 S 0 N / T l x n s w h g p j p t W H F 8 z y E U b b 7 z g + g Y c Z R h l 7 S X d 3 8 4 / x j C p P 0 f L Q 8 t 2 D 6 N Y u X 5 8 M g B D e u f T O H g W u B d H E Z g 8 Q 7 N 5 1 P 6 X k t x 5 i n 1 / p e 7 8 y C g R / 6 G U w G e k / v a W Y c 5 G G U D n 7 v a X Y 0 j z 0 / u h r 0 9 1 / t 9 7 Q P e Z x B J 7 s N 4 I A 8 G p M 4 g h d 7 v V L f H f 0 0 i U O E 8 7 Q R B B 5 S S k f K z 8 A l I q w w F X y 3 N K 2 n n V X w Y R A 4 c x C A J B 1 k S U 4 P a S 5 A d I V G n N 0 u I R l u l o A o / R I n Y a k w R q a 7 E v m 9 1 U o 3 3 W M L m X Y c Z Y c v D U x 5 1 9 N W + l g K N d 3 J c G w j e I Y g W g Z v s g p s j 4 f H 7 0 s W H j X 7 9 1 T G M b S s q Q R s n k x m 7 u S E F X 1 H 7 H 0 f f 4 P J H K T Y Z M S l N B m b y / i m N J X S E 7 M b x X C 0 F p Q o E y z 9 D A T + f 2 g I G 8 w X 2 u c 4 8 V o F 8 s q V M i u X F f J Q B J a 8 w O 0 t P 2 q X S V f C G I a X K H Q L f / n U t U A k r a m G g 2 d U D f K 8 d z K Q Z K 4 H M l i n L H 4 u U H b k i Q g q i 5 w 4 w T K m 8 T f K Q A y U J W g l / S R B + h j D d A 4 j 7 F Q u R + g R Z T 3 S X Z M i p Q o T m K J R / o 7 9 a L d m b O o e G U b G o K E 6 A S M 1 M f M / f u Q Z 7 / I g O M l R X h C z 7 Z s l i D w m X 4 n 5 J b J 4 L k P S h J g V w D m e + L p s U S Q / W T I K Q T i I a l M Y g R D 7 q 0 x f o l a J I O U s s 6 G I k l K w S 7 3 z O l K J g g i J Y m x w e e X o A O / o e C B c 2 a 4 H M + A H 6 Y s 0 A 1 l e m C D G u S h q A z W Q r 5 d x / P X h z U A h 1 L g J 0 h v U F b Q I R R 8 l P 6 p E 4 m M F j + s s I C y a d q n l 6 u w 4 g + F A a V c P p 9 d A L 7 k u 7 s 4 s k I G L + z e Q d f p 8 n 9 b i j B R z q r T j j I q p 0 J 7 M h E k S o a w T N I 9 N R I w 9 l U + 3 i O W z f X w 0 m s k F j Y b T I 9 u R 4 K b y a d p y 5 H D H M P M k w W 5 2 q v g J B E 4 R B F k j d Q w 8 v V z D 5 F b W T 5 l J k g 4 F X S A 4 P c q Q 3 q / x u W y 3 M 6 t u p 6 4 3 m q q F q F O D b K n p t d 2 y T b 8 6 3 d h U Y r K H T h g m R 9 i s o P K A C r 0 s 2 l y A h Z g W g V b 1 k 0 b h F g L K k B Y q Y q C S i D K 8 Z S D i k D a d i K O U V M S B K h L K s c p R J A 5 X 0 z K B U J N x A X r M N K n M x l W H o D v V 4 7 o U o V O Z f l / H R y U 9 9 d r O R V c H e V s n i a o i 6 n W t X V S 5 0 e / t f F O q G u u X V g 6 m f u u X d h n S M u d g a 0 b g m g J 5 X c P H z w h i Q 6 E S d g w T P C t 8 y G H i Q y p f q Y Y v Z j X d y U / B b a G G V a r B N H k O 1 7 W 5 8 2 w t T V 0 w Q C p 1 1 c D K s h m O T z 6 W 1 V D D S Z R q y D j 2 I D N a 4 3 l u f I M d m 8 e K s n g + U T Z P I e j C 4 a 3 2 L t T v 0 I Y E p 6 3 W G k q / S x 1 D m V 4 / t z q Q c g Q P a + V r 3 M N C W n m s q j Z O O S c q S 6 P f r T b 6 e r V k q / s y D J d B f A u h G 4 I I X M H U r Q u 3 o K u L 2 F n U N a O k 7 1 o 9 6 g H u U U f Y j F Z V 0 D d 8 j b X r y a j + O m g S Q j m A I T C r S d l h l U m + 3 y H J W w x a 3 U t b m w O t s Z Y x o W B n j W K s C u N r + Q I C I 4 h R g v m 9 l T C u K p f 3 l b n M C i / C L J r a A K i e X + N 0 H t k 1 b Q W + e 2 T r v i 4 X j N W q N h L R k 2 U 7 x 0 e T 4 e z 4 Z F I C 6 j n d d v + a D i f m q H y u N 1 P v m C S v + w c 1 o I j i J Y g U j U g R R e k g I h u l l P l / 0 C H / R R e t 2 k 2 0 6 h e V M 3 i L L Q 6 m 4 m v 8 Y N U v K k r K L R Z 5 V V G T n f C S v P E b 4 7 h l A O b I H Z 9 A k E P a b Q W 8 g I o F d q D 3 9 M m p 3 i s 2 b i r S h O F B B c j P J g / c C e E 0 L O Z i f u b q v g + w b g + B 2 l c T U Y p N X M q y o e c 1 + 6 j E M g R t i p X d s U W f w 5 W q 2 s w P M Q D i P X v / i 3 b G W X G h / f m 2 2 C j T s g W M t E I e / r P y B O D D L s M C t + m u y P U C j 9 T Y e 7 F X M M I g h W Q I P C q z P c J Y Q W + P c A u I p z 4 / 4 N c r v 8 6 R G r O 6 5 E + 4 F L t 9 M n C z 6 u T g w i q T l c E t J u V I o f Y U F d 5 f 6 w L h F E M m g j 9 c 6 9 i 5 W E 3 K j l X 0 L m X b U j S t q i j i y P N x v Y G g S j x 5 m f N d q / h e c U 0 0 5 l W c 3 N J 1 X o Y I l f d A O z j 4 7 f V h W d / 4 J F A v 6 5 Q h 0 g 4 P + 6 9 f V j R j 6 P l 5 K C F 7 O y j o X l V 0 I / 9 q U V G p a l 0 0 i 6 5 7 5 W r u q T u A e h n 5 6 x w o 8 g t u v v L Z z y b Z y S O 9 3 m Y O x T v t i f M r i 6 e O u b C S a Q / 1 4 X M K t T S C t v z O B L / g 5 L H S A x Z q D c k j F B c n O u X I E K 0 4 U H 2 6 n y F q N U / e F Z q U 7 5 Y h r 5 9 R h j z v I 0 B q u j 1 K 4 n w p X H s o o O I q m t I a j 4 3 W P U w + 1 t P t e z / N j A q F l s q 1 P S h A p Q 5 4 c s R i 0 A M + z e O S n 9 G I P V X n E 1 L b 3 d + T H 6 l v q m B T B e u r o F P P 3 e H 3 c 7 9 L 1 m 2 + y T b f Z J t v s p / g m 0 w 2 6 x w o 6 l 8 x Q x G Z J S U 7 f H N j + n u 0 l c 2 1 6 c 2 1 6 Z / 7 2 r R k u j 3 c T L e b 6 X Y z 3 f 4 S 0 2 1 x y L r f 7 V Y o N 3 e y N 0 J l X e Q R F 4 U 6 3 F m q q 5 b c w t + h r p U 3 K j 7 i i v 6 T X 1 J q L v k 9 + L Y S n 3 4 P u L 3 U K P H D r j X J 8 Z R R j 7 l 8 + R S 3 n o j L 6 M u Z z + F u l I K H 7 m 8 l D x W d O 0 n p d P t 1 i + z a 4 Q / 4 p U u X y 3 O d f + p C v 7 f + 1 M X o + F O X P r d e 4 3 r c 5 t d u m 1 + 7 v f k f U E s B A i 0 A F A A C A A g A h H F 4 W D + 0 p + S k A A A A 9 g A A A B I A A A A A A A A A A A A A A A A A A A A A A E N v b m Z p Z y 9 Q Y W N r Y W d l L n h t b F B L A Q I t A B Q A A g A I A I R x e F g P y u m r p A A A A O k A A A A T A A A A A A A A A A A A A A A A A P A A A A B b Q 2 9 u d G V u d F 9 U e X B l c 1 0 u e G 1 s U E s B A i 0 A F A A C A A g A h H F 4 W P P d 6 6 G 3 B w A A I z w A A B M A A A A A A A A A A A A A A A A A 4 Q E A A E Z v c m 1 1 b G F z L 1 N l Y 3 R p b 2 4 x L m 1 Q S w U G A A A A A A M A A w D C A A A A 5 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s A A A A A A A D a 2 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8 L 0 l 0 Z W 1 Q Y X R o P j w v S X R l b U x v Y 2 F 0 a W 9 u P j x T d G F i b G V F b n R y a W V z P j x F b n R y e S B U e X B l P S J J c 1 B y a X Z h d G U i I F Z h b H V l P S J s M C I g L z 4 8 R W 5 0 c n k g V H l w Z T 0 i R m l s b E V u Y W J s Z W Q i I F Z h b H V l P S J s M C I g L z 4 8 R W 5 0 c n k g V H l w Z T 0 i R m l s b E x h c 3 R V c G R h d G V k I i B W Y W x 1 Z T 0 i Z D I w M j Q t M D M t M j R U M D g 6 N D I 6 M D c u N j U 1 M T E 4 O F o i I C 8 + P E V u d H J 5 I F R 5 c G U 9 I l F 1 Z X J 5 S U Q i I F Z h b H V l P S J z O D E 2 N 2 M x Z T E t O D B l N C 0 0 O G R j L W I 5 Z D A t N W Q 4 O T Q 4 Y T J h N z R 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w I i A v P j x F b n R y e S B U e X B l P S J G a W x s T 2 J q Z W N 0 V H l w Z S I g V m F s d W U 9 I n N D b 2 5 u Z W N 0 a W 9 u T 2 5 s e S I g L z 4 8 R W 5 0 c n k g V H l w Z T 0 i R m l s b F R v R G F 0 Y U 1 v Z G V s R W 5 h Y m x l Z C I g V m F s d W U 9 I m w w I i A v P j x F b n R y e S B U e X B l P S J G a W x s Q 2 9 s d W 1 u T m F t Z X M i I F Z h b H V l P S J z W y Z x d W 9 0 O 0 N f S U Q m c X V v d D s s J n F 1 b 3 Q 7 T V 9 J R C Z x d W 9 0 O y w m c X V v d D t D X 0 5 B T U U m c X V v d D s s J n F 1 b 3 Q 7 Q 1 9 F T U F J T F 9 J R C Z x d W 9 0 O y w m c X V v d D t D X 1 R Z U E U m c X V v d D s s J n F 1 b 3 Q 7 Q 1 9 B R E R S J n F 1 b 3 Q 7 L C Z x d W 9 0 O 0 N f Q 0 9 O V F 9 O T y Z x d W 9 0 O 1 0 i I C 8 + P E V u d H J 5 I F R 5 c G U 9 I k Z p b G x D b 2 x 1 b W 5 U e X B l c y I g V m F s d W U 9 I n N B d 0 1 H Q m d Z R 0 F 3 P T 0 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1 9 J R C w w f S Z x d W 9 0 O y w m c X V v d D t T Z W N 0 a W 9 u M S 9 D d X N 0 b 2 1 l c i 9 D a G F u Z 2 V k I F R 5 c G U u e 0 1 f S U Q s M X 0 m c X V v d D s s J n F 1 b 3 Q 7 U 2 V j d G l v b j E v Q 3 V z d G 9 t Z X I v Q 2 F w a X R h b G l 6 Z W Q g R W F j a C B X b 3 J k L n t D X 0 5 B T U U s M n 0 m c X V v d D s s J n F 1 b 3 Q 7 U 2 V j d G l v b j E v Q 3 V z d G 9 t Z X I v T G 9 3 Z X J j Y X N l Z C B U Z X h 0 L n t D X 0 V N Q U l M X 0 l E L D N 9 J n F 1 b 3 Q 7 L C Z x d W 9 0 O 1 N l Y 3 R p b 2 4 x L 0 N 1 c 3 R v b W V y L 0 N o Y W 5 n Z W Q g V H l w Z S 5 7 Q 1 9 U W V B F L D R 9 J n F 1 b 3 Q 7 L C Z x d W 9 0 O 1 N l Y 3 R p b 2 4 x L 0 N 1 c 3 R v b W V y L 0 N o Y W 5 n Z W Q g V H l w Z S 5 7 Q 1 9 B R E R S L D V 9 J n F 1 b 3 Q 7 L C Z x d W 9 0 O 1 N l Y 3 R p b 2 4 x L 0 N 1 c 3 R v b W V y L 0 N o Y W 5 n Z W Q g V H l w Z S 5 7 Q 1 9 D T 0 5 U X 0 5 P L D Z 9 J n F 1 b 3 Q 7 X S w m c X V v d D t D b 2 x 1 b W 5 D b 3 V u d C Z x d W 9 0 O z o 3 L C Z x d W 9 0 O 0 t l e U N v b H V t b k 5 h b W V z J n F 1 b 3 Q 7 O l t d L C Z x d W 9 0 O 0 N v b H V t b k l k Z W 5 0 a X R p Z X M m c X V v d D s 6 W y Z x d W 9 0 O 1 N l Y 3 R p b 2 4 x L 0 N 1 c 3 R v b W V y L 0 N o Y W 5 n Z W Q g V H l w Z S 5 7 Q 1 9 J R C w w f S Z x d W 9 0 O y w m c X V v d D t T Z W N 0 a W 9 u M S 9 D d X N 0 b 2 1 l c i 9 D a G F u Z 2 V k I F R 5 c G U u e 0 1 f S U Q s M X 0 m c X V v d D s s J n F 1 b 3 Q 7 U 2 V j d G l v b j E v Q 3 V z d G 9 t Z X I v Q 2 F w a X R h b G l 6 Z W Q g R W F j a C B X b 3 J k L n t D X 0 5 B T U U s M n 0 m c X V v d D s s J n F 1 b 3 Q 7 U 2 V j d G l v b j E v Q 3 V z d G 9 t Z X I v T G 9 3 Z X J j Y X N l Z C B U Z X h 0 L n t D X 0 V N Q U l M X 0 l E L D N 9 J n F 1 b 3 Q 7 L C Z x d W 9 0 O 1 N l Y 3 R p b 2 4 x L 0 N 1 c 3 R v b W V y L 0 N o Y W 5 n Z W Q g V H l w Z S 5 7 Q 1 9 U W V B F L D R 9 J n F 1 b 3 Q 7 L C Z x d W 9 0 O 1 N l Y 3 R p b 2 4 x L 0 N 1 c 3 R v b W V y L 0 N o Y W 5 n Z W Q g V H l w Z S 5 7 Q 1 9 B R E R S L D V 9 J n F 1 b 3 Q 7 L C Z x d W 9 0 O 1 N l Y 3 R p b 2 4 x L 0 N 1 c 3 R v b W V y L 0 N o Y W 5 n Z W Q g V H l w Z S 5 7 Q 1 9 D T 0 5 U X 0 5 P 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D d X N 0 b 2 1 l c i 9 M b 3 d l c m N h c 2 V k J T I w V G V 4 d D w v S X R l b V B h d G g + P C 9 J d G V t T G 9 j Y X R p b 2 4 + P F N 0 Y W J s Z U V u d H J p Z X M g L z 4 8 L 0 l 0 Z W 0 + P E l 0 Z W 0 + P E l 0 Z W 1 M b 2 N h d G l v b j 4 8 S X R l b V R 5 c G U + R m 9 y b X V s Y T w v S X R l b V R 5 c G U + P E l 0 Z W 1 Q Y X R o P l N l Y 3 R p b 2 4 x L 0 N 1 c 3 R v b W V y L 0 N h c G l 0 Y W x p e m V k J T I w R W F j a C U y M F d v c m Q 8 L 0 l 0 Z W 1 Q Y X R o P j w v S X R l b U x v Y 2 F 0 a W 9 u P j x T d G F i b G V F b n R y a W V z I C 8 + P C 9 J d G V t P j x J d G V t P j x J d G V t T G 9 j Y X R p b 2 4 + P E l 0 Z W 1 U e X B l P k Z v c m 1 1 b G E 8 L 0 l 0 Z W 1 U e X B l P j x J d G V t U G F 0 a D 5 T Z W N 0 a W 9 u M S 9 N Z W 1 i Z X J z a G l 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W Q x N z Y 2 N T k t Z j d h N C 0 0 Z D c 3 L W F l N T U t N T g 3 M m I 0 Z T M z N z V 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0 L T A z L T I 0 V D A 4 O j Q y O j A 3 L j c 1 N j E w O T V a I i A v P j x F b n R y e S B U e X B l P S J G a W x s Q 2 9 s d W 1 u V H l w Z X M i I F Z h b H V l P S J z Q X d r S i I g L z 4 8 R W 5 0 c n k g V H l w Z T 0 i R m l s b E N v b H V t b k 5 h b W V z I i B W Y W x 1 Z T 0 i c 1 s m c X V v d D t N X 0 l E J n F 1 b 3 Q 7 L C Z x d W 9 0 O 1 N 0 Y X J 0 X 2 R h d G U m c X V v d D s s J n F 1 b 3 Q 7 R W 5 k X 2 R h d G U m c X V v d D t d I i A v P j x F b n R y e S B U e X B l P S J G a W x s U 3 R h d H V z I i B W Y W x 1 Z T 0 i c 0 N v b X B s Z X R l I i A v P j x F b n R y e S B U e X B l P S J S Z W N v d m V y e V R h c m d l d F N o Z W V 0 I i B W Y W x 1 Z T 0 i c 1 N o Z W V 0 N C I g L z 4 8 R W 5 0 c n k g V H l w Z T 0 i U m V j b 3 Z l c n l U Y X J n Z X R D b 2 x 1 b W 4 i I F Z h b H V l P S J s M i I g L z 4 8 R W 5 0 c n k g V H l w Z T 0 i U m V j b 3 Z l c n l U Y X J n Z X R S b 3 c i I F Z h b H V l P S J s N S I g L z 4 8 R W 5 0 c n k g V H l w Z T 0 i U m V s Y X R p b 2 5 z a G l w S W 5 m b 0 N v b n R h a W 5 l c i I g V m F s d W U 9 I n N 7 J n F 1 b 3 Q 7 Y 2 9 s d W 1 u Q 2 9 1 b n Q m c X V v d D s 6 M y w m c X V v d D t r Z X l D b 2 x 1 b W 5 O Y W 1 l c y Z x d W 9 0 O z p b X S w m c X V v d D t x d W V y e V J l b G F 0 a W 9 u c 2 h p c H M m c X V v d D s 6 W 1 0 s J n F 1 b 3 Q 7 Y 2 9 s d W 1 u S W R l b n R p d G l l c y Z x d W 9 0 O z p b J n F 1 b 3 Q 7 U 2 V j d G l v b j E v T W V t Y m V y c 2 h p c C 9 D a G F u Z 2 V k I F R 5 c G U u e 0 1 f S U Q s M H 0 m c X V v d D s s J n F 1 b 3 Q 7 U 2 V j d G l v b j E v T W V t Y m V y c 2 h p c C 9 D a G F u Z 2 V k I F R 5 c G U u e 1 N 0 Y X J 0 X 2 R h d G U s M X 0 m c X V v d D s s J n F 1 b 3 Q 7 U 2 V j d G l v b j E v T W V t Y m V y c 2 h p c C 9 D a G F u Z 2 V k I F R 5 c G U u e 0 V u Z F 9 k Y X R l L D J 9 J n F 1 b 3 Q 7 X S w m c X V v d D t D b 2 x 1 b W 5 D b 3 V u d C Z x d W 9 0 O z o z L C Z x d W 9 0 O 0 t l e U N v b H V t b k 5 h b W V z J n F 1 b 3 Q 7 O l t d L C Z x d W 9 0 O 0 N v b H V t b k l k Z W 5 0 a X R p Z X M m c X V v d D s 6 W y Z x d W 9 0 O 1 N l Y 3 R p b 2 4 x L 0 1 l b W J l c n N o a X A v Q 2 h h b m d l Z C B U e X B l L n t N X 0 l E L D B 9 J n F 1 b 3 Q 7 L C Z x d W 9 0 O 1 N l Y 3 R p b 2 4 x L 0 1 l b W J l c n N o a X A v Q 2 h h b m d l Z C B U e X B l L n t T d G F y d F 9 k Y X R l L D F 9 J n F 1 b 3 Q 7 L C Z x d W 9 0 O 1 N l Y 3 R p b 2 4 x L 0 1 l b W J l c n N o a X A v Q 2 h h b m d l Z C B U e X B l L n t F b m R f Z G F 0 Z S w y f S Z x d W 9 0 O 1 0 s J n F 1 b 3 Q 7 U m V s Y X R p b 2 5 z a G l w S W 5 m b y Z x d W 9 0 O z p b X X 0 i I C 8 + P E V u d H J 5 I F R 5 c G U 9 I k F k Z G V k V G 9 E Y X R h T W 9 k Z W w i I F Z h b H V l P S J s M C I g L z 4 8 L 1 N 0 Y W J s Z U V u d H J p Z X M + P C 9 J d G V t P j x J d G V t P j x J d G V t T G 9 j Y X R p b 2 4 + P E l 0 Z W 1 U e X B l P k Z v c m 1 1 b G E 8 L 0 l 0 Z W 1 U e X B l P j x J d G V t U G F 0 a D 5 T Z W N 0 a W 9 u M S 9 N Z W 1 i Z X J z a G l w L 1 N v d X J j Z T w v S X R l b V B h d G g + P C 9 J d G V t T G 9 j Y X R p b 2 4 + P F N 0 Y W J s Z U V u d H J p Z X M g L z 4 8 L 0 l 0 Z W 0 + P E l 0 Z W 0 + P E l 0 Z W 1 M b 2 N h d G l v b j 4 8 S X R l b V R 5 c G U + R m 9 y b X V s Y T w v S X R l b V R 5 c G U + P E l 0 Z W 1 Q Y X R o P l N l Y 3 R p b 2 4 x L 0 1 l b W J l c n N o a X A v U H J v b W 9 0 Z W Q l M j B I Z W F k Z X J z P C 9 J d G V t U G F 0 a D 4 8 L 0 l 0 Z W 1 M b 2 N h d G l v b j 4 8 U 3 R h Y m x l R W 5 0 c m l l c y A v P j w v S X R l b T 4 8 S X R l b T 4 8 S X R l b U x v Y 2 F 0 a W 9 u P j x J d G V t V H l w Z T 5 G b 3 J t d W x h P C 9 J d G V t V H l w Z T 4 8 S X R l b V B h d G g + U 2 V j d G l v b j E v T W V t Y m V y c 2 h p c C 9 D a G F u Z 2 V k J T I w V H l w Z T w v S X R l b V B h d G g + P C 9 J d G V t T G 9 j Y X R p b 2 4 + P F N 0 Y W J s Z U V u d H J p Z X M g L z 4 8 L 0 l 0 Z W 0 + P E l 0 Z W 0 + P E l 0 Z W 1 M b 2 N h d G l v b j 4 8 S X R l b V R 5 c G U + R m 9 y b X V s Y T w v S X R l b V R 5 c G U + P E l 0 Z W 1 Q Y X R o P l N l Y 3 R p b 2 4 x L 0 1 l b W J l c n N o a X A v U 2 9 y d G V k J T I w U m 9 3 c z w v S X R l b V B h d G g + P C 9 J d G V t T G 9 j Y X R p b 2 4 + P F N 0 Y W J s Z U V u d H J p Z X M g L z 4 8 L 0 l 0 Z W 0 + P E l 0 Z W 0 + P E l 0 Z W 1 M b 2 N h d G l v b j 4 8 S X R l b V R 5 c G U + R m 9 y b X V s Y T w v S X R l b V R 5 c G U + P E l 0 Z W 1 Q Y X R o P l N l Y 3 R p b 2 4 x L 0 N 1 c 3 R v b W V y X 0 1 l b W J l c n N o a X A 8 L 0 l 0 Z W 1 Q Y X R o P j w v S X R l b U x v Y 2 F 0 a W 9 u P j x T d G F i b G V F b n R y a W V z P j x F b n R y e S B U e X B l P S J J c 1 B y a X Z h d G U i I F Z h b H V l P S J s M C I g L z 4 8 R W 5 0 c n k g V H l w Z T 0 i U X V l c n l J R C I g V m F s d W U 9 I n N k Y j d j M 2 Q y Z i 0 2 N T l k L T Q x N T I t O D c 4 N i 0 0 N z k 4 Y T g 3 M j Q x O D 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C 0 w M y 0 y N F Q w O D o z O T o z O S 4 w M j Y 4 M T U w W i I g L z 4 8 R W 5 0 c n k g V H l w Z T 0 i R m l s b E N v b H V t b l R 5 c G V z I i B W Y W x 1 Z T 0 i c 0 F 3 T U d C Z 1 l H Q X d r S i I g L z 4 8 R W 5 0 c n k g V H l w Z T 0 i R m l s b E N v b H V t b k 5 h b W V z I i B W Y W x 1 Z T 0 i c 1 s m c X V v d D t D X 0 l E J n F 1 b 3 Q 7 L C Z x d W 9 0 O 0 1 f S U Q m c X V v d D s s J n F 1 b 3 Q 7 Q 1 9 O Q U 1 F J n F 1 b 3 Q 7 L C Z x d W 9 0 O 0 N f R U 1 B S U x f S U Q m c X V v d D s s J n F 1 b 3 Q 7 Q 1 9 U W V B F J n F 1 b 3 Q 7 L C Z x d W 9 0 O 0 N f Q U R E U i Z x d W 9 0 O y w m c X V v d D t D X 0 N P T l R f T k 8 m c X V v d D s s J n F 1 b 3 Q 7 T V 9 T d G F y d F 9 k Y X R l J n F 1 b 3 Q 7 L C Z x d W 9 0 O 0 1 f R W 5 k X 2 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d X N 0 b 2 1 l c i 9 D a G F u Z 2 V k I F R 5 c G U u e 0 N f S U Q s M H 0 m c X V v d D s s J n F 1 b 3 Q 7 U 2 V j d G l v b j E v Q 3 V z d G 9 t Z X I v Q 2 h h b m d l Z C B U e X B l L n t N X 0 l E L D F 9 J n F 1 b 3 Q 7 L C Z x d W 9 0 O 1 N l Y 3 R p b 2 4 x L 0 N 1 c 3 R v b W V y L 0 N h c G l 0 Y W x p e m V k I E V h Y 2 g g V 2 9 y Z C 5 7 Q 1 9 O Q U 1 F L D J 9 J n F 1 b 3 Q 7 L C Z x d W 9 0 O 1 N l Y 3 R p b 2 4 x L 0 N 1 c 3 R v b W V y L 0 x v d 2 V y Y 2 F z Z W Q g V G V 4 d C 5 7 Q 1 9 F T U F J T F 9 J R C w z f S Z x d W 9 0 O y w m c X V v d D t T Z W N 0 a W 9 u M S 9 D d X N 0 b 2 1 l c i 9 D a G F u Z 2 V k I F R 5 c G U u e 0 N f V F l Q R S w 0 f S Z x d W 9 0 O y w m c X V v d D t T Z W N 0 a W 9 u M S 9 D d X N 0 b 2 1 l c i 9 D a G F u Z 2 V k I F R 5 c G U u e 0 N f Q U R E U i w 1 f S Z x d W 9 0 O y w m c X V v d D t T Z W N 0 a W 9 u M S 9 D d X N 0 b 2 1 l c i 9 D a G F u Z 2 V k I F R 5 c G U u e 0 N f Q 0 9 O V F 9 O T y w 2 f S Z x d W 9 0 O y w m c X V v d D t T Z W N 0 a W 9 u M S 9 N Z W 1 i Z X J z a G l w L 0 N o Y W 5 n Z W Q g V H l w Z S 5 7 U 3 R h c n R f Z G F 0 Z S w x f S Z x d W 9 0 O y w m c X V v d D t T Z W N 0 a W 9 u M S 9 N Z W 1 i Z X J z a G l w L 0 N o Y W 5 n Z W Q g V H l w Z S 5 7 R W 5 k X 2 R h d G U s M n 0 m c X V v d D t d L C Z x d W 9 0 O 0 N v b H V t b k N v d W 5 0 J n F 1 b 3 Q 7 O j k s J n F 1 b 3 Q 7 S 2 V 5 Q 2 9 s d W 1 u T m F t Z X M m c X V v d D s 6 W 1 0 s J n F 1 b 3 Q 7 Q 2 9 s d W 1 u S W R l b n R p d G l l c y Z x d W 9 0 O z p b J n F 1 b 3 Q 7 U 2 V j d G l v b j E v Q 3 V z d G 9 t Z X I v Q 2 h h b m d l Z C B U e X B l L n t D X 0 l E L D B 9 J n F 1 b 3 Q 7 L C Z x d W 9 0 O 1 N l Y 3 R p b 2 4 x L 0 N 1 c 3 R v b W V y L 0 N o Y W 5 n Z W Q g V H l w Z S 5 7 T V 9 J R C w x f S Z x d W 9 0 O y w m c X V v d D t T Z W N 0 a W 9 u M S 9 D d X N 0 b 2 1 l c i 9 D Y X B p d G F s a X p l Z C B F Y W N o I F d v c m Q u e 0 N f T k F N R S w y f S Z x d W 9 0 O y w m c X V v d D t T Z W N 0 a W 9 u M S 9 D d X N 0 b 2 1 l c i 9 M b 3 d l c m N h c 2 V k I F R l e H Q u e 0 N f R U 1 B S U x f S U Q s M 3 0 m c X V v d D s s J n F 1 b 3 Q 7 U 2 V j d G l v b j E v Q 3 V z d G 9 t Z X I v Q 2 h h b m d l Z C B U e X B l L n t D X 1 R Z U E U s N H 0 m c X V v d D s s J n F 1 b 3 Q 7 U 2 V j d G l v b j E v Q 3 V z d G 9 t Z X I v Q 2 h h b m d l Z C B U e X B l L n t D X 0 F E R F I s N X 0 m c X V v d D s s J n F 1 b 3 Q 7 U 2 V j d G l v b j E v Q 3 V z d G 9 t Z X I v Q 2 h h b m d l Z C B U e X B l L n t D X 0 N P T l R f T k 8 s N n 0 m c X V v d D s s J n F 1 b 3 Q 7 U 2 V j d G l v b j E v T W V t Y m V y c 2 h p c C 9 D a G F u Z 2 V k I F R 5 c G U u e 1 N 0 Y X J 0 X 2 R h d G U s M X 0 m c X V v d D s s J n F 1 b 3 Q 7 U 2 V j d G l v b j E v T W V t Y m V y c 2 h p c C 9 D a G F u Z 2 V k I F R 5 c G U u e 0 V u Z F 9 k Y X R l L D J 9 J n F 1 b 3 Q 7 X S w m c X V v d D t S Z W x h d G l v b n N o a X B J b m Z v J n F 1 b 3 Q 7 O l t d f S I g L z 4 8 L 1 N 0 Y W J s Z U V u d H J p Z X M + P C 9 J d G V t P j x J d G V t P j x J d G V t T G 9 j Y X R p b 2 4 + P E l 0 Z W 1 U e X B l P k Z v c m 1 1 b G E 8 L 0 l 0 Z W 1 U e X B l P j x J d G V t U G F 0 a D 5 T Z W N 0 a W 9 u M S 9 D d X N 0 b 2 1 l c l 9 N Z W 1 i Z X J z a G l w L 1 N v d X J j Z T w v S X R l b V B h d G g + P C 9 J d G V t T G 9 j Y X R p b 2 4 + P F N 0 Y W J s Z U V u d H J p Z X M g L z 4 8 L 0 l 0 Z W 0 + P E l 0 Z W 0 + P E l 0 Z W 1 M b 2 N h d G l v b j 4 8 S X R l b V R 5 c G U + R m 9 y b X V s Y T w v S X R l b V R 5 c G U + P E l 0 Z W 1 Q Y X R o P l N l Y 3 R p b 2 4 x L 0 N 1 c 3 R v b W V y X 0 1 l b W J l c n N o a X A v R X h w Y W 5 k Z W Q l M j B N Z W 1 i Z X J z a G l w P C 9 J d G V t U G F 0 a D 4 8 L 0 l 0 Z W 1 M b 2 N h d G l v b j 4 8 U 3 R h Y m x l R W 5 0 c m l l c y A v P j w v S X R l b T 4 8 S X R l b T 4 8 S X R l b U x v Y 2 F 0 a W 9 u P j x J d G V t V H l w Z T 5 G b 3 J t d W x h P C 9 J d G V t V H l w Z T 4 8 S X R l b V B h d G g + U 2 V j d G l v b j E v Q 3 V z d G 9 t Z X J f T W V t Y m V y c 2 h p c C 9 S Z W 5 h b W V k J T I w Q 2 9 s d W 1 u c z w v S X R l b V B h d G g + P C 9 J d G V t T G 9 j Y X R p b 2 4 + P F N 0 Y W J s Z U V u d H J p Z X M g L z 4 8 L 0 l 0 Z W 0 + P E l 0 Z W 0 + P E l 0 Z W 1 M b 2 N h d G l v b j 4 8 S X R l b V R 5 c G U + R m 9 y b X V s Y T w v S X R l b V R 5 c G U + P E l 0 Z W 1 Q Y X R o P l N l Y 3 R p b 2 4 x L 3 N o a X B t Z W 5 0 X 2 R l d G F p b H M t c 3 R h d H V z P C 9 J d G V t U G F 0 a D 4 8 L 0 l 0 Z W 1 M b 2 N h d G l v b j 4 8 U 3 R h Y m x l R W 5 0 c m l l c z 4 8 R W 5 0 c n k g V H l w Z T 0 i S X N Q c m l 2 Y X R l I i B W Y W x 1 Z T 0 i b D A i I C 8 + P E V u d H J 5 I F R 5 c G U 9 I l F 1 Z X J 5 S U Q i I F Z h b H V l P S J z N T U z Y j V k M D Y t N j V h Y S 0 0 M D Z h L T l l Z T I t N D d l Z T Y y M D I 1 Z G U 4 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U 0 h f S U Q m c X V v d D s s J n F 1 b 3 Q 7 Q 1 9 J R C Z x d W 9 0 O y w m c X V v d D t T S F 9 D T 0 5 U R U 5 U J n F 1 b 3 Q 7 L C Z x d W 9 0 O 1 N I X 0 R P T U F J T i Z x d W 9 0 O y w m c X V v d D t T R V J f V F l Q R S Z x d W 9 0 O y w m c X V v d D t T S F 9 X R U l H S F Q m c X V v d D s s J n F 1 b 3 Q 7 U 0 h f Q 0 h B U k d F U y Z x d W 9 0 O y w m c X V v d D t T U l 9 B R E R S J n F 1 b 3 Q 7 L C Z x d W 9 0 O 0 R T X 0 F E R F I m c X V v d D s s J n F 1 b 3 Q 7 U y 5 D d X J y Z W 5 0 X 1 N 0 Y X R 1 c y Z x d W 9 0 O y w m c X V v d D t T L l N l b n R f Z G F 0 Z S Z x d W 9 0 O y w m c X V v d D t T L k R l b G l 2 Z X J 5 X 2 R h d G U m c X V v d D t d I i A v P j x F b n R y e S B U e X B l P S J G a W x s Q 2 9 s d W 1 u V H l w Z X M i I F Z h b H V l P S J z Q X d N R 0 J n W U R B d 1 l H Q m d r S i I g L z 4 8 R W 5 0 c n k g V H l w Z T 0 i R m l s b E x h c 3 R V c G R h d G V k I i B W Y W x 1 Z T 0 i Z D I w M j Q t M D M t M j R U M D g 6 N D I 6 M D c u O D c y M z U 3 O F o i I C 8 + P E V u d H J 5 I F R 5 c G U 9 I k 5 h d m l n Y X R p b 2 5 T d G V w T m F t Z S I g V m F s d W U 9 I n N O Y X Z p Z 2 F 0 a W 9 u I i A v P j x F b n R y e S B U e X B l P S J S Z W N v d m V y e V R h c m d l d F N o Z W V 0 I i B W Y W x 1 Z T 0 i c z Q i I C 8 + P E V u d H J 5 I F R 5 c G U 9 I l J l Y 2 9 2 Z X J 5 V G F y Z 2 V 0 Q 2 9 s d W 1 u I i B W Y W x 1 Z T 0 i b D E i I C 8 + P E V u d H J 5 I F R 5 c G U 9 I l J l Y 2 9 2 Z X J 5 V G F y Z 2 V 0 U m 9 3 I i B W Y W x 1 Z T 0 i b D U i I C 8 + P E V u d H J 5 I F R 5 c G U 9 I l J l b G F 0 a W 9 u c 2 h p c E l u Z m 9 D b 2 5 0 Y W l u Z X I i I F Z h b H V l P S J z e y Z x d W 9 0 O 2 N v b H V t b k N v d W 5 0 J n F 1 b 3 Q 7 O j E y L C Z x d W 9 0 O 2 t l e U N v b H V t b k 5 h b W V z J n F 1 b 3 Q 7 O l t d L C Z x d W 9 0 O 3 F 1 Z X J 5 U m V s Y X R p b 2 5 z a G l w c y Z x d W 9 0 O z p b X S w m c X V v d D t j b 2 x 1 b W 5 J Z G V u d G l 0 a W V z J n F 1 b 3 Q 7 O l s m c X V v d D t T Z W N 0 a W 9 u M S 9 z a G l w b W V u d F 9 k Z X R h a W x z L X N 0 Y X R 1 c y 9 D a G F u Z 2 V k I F R 5 c G U u e 1 N I X 0 l E L D B 9 J n F 1 b 3 Q 7 L C Z x d W 9 0 O 1 N l Y 3 R p b 2 4 x L 3 N o a X B t Z W 5 0 X 2 R l d G F p b H M t c 3 R h d H V z L 0 N o Y W 5 n Z W Q g V H l w Z S 5 7 Q 1 9 J R C w x f S Z x d W 9 0 O y w m c X V v d D t T Z W N 0 a W 9 u M S 9 z a G l w b W V u d F 9 k Z X R h a W x z L X N 0 Y X R 1 c y 9 D a G F u Z 2 V k I F R 5 c G U u e 1 N I X 0 N P T l R F T l Q s M n 0 m c X V v d D s s J n F 1 b 3 Q 7 U 2 V j d G l v b j E v c 2 h p c G 1 l b n R f Z G V 0 Y W l s c y 1 z d G F 0 d X M v Q 2 h h b m d l Z C B U e X B l L n t T S F 9 E T 0 1 B S U 4 s M 3 0 m c X V v d D s s J n F 1 b 3 Q 7 U 2 V j d G l v b j E v c 2 h p c G 1 l b n R f Z G V 0 Y W l s c y 1 z d G F 0 d X M v Q 2 h h b m d l Z C B U e X B l L n t T R V J f V F l Q R S w 0 f S Z x d W 9 0 O y w m c X V v d D t T Z W N 0 a W 9 u M S 9 z a G l w b W V u d F 9 k Z X R h a W x z L X N 0 Y X R 1 c y 9 D a G F u Z 2 V k I F R 5 c G U u e 1 N I X 1 d F S U d I V C w 1 f S Z x d W 9 0 O y w m c X V v d D t T Z W N 0 a W 9 u M S 9 z a G l w b W V u d F 9 k Z X R h a W x z L X N 0 Y X R 1 c y 9 D a G F u Z 2 V k I F R 5 c G U u e 1 N I X 0 N I Q V J H R V M s N n 0 m c X V v d D s s J n F 1 b 3 Q 7 U 2 V j d G l v b j E v c 2 h p c G 1 l b n R f Z G V 0 Y W l s c y 1 z d G F 0 d X M v Q 2 h h b m d l Z C B U e X B l L n t T U l 9 B R E R S L D d 9 J n F 1 b 3 Q 7 L C Z x d W 9 0 O 1 N l Y 3 R p b 2 4 x L 3 N o a X B t Z W 5 0 X 2 R l d G F p b H M t c 3 R h d H V z L 0 N o Y W 5 n Z W Q g V H l w Z S 5 7 R F N f Q U R E U i w 4 f S Z x d W 9 0 O y w m c X V v d D t T Z W N 0 a W 9 u M S 9 z a G l w b W V u d F 9 k Z X R h a W x z L X N 0 Y X R 1 c y 9 D a G F u Z 2 V k I F R 5 c G U u e 1 M u Q 3 V y c m V u d F 9 T d G F 0 d X M s O X 0 m c X V v d D s s J n F 1 b 3 Q 7 U 2 V j d G l v b j E v c 2 h p c G 1 l b n R f Z G V 0 Y W l s c y 1 z d G F 0 d X M v Q 2 h h b m d l Z C B U e X B l L n t T L l N l b n R f Z G F 0 Z S w x M H 0 m c X V v d D s s J n F 1 b 3 Q 7 U 2 V j d G l v b j E v c 2 h p c G 1 l b n R f Z G V 0 Y W l s c y 1 z d G F 0 d X M v Q 2 h h b m d l Z C B U e X B l L n t T L k R l b G l 2 Z X J 5 X 2 R h d G U s M T F 9 J n F 1 b 3 Q 7 X S w m c X V v d D t D b 2 x 1 b W 5 D b 3 V u d C Z x d W 9 0 O z o x M i w m c X V v d D t L Z X l D b 2 x 1 b W 5 O Y W 1 l c y Z x d W 9 0 O z p b X S w m c X V v d D t D b 2 x 1 b W 5 J Z G V u d G l 0 a W V z J n F 1 b 3 Q 7 O l s m c X V v d D t T Z W N 0 a W 9 u M S 9 z a G l w b W V u d F 9 k Z X R h a W x z L X N 0 Y X R 1 c y 9 D a G F u Z 2 V k I F R 5 c G U u e 1 N I X 0 l E L D B 9 J n F 1 b 3 Q 7 L C Z x d W 9 0 O 1 N l Y 3 R p b 2 4 x L 3 N o a X B t Z W 5 0 X 2 R l d G F p b H M t c 3 R h d H V z L 0 N o Y W 5 n Z W Q g V H l w Z S 5 7 Q 1 9 J R C w x f S Z x d W 9 0 O y w m c X V v d D t T Z W N 0 a W 9 u M S 9 z a G l w b W V u d F 9 k Z X R h a W x z L X N 0 Y X R 1 c y 9 D a G F u Z 2 V k I F R 5 c G U u e 1 N I X 0 N P T l R F T l Q s M n 0 m c X V v d D s s J n F 1 b 3 Q 7 U 2 V j d G l v b j E v c 2 h p c G 1 l b n R f Z G V 0 Y W l s c y 1 z d G F 0 d X M v Q 2 h h b m d l Z C B U e X B l L n t T S F 9 E T 0 1 B S U 4 s M 3 0 m c X V v d D s s J n F 1 b 3 Q 7 U 2 V j d G l v b j E v c 2 h p c G 1 l b n R f Z G V 0 Y W l s c y 1 z d G F 0 d X M v Q 2 h h b m d l Z C B U e X B l L n t T R V J f V F l Q R S w 0 f S Z x d W 9 0 O y w m c X V v d D t T Z W N 0 a W 9 u M S 9 z a G l w b W V u d F 9 k Z X R h a W x z L X N 0 Y X R 1 c y 9 D a G F u Z 2 V k I F R 5 c G U u e 1 N I X 1 d F S U d I V C w 1 f S Z x d W 9 0 O y w m c X V v d D t T Z W N 0 a W 9 u M S 9 z a G l w b W V u d F 9 k Z X R h a W x z L X N 0 Y X R 1 c y 9 D a G F u Z 2 V k I F R 5 c G U u e 1 N I X 0 N I Q V J H R V M s N n 0 m c X V v d D s s J n F 1 b 3 Q 7 U 2 V j d G l v b j E v c 2 h p c G 1 l b n R f Z G V 0 Y W l s c y 1 z d G F 0 d X M v Q 2 h h b m d l Z C B U e X B l L n t T U l 9 B R E R S L D d 9 J n F 1 b 3 Q 7 L C Z x d W 9 0 O 1 N l Y 3 R p b 2 4 x L 3 N o a X B t Z W 5 0 X 2 R l d G F p b H M t c 3 R h d H V z L 0 N o Y W 5 n Z W Q g V H l w Z S 5 7 R F N f Q U R E U i w 4 f S Z x d W 9 0 O y w m c X V v d D t T Z W N 0 a W 9 u M S 9 z a G l w b W V u d F 9 k Z X R h a W x z L X N 0 Y X R 1 c y 9 D a G F u Z 2 V k I F R 5 c G U u e 1 M u Q 3 V y c m V u d F 9 T d G F 0 d X M s O X 0 m c X V v d D s s J n F 1 b 3 Q 7 U 2 V j d G l v b j E v c 2 h p c G 1 l b n R f Z G V 0 Y W l s c y 1 z d G F 0 d X M v Q 2 h h b m d l Z C B U e X B l L n t T L l N l b n R f Z G F 0 Z S w x M H 0 m c X V v d D s s J n F 1 b 3 Q 7 U 2 V j d G l v b j E v c 2 h p c G 1 l b n R f Z G V 0 Y W l s c y 1 z d G F 0 d X M v Q 2 h h b m d l Z C B U e X B l L n t T L k R l b G l 2 Z X J 5 X 2 R h d G U s M T F 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c 2 h p c G 1 l b n R f Z G V 0 Y W l s c y 1 z d G F 0 d X M v U 2 9 1 c m N l P C 9 J d G V t U G F 0 a D 4 8 L 0 l 0 Z W 1 M b 2 N h d G l v b j 4 8 U 3 R h Y m x l R W 5 0 c m l l c y A v P j w v S X R l b T 4 8 S X R l b T 4 8 S X R l b U x v Y 2 F 0 a W 9 u P j x J d G V t V H l w Z T 5 G b 3 J t d W x h P C 9 J d G V t V H l w Z T 4 8 S X R l b V B h d G g + U 2 V j d G l v b j E v c 2 h p c G 1 l b n R f Z G V 0 Y W l s c y 1 z d G F 0 d X M v c 2 h p c G 1 l b n R f Z G V 0 Y W l s c y 1 z d G F 0 d X N f U 2 h l Z X Q 8 L 0 l 0 Z W 1 Q Y X R o P j w v S X R l b U x v Y 2 F 0 a W 9 u P j x T d G F i b G V F b n R y a W V z I C 8 + P C 9 J d G V t P j x J d G V t P j x J d G V t T G 9 j Y X R p b 2 4 + P E l 0 Z W 1 U e X B l P k Z v c m 1 1 b G E 8 L 0 l 0 Z W 1 U e X B l P j x J d G V t U G F 0 a D 5 T Z W N 0 a W 9 u M S 9 z a G l w b W V u d F 9 k Z X R h a W x z L X N 0 Y X R 1 c y 9 Q c m 9 t b 3 R l Z C U y M E h l Y W R l c n M 8 L 0 l 0 Z W 1 Q Y X R o P j w v S X R l b U x v Y 2 F 0 a W 9 u P j x T d G F i b G V F b n R y a W V z I C 8 + P C 9 J d G V t P j x J d G V t P j x J d G V t T G 9 j Y X R p b 2 4 + P E l 0 Z W 1 U e X B l P k Z v c m 1 1 b G E 8 L 0 l 0 Z W 1 U e X B l P j x J d G V t U G F 0 a D 5 T Z W N 0 a W 9 u M S 9 z a G l w b W V u d F 9 k Z X R h a W x z L X N 0 Y X R 1 c y 9 D a G F u Z 2 V k J T I w V H l w Z T w v S X R l b V B h d G g + P C 9 J d G V t T G 9 j Y X R p b 2 4 + P F N 0 Y W J s Z U V u d H J p Z X M g L z 4 8 L 0 l 0 Z W 0 + P E l 0 Z W 0 + P E l 0 Z W 1 M b 2 N h d G l v b j 4 8 S X R l b V R 5 c G U + R m 9 y b X V s Y T w v S X R l b V R 5 c G U + P E l 0 Z W 1 Q Y X R o P l N l Y 3 R p b 2 4 x L 1 B h e W 1 l b n R f R G V 0 Y W l s c z w v S X R l b V B h d G g + P C 9 J d G V t T G 9 j Y X R p b 2 4 + P F N 0 Y W J s Z U V u d H J p Z X M + P E V u d H J 5 I F R 5 c G U 9 I k l z U H J p d m F 0 Z S I g V m F s d W U 9 I m w w I i A v P j x F b n R y e S B U e X B l P S J R d W V y e U l E I i B W Y W x 1 Z T 0 i c z I 0 Y m V j M m R j L W Y 4 Z T E t N G Y 0 Z i 0 5 M m Z j L T Y 4 N m M 4 Y W V m Z j M 1 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M t M j R U M D g 6 N D I 6 M D c u O T M 5 O T Q 1 M F o i I C 8 + P E V u d H J 5 I F R 5 c G U 9 I k Z p b G x D b 2 x 1 b W 5 U e X B l c y I g V m F s d W U 9 I n N C Z 0 1 E Q X d Z R 0 J n Q T 0 i I C 8 + P E V u d H J 5 I F R 5 c G U 9 I k Z p b G x D b 2 x 1 b W 5 O Y W 1 l c y I g V m F s d W U 9 I n N b J n F 1 b 3 Q 7 U G F 5 b W V u d F 9 J R C Z x d W 9 0 O y w m c X V v d D t D X 0 l E J n F 1 b 3 Q 7 L C Z x d W 9 0 O 1 N I X 0 l E J n F 1 b 3 Q 7 L C Z x d W 9 0 O 0 F N T 1 V O V C Z x d W 9 0 O y w m c X V v d D t Q Y X l t Z W 5 0 X 1 N 0 Y X R 1 c y Z x d W 9 0 O y w m c X V v d D t Q Y X l t Z W 5 0 X 0 1 v Z G U m c X V v d D s s J n F 1 b 3 Q 7 U G F 5 b W V u d F 9 E Y X R l J n F 1 b 3 Q 7 L C Z x d W 9 0 O 1 B h e V 9 D Y X R l Z 2 9 y e S Z x d W 9 0 O 1 0 i I C 8 + P E V u d H J 5 I F R 5 c G U 9 I k Z p b G x T d G F 0 d X M i I F Z h b H V l P S J z Q 2 9 t c G x l d G U i I C 8 + P E V u d H J 5 I F R 5 c G U 9 I l J l Y 2 9 2 Z X J 5 V G F y Z 2 V 0 U 2 h l Z X Q i I F Z h b H V l P S J z U 2 h l Z X Q x I i A v P j x F b n R y e S B U e X B l P S J S Z W N v d m V y e V R h c m d l d E N v b H V t b i I g V m F s d W U 9 I m w 4 I i A v P j x F b n R y e S B U e X B l P S J S Z W N v d m V y e V R h c m d l d F J v d y I g V m F s d W U 9 I m w 5 I i A v P j x F b n R y e S B U e X B l P S J S Z W x h d G l v b n N o a X B J b m Z v Q 2 9 u d G F p b m V y I i B W Y W x 1 Z T 0 i c 3 s m c X V v d D t j b 2 x 1 b W 5 D b 3 V u d C Z x d W 9 0 O z o 4 L C Z x d W 9 0 O 2 t l e U N v b H V t b k 5 h b W V z J n F 1 b 3 Q 7 O l t d L C Z x d W 9 0 O 3 F 1 Z X J 5 U m V s Y X R p b 2 5 z a G l w c y Z x d W 9 0 O z p b X S w m c X V v d D t j b 2 x 1 b W 5 J Z G V u d G l 0 a W V z J n F 1 b 3 Q 7 O l s m c X V v d D t T Z W N 0 a W 9 u M S 9 Q Y X l t Z W 5 0 X 0 R l d G F p b H M v Q 2 h h b m d l Z C B U e X B l L n t Q Y X l t Z W 5 0 X 0 l E L D B 9 J n F 1 b 3 Q 7 L C Z x d W 9 0 O 1 N l Y 3 R p b 2 4 x L 1 B h e W 1 l b n R f R G V 0 Y W l s c y 9 D a G F u Z 2 V k I F R 5 c G U u e 0 N f S U Q s M X 0 m c X V v d D s s J n F 1 b 3 Q 7 U 2 V j d G l v b j E v U G F 5 b W V u d F 9 E Z X R h a W x z L 0 N o Y W 5 n Z W Q g V H l w Z S 5 7 U 0 h f S U Q s M n 0 m c X V v d D s s J n F 1 b 3 Q 7 U 2 V j d G l v b j E v U G F 5 b W V u d F 9 E Z X R h a W x z L 0 N o Y W 5 n Z W Q g V H l w Z S 5 7 Q U 1 P V U 5 U L D N 9 J n F 1 b 3 Q 7 L C Z x d W 9 0 O 1 N l Y 3 R p b 2 4 x L 1 B h e W 1 l b n R f R G V 0 Y W l s c y 9 D a G F u Z 2 V k I F R 5 c G U u e 1 B h e W 1 l b n R f U 3 R h d H V z L D R 9 J n F 1 b 3 Q 7 L C Z x d W 9 0 O 1 N l Y 3 R p b 2 4 x L 1 B h e W 1 l b n R f R G V 0 Y W l s c y 9 D a G F u Z 2 V k I F R 5 c G U u e 1 B h e W 1 l b n R f T W 9 k Z S w 1 f S Z x d W 9 0 O y w m c X V v d D t T Z W N 0 a W 9 u M S 9 Q Y X l t Z W 5 0 X 0 R l d G F p b H M v U m V w b G F j Z W Q g V m F s d W U u e 1 B h e W 1 l b n R f R G F 0 Z S w 2 f S Z x d W 9 0 O y w m c X V v d D t T Z W N 0 a W 9 u M S 9 Q Y X l t Z W 5 0 X 0 R l d G F p b H M v Q W R k Z W Q g Q 2 9 u Z G l 0 a W 9 u Y W w g Q 2 9 s d W 1 u L n t Q Y X l f Q 2 F 0 Z W d v c n k s N 3 0 m c X V v d D t d L C Z x d W 9 0 O 0 N v b H V t b k N v d W 5 0 J n F 1 b 3 Q 7 O j g s J n F 1 b 3 Q 7 S 2 V 5 Q 2 9 s d W 1 u T m F t Z X M m c X V v d D s 6 W 1 0 s J n F 1 b 3 Q 7 Q 2 9 s d W 1 u S W R l b n R p d G l l c y Z x d W 9 0 O z p b J n F 1 b 3 Q 7 U 2 V j d G l v b j E v U G F 5 b W V u d F 9 E Z X R h a W x z L 0 N o Y W 5 n Z W Q g V H l w Z S 5 7 U G F 5 b W V u d F 9 J R C w w f S Z x d W 9 0 O y w m c X V v d D t T Z W N 0 a W 9 u M S 9 Q Y X l t Z W 5 0 X 0 R l d G F p b H M v Q 2 h h b m d l Z C B U e X B l L n t D X 0 l E L D F 9 J n F 1 b 3 Q 7 L C Z x d W 9 0 O 1 N l Y 3 R p b 2 4 x L 1 B h e W 1 l b n R f R G V 0 Y W l s c y 9 D a G F u Z 2 V k I F R 5 c G U u e 1 N I X 0 l E L D J 9 J n F 1 b 3 Q 7 L C Z x d W 9 0 O 1 N l Y 3 R p b 2 4 x L 1 B h e W 1 l b n R f R G V 0 Y W l s c y 9 D a G F u Z 2 V k I F R 5 c G U u e 0 F N T 1 V O V C w z f S Z x d W 9 0 O y w m c X V v d D t T Z W N 0 a W 9 u M S 9 Q Y X l t Z W 5 0 X 0 R l d G F p b H M v Q 2 h h b m d l Z C B U e X B l L n t Q Y X l t Z W 5 0 X 1 N 0 Y X R 1 c y w 0 f S Z x d W 9 0 O y w m c X V v d D t T Z W N 0 a W 9 u M S 9 Q Y X l t Z W 5 0 X 0 R l d G F p b H M v Q 2 h h b m d l Z C B U e X B l L n t Q Y X l t Z W 5 0 X 0 1 v Z G U s N X 0 m c X V v d D s s J n F 1 b 3 Q 7 U 2 V j d G l v b j E v U G F 5 b W V u d F 9 E Z X R h a W x z L 1 J l c G x h Y 2 V k I F Z h b H V l L n t Q Y X l t Z W 5 0 X 0 R h d G U s N n 0 m c X V v d D s s J n F 1 b 3 Q 7 U 2 V j d G l v b j E v U G F 5 b W V u d F 9 E Z X R h a W x z L 0 F k Z G V k I E N v b m R p d G l v b m F s I E N v b H V t b i 5 7 U G F 5 X 0 N h d G V n b 3 J 5 L D d 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U G F 5 b W V u d F 9 E Z X R h a W x z L 1 N v d X J j Z T w v S X R l b V B h d G g + P C 9 J d G V t T G 9 j Y X R p b 2 4 + P F N 0 Y W J s Z U V u d H J p Z X M g L z 4 8 L 0 l 0 Z W 0 + P E l 0 Z W 0 + P E l 0 Z W 1 M b 2 N h d G l v b j 4 8 S X R l b V R 5 c G U + R m 9 y b X V s Y T w v S X R l b V R 5 c G U + P E l 0 Z W 1 Q Y X R o P l N l Y 3 R p b 2 4 x L 1 B h e W 1 l b n R f R G V 0 Y W l s c y 9 Q c m 9 t b 3 R l Z C U y M E h l Y W R l c n M 8 L 0 l 0 Z W 1 Q Y X R o P j w v S X R l b U x v Y 2 F 0 a W 9 u P j x T d G F i b G V F b n R y a W V z I C 8 + P C 9 J d G V t P j x J d G V t P j x J d G V t T G 9 j Y X R p b 2 4 + P E l 0 Z W 1 U e X B l P k Z v c m 1 1 b G E 8 L 0 l 0 Z W 1 U e X B l P j x J d G V t U G F 0 a D 5 T Z W N 0 a W 9 u M S 9 Q Y X l t Z W 5 0 X 0 R l d G F p b H M v Q 2 h h b m d l Z C U y M F R 5 c G U 8 L 0 l 0 Z W 1 Q Y X R o P j w v S X R l b U x v Y 2 F 0 a W 9 u P j x T d G F i b G V F b n R y a W V z I C 8 + P C 9 J d G V t P j x J d G V t P j x J d G V t T G 9 j Y X R p b 2 4 + P E l 0 Z W 1 U e X B l P k Z v c m 1 1 b G E 8 L 0 l 0 Z W 1 U e X B l P j x J d G V t U G F 0 a D 5 T Z W N 0 a W 9 u M S 9 l b X B s b 3 l l Z V 9 t Y W 5 h Z 2 V z X 3 N o a X B t Z W 5 0 P C 9 J d G V t U G F 0 a D 4 8 L 0 l 0 Z W 1 M b 2 N h d G l v b j 4 8 U 3 R h Y m x l R W 5 0 c m l l c z 4 8 R W 5 0 c n k g V H l w Z T 0 i S X N Q c m l 2 Y X R l I i B W Y W x 1 Z T 0 i b D A i I C 8 + P E V u d H J 5 I F R 5 c G U 9 I l F 1 Z X J 5 S U Q i I F Z h b H V l P S J z O W U x O G E 4 M j E t O W N k O S 0 0 M G U x L T g 0 N j E t Z m Y y N T c 2 N T c x M G E 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V t c G x v e W V l X 0 V f S U Q m c X V v d D s s J n F 1 b 3 Q 7 U 2 h p c G 1 l b n R f U 2 h f S U Q m c X V v d D s s J n F 1 b 3 Q 7 U 3 R h d H V z X 1 N o X 0 l E J n F 1 b 3 Q 7 X S I g L z 4 8 R W 5 0 c n k g V H l w Z T 0 i R m l s b E N v b H V t b l R 5 c G V z I i B W Y W x 1 Z T 0 i c 0 F 3 T U Q i I C 8 + P E V u d H J 5 I F R 5 c G U 9 I k Z p b G x M Y X N 0 V X B k Y X R l Z C I g V m F s d W U 9 I m Q y M D I 0 L T A z L T I 0 V D A 4 O j Q y O j A 4 L j A y M z U 1 N z B a I i A v P j x F b n R y e S B U e X B l P S J S Z W x h d G l v b n N o a X B J b m Z v Q 2 9 u d G F p b m V y I i B W Y W x 1 Z T 0 i c 3 s m c X V v d D t j b 2 x 1 b W 5 D b 3 V u d C Z x d W 9 0 O z o z L C Z x d W 9 0 O 2 t l e U N v b H V t b k 5 h b W V z J n F 1 b 3 Q 7 O l t d L C Z x d W 9 0 O 3 F 1 Z X J 5 U m V s Y X R p b 2 5 z a G l w c y Z x d W 9 0 O z p b X S w m c X V v d D t j 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Q 2 9 s d W 1 u Q 2 9 1 b n Q m c X V v d D s 6 M y w m c X V v d D t L Z X l D b 2 x 1 b W 5 O Y W 1 l c y Z x d W 9 0 O z p b X S w m c X V v d D t D 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2 V t c G x v e W V l X 2 1 h b m F n Z X N f c 2 h p c G 1 l b n Q v U 2 9 1 c m N l P C 9 J d G V t U G F 0 a D 4 8 L 0 l 0 Z W 1 M b 2 N h d G l v b j 4 8 U 3 R h Y m x l R W 5 0 c m l l c y A v P j w v S X R l b T 4 8 S X R l b T 4 8 S X R l b U x v Y 2 F 0 a W 9 u P j x J d G V t V H l w Z T 5 G b 3 J t d W x h P C 9 J d G V t V H l w Z T 4 8 S X R l b V B h d G g + U 2 V j d G l v b j E v Z W 1 w b G 9 5 Z W V f b W F u Y W d l c 1 9 z a G l w b W V u d C 9 Q c m 9 t b 3 R l Z C U y M E h l Y W R l c n M 8 L 0 l 0 Z W 1 Q Y X R o P j w v S X R l b U x v Y 2 F 0 a W 9 u P j x T d G F i b G V F b n R y a W V z I C 8 + P C 9 J d G V t P j x J d G V t P j x J d G V t T G 9 j Y X R p b 2 4 + P E l 0 Z W 1 U e X B l P k Z v c m 1 1 b G E 8 L 0 l 0 Z W 1 U e X B l P j x J d G V t U G F 0 a D 5 T Z W N 0 a W 9 u M S 9 l b X B s b 3 l l Z V 9 t Y W 5 h Z 2 V z X 3 N o a X B t Z W 5 0 L 0 N o Y W 5 n Z W Q l M j B U e X B l P C 9 J d G V t U G F 0 a D 4 8 L 0 l 0 Z W 1 M b 2 N h d G l v b j 4 8 U 3 R h Y m x l R W 5 0 c m l l c y A v P j w v S X R l b T 4 8 S X R l b T 4 8 S X R l b U x v Y 2 F 0 a W 9 u P j x J d G V t V H l w Z T 5 G b 3 J t d W x h P C 9 J d G V t V H l w Z T 4 8 S X R l b V B h d G g + U 2 V j d G l v b j E v R W 1 w b G 9 5 Z W V f R G V 0 Y W l s c z w v S X R l b V B h d G g + P C 9 J d G V t T G 9 j Y X R p b 2 4 + P F N 0 Y W J s Z U V u d H J p Z X M + P E V u d H J 5 I F R 5 c G U 9 I k l z U H J p d m F 0 Z S I g V m F s d W U 9 I m w w I i A v P j x F b n R y e S B U e X B l P S J R d W V y e U l E I i B W Y W x 1 Z T 0 i c 2 Y w M z g 1 O T A 2 L T I x N G U t N D F j Y i 1 h N j Q x L W U z O W R j O D B h Y m E 5 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F X 0 l E J n F 1 b 3 Q 7 L C Z x d W 9 0 O 0 V f T k F N R S Z x d W 9 0 O y w m c X V v d D t F X 0 R F U 0 l H T k F U S U 9 O J n F 1 b 3 Q 7 L C Z x d W 9 0 O 0 V f Q U R E U i Z x d W 9 0 O y w m c X V v d D t F X 0 J S Q U 5 D S C Z x d W 9 0 O y w m c X V v d D t F X 0 N P T l R f T k 8 m c X V v d D t d I i A v P j x F b n R y e S B U e X B l P S J G a W x s Q 2 9 s d W 1 u V H l w Z X M i I F Z h b H V l P S J z Q X d Z R 0 J n W U Q i I C 8 + P E V u d H J 5 I F R 5 c G U 9 I k Z p b G x M Y X N 0 V X B k Y X R l Z C I g V m F s d W U 9 I m Q y M D I 0 L T A z L T I 0 V D A 4 O j Q y O j A 4 L j A 5 N j U 3 M D l a I i A v P j x F b n R y e S B U e X B l P S J S Z W N v d m V y e V R h c m d l d F J v d y I g V m F s d W U 9 I m w 4 I i A v P j x F b n R y e S B U e X B l P S J S Z W N v d m V y e V R h c m d l d E N v b H V t b i I g V m F s d W U 9 I m w 0 I i A v P j x F b n R y e S B U e X B l P S J S Z W N v d m V y e V R h c m d l d F N o Z W V 0 I i B W Y W x 1 Z T 0 i c 1 N o Z W V 0 M 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W 1 w b G 9 5 Z W V f R G V 0 Y W l s c y 9 D a G F u Z 2 V k I F R 5 c G U u e 0 V f S U Q s M H 0 m c X V v d D s s J n F 1 b 3 Q 7 U 2 V j d G l v b j E v R W 1 w b G 9 5 Z W V f R G V 0 Y W l s c y 9 D a G F u Z 2 V k I F R 5 c G U u e 0 V f T k F N R S w x f S Z x d W 9 0 O y w m c X V v d D t T Z W N 0 a W 9 u M S 9 F b X B s b 3 l l Z V 9 E Z X R h a W x z L 0 N o Y W 5 n Z W Q g V H l w Z S 5 7 R V 9 E R V N J R 0 5 B V E l P T i w y f S Z x d W 9 0 O y w m c X V v d D t T Z W N 0 a W 9 u M S 9 F b X B s b 3 l l Z V 9 E Z X R h a W x z L 0 N o Y W 5 n Z W Q g V H l w Z S 5 7 R V 9 B R E R S L D N 9 J n F 1 b 3 Q 7 L C Z x d W 9 0 O 1 N l Y 3 R p b 2 4 x L 0 V t c G x v e W V l X 0 R l d G F p b H M v Q 2 h h b m d l Z C B U e X B l L n t F X 0 J S Q U 5 D S C w 0 f S Z x d W 9 0 O y w m c X V v d D t T Z W N 0 a W 9 u M S 9 F b X B s b 3 l l Z V 9 E Z X R h a W x z L 0 N o Y W 5 n Z W Q g V H l w Z S 5 7 R V 9 D T 0 5 U X 0 5 P L D V 9 J n F 1 b 3 Q 7 X S w m c X V v d D t D b 2 x 1 b W 5 D b 3 V u d C Z x d W 9 0 O z o 2 L C Z x d W 9 0 O 0 t l e U N v b H V t b k 5 h b W V z J n F 1 b 3 Q 7 O l t d L C Z x d W 9 0 O 0 N v b H V t b k l k Z W 5 0 a X R p Z X M m c X V v d D s 6 W y Z x d W 9 0 O 1 N l Y 3 R p b 2 4 x L 0 V t c G x v e W V l X 0 R l d G F p b H M v Q 2 h h b m d l Z C B U e X B l L n t F X 0 l E L D B 9 J n F 1 b 3 Q 7 L C Z x d W 9 0 O 1 N l Y 3 R p b 2 4 x L 0 V t c G x v e W V l X 0 R l d G F p b H M v Q 2 h h b m d l Z C B U e X B l L n t F X 0 5 B T U U s M X 0 m c X V v d D s s J n F 1 b 3 Q 7 U 2 V j d G l v b j E v R W 1 w b G 9 5 Z W V f R G V 0 Y W l s c y 9 D a G F u Z 2 V k I F R 5 c G U u e 0 V f R E V T S U d O Q V R J T 0 4 s M n 0 m c X V v d D s s J n F 1 b 3 Q 7 U 2 V j d G l v b j E v R W 1 w b G 9 5 Z W V f R G V 0 Y W l s c y 9 D a G F u Z 2 V k I F R 5 c G U u e 0 V f Q U R E U i w z f S Z x d W 9 0 O y w m c X V v d D t T Z W N 0 a W 9 u M S 9 F b X B s b 3 l l Z V 9 E Z X R h a W x z L 0 N o Y W 5 n Z W Q g V H l w Z S 5 7 R V 9 C U k F O Q 0 g s N H 0 m c X V v d D s s J n F 1 b 3 Q 7 U 2 V j d G l v b j E v R W 1 w b G 9 5 Z W V f R G V 0 Y W l s c y 9 D a G F u Z 2 V k I F R 5 c G U u e 0 V f Q 0 9 O V F 9 O T y w 1 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V t c G x v e W V l X 0 R l d G F p b H M v U 2 9 1 c m N l P C 9 J d G V t U G F 0 a D 4 8 L 0 l 0 Z W 1 M b 2 N h d G l v b j 4 8 U 3 R h Y m x l R W 5 0 c m l l c y A v P j w v S X R l b T 4 8 S X R l b T 4 8 S X R l b U x v Y 2 F 0 a W 9 u P j x J d G V t V H l w Z T 5 G b 3 J t d W x h P C 9 J d G V t V H l w Z T 4 8 S X R l b V B h d G g + U 2 V j d G l v b j E v R W 1 w b G 9 5 Z W V f R G V 0 Y W l s c y 9 Q c m 9 t b 3 R l Z C U y M E h l Y W R l c n M 8 L 0 l 0 Z W 1 Q Y X R o P j w v S X R l b U x v Y 2 F 0 a W 9 u P j x T d G F i b G V F b n R y a W V z I C 8 + P C 9 J d G V t P j x J d G V t P j x J d G V t T G 9 j Y X R p b 2 4 + P E l 0 Z W 1 U e X B l P k Z v c m 1 1 b G E 8 L 0 l 0 Z W 1 U e X B l P j x J d G V t U G F 0 a D 5 T Z W N 0 a W 9 u M S 9 F b X B s b 3 l l Z V 9 E Z X R h a W x z L 0 N o Y W 5 n Z W Q l M j B U e X B l P C 9 J d G V t U G F 0 a D 4 8 L 0 l 0 Z W 1 M b 2 N h d G l v b j 4 8 U 3 R h Y m x l R W 5 0 c m l l c y A v P j w v S X R l b T 4 8 S X R l b T 4 8 S X R l b U x v Y 2 F 0 a W 9 u P j x J d G V t V H l w Z T 5 G b 3 J t d W x h P C 9 J d G V t V H l w Z T 4 8 S X R l b V B h d G g + U 2 V j d G l v b j E v R G F 0 Y V 9 T a G V l d D w v S X R l b V B h d G g + P C 9 J d G V t T G 9 j Y X R p b 2 4 + P F N 0 Y W J s Z U V u d H J p Z X M + P E V u d H J 5 I F R 5 c G U 9 I k l z U H J p d m F 0 Z S I g V m F s d W U 9 I m w w I i A v P j x F b n R y e S B U e X B l P S J R d W V y e U l E I i B W Y W x 1 Z T 0 i c z R k O W Q z N m E w L T M 0 Z T E t N D l h Z i 1 i N j h m L T c 4 M z k x M W R i N D Z 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T a G V l d C I g L z 4 8 R W 5 0 c n k g V H l w Z T 0 i R m l s b G V k Q 2 9 t c G x l d G V S Z X N 1 b H R U b 1 d v c m t z a G V l d C I g V m F s d W U 9 I m w x I i A v P j x F b n R y e S B U e X B l P S J G a W x s Q 2 9 s d W 1 u T m F t Z X M i I F Z h b H V l P S J z W y Z x d W 9 0 O 0 N f S U Q m c X V v d D s s J n F 1 b 3 Q 7 T V 9 J R C Z x d W 9 0 O y w m c X V v d D t D X 0 5 B T U U m c X V v d D s s J n F 1 b 3 Q 7 Q 1 9 F T U F J T F 9 J R C Z x d W 9 0 O y w m c X V v d D t D X 1 R Z U E U m c X V v d D s s J n F 1 b 3 Q 7 Q 1 9 B R E R S J n F 1 b 3 Q 7 L C Z x d W 9 0 O 0 N f Q 0 9 O V F 9 O T y Z x d W 9 0 O y w m c X V v d D t N X 1 N 0 Y X J 0 X 2 R h d G U m c X V v d D s s J n F 1 b 3 Q 7 T V 9 F b m R f Z G F 0 Z S Z x d W 9 0 O y w m c X V v d D t T L l N I X 0 l E J n F 1 b 3 Q 7 L C Z x d W 9 0 O 1 M u U 0 h f Q 0 9 O V E V O V C Z x d W 9 0 O y w m c X V v d D t T L l N I X 0 R P T U F J T i Z x d W 9 0 O y w m c X V v d D t T L l N F U l 9 U W V B F J n F 1 b 3 Q 7 L C Z x d W 9 0 O 1 M u U 0 h f V 0 V J R 0 h U J n F 1 b 3 Q 7 L C Z x d W 9 0 O 1 M u U 0 h f Q 0 h B U k d F U y Z x d W 9 0 O y w m c X V v d D t T L l N S X 0 F E R F I m c X V v d D s s J n F 1 b 3 Q 7 U y 5 E U 1 9 B R E R S J n F 1 b 3 Q 7 L C Z x d W 9 0 O 1 M u Q 3 V y c m V u d F 9 T d G F 0 d X M m c X V v d D s s J n F 1 b 3 Q 7 U y 5 T Z W 5 0 X 2 R h d G U m c X V v d D s s J n F 1 b 3 Q 7 U y 5 E Z W x p d m V y e V 9 k Y X R l J n F 1 b 3 Q 7 L C Z x d W 9 0 O 1 A u U G F 5 b W V u d F 9 J R C Z x d W 9 0 O y w m c X V v d D t Q L k F N T 1 V O V C Z x d W 9 0 O y w m c X V v d D t Q L l B h e W 1 l b n R f U 3 R h d H V z J n F 1 b 3 Q 7 L C Z x d W 9 0 O 1 A u U G F 5 b W V u d F 9 N b 2 R l J n F 1 b 3 Q 7 L C Z x d W 9 0 O 1 A u U G F 5 b W V u d F 9 E Y X R l J n F 1 b 3 Q 7 L C Z x d W 9 0 O 0 U u R W 1 w b G 9 5 Z W V f R V 9 J R C Z x d W 9 0 O y w m c X V v d D t F R C 5 F X 0 5 B T U U m c X V v d D s s J n F 1 b 3 Q 7 R U Q u R V 9 E R V N J R 0 5 B V E l P T i Z x d W 9 0 O y w m c X V v d D t F R C 5 F X 0 F E R F I m c X V v d D s s J n F 1 b 3 Q 7 R U Q u R V 9 C U k F O Q 0 g m c X V v d D s s J n F 1 b 3 Q 7 R U Q u R V 9 D T 0 5 U X 0 5 P J n F 1 b 3 Q 7 L C Z x d W 9 0 O 0 R l b G l 2 Z X J 5 I F R p b W U m c X V v d D t d I i A v P j x F b n R y e S B U e X B l P S J G a W x s Q 2 9 s d W 1 u V H l w Z X M i I F Z h b H V l P S J z Q X d N R 0 J n W U d B d 2 t K Q X d Z R 0 J n T U R C Z 1 l H Q 1 F r R 0 F 3 W U d D U U 1 H Q m d Z R 0 F 3 Q T 0 i I C 8 + P E V u d H J 5 I F R 5 c G U 9 I k Z p b G x M Y X N 0 V X B k Y X R l Z C I g V m F s d W U 9 I m Q y M D I 0 L T A z L T I 0 V D A 4 O j M 5 O j E 5 L j Y 2 M z k 4 M j V a I i A v P j x F b n R y e S B U e X B l P S J G a W x s R X J y b 3 J D b 3 V u d C I g V m F s d W U 9 I m w w I i A v P j x F b n R y e S B U e X B l P S J G a W x s R X J y b 3 J D b 2 R l I i B W Y W x 1 Z T 0 i c 1 V u a 2 5 v d 2 4 i I C 8 + P E V u d H J 5 I F R 5 c G U 9 I k Z p b G x D b 3 V u d C I g V m F s d W U 9 I m w w I i A v P j x F b n R y e S B U e X B l P S J B Z G R l Z F R v R G F 0 Y U 1 v Z G V s I i B W Y W x 1 Z T 0 i b D A i I C 8 + P E V u d H J 5 I F R 5 c G U 9 I k Z p b G x T d G F 0 d X M i I F Z h b H V l P S J z V 2 F p d G l u Z 0 Z v c k V 4 Y 2 V s U m V m c m V z a C I g L z 4 8 R W 5 0 c n k g V H l w Z T 0 i U m V s Y X R p b 2 5 z a G l w S W 5 m b 0 N v b n R h a W 5 l c i I g V m F s d W U 9 I n N 7 J n F 1 b 3 Q 7 Y 2 9 s d W 1 u Q 2 9 1 b n Q m c X V v d D s 6 M z I s J n F 1 b 3 Q 7 a 2 V 5 Q 2 9 s d W 1 u T m F t Z X M m c X V v d D s 6 W 1 0 s J n F 1 b 3 Q 7 c X V l c n l S Z W x h d G l v b n N o a X B z J n F 1 b 3 Q 7 O l t 7 J n F 1 b 3 Q 7 a 2 V 5 Q 2 9 s d W 1 u Q 2 9 1 b n Q m c X V v d D s 6 M S w m c X V v d D t r Z X l D b 2 x 1 b W 4 m c X V v d D s 6 M S w m c X V v d D t v d G h l c k t l e U N v b H V t b k l k Z W 5 0 a X R 5 J n F 1 b 3 Q 7 O i Z x d W 9 0 O 1 N l Y 3 R p b 2 4 x L 0 1 l b W J l c n N o a X A v Q 2 h h b m d l Z C B U e X B l L n t N X 0 l E L D B 9 J n F 1 b 3 Q 7 L C Z x d W 9 0 O 0 t l e U N v b H V t b k N v d W 5 0 J n F 1 b 3 Q 7 O j F 9 L H s m c X V v d D t r Z X l D b 2 x 1 b W 5 D b 3 V u d C Z x d W 9 0 O z o x L C Z x d W 9 0 O 2 t l e U N v b H V t b i Z x d W 9 0 O z o w L C Z x d W 9 0 O 2 9 0 a G V y S 2 V 5 Q 2 9 s d W 1 u S W R l b n R p d H k m c X V v d D s 6 J n F 1 b 3 Q 7 U 2 V j d G l v b j E v c 2 h p c G 1 l b n R f Z G V 0 Y W l s c y 1 z d G F 0 d X M v Q 2 h h b m d l Z C B U e X B l L n t D X 0 l E L D F 9 J n F 1 b 3 Q 7 L C Z x d W 9 0 O 0 t l e U N v b H V t b k N v d W 5 0 J n F 1 b 3 Q 7 O j F 9 L H s m c X V v d D t r Z X l D b 2 x 1 b W 5 D b 3 V u d C Z x d W 9 0 O z o x L C Z x d W 9 0 O 2 t l e U N v b H V t b i Z x d W 9 0 O z o w L C Z x d W 9 0 O 2 9 0 a G V y S 2 V 5 Q 2 9 s d W 1 u S W R l b n R p d H k m c X V v d D s 6 J n F 1 b 3 Q 7 U 2 V j d G l v b j E v U G F 5 b W V u d F 9 E Z X R h a W x z L 0 N o Y W 5 n Z W Q g V H l w Z S 5 7 Q 1 9 J R C w x f S Z x d W 9 0 O y w m c X V v d D t L Z X l D b 2 x 1 b W 5 D b 3 V u d C Z x d W 9 0 O z o x f S x 7 J n F 1 b 3 Q 7 a 2 V 5 Q 2 9 s d W 1 u Q 2 9 1 b n Q m c X V v d D s 6 M S w m c X V v d D t r Z X l D b 2 x 1 b W 4 m c X V v d D s 6 O S w m c X V v d D t v d G h l c k t l e U N v b H V t b k l k Z W 5 0 a X R 5 J n F 1 b 3 Q 7 O i Z x d W 9 0 O 1 N l Y 3 R p b 2 4 x L 2 V t c G x v e W V l X 2 1 h b m F n Z X N f c 2 h p c G 1 l b n Q v Q 2 h h b m d l Z C B U e X B l L n t T a G l w b W V u d F 9 T a F 9 J R C w x f S Z x d W 9 0 O y w m c X V v d D t L Z X l D b 2 x 1 b W 5 D b 3 V u d C Z x d W 9 0 O z o x f S x 7 J n F 1 b 3 Q 7 a 2 V 5 Q 2 9 s d W 1 u Q 2 9 1 b n Q m c X V v d D s 6 M S w m c X V v d D t r Z X l D b 2 x 1 b W 4 m c X V v d D s 6 M j U s J n F 1 b 3 Q 7 b 3 R o Z X J L Z X l D b 2 x 1 b W 5 J Z G V u d G l 0 e S Z x d W 9 0 O z o m c X V v d D t T Z W N 0 a W 9 u M S 9 F b X B s b 3 l l Z V 9 E Z X R h a W x z L 0 N o Y W 5 n Z W Q g V H l w Z S 5 7 R V 9 J R C w w f S Z x d W 9 0 O y w m c X V v d D t L Z X l D b 2 x 1 b W 5 D b 3 V u d C Z x d W 9 0 O z o x f V 0 s J n F 1 b 3 Q 7 Y 2 9 s d W 1 u S W R l b n R p d G l l c y Z x d W 9 0 O z p b J n F 1 b 3 Q 7 U 2 V j d G l v b j E v Q 3 V z d G 9 t Z X I v Q 2 h h b m d l Z C B U e X B l L n t D X 0 l E L D B 9 J n F 1 b 3 Q 7 L C Z x d W 9 0 O 1 N l Y 3 R p b 2 4 x L 0 N 1 c 3 R v b W V y L 0 N o Y W 5 n Z W Q g V H l w Z S 5 7 T V 9 J R C w x f S Z x d W 9 0 O y w m c X V v d D t T Z W N 0 a W 9 u M S 9 D d X N 0 b 2 1 l c i 9 D Y X B p d G F s a X p l Z C B F Y W N o I F d v c m Q u e 0 N f T k F N R S w y f S Z x d W 9 0 O y w m c X V v d D t T Z W N 0 a W 9 u M S 9 D d X N 0 b 2 1 l c i 9 M b 3 d l c m N h c 2 V k I F R l e H Q u e 0 N f R U 1 B S U x f S U Q s M 3 0 m c X V v d D s s J n F 1 b 3 Q 7 U 2 V j d G l v b j E v Q 3 V z d G 9 t Z X I v Q 2 h h b m d l Z C B U e X B l L n t D X 1 R Z U E U s N H 0 m c X V v d D s s J n F 1 b 3 Q 7 U 2 V j d G l v b j E v Q 3 V z d G 9 t Z X I v Q 2 h h b m d l Z C B U e X B l L n t D X 0 F E R F I s N X 0 m c X V v d D s s J n F 1 b 3 Q 7 U 2 V j d G l v b j E v Q 3 V z d G 9 t Z X I v Q 2 h h b m d l Z C B U e X B l L n t D X 0 N P T l R f T k 8 s N n 0 m c X V v d D s s J n F 1 b 3 Q 7 U 2 V j d G l v b j E v R G F 0 Y V 9 T a G V l d C 9 D a G F u Z 2 V k I F R 5 c G U u e 0 1 f U 3 R h c n R f Z G F 0 Z S w 3 f S Z x d W 9 0 O y w m c X V v d D t T Z W N 0 a W 9 u M S 9 E Y X R h X 1 N o Z W V 0 L 0 N o Y W 5 n Z W Q g V H l w Z S 5 7 T V 9 F b m R f Z G F 0 Z S w 4 f S Z x d W 9 0 O y w m c X V v d D t T Z W N 0 a W 9 u M S 9 z a G l w b W V u d F 9 k Z X R h a W x z L X N 0 Y X R 1 c y 9 D a G F u Z 2 V k I F R 5 c G U u e 1 N I X 0 l E L D B 9 J n F 1 b 3 Q 7 L C Z x d W 9 0 O 1 N l Y 3 R p b 2 4 x L 3 N o a X B t Z W 5 0 X 2 R l d G F p b H M t c 3 R h d H V z L 0 N o Y W 5 n Z W Q g V H l w Z S 5 7 U 0 h f Q 0 9 O V E V O V C w y f S Z x d W 9 0 O y w m c X V v d D t T Z W N 0 a W 9 u M S 9 z a G l w b W V u d F 9 k Z X R h a W x z L X N 0 Y X R 1 c y 9 D a G F u Z 2 V k I F R 5 c G U u e 1 N I X 0 R P T U F J T i w z f S Z x d W 9 0 O y w m c X V v d D t T Z W N 0 a W 9 u M S 9 z a G l w b W V u d F 9 k Z X R h a W x z L X N 0 Y X R 1 c y 9 D a G F u Z 2 V k I F R 5 c G U u e 1 N F U l 9 U W V B F L D R 9 J n F 1 b 3 Q 7 L C Z x d W 9 0 O 1 N l Y 3 R p b 2 4 x L 3 N o a X B t Z W 5 0 X 2 R l d G F p b H M t c 3 R h d H V z L 0 N o Y W 5 n Z W Q g V H l w Z S 5 7 U 0 h f V 0 V J R 0 h U L D V 9 J n F 1 b 3 Q 7 L C Z x d W 9 0 O 1 N l Y 3 R p b 2 4 x L 3 N o a X B t Z W 5 0 X 2 R l d G F p b H M t c 3 R h d H V z L 0 N o Y W 5 n Z W Q g V H l w Z S 5 7 U 0 h f Q 0 h B U k d F U y w 2 f S Z x d W 9 0 O y w m c X V v d D t T Z W N 0 a W 9 u M S 9 z a G l w b W V u d F 9 k Z X R h a W x z L X N 0 Y X R 1 c y 9 D a G F u Z 2 V k I F R 5 c G U u e 1 N S X 0 F E R F I s N 3 0 m c X V v d D s s J n F 1 b 3 Q 7 U 2 V j d G l v b j E v c 2 h p c G 1 l b n R f Z G V 0 Y W l s c y 1 z d G F 0 d X M v Q 2 h h b m d l Z C B U e X B l L n t E U 1 9 B R E R S L D h 9 J n F 1 b 3 Q 7 L C Z x d W 9 0 O 1 N l Y 3 R p b 2 4 x L 3 N o a X B t Z W 5 0 X 2 R l d G F p b H M t c 3 R h d H V z L 0 N o Y W 5 n Z W Q g V H l w Z S 5 7 U y 5 D d X J y Z W 5 0 X 1 N 0 Y X R 1 c y w 5 f S Z x d W 9 0 O y w m c X V v d D t T Z W N 0 a W 9 u M S 9 E Y X R h X 1 N o Z W V 0 L 0 N o Y W 5 n Z W Q g V H l w Z S 5 7 U y 5 T Z W 5 0 X 2 R h d G U s M T h 9 J n F 1 b 3 Q 7 L C Z x d W 9 0 O 1 N l Y 3 R p b 2 4 x L 0 R h d G F f U 2 h l Z X Q v Q 2 h h b m d l Z C B U e X B l L n t T L k R l b G l 2 Z X J 5 X 2 R h d G U s M T l 9 J n F 1 b 3 Q 7 L C Z x d W 9 0 O 1 N l Y 3 R p b 2 4 x L 1 B h e W 1 l b n R f R G V 0 Y W l s c y 9 D a G F u Z 2 V k I F R 5 c G U u e 1 B h e W 1 l b n R f S U Q s M H 0 m c X V v d D s s J n F 1 b 3 Q 7 U 2 V j d G l v b j E v U G F 5 b W V u d F 9 E Z X R h a W x z L 0 N o Y W 5 n Z W Q g V H l w Z S 5 7 Q U 1 P V U 5 U L D N 9 J n F 1 b 3 Q 7 L C Z x d W 9 0 O 1 N l Y 3 R p b 2 4 x L 1 B h e W 1 l b n R f R G V 0 Y W l s c y 9 D a G F u Z 2 V k I F R 5 c G U u e 1 B h e W 1 l b n R f U 3 R h d H V z L D R 9 J n F 1 b 3 Q 7 L C Z x d W 9 0 O 1 N l Y 3 R p b 2 4 x L 1 B h e W 1 l b n R f R G V 0 Y W l s c y 9 D a G F u Z 2 V k I F R 5 c G U u e 1 B h e W 1 l b n R f T W 9 k Z S w 1 f S Z x d W 9 0 O y w m c X V v d D t T Z W N 0 a W 9 u M S 9 E Y X R h X 1 N o Z W V 0 L 0 N o Y W 5 n Z W Q g V H l w Z S 5 7 U C 5 Q Y X l t Z W 5 0 X 0 R h d G U s M j R 9 J n F 1 b 3 Q 7 L C Z x d W 9 0 O 1 N l Y 3 R p b 2 4 x L 2 V t c G x v e W V l X 2 1 h b m F n Z X N f c 2 h p c G 1 l b n Q v Q 2 h h b m d l Z C B U e X B l L n t F b X B s b 3 l l Z V 9 F X 0 l E L D B 9 J n F 1 b 3 Q 7 L C Z x d W 9 0 O 1 N l Y 3 R p b 2 4 x L 0 V t c G x v e W V l X 0 R l d G F p b H M v Q 2 h h b m d l Z C B U e X B l L n t F X 0 5 B T U U s M X 0 m c X V v d D s s J n F 1 b 3 Q 7 U 2 V j d G l v b j E v R W 1 w b G 9 5 Z W V f R G V 0 Y W l s c y 9 D a G F u Z 2 V k I F R 5 c G U u e 0 V f R E V T S U d O Q V R J T 0 4 s M n 0 m c X V v d D s s J n F 1 b 3 Q 7 U 2 V j d G l v b j E v R W 1 w b G 9 5 Z W V f R G V 0 Y W l s c y 9 D a G F u Z 2 V k I F R 5 c G U u e 0 V f Q U R E U i w z f S Z x d W 9 0 O y w m c X V v d D t T Z W N 0 a W 9 u M S 9 F b X B s b 3 l l Z V 9 E Z X R h a W x z L 0 N o Y W 5 n Z W Q g V H l w Z S 5 7 R V 9 C U k F O Q 0 g s N H 0 m c X V v d D s s J n F 1 b 3 Q 7 U 2 V j d G l v b j E v R W 1 w b G 9 5 Z W V f R G V 0 Y W l s c y 9 D a G F u Z 2 V k I F R 5 c G U u e 0 V f Q 0 9 O V F 9 O T y w 1 f S Z x d W 9 0 O y w m c X V v d D t T Z W N 0 a W 9 u M S 9 E Y X R h X 1 N o Z W V 0 L 0 F k Z G V k I E N 1 c 3 R v b S 5 7 R G V s a X Z l c n k g V G l t Z S w z M X 0 m c X V v d D t d L C Z x d W 9 0 O 0 N v b H V t b k N v d W 5 0 J n F 1 b 3 Q 7 O j M y L C Z x d W 9 0 O 0 t l e U N v b H V t b k 5 h b W V z J n F 1 b 3 Q 7 O l t d L C Z x d W 9 0 O 0 N v b H V t b k l k Z W 5 0 a X R p Z X M m c X V v d D s 6 W y Z x d W 9 0 O 1 N l Y 3 R p b 2 4 x L 0 N 1 c 3 R v b W V y L 0 N o Y W 5 n Z W Q g V H l w Z S 5 7 Q 1 9 J R C w w f S Z x d W 9 0 O y w m c X V v d D t T Z W N 0 a W 9 u M S 9 D d X N 0 b 2 1 l c i 9 D a G F u Z 2 V k I F R 5 c G U u e 0 1 f S U Q s M X 0 m c X V v d D s s J n F 1 b 3 Q 7 U 2 V j d G l v b j E v Q 3 V z d G 9 t Z X I v Q 2 F w a X R h b G l 6 Z W Q g R W F j a C B X b 3 J k L n t D X 0 5 B T U U s M n 0 m c X V v d D s s J n F 1 b 3 Q 7 U 2 V j d G l v b j E v Q 3 V z d G 9 t Z X I v T G 9 3 Z X J j Y X N l Z C B U Z X h 0 L n t D X 0 V N Q U l M X 0 l E L D N 9 J n F 1 b 3 Q 7 L C Z x d W 9 0 O 1 N l Y 3 R p b 2 4 x L 0 N 1 c 3 R v b W V y L 0 N o Y W 5 n Z W Q g V H l w Z S 5 7 Q 1 9 U W V B F L D R 9 J n F 1 b 3 Q 7 L C Z x d W 9 0 O 1 N l Y 3 R p b 2 4 x L 0 N 1 c 3 R v b W V y L 0 N o Y W 5 n Z W Q g V H l w Z S 5 7 Q 1 9 B R E R S L D V 9 J n F 1 b 3 Q 7 L C Z x d W 9 0 O 1 N l Y 3 R p b 2 4 x L 0 N 1 c 3 R v b W V y L 0 N o Y W 5 n Z W Q g V H l w Z S 5 7 Q 1 9 D T 0 5 U X 0 5 P L D Z 9 J n F 1 b 3 Q 7 L C Z x d W 9 0 O 1 N l Y 3 R p b 2 4 x L 0 R h d G F f U 2 h l Z X Q v Q 2 h h b m d l Z C B U e X B l L n t N X 1 N 0 Y X J 0 X 2 R h d G U s N 3 0 m c X V v d D s s J n F 1 b 3 Q 7 U 2 V j d G l v b j E v R G F 0 Y V 9 T a G V l d C 9 D a G F u Z 2 V k I F R 5 c G U u e 0 1 f R W 5 k X 2 R h d G U s O H 0 m c X V v d D s s J n F 1 b 3 Q 7 U 2 V j d G l v b j E v c 2 h p c G 1 l b n R f Z G V 0 Y W l s c y 1 z d G F 0 d X M v Q 2 h h b m d l Z C B U e X B l L n t T S F 9 J R C w w f S Z x d W 9 0 O y w m c X V v d D t T Z W N 0 a W 9 u M S 9 z a G l w b W V u d F 9 k Z X R h a W x z L X N 0 Y X R 1 c y 9 D a G F u Z 2 V k I F R 5 c G U u e 1 N I X 0 N P T l R F T l Q s M n 0 m c X V v d D s s J n F 1 b 3 Q 7 U 2 V j d G l v b j E v c 2 h p c G 1 l b n R f Z G V 0 Y W l s c y 1 z d G F 0 d X M v Q 2 h h b m d l Z C B U e X B l L n t T S F 9 E T 0 1 B S U 4 s M 3 0 m c X V v d D s s J n F 1 b 3 Q 7 U 2 V j d G l v b j E v c 2 h p c G 1 l b n R f Z G V 0 Y W l s c y 1 z d G F 0 d X M v Q 2 h h b m d l Z C B U e X B l L n t T R V J f V F l Q R S w 0 f S Z x d W 9 0 O y w m c X V v d D t T Z W N 0 a W 9 u M S 9 z a G l w b W V u d F 9 k Z X R h a W x z L X N 0 Y X R 1 c y 9 D a G F u Z 2 V k I F R 5 c G U u e 1 N I X 1 d F S U d I V C w 1 f S Z x d W 9 0 O y w m c X V v d D t T Z W N 0 a W 9 u M S 9 z a G l w b W V u d F 9 k Z X R h a W x z L X N 0 Y X R 1 c y 9 D a G F u Z 2 V k I F R 5 c G U u e 1 N I X 0 N I Q V J H R V M s N n 0 m c X V v d D s s J n F 1 b 3 Q 7 U 2 V j d G l v b j E v c 2 h p c G 1 l b n R f Z G V 0 Y W l s c y 1 z d G F 0 d X M v Q 2 h h b m d l Z C B U e X B l L n t T U l 9 B R E R S L D d 9 J n F 1 b 3 Q 7 L C Z x d W 9 0 O 1 N l Y 3 R p b 2 4 x L 3 N o a X B t Z W 5 0 X 2 R l d G F p b H M t c 3 R h d H V z L 0 N o Y W 5 n Z W Q g V H l w Z S 5 7 R F N f Q U R E U i w 4 f S Z x d W 9 0 O y w m c X V v d D t T Z W N 0 a W 9 u M S 9 z a G l w b W V u d F 9 k Z X R h a W x z L X N 0 Y X R 1 c y 9 D a G F u Z 2 V k I F R 5 c G U u e 1 M u Q 3 V y c m V u d F 9 T d G F 0 d X M s O X 0 m c X V v d D s s J n F 1 b 3 Q 7 U 2 V j d G l v b j E v R G F 0 Y V 9 T a G V l d C 9 D a G F u Z 2 V k I F R 5 c G U u e 1 M u U 2 V u d F 9 k Y X R l L D E 4 f S Z x d W 9 0 O y w m c X V v d D t T Z W N 0 a W 9 u M S 9 E Y X R h X 1 N o Z W V 0 L 0 N o Y W 5 n Z W Q g V H l w Z S 5 7 U y 5 E Z W x p d m V y e V 9 k Y X R l L D E 5 f S Z x d W 9 0 O y w m c X V v d D t T Z W N 0 a W 9 u M S 9 Q Y X l t Z W 5 0 X 0 R l d G F p b H M v Q 2 h h b m d l Z C B U e X B l L n t Q Y X l t Z W 5 0 X 0 l E L D B 9 J n F 1 b 3 Q 7 L C Z x d W 9 0 O 1 N l Y 3 R p b 2 4 x L 1 B h e W 1 l b n R f R G V 0 Y W l s c y 9 D a G F u Z 2 V k I F R 5 c G U u e 0 F N T 1 V O V C w z f S Z x d W 9 0 O y w m c X V v d D t T Z W N 0 a W 9 u M S 9 Q Y X l t Z W 5 0 X 0 R l d G F p b H M v Q 2 h h b m d l Z C B U e X B l L n t Q Y X l t Z W 5 0 X 1 N 0 Y X R 1 c y w 0 f S Z x d W 9 0 O y w m c X V v d D t T Z W N 0 a W 9 u M S 9 Q Y X l t Z W 5 0 X 0 R l d G F p b H M v Q 2 h h b m d l Z C B U e X B l L n t Q Y X l t Z W 5 0 X 0 1 v Z G U s N X 0 m c X V v d D s s J n F 1 b 3 Q 7 U 2 V j d G l v b j E v R G F 0 Y V 9 T a G V l d C 9 D a G F u Z 2 V k I F R 5 c G U u e 1 A u U G F 5 b W V u d F 9 E Y X R l L D I 0 f S Z x d W 9 0 O y w m c X V v d D t T Z W N 0 a W 9 u M S 9 l b X B s b 3 l l Z V 9 t Y W 5 h Z 2 V z X 3 N o a X B t Z W 5 0 L 0 N o Y W 5 n Z W Q g V H l w Z S 5 7 R W 1 w b G 9 5 Z W V f R V 9 J R C w w f S Z x d W 9 0 O y w m c X V v d D t T Z W N 0 a W 9 u M S 9 F b X B s b 3 l l Z V 9 E Z X R h a W x z L 0 N o Y W 5 n Z W Q g V H l w Z S 5 7 R V 9 O Q U 1 F L D F 9 J n F 1 b 3 Q 7 L C Z x d W 9 0 O 1 N l Y 3 R p b 2 4 x L 0 V t c G x v e W V l X 0 R l d G F p b H M v Q 2 h h b m d l Z C B U e X B l L n t F X 0 R F U 0 l H T k F U S U 9 O L D J 9 J n F 1 b 3 Q 7 L C Z x d W 9 0 O 1 N l Y 3 R p b 2 4 x L 0 V t c G x v e W V l X 0 R l d G F p b H M v Q 2 h h b m d l Z C B U e X B l L n t F X 0 F E R F I s M 3 0 m c X V v d D s s J n F 1 b 3 Q 7 U 2 V j d G l v b j E v R W 1 w b G 9 5 Z W V f R G V 0 Y W l s c y 9 D a G F u Z 2 V k I F R 5 c G U u e 0 V f Q l J B T k N I L D R 9 J n F 1 b 3 Q 7 L C Z x d W 9 0 O 1 N l Y 3 R p b 2 4 x L 0 V t c G x v e W V l X 0 R l d G F p b H M v Q 2 h h b m d l Z C B U e X B l L n t F X 0 N P T l R f T k 8 s N X 0 m c X V v d D s s J n F 1 b 3 Q 7 U 2 V j d G l v b j E v R G F 0 Y V 9 T a G V l d C 9 B Z G R l Z C B D d X N 0 b 2 0 u e 0 R l b G l 2 Z X J 5 I F R p b W U s M z F 9 J n F 1 b 3 Q 7 X S w m c X V v d D t S Z W x h d G l v b n N o a X B J b m Z v J n F 1 b 3 Q 7 O l t 7 J n F 1 b 3 Q 7 a 2 V 5 Q 2 9 s d W 1 u Q 2 9 1 b n Q m c X V v d D s 6 M S w m c X V v d D t r Z X l D b 2 x 1 b W 4 m c X V v d D s 6 M S w m c X V v d D t v d G h l c k t l e U N v b H V t b k l k Z W 5 0 a X R 5 J n F 1 b 3 Q 7 O i Z x d W 9 0 O 1 N l Y 3 R p b 2 4 x L 0 1 l b W J l c n N o a X A v Q 2 h h b m d l Z C B U e X B l L n t N X 0 l E L D B 9 J n F 1 b 3 Q 7 L C Z x d W 9 0 O 0 t l e U N v b H V t b k N v d W 5 0 J n F 1 b 3 Q 7 O j F 9 L H s m c X V v d D t r Z X l D b 2 x 1 b W 5 D b 3 V u d C Z x d W 9 0 O z o x L C Z x d W 9 0 O 2 t l e U N v b H V t b i Z x d W 9 0 O z o w L C Z x d W 9 0 O 2 9 0 a G V y S 2 V 5 Q 2 9 s d W 1 u S W R l b n R p d H k m c X V v d D s 6 J n F 1 b 3 Q 7 U 2 V j d G l v b j E v c 2 h p c G 1 l b n R f Z G V 0 Y W l s c y 1 z d G F 0 d X M v Q 2 h h b m d l Z C B U e X B l L n t D X 0 l E L D F 9 J n F 1 b 3 Q 7 L C Z x d W 9 0 O 0 t l e U N v b H V t b k N v d W 5 0 J n F 1 b 3 Q 7 O j F 9 L H s m c X V v d D t r Z X l D b 2 x 1 b W 5 D b 3 V u d C Z x d W 9 0 O z o x L C Z x d W 9 0 O 2 t l e U N v b H V t b i Z x d W 9 0 O z o w L C Z x d W 9 0 O 2 9 0 a G V y S 2 V 5 Q 2 9 s d W 1 u S W R l b n R p d H k m c X V v d D s 6 J n F 1 b 3 Q 7 U 2 V j d G l v b j E v U G F 5 b W V u d F 9 E Z X R h a W x z L 0 N o Y W 5 n Z W Q g V H l w Z S 5 7 Q 1 9 J R C w x f S Z x d W 9 0 O y w m c X V v d D t L Z X l D b 2 x 1 b W 5 D b 3 V u d C Z x d W 9 0 O z o x f S x 7 J n F 1 b 3 Q 7 a 2 V 5 Q 2 9 s d W 1 u Q 2 9 1 b n Q m c X V v d D s 6 M S w m c X V v d D t r Z X l D b 2 x 1 b W 4 m c X V v d D s 6 O S w m c X V v d D t v d G h l c k t l e U N v b H V t b k l k Z W 5 0 a X R 5 J n F 1 b 3 Q 7 O i Z x d W 9 0 O 1 N l Y 3 R p b 2 4 x L 2 V t c G x v e W V l X 2 1 h b m F n Z X N f c 2 h p c G 1 l b n Q v Q 2 h h b m d l Z C B U e X B l L n t T a G l w b W V u d F 9 T a F 9 J R C w x f S Z x d W 9 0 O y w m c X V v d D t L Z X l D b 2 x 1 b W 5 D b 3 V u d C Z x d W 9 0 O z o x f S x 7 J n F 1 b 3 Q 7 a 2 V 5 Q 2 9 s d W 1 u Q 2 9 1 b n Q m c X V v d D s 6 M S w m c X V v d D t r Z X l D b 2 x 1 b W 4 m c X V v d D s 6 M j U s J n F 1 b 3 Q 7 b 3 R o Z X J L Z X l D b 2 x 1 b W 5 J Z G V u d G l 0 e S Z x d W 9 0 O z o m c X V v d D t T Z W N 0 a W 9 u M S 9 F b X B s b 3 l l Z V 9 E Z X R h a W x z L 0 N o Y W 5 n Z W Q g V H l w Z S 5 7 R V 9 J R C w w f S Z x d W 9 0 O y w m c X V v d D t L Z X l D b 2 x 1 b W 5 D b 3 V u d C Z x d W 9 0 O z o x f V 1 9 I i A v P j w v U 3 R h Y m x l R W 5 0 c m l l c z 4 8 L 0 l 0 Z W 0 + P E l 0 Z W 0 + P E l 0 Z W 1 M b 2 N h d G l v b j 4 8 S X R l b V R 5 c G U + R m 9 y b X V s Y T w v S X R l b V R 5 c G U + P E l 0 Z W 1 Q Y X R o P l N l Y 3 R p b 2 4 x L 0 R h d G F f U 2 h l Z X Q v U 2 9 1 c m N l P C 9 J d G V t U G F 0 a D 4 8 L 0 l 0 Z W 1 M b 2 N h d G l v b j 4 8 U 3 R h Y m x l R W 5 0 c m l l c y A v P j w v S X R l b T 4 8 S X R l b T 4 8 S X R l b U x v Y 2 F 0 a W 9 u P j x J d G V t V H l w Z T 5 G b 3 J t d W x h P C 9 J d G V t V H l w Z T 4 8 S X R l b V B h d G g + U 2 V j d G l v b j E v R G F 0 Y V 9 T a G V l d C 9 F e H B h b m R l Z C U y M H N o a X B t Z W 5 0 X 2 R l d G F p b H M t c 3 R h d H V z P C 9 J d G V t U G F 0 a D 4 8 L 0 l 0 Z W 1 M b 2 N h d G l v b j 4 8 U 3 R h Y m x l R W 5 0 c m l l c y A v P j w v S X R l b T 4 8 S X R l b T 4 8 S X R l b U x v Y 2 F 0 a W 9 u P j x J d G V t V H l w Z T 5 G b 3 J t d W x h P C 9 J d G V t V H l w Z T 4 8 S X R l b V B h d G g + U 2 V j d G l v b j E v R G F 0 Y V 9 T a G V l d C 9 S Z W 5 h b W V k J T I w Q 2 9 s d W 1 u c z w v S X R l b V B h d G g + P C 9 J d G V t T G 9 j Y X R p b 2 4 + P F N 0 Y W J s Z U V u d H J p Z X M g L z 4 8 L 0 l 0 Z W 0 + P E l 0 Z W 0 + P E l 0 Z W 1 M b 2 N h d G l v b j 4 8 S X R l b V R 5 c G U + R m 9 y b X V s Y T w v S X R l b V R 5 c G U + P E l 0 Z W 1 Q Y X R o P l N l Y 3 R p b 2 4 x L 0 R h d G F f U 2 h l Z X Q v T W V y Z 2 V k J T I w U X V l c m l l c z w v S X R l b V B h d G g + P C 9 J d G V t T G 9 j Y X R p b 2 4 + P F N 0 Y W J s Z U V u d H J p Z X M g L z 4 8 L 0 l 0 Z W 0 + P E l 0 Z W 0 + P E l 0 Z W 1 M b 2 N h d G l v b j 4 8 S X R l b V R 5 c G U + R m 9 y b X V s Y T w v S X R l b V R 5 c G U + P E l 0 Z W 1 Q Y X R o P l N l Y 3 R p b 2 4 x L 0 R h d G F f U 2 h l Z X Q v R X h w Y W 5 k Z W Q l M j B Q Y X l t Z W 5 0 X 0 R l d G F p b H M 8 L 0 l 0 Z W 1 Q Y X R o P j w v S X R l b U x v Y 2 F 0 a W 9 u P j x T d G F i b G V F b n R y a W V z I C 8 + P C 9 J d G V t P j x J d G V t P j x J d G V t T G 9 j Y X R p b 2 4 + P E l 0 Z W 1 U e X B l P k Z v c m 1 1 b G E 8 L 0 l 0 Z W 1 U e X B l P j x J d G V t U G F 0 a D 5 T Z W N 0 a W 9 u M S 9 E Y X R h X 1 N o Z W V 0 L 1 J l b m F t Z W Q l M j B D b 2 x 1 b W 5 z M T w v S X R l b V B h d G g + P C 9 J d G V t T G 9 j Y X R p b 2 4 + P F N 0 Y W J s Z U V u d H J p Z X M g L z 4 8 L 0 l 0 Z W 0 + P E l 0 Z W 0 + P E l 0 Z W 1 M b 2 N h d G l v b j 4 8 S X R l b V R 5 c G U + R m 9 y b X V s Y T w v S X R l b V R 5 c G U + P E l 0 Z W 1 Q Y X R o P l N l Y 3 R p b 2 4 x L 0 R h d G F f U 2 h l Z X Q v T W V y Z 2 V k J T I w U X V l c m l l c z E 8 L 0 l 0 Z W 1 Q Y X R o P j w v S X R l b U x v Y 2 F 0 a W 9 u P j x T d G F i b G V F b n R y a W V z I C 8 + P C 9 J d G V t P j x J d G V t P j x J d G V t T G 9 j Y X R p b 2 4 + P E l 0 Z W 1 U e X B l P k Z v c m 1 1 b G E 8 L 0 l 0 Z W 1 U e X B l P j x J d G V t U G F 0 a D 5 T Z W N 0 a W 9 u M S 9 E Y X R h X 1 N o Z W V 0 L 0 V 4 c G F u Z G V k J T I w Z W 1 w b G 9 5 Z W V f b W F u Y W d l c 1 9 z a G l w b W V u d D w v S X R l b V B h d G g + P C 9 J d G V t T G 9 j Y X R p b 2 4 + P F N 0 Y W J s Z U V u d H J p Z X M g L z 4 8 L 0 l 0 Z W 0 + P E l 0 Z W 0 + P E l 0 Z W 1 M b 2 N h d G l v b j 4 8 S X R l b V R 5 c G U + R m 9 y b X V s Y T w v S X R l b V R 5 c G U + P E l 0 Z W 1 Q Y X R o P l N l Y 3 R p b 2 4 x L 0 R h d G F f U 2 h l Z X Q v U m V u Y W 1 l Z C U y M E N v b H V t b n M y P C 9 J d G V t U G F 0 a D 4 8 L 0 l 0 Z W 1 M b 2 N h d G l v b j 4 8 U 3 R h Y m x l R W 5 0 c m l l c y A v P j w v S X R l b T 4 8 S X R l b T 4 8 S X R l b U x v Y 2 F 0 a W 9 u P j x J d G V t V H l w Z T 5 G b 3 J t d W x h P C 9 J d G V t V H l w Z T 4 8 S X R l b V B h d G g + U 2 V j d G l v b j E v R G F 0 Y V 9 T a G V l d C 9 S Z W 1 v d m V k J T I w Q 2 9 s d W 1 u c z w v S X R l b V B h d G g + P C 9 J d G V t T G 9 j Y X R p b 2 4 + P F N 0 Y W J s Z U V u d H J p Z X M g L z 4 8 L 0 l 0 Z W 0 + P E l 0 Z W 0 + P E l 0 Z W 1 M b 2 N h d G l v b j 4 8 S X R l b V R 5 c G U + R m 9 y b X V s Y T w v S X R l b V R 5 c G U + P E l 0 Z W 1 Q Y X R o P l N l Y 3 R p b 2 4 x L 0 R h d G F f U 2 h l Z X Q v T W V y Z 2 V k J T I w U X V l c m l l c z I 8 L 0 l 0 Z W 1 Q Y X R o P j w v S X R l b U x v Y 2 F 0 a W 9 u P j x T d G F i b G V F b n R y a W V z I C 8 + P C 9 J d G V t P j x J d G V t P j x J d G V t T G 9 j Y X R p b 2 4 + P E l 0 Z W 1 U e X B l P k Z v c m 1 1 b G E 8 L 0 l 0 Z W 1 U e X B l P j x J d G V t U G F 0 a D 5 T Z W N 0 a W 9 u M S 9 E Y X R h X 1 N o Z W V 0 L 0 V 4 c G F u Z G V k J T I w R W 1 w b G 9 5 Z W V f R G V 0 Y W l s c z w v S X R l b V B h d G g + P C 9 J d G V t T G 9 j Y X R p b 2 4 + P F N 0 Y W J s Z U V u d H J p Z X M g L z 4 8 L 0 l 0 Z W 0 + P E l 0 Z W 0 + P E l 0 Z W 1 M b 2 N h d G l v b j 4 8 S X R l b V R 5 c G U + R m 9 y b X V s Y T w v S X R l b V R 5 c G U + P E l 0 Z W 1 Q Y X R o P l N l Y 3 R p b 2 4 x L 0 R h d G F f U 2 h l Z X Q v U m V u Y W 1 l Z C U y M E N v b H V t b n M z P C 9 J d G V t U G F 0 a D 4 8 L 0 l 0 Z W 1 M b 2 N h d G l v b j 4 8 U 3 R h Y m x l R W 5 0 c m l l c y A v P j w v S X R l b T 4 8 S X R l b T 4 8 S X R l b U x v Y 2 F 0 a W 9 u P j x J d G V t V H l w Z T 5 G b 3 J t d W x h P C 9 J d G V t V H l w Z T 4 8 S X R l b V B h d G g + U 2 V j d G l v b j E v U G F 5 b W V u d F 9 E Z X R h a W x z L 0 N o Y W 5 n Z W Q l M j B U e X B l M T w v S X R l b V B h d G g + P C 9 J d G V t T G 9 j Y X R p b 2 4 + P F N 0 Y W J s Z U V u d H J p Z X M g L z 4 8 L 0 l 0 Z W 0 + P E l 0 Z W 0 + P E l 0 Z W 1 M b 2 N h d G l v b j 4 8 S X R l b V R 5 c G U + R m 9 y b X V s Y T w v S X R l b V R 5 c G U + P E l 0 Z W 1 Q Y X R o P l N l Y 3 R p b 2 4 x L 1 B h e W 1 l b n R f R G V 0 Y W l s c y 9 S Z X B s Y W N l Z C U y M F Z h b H V l P C 9 J d G V t U G F 0 a D 4 8 L 0 l 0 Z W 1 M b 2 N h d G l v b j 4 8 U 3 R h Y m x l R W 5 0 c m l l c y A v P j w v S X R l b T 4 8 S X R l b T 4 8 S X R l b U x v Y 2 F 0 a W 9 u P j x J d G V t V H l w Z T 5 G b 3 J t d W x h P C 9 J d G V t V H l w Z T 4 8 S X R l b V B h d G g + U 2 V j d G l v b j E v U G F 5 b W V u d F 9 E Z X R h a W x z L 0 F k Z G V k J T I w Q 2 9 u Z G l 0 a W 9 u Y W w l M j B D b 2 x 1 b W 4 8 L 0 l 0 Z W 1 Q Y X R o P j w v S X R l b U x v Y 2 F 0 a W 9 u P j x T d G F i b G V F b n R y a W V z I C 8 + P C 9 J d G V t P j x J d G V t P j x J d G V t T G 9 j Y X R p b 2 4 + P E l 0 Z W 1 U e X B l P k Z v c m 1 1 b G E 8 L 0 l 0 Z W 1 U e X B l P j x J d G V t U G F 0 a D 5 T Z W N 0 a W 9 u M S 9 T a G l w b W V u d F 9 E Z X R h a W x z J T I w K D I p P C 9 J d G V t U G F 0 a D 4 8 L 0 l 0 Z W 1 M b 2 N h d G l v b j 4 8 U 3 R h Y m x l R W 5 0 c m l l c z 4 8 R W 5 0 c n k g V H l w Z T 0 i S X N Q c m l 2 Y X R l I i B W Y W x 1 Z T 0 i b D A i I C 8 + P E V u d H J 5 I F R 5 c G U 9 I l F 1 Z X J 5 S U Q i I F Z h b H V l P S J z N z Z i Z W M y N j k t M j U z O C 0 0 Z D h i L T k x O T c t N W V i N z U 1 M T l j M z c 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N I X 0 l E J n F 1 b 3 Q 7 L C Z x d W 9 0 O 0 N f S U Q m c X V v d D s s J n F 1 b 3 Q 7 U 0 h f Q 0 9 O V E V O V C Z x d W 9 0 O y w m c X V v d D t T S F 9 E T 0 1 B S U 4 m c X V v d D s s J n F 1 b 3 Q 7 U 0 V S X 1 R Z U E U m c X V v d D s s J n F 1 b 3 Q 7 U 0 h f V 0 V J R 0 h U J n F 1 b 3 Q 7 L C Z x d W 9 0 O 1 N I X 0 N I Q V J H R V M m c X V v d D s s J n F 1 b 3 Q 7 U 1 J f Q U R E U i Z x d W 9 0 O y w m c X V v d D t E U 1 9 B R E R S J n F 1 b 3 Q 7 X S I g L z 4 8 R W 5 0 c n k g V H l w Z T 0 i R m l s b E N v b H V t b l R 5 c G V z I i B W Y W x 1 Z T 0 i c 0 F 3 T U d C Z 1 l E Q X d Z R y I g L z 4 8 R W 5 0 c n k g V H l w Z T 0 i R m l s b E x h c 3 R V c G R h d G V k I i B W Y W x 1 Z T 0 i Z D I w M j Q t M D M t M j R U M D g 6 N D I 6 M D g u M T g 5 M D c x M V o i I C 8 + P E V u d H J 5 I F R 5 c G U 9 I l J l b G F 0 a W 9 u c 2 h p c E l u Z m 9 D b 2 5 0 Y W l u Z X I i I F Z h b H V l P S J z e y Z x d W 9 0 O 2 N v b H V t b k N v d W 5 0 J n F 1 b 3 Q 7 O j k s J n F 1 b 3 Q 7 a 2 V 5 Q 2 9 s d W 1 u T m F t Z X M m c X V v d D s 6 W 1 0 s J n F 1 b 3 Q 7 c X V l c n l S Z W x h d G l v b n N o a X B z J n F 1 b 3 Q 7 O l t d L C Z x d W 9 0 O 2 N v b H V t b k l k Z W 5 0 a X R p Z X M m c X V v d D s 6 W y Z x d W 9 0 O 1 N l Y 3 R p b 2 4 x L 1 N o a X B t Z W 5 0 X 0 R l d G F p b H M g K D I p L 0 N o Y W 5 n Z W Q g V H l w Z S 5 7 U 0 h f S U Q s M H 0 m c X V v d D s s J n F 1 b 3 Q 7 U 2 V j d G l v b j E v U 2 h p c G 1 l b n R f R G V 0 Y W l s c y A o M i k v Q 2 h h b m d l Z C B U e X B l L n t D X 0 l E L D F 9 J n F 1 b 3 Q 7 L C Z x d W 9 0 O 1 N l Y 3 R p b 2 4 x L 1 N o a X B t Z W 5 0 X 0 R l d G F p b H M g K D I p L 0 N o Y W 5 n Z W Q g V H l w Z S 5 7 U 0 h f Q 0 9 O V E V O V C w y f S Z x d W 9 0 O y w m c X V v d D t T Z W N 0 a W 9 u M S 9 T a G l w b W V u d F 9 E Z X R h a W x z I C g y K S 9 D a G F u Z 2 V k I F R 5 c G U u e 1 N I X 0 R P T U F J T i w z f S Z x d W 9 0 O y w m c X V v d D t T Z W N 0 a W 9 u M S 9 T a G l w b W V u d F 9 E Z X R h a W x z I C g y K S 9 D a G F u Z 2 V k I F R 5 c G U u e 1 N F U l 9 U W V B F L D R 9 J n F 1 b 3 Q 7 L C Z x d W 9 0 O 1 N l Y 3 R p b 2 4 x L 1 N o a X B t Z W 5 0 X 0 R l d G F p b H M g K D I p L 0 N o Y W 5 n Z W Q g V H l w Z S 5 7 U 0 h f V 0 V J R 0 h U L D V 9 J n F 1 b 3 Q 7 L C Z x d W 9 0 O 1 N l Y 3 R p b 2 4 x L 1 N o a X B t Z W 5 0 X 0 R l d G F p b H M g K D I p L 0 N o Y W 5 n Z W Q g V H l w Z S 5 7 U 0 h f Q 0 h B U k d F U y w 2 f S Z x d W 9 0 O y w m c X V v d D t T Z W N 0 a W 9 u M S 9 T a G l w b W V u d F 9 E Z X R h a W x z I C g y K S 9 D a G F u Z 2 V k I F R 5 c G U u e 1 N S X 0 F E R F I s N 3 0 m c X V v d D s s J n F 1 b 3 Q 7 U 2 V j d G l v b j E v U 2 h p c G 1 l b n R f R G V 0 Y W l s c y A o M i k v Q 2 h h b m d l Z C B U e X B l L n t E U 1 9 B R E R S L D h 9 J n F 1 b 3 Q 7 X S w m c X V v d D t D b 2 x 1 b W 5 D b 3 V u d C Z x d W 9 0 O z o 5 L C Z x d W 9 0 O 0 t l e U N v b H V t b k 5 h b W V z J n F 1 b 3 Q 7 O l t d L C Z x d W 9 0 O 0 N v b H V t b k l k Z W 5 0 a X R p Z X M m c X V v d D s 6 W y Z x d W 9 0 O 1 N l Y 3 R p b 2 4 x L 1 N o a X B t Z W 5 0 X 0 R l d G F p b H M g K D I p L 0 N o Y W 5 n Z W Q g V H l w Z S 5 7 U 0 h f S U Q s M H 0 m c X V v d D s s J n F 1 b 3 Q 7 U 2 V j d G l v b j E v U 2 h p c G 1 l b n R f R G V 0 Y W l s c y A o M i k v Q 2 h h b m d l Z C B U e X B l L n t D X 0 l E L D F 9 J n F 1 b 3 Q 7 L C Z x d W 9 0 O 1 N l Y 3 R p b 2 4 x L 1 N o a X B t Z W 5 0 X 0 R l d G F p b H M g K D I p L 0 N o Y W 5 n Z W Q g V H l w Z S 5 7 U 0 h f Q 0 9 O V E V O V C w y f S Z x d W 9 0 O y w m c X V v d D t T Z W N 0 a W 9 u M S 9 T a G l w b W V u d F 9 E Z X R h a W x z I C g y K S 9 D a G F u Z 2 V k I F R 5 c G U u e 1 N I X 0 R P T U F J T i w z f S Z x d W 9 0 O y w m c X V v d D t T Z W N 0 a W 9 u M S 9 T a G l w b W V u d F 9 E Z X R h a W x z I C g y K S 9 D a G F u Z 2 V k I F R 5 c G U u e 1 N F U l 9 U W V B F L D R 9 J n F 1 b 3 Q 7 L C Z x d W 9 0 O 1 N l Y 3 R p b 2 4 x L 1 N o a X B t Z W 5 0 X 0 R l d G F p b H M g K D I p L 0 N o Y W 5 n Z W Q g V H l w Z S 5 7 U 0 h f V 0 V J R 0 h U L D V 9 J n F 1 b 3 Q 7 L C Z x d W 9 0 O 1 N l Y 3 R p b 2 4 x L 1 N o a X B t Z W 5 0 X 0 R l d G F p b H M g K D I p L 0 N o Y W 5 n Z W Q g V H l w Z S 5 7 U 0 h f Q 0 h B U k d F U y w 2 f S Z x d W 9 0 O y w m c X V v d D t T Z W N 0 a W 9 u M S 9 T a G l w b W V u d F 9 E Z X R h a W x z I C g y K S 9 D a G F u Z 2 V k I F R 5 c G U u e 1 N S X 0 F E R F I s N 3 0 m c X V v d D s s J n F 1 b 3 Q 7 U 2 V j d G l v b j E v U 2 h p c G 1 l b n R f R G V 0 Y W l s c y A o M i k v Q 2 h h b m d l Z C B U e X B l L n t E U 1 9 B R E R S 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U 2 h p c G 1 l b n R f R G V 0 Y W l s c y U y M C g y K S 9 T b 3 V y Y 2 U 8 L 0 l 0 Z W 1 Q Y X R o P j w v S X R l b U x v Y 2 F 0 a W 9 u P j x T d G F i b G V F b n R y a W V z I C 8 + P C 9 J d G V t P j x J d G V t P j x J d G V t T G 9 j Y X R p b 2 4 + P E l 0 Z W 1 U e X B l P k Z v c m 1 1 b G E 8 L 0 l 0 Z W 1 U e X B l P j x J d G V t U G F 0 a D 5 T Z W N 0 a W 9 u M S 9 T a G l w b W V u d F 9 E Z X R h a W x z J T I w K D I p L 1 B y b 2 1 v d G V k J T I w S G V h Z G V y c z w v S X R l b V B h d G g + P C 9 J d G V t T G 9 j Y X R p b 2 4 + P F N 0 Y W J s Z U V u d H J p Z X M g L z 4 8 L 0 l 0 Z W 0 + P E l 0 Z W 0 + P E l 0 Z W 1 M b 2 N h d G l v b j 4 8 S X R l b V R 5 c G U + R m 9 y b X V s Y T w v S X R l b V R 5 c G U + P E l 0 Z W 1 Q Y X R o P l N l Y 3 R p b 2 4 x L 1 N o a X B t Z W 5 0 X 0 R l d G F p b H M l M j A o M i k v Q 2 h h b m d l Z C U y M F R 5 c G U 8 L 0 l 0 Z W 1 Q Y X R o P j w v S X R l b U x v Y 2 F 0 a W 9 u P j x T d G F i b G V F b n R y a W V z I C 8 + P C 9 J d G V t P j x J d G V t P j x J d G V t T G 9 j Y X R p b 2 4 + P E l 0 Z W 1 U e X B l P k Z v c m 1 1 b G E 8 L 0 l 0 Z W 1 U e X B l P j x J d G V t U G F 0 a D 5 T Z W N 0 a W 9 u M S 9 B d m V y Y W d l X 1 d l a W d o 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z N W M 3 O D l h L T Y y N j c t N G I 0 Y S 1 h N m I z L W I 2 M z c 2 N m J k M T J j 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T R V J f V F l Q R S Z x d W 9 0 O y w m c X V v d D t B d m V y Y W d l X 1 d l a W d o d C Z x d W 9 0 O 1 0 i I C 8 + P E V u d H J 5 I F R 5 c G U 9 I k Z p b G x D b 2 x 1 b W 5 U e X B l c y I g V m F s d W U 9 I n N C Z 1 U 9 I i A v P j x F b n R y e S B U e X B l P S J G a W x s T G F z d F V w Z G F 0 Z W Q i I F Z h b H V l P S J k M j A y N C 0 w M y 0 y N F Q w O D o z O T o z O S 4 x M z U z M z c 3 W i I g L z 4 8 R W 5 0 c n k g V H l w Z T 0 i R m l s b E V y c m 9 y Q 2 9 1 b n Q i I F Z h b H V l P S J s M C I g L z 4 8 R W 5 0 c n k g V H l w Z T 0 i R m l s b E V y c m 9 y Q 2 9 k Z S I g V m F s d W U 9 I n N V b m t u b 3 d u I i A v P j x F b n R y e S B U e X B l P S J G a W x s Q 2 9 1 b n Q i I F Z h b H V l P S J s M i I g L z 4 8 R W 5 0 c n k g V H l w Z T 0 i Q W R k Z W R U b 0 R h d G F N b 2 R l b C I g V m F s d W U 9 I m w w I i A v P j x F b n R y e S B U e X B l P S J S Z W N v d m V y e V R h c m d l d F J v d y I g V m F s d W U 9 I m w 2 I i A v P j x F b n R y e S B U e X B l P S J S Z W N v d m V y e V R h c m d l d E N v b H V t b i I g V m F s d W U 9 I m w 0 I i A v P j x F b n R y e S B U e X B l P S J S Z W N v d m V y e V R h c m d l d F N o Z W V 0 I i B W Y W x 1 Z T 0 i c z Y i I C 8 + P E V u d H J 5 I F R 5 c G U 9 I l J l b G F 0 a W 9 u c 2 h p c E l u Z m 9 D b 2 5 0 Y W l u Z X I i I F Z h b H V l P S J z e y Z x d W 9 0 O 2 N v b H V t b k N v d W 5 0 J n F 1 b 3 Q 7 O j I s J n F 1 b 3 Q 7 a 2 V 5 Q 2 9 s d W 1 u T m F t Z X M m c X V v d D s 6 W y Z x d W 9 0 O 1 N F U l 9 U W V B F J n F 1 b 3 Q 7 X S w m c X V v d D t x d W V y e V J l b G F 0 a W 9 u c 2 h p c H M m c X V v d D s 6 W 1 0 s J n F 1 b 3 Q 7 Y 2 9 s d W 1 u S W R l b n R p d G l l c y Z x d W 9 0 O z p b J n F 1 b 3 Q 7 U 2 V j d G l v b j E v U 2 h p c G 1 l b n R f R G V 0 Y W l s c y 9 H c m 9 1 c G V k I F J v d 3 M u e 1 N F U l 9 U W V B F L D B 9 J n F 1 b 3 Q 7 L C Z x d W 9 0 O 1 N l Y 3 R p b 2 4 x L 1 N o a X B t Z W 5 0 X 0 R l d G F p b H M v R 3 J v d X B l Z C B S b 3 d z L n t B d m V y Y W d l X 1 d l a W d o d C w x f S Z x d W 9 0 O 1 0 s J n F 1 b 3 Q 7 Q 2 9 s d W 1 u Q 2 9 1 b n Q m c X V v d D s 6 M i w m c X V v d D t L Z X l D b 2 x 1 b W 5 O Y W 1 l c y Z x d W 9 0 O z p b J n F 1 b 3 Q 7 U 0 V S X 1 R Z U E U m c X V v d D t d L C Z x d W 9 0 O 0 N v b H V t b k l k Z W 5 0 a X R p Z X M m c X V v d D s 6 W y Z x d W 9 0 O 1 N l Y 3 R p b 2 4 x L 1 N o a X B t Z W 5 0 X 0 R l d G F p b H M v R 3 J v d X B l Z C B S b 3 d z L n t T R V J f V F l Q R S w w f S Z x d W 9 0 O y w m c X V v d D t T Z W N 0 a W 9 u M S 9 T a G l w b W V u d F 9 E Z X R h a W x z L 0 d y b 3 V w Z W Q g U m 9 3 c y 5 7 Q X Z l c m F n Z V 9 X Z W l n a H Q s M X 0 m c X V v d D t d L C Z x d W 9 0 O 1 J l b G F 0 a W 9 u c 2 h p c E l u Z m 8 m c X V v d D s 6 W 1 1 9 I i A v P j w v U 3 R h Y m x l R W 5 0 c m l l c z 4 8 L 0 l 0 Z W 0 + P E l 0 Z W 0 + P E l 0 Z W 1 M b 2 N h d G l v b j 4 8 S X R l b V R 5 c G U + R m 9 y b X V s Y T w v S X R l b V R 5 c G U + P E l 0 Z W 1 Q Y X R o P l N l Y 3 R p b 2 4 x L 0 F 2 Z X J h Z 2 V f V 2 V p Z 2 h 0 L 1 N v d X J j Z T w v S X R l b V B h d G g + P C 9 J d G V t T G 9 j Y X R p b 2 4 + P F N 0 Y W J s Z U V u d H J p Z X M g L z 4 8 L 0 l 0 Z W 0 + P E l 0 Z W 0 + P E l 0 Z W 1 M b 2 N h d G l v b j 4 8 S X R l b V R 5 c G U + R m 9 y b X V s Y T w v S X R l b V R 5 c G U + P E l 0 Z W 1 Q Y X R o P l N l Y 3 R p b 2 4 x L 0 F 2 Z X J h Z 2 V f V 2 V p Z 2 h 0 L 1 B y b 2 1 v d G V k J T I w S G V h Z G V y c z w v S X R l b V B h d G g + P C 9 J d G V t T G 9 j Y X R p b 2 4 + P F N 0 Y W J s Z U V u d H J p Z X M g L z 4 8 L 0 l 0 Z W 0 + P E l 0 Z W 0 + P E l 0 Z W 1 M b 2 N h d G l v b j 4 8 S X R l b V R 5 c G U + R m 9 y b X V s Y T w v S X R l b V R 5 c G U + P E l 0 Z W 1 Q Y X R o P l N l Y 3 R p b 2 4 x L 0 F 2 Z X J h Z 2 V f V 2 V p Z 2 h 0 L 0 N o Y W 5 n Z W Q l M j B U e X B l P C 9 J d G V t U G F 0 a D 4 8 L 0 l 0 Z W 1 M b 2 N h d G l v b j 4 8 U 3 R h Y m x l R W 5 0 c m l l c y A v P j w v S X R l b T 4 8 S X R l b T 4 8 S X R l b U x v Y 2 F 0 a W 9 u P j x J d G V t V H l w Z T 5 G b 3 J t d W x h P C 9 J d G V t V H l w Z T 4 8 S X R l b V B h d G g + U 2 V j d G l v b j E v Q X Z l c m F n Z V 9 X Z W l n a H Q v R 3 J v d X B l Z C U y M F J v d 3 M 8 L 0 l 0 Z W 1 Q Y X R o P j w v S X R l b U x v Y 2 F 0 a W 9 u P j x T d G F i b G V F b n R y a W V z I C 8 + P C 9 J d G V t P j x J d G V t P j x J d G V t T G 9 j Y X R p b 2 4 + P E l 0 Z W 1 U e X B l P k Z v c m 1 1 b G E 8 L 0 l 0 Z W 1 U e X B l P j x J d G V t U G F 0 a D 5 T Z W N 0 a W 9 u M S 9 Q Y X l t Z W 5 0 X 0 R l d G F p b H M l M j A o M i k 8 L 0 l 0 Z W 1 Q Y X R o P j w v S X R l b U x v Y 2 F 0 a W 9 u P j x T d G F i b G V F b n R y a W V z P j x F b n R y e S B U e X B l P S J J c 1 B y a X Z h d G U i I F Z h b H V l P S J s M C I g L z 4 8 R W 5 0 c n k g V H l w Z T 0 i U X V l c n l J R C I g V m F s d W U 9 I n M w Y z E 2 N z J h Z S 0 x O D U x L T Q 5 O G M t O T l i M i 1 k Z j A z M z l i M j N m M j 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y M D A i I C 8 + P E V u d H J 5 I F R 5 c G U 9 I k Z p b G x D b 2 x 1 b W 5 O Y W 1 l c y I g V m F s d W U 9 I n N b J n F 1 b 3 Q 7 U G F 5 b W V u d F 9 J R C Z x d W 9 0 O y w m c X V v d D t D X 0 l E J n F 1 b 3 Q 7 L C Z x d W 9 0 O 1 N I X 0 l E J n F 1 b 3 Q 7 L C Z x d W 9 0 O 0 F N T 1 V O V C Z x d W 9 0 O y w m c X V v d D t Q Y X l t Z W 5 0 X 1 N 0 Y X R 1 c y Z x d W 9 0 O y w m c X V v d D t Q Y X l t Z W 5 0 X 0 1 v Z G U m c X V v d D s s J n F 1 b 3 Q 7 U G F 5 b W V u d F 9 E Y X R l J n F 1 b 3 Q 7 L C Z x d W 9 0 O 1 B h e V 9 D Y X R l Z 2 9 y e S Z x d W 9 0 O 1 0 i I C 8 + P E V u d H J 5 I F R 5 c G U 9 I k Z p b G x D b 2 x 1 b W 5 U e X B l c y I g V m F s d W U 9 I n N C Z 0 1 E Q X d Z R 0 J n Q T 0 i I C 8 + P E V u d H J 5 I F R 5 c G U 9 I k Z p b G x M Y X N 0 V X B k Y X R l Z C I g V m F s d W U 9 I m Q y M D I 0 L T A z L T I 0 V D A 4 O j M 5 O j M 5 L j E 3 M j c 4 M T l a I i A v P j x F b n R y e S B U e X B l P S J G a W x s R X J y b 3 J D b 3 V u d C I g V m F s d W U 9 I m w w I i A v P j x F b n R y e S B U e X B l P S J G a W x s R X J y b 3 J D b 2 R l I i B W Y W x 1 Z T 0 i c 1 V u a 2 5 v d 2 4 i I C 8 + P E V u d H J 5 I F R 5 c G U 9 I k Z p b G x T d G F 0 d X M i I F Z h b H V l P S J z Q 2 9 t c G x l d G U i I C 8 + P E V u d H J 5 I F R 5 c G U 9 I l J l Y 2 9 2 Z X J 5 V G F y Z 2 V 0 U 2 h l Z X Q i I F Z h b H V l P S J z U 2 h l Z X Q z I i A v P j x F b n R y e S B U e X B l P S J S Z W N v d m V y e V R h c m d l d E N v b H V t b i I g V m F s d W U 9 I m w x I i A v P j x F b n R y e S B U e X B l P S J S Z W N v d m V y e V R h c m d l d F J v d y I g V m F s d W U 9 I m w y I i A v P j x F b n R y e S B U e X B l P S J M b 2 F k Z W R U b 0 F u Y W x 5 c 2 l z U 2 V y d m l j Z X M i I F Z h b H V l P S J s M C 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Q Y X l t Z W 5 0 X 0 R l d G F p b H M g K D I p L 0 N o Y W 5 n Z W Q g V H l w Z S 5 7 U G F 5 b W V u d F 9 J R C w w f S Z x d W 9 0 O y w m c X V v d D t T Z W N 0 a W 9 u M S 9 Q Y X l t Z W 5 0 X 0 R l d G F p b H M g K D I p L 0 N o Y W 5 n Z W Q g V H l w Z S 5 7 Q 1 9 J R C w x f S Z x d W 9 0 O y w m c X V v d D t T Z W N 0 a W 9 u M S 9 Q Y X l t Z W 5 0 X 0 R l d G F p b H M g K D I p L 0 N o Y W 5 n Z W Q g V H l w Z S 5 7 U 0 h f S U Q s M n 0 m c X V v d D s s J n F 1 b 3 Q 7 U 2 V j d G l v b j E v U G F 5 b W V u d F 9 E Z X R h a W x z I C g y K S 9 D a G F u Z 2 V k I F R 5 c G U u e 0 F N T 1 V O V C w z f S Z x d W 9 0 O y w m c X V v d D t T Z W N 0 a W 9 u M S 9 Q Y X l t Z W 5 0 X 0 R l d G F p b H M g K D I p L 0 N o Y W 5 n Z W Q g V H l w Z S 5 7 U G F 5 b W V u d F 9 T d G F 0 d X M s N H 0 m c X V v d D s s J n F 1 b 3 Q 7 U 2 V j d G l v b j E v U G F 5 b W V u d F 9 E Z X R h a W x z I C g y K S 9 D a G F u Z 2 V k I F R 5 c G U u e 1 B h e W 1 l b n R f T W 9 k Z S w 1 f S Z x d W 9 0 O y w m c X V v d D t T Z W N 0 a W 9 u M S 9 Q Y X l t Z W 5 0 X 0 R l d G F p b H M g K D I p L 1 J l c G x h Y 2 V k I F Z h b H V l L n t Q Y X l t Z W 5 0 X 0 R h d G U s N n 0 m c X V v d D s s J n F 1 b 3 Q 7 U 2 V j d G l v b j E v U G F 5 b W V u d F 9 E Z X R h a W x z I C g y K S 9 B Z G R l Z C B D b 2 5 k a X R p b 2 5 h b C B D b 2 x 1 b W 4 u e 1 B h e V 9 D Y X R l Z 2 9 y e S w 3 f S Z x d W 9 0 O 1 0 s J n F 1 b 3 Q 7 Q 2 9 s d W 1 u Q 2 9 1 b n Q m c X V v d D s 6 O C w m c X V v d D t L Z X l D b 2 x 1 b W 5 O Y W 1 l c y Z x d W 9 0 O z p b X S w m c X V v d D t D b 2 x 1 b W 5 J Z G V u d G l 0 a W V z J n F 1 b 3 Q 7 O l s m c X V v d D t T Z W N 0 a W 9 u M S 9 Q Y X l t Z W 5 0 X 0 R l d G F p b H M g K D I p L 0 N o Y W 5 n Z W Q g V H l w Z S 5 7 U G F 5 b W V u d F 9 J R C w w f S Z x d W 9 0 O y w m c X V v d D t T Z W N 0 a W 9 u M S 9 Q Y X l t Z W 5 0 X 0 R l d G F p b H M g K D I p L 0 N o Y W 5 n Z W Q g V H l w Z S 5 7 Q 1 9 J R C w x f S Z x d W 9 0 O y w m c X V v d D t T Z W N 0 a W 9 u M S 9 Q Y X l t Z W 5 0 X 0 R l d G F p b H M g K D I p L 0 N o Y W 5 n Z W Q g V H l w Z S 5 7 U 0 h f S U Q s M n 0 m c X V v d D s s J n F 1 b 3 Q 7 U 2 V j d G l v b j E v U G F 5 b W V u d F 9 E Z X R h a W x z I C g y K S 9 D a G F u Z 2 V k I F R 5 c G U u e 0 F N T 1 V O V C w z f S Z x d W 9 0 O y w m c X V v d D t T Z W N 0 a W 9 u M S 9 Q Y X l t Z W 5 0 X 0 R l d G F p b H M g K D I p L 0 N o Y W 5 n Z W Q g V H l w Z S 5 7 U G F 5 b W V u d F 9 T d G F 0 d X M s N H 0 m c X V v d D s s J n F 1 b 3 Q 7 U 2 V j d G l v b j E v U G F 5 b W V u d F 9 E Z X R h a W x z I C g y K S 9 D a G F u Z 2 V k I F R 5 c G U u e 1 B h e W 1 l b n R f T W 9 k Z S w 1 f S Z x d W 9 0 O y w m c X V v d D t T Z W N 0 a W 9 u M S 9 Q Y X l t Z W 5 0 X 0 R l d G F p b H M g K D I p L 1 J l c G x h Y 2 V k I F Z h b H V l L n t Q Y X l t Z W 5 0 X 0 R h d G U s N n 0 m c X V v d D s s J n F 1 b 3 Q 7 U 2 V j d G l v b j E v U G F 5 b W V u d F 9 E Z X R h a W x z I C g y K S 9 B Z G R l Z C B D b 2 5 k a X R p b 2 5 h b C B D b 2 x 1 b W 4 u e 1 B h e V 9 D Y X R l Z 2 9 y e S w 3 f S Z x d W 9 0 O 1 0 s J n F 1 b 3 Q 7 U m V s Y X R p b 2 5 z a G l w S W 5 m b y Z x d W 9 0 O z p b X X 0 i I C 8 + P C 9 T d G F i b G V F b n R y a W V z P j w v S X R l b T 4 8 S X R l b T 4 8 S X R l b U x v Y 2 F 0 a W 9 u P j x J d G V t V H l w Z T 5 G b 3 J t d W x h P C 9 J d G V t V H l w Z T 4 8 S X R l b V B h d G g + U 2 V j d G l v b j E v U G F 5 b W V u d F 9 E Z X R h a W x z J T I w K D I p L 1 N v d X J j Z T w v S X R l b V B h d G g + P C 9 J d G V t T G 9 j Y X R p b 2 4 + P F N 0 Y W J s Z U V u d H J p Z X M g L z 4 8 L 0 l 0 Z W 0 + P E l 0 Z W 0 + P E l 0 Z W 1 M b 2 N h d G l v b j 4 8 S X R l b V R 5 c G U + R m 9 y b X V s Y T w v S X R l b V R 5 c G U + P E l 0 Z W 1 Q Y X R o P l N l Y 3 R p b 2 4 x L 1 B h e W 1 l b n R f R G V 0 Y W l s c y U y M C g y K S 9 Q c m 9 t b 3 R l Z C U y M E h l Y W R l c n M 8 L 0 l 0 Z W 1 Q Y X R o P j w v S X R l b U x v Y 2 F 0 a W 9 u P j x T d G F i b G V F b n R y a W V z I C 8 + P C 9 J d G V t P j x J d G V t P j x J d G V t T G 9 j Y X R p b 2 4 + P E l 0 Z W 1 U e X B l P k Z v c m 1 1 b G E 8 L 0 l 0 Z W 1 U e X B l P j x J d G V t U G F 0 a D 5 T Z W N 0 a W 9 u M S 9 Q Y X l t Z W 5 0 X 0 R l d G F p b H M l M j A o M i k v Q 2 h h b m d l Z C U y M F R 5 c G U 8 L 0 l 0 Z W 1 Q Y X R o P j w v S X R l b U x v Y 2 F 0 a W 9 u P j x T d G F i b G V F b n R y a W V z I C 8 + P C 9 J d G V t P j x J d G V t P j x J d G V t T G 9 j Y X R p b 2 4 + P E l 0 Z W 1 U e X B l P k Z v c m 1 1 b G E 8 L 0 l 0 Z W 1 U e X B l P j x J d G V t U G F 0 a D 5 T Z W N 0 a W 9 u M S 9 Q Y X l t Z W 5 0 X 0 R l d G F p b H M l M j A o M i k v Q 2 h h b m d l Z C U y M F R 5 c G U x P C 9 J d G V t U G F 0 a D 4 8 L 0 l 0 Z W 1 M b 2 N h d G l v b j 4 8 U 3 R h Y m x l R W 5 0 c m l l c y A v P j w v S X R l b T 4 8 S X R l b T 4 8 S X R l b U x v Y 2 F 0 a W 9 u P j x J d G V t V H l w Z T 5 G b 3 J t d W x h P C 9 J d G V t V H l w Z T 4 8 S X R l b V B h d G g + U 2 V j d G l v b j E v U G F 5 b W V u d F 9 E Z X R h a W x z J T I w K D I p L 1 J l c G x h Y 2 V k J T I w V m F s d W U 8 L 0 l 0 Z W 1 Q Y X R o P j w v S X R l b U x v Y 2 F 0 a W 9 u P j x T d G F i b G V F b n R y a W V z I C 8 + P C 9 J d G V t P j x J d G V t P j x J d G V t T G 9 j Y X R p b 2 4 + P E l 0 Z W 1 U e X B l P k Z v c m 1 1 b G E 8 L 0 l 0 Z W 1 U e X B l P j x J d G V t U G F 0 a D 5 T Z W N 0 a W 9 u M S 9 Q Y X l t Z W 5 0 X 0 R l d G F p b H M l M j A o M i k v Q W R k Z W Q l M j B D b 2 5 k a X R p b 2 5 h b C U y M E N v b H V t b j w v S X R l b V B h d G g + P C 9 J d G V t T G 9 j Y X R p b 2 4 + P F N 0 Y W J s Z U V u d H J p Z X M g L z 4 8 L 0 l 0 Z W 0 + P E l 0 Z W 0 + P E l 0 Z W 1 M b 2 N h d G l v b j 4 8 S X R l b V R 5 c G U + R m 9 y b X V s Y T w v S X R l b V R 5 c G U + P E l 0 Z W 1 Q Y X R o P l N l Y 3 R p b 2 4 x L 1 N o a X B t Z W 5 0 X 0 R l d G F p b H M l M j A o M y k 8 L 0 l 0 Z W 1 Q Y X R o P j w v S X R l b U x v Y 2 F 0 a W 9 u P j x T d G F i b G V F b n R y a W V z P j x F b n R y e S B U e X B l P S J R d W V y e U l E I i B W Y W x 1 Z T 0 i c z c 3 Z W J m Z j Y y L W Y 1 O D I t N G Z m M y 0 5 M G E 0 L W Z j N j Q 0 Z W E 1 M z Z k Y 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U 0 h f S U Q m c X V v d D s s J n F 1 b 3 Q 7 Q 1 9 J R C Z x d W 9 0 O y w m c X V v d D t T S F 9 D T 0 5 U R U 5 U J n F 1 b 3 Q 7 L C Z x d W 9 0 O 1 N I X 0 R P T U F J T i Z x d W 9 0 O y w m c X V v d D t T R V J f V F l Q R S Z x d W 9 0 O y w m c X V v d D t T S F 9 X R U l H S F Q m c X V v d D s s J n F 1 b 3 Q 7 U 0 h f Q 0 h B U k d F U y Z x d W 9 0 O y w m c X V v d D t T U l 9 B R E R S J n F 1 b 3 Q 7 L C Z x d W 9 0 O 0 R T X 0 F E R F I m c X V v d D t d I i A v P j x F b n R y e S B U e X B l P S J G a W x s Q 2 9 s d W 1 u V H l w Z X M i I F Z h b H V l P S J z Q X d N R 0 J n W U R B d 1 l H I i A v P j x F b n R y e S B U e X B l P S J G a W x s T G F z d F V w Z G F 0 Z W Q i I F Z h b H V l P S J k M j A y N C 0 w M y 0 y N F Q w O D o z O T o z O S 4 x O D Q 5 N T M 2 W i I g L z 4 8 R W 5 0 c n k g V H l w Z T 0 i R m l s b E V y c m 9 y Q 2 9 1 b n Q i I F Z h b H V l P S J s M C I g L z 4 8 R W 5 0 c n k g V H l w Z T 0 i R m l s b E V y c m 9 y Q 2 9 k Z S I g V m F s d W U 9 I n N V b m t u b 3 d u I i A v P j x F b n R y e S B U e X B l P S J G a W x s Q 2 9 1 b n Q i I F Z h b H V l P S J s M j A w 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N o a X B t Z W 5 0 X 0 R l d G F p b H M g K D I p L 0 N o Y W 5 n Z W Q g V H l w Z S 5 7 U 0 h f S U Q s M H 0 m c X V v d D s s J n F 1 b 3 Q 7 U 2 V j d G l v b j E v U 2 h p c G 1 l b n R f R G V 0 Y W l s c y A o M i k v Q 2 h h b m d l Z C B U e X B l L n t D X 0 l E L D F 9 J n F 1 b 3 Q 7 L C Z x d W 9 0 O 1 N l Y 3 R p b 2 4 x L 1 N o a X B t Z W 5 0 X 0 R l d G F p b H M g K D I p L 0 N o Y W 5 n Z W Q g V H l w Z S 5 7 U 0 h f Q 0 9 O V E V O V C w y f S Z x d W 9 0 O y w m c X V v d D t T Z W N 0 a W 9 u M S 9 T a G l w b W V u d F 9 E Z X R h a W x z I C g y K S 9 D a G F u Z 2 V k I F R 5 c G U u e 1 N I X 0 R P T U F J T i w z f S Z x d W 9 0 O y w m c X V v d D t T Z W N 0 a W 9 u M S 9 T a G l w b W V u d F 9 E Z X R h a W x z I C g y K S 9 D a G F u Z 2 V k I F R 5 c G U u e 1 N F U l 9 U W V B F L D R 9 J n F 1 b 3 Q 7 L C Z x d W 9 0 O 1 N l Y 3 R p b 2 4 x L 1 N o a X B t Z W 5 0 X 0 R l d G F p b H M g K D I p L 0 N o Y W 5 n Z W Q g V H l w Z S 5 7 U 0 h f V 0 V J R 0 h U L D V 9 J n F 1 b 3 Q 7 L C Z x d W 9 0 O 1 N l Y 3 R p b 2 4 x L 1 N o a X B t Z W 5 0 X 0 R l d G F p b H M g K D I p L 0 N o Y W 5 n Z W Q g V H l w Z S 5 7 U 0 h f Q 0 h B U k d F U y w 2 f S Z x d W 9 0 O y w m c X V v d D t T Z W N 0 a W 9 u M S 9 T a G l w b W V u d F 9 E Z X R h a W x z I C g y K S 9 D a G F u Z 2 V k I F R 5 c G U u e 1 N S X 0 F E R F I s N 3 0 m c X V v d D s s J n F 1 b 3 Q 7 U 2 V j d G l v b j E v U 2 h p c G 1 l b n R f R G V 0 Y W l s c y A o M i k v Q 2 h h b m d l Z C B U e X B l L n t E U 1 9 B R E R S L D h 9 J n F 1 b 3 Q 7 X S w m c X V v d D t D b 2 x 1 b W 5 D b 3 V u d C Z x d W 9 0 O z o 5 L C Z x d W 9 0 O 0 t l e U N v b H V t b k 5 h b W V z J n F 1 b 3 Q 7 O l t d L C Z x d W 9 0 O 0 N v b H V t b k l k Z W 5 0 a X R p Z X M m c X V v d D s 6 W y Z x d W 9 0 O 1 N l Y 3 R p b 2 4 x L 1 N o a X B t Z W 5 0 X 0 R l d G F p b H M g K D I p L 0 N o Y W 5 n Z W Q g V H l w Z S 5 7 U 0 h f S U Q s M H 0 m c X V v d D s s J n F 1 b 3 Q 7 U 2 V j d G l v b j E v U 2 h p c G 1 l b n R f R G V 0 Y W l s c y A o M i k v Q 2 h h b m d l Z C B U e X B l L n t D X 0 l E L D F 9 J n F 1 b 3 Q 7 L C Z x d W 9 0 O 1 N l Y 3 R p b 2 4 x L 1 N o a X B t Z W 5 0 X 0 R l d G F p b H M g K D I p L 0 N o Y W 5 n Z W Q g V H l w Z S 5 7 U 0 h f Q 0 9 O V E V O V C w y f S Z x d W 9 0 O y w m c X V v d D t T Z W N 0 a W 9 u M S 9 T a G l w b W V u d F 9 E Z X R h a W x z I C g y K S 9 D a G F u Z 2 V k I F R 5 c G U u e 1 N I X 0 R P T U F J T i w z f S Z x d W 9 0 O y w m c X V v d D t T Z W N 0 a W 9 u M S 9 T a G l w b W V u d F 9 E Z X R h a W x z I C g y K S 9 D a G F u Z 2 V k I F R 5 c G U u e 1 N F U l 9 U W V B F L D R 9 J n F 1 b 3 Q 7 L C Z x d W 9 0 O 1 N l Y 3 R p b 2 4 x L 1 N o a X B t Z W 5 0 X 0 R l d G F p b H M g K D I p L 0 N o Y W 5 n Z W Q g V H l w Z S 5 7 U 0 h f V 0 V J R 0 h U L D V 9 J n F 1 b 3 Q 7 L C Z x d W 9 0 O 1 N l Y 3 R p b 2 4 x L 1 N o a X B t Z W 5 0 X 0 R l d G F p b H M g K D I p L 0 N o Y W 5 n Z W Q g V H l w Z S 5 7 U 0 h f Q 0 h B U k d F U y w 2 f S Z x d W 9 0 O y w m c X V v d D t T Z W N 0 a W 9 u M S 9 T a G l w b W V u d F 9 E Z X R h a W x z I C g y K S 9 D a G F u Z 2 V k I F R 5 c G U u e 1 N S X 0 F E R F I s N 3 0 m c X V v d D s s J n F 1 b 3 Q 7 U 2 V j d G l v b j E v U 2 h p c G 1 l b n R f R G V 0 Y W l s c y A o M i k v Q 2 h h b m d l Z C B U e X B l L n t E U 1 9 B R E R S L D h 9 J n F 1 b 3 Q 7 X S w m c X V v d D t S Z W x h d G l v b n N o a X B J b m Z v J n F 1 b 3 Q 7 O l t d f S I g L z 4 8 L 1 N 0 Y W J s Z U V u d H J p Z X M + P C 9 J d G V t P j x J d G V t P j x J d G V t T G 9 j Y X R p b 2 4 + P E l 0 Z W 1 U e X B l P k Z v c m 1 1 b G E 8 L 0 l 0 Z W 1 U e X B l P j x J d G V t U G F 0 a D 5 T Z W N 0 a W 9 u M S 9 T a G l w b W V u d F 9 E Z X R h a W x z J T I w K D M p L 1 N v d X J j Z T w v S X R l b V B h d G g + P C 9 J d G V t T G 9 j Y X R p b 2 4 + P F N 0 Y W J s Z U V u d H J p Z X M g L z 4 8 L 0 l 0 Z W 0 + P E l 0 Z W 0 + P E l 0 Z W 1 M b 2 N h d G l v b j 4 8 S X R l b V R 5 c G U + R m 9 y b X V s Y T w v S X R l b V R 5 c G U + P E l 0 Z W 1 Q Y X R o P l N l Y 3 R p b 2 4 x L 0 R h d G F f U 2 h l Z X Q v U m V w b G F j Z W Q l M j B W Y W x 1 Z T w v S X R l b V B h d G g + P C 9 J d G V t T G 9 j Y X R p b 2 4 + P F N 0 Y W J s Z U V u d H J p Z X M g L z 4 8 L 0 l 0 Z W 0 + P E l 0 Z W 0 + P E l 0 Z W 1 M b 2 N h d G l v b j 4 8 S X R l b V R 5 c G U + R m 9 y b X V s Y T w v S X R l b V R 5 c G U + P E l 0 Z W 1 Q Y X R o P l N l Y 3 R p b 2 4 x L 0 R h d G F f U 2 h l Z X Q v Q 2 h h b m d l Z C U y M F R 5 c G U 8 L 0 l 0 Z W 1 Q Y X R o P j w v S X R l b U x v Y 2 F 0 a W 9 u P j x T d G F i b G V F b n R y a W V z I C 8 + P C 9 J d G V t P j x J d G V t P j x J d G V t T G 9 j Y X R p b 2 4 + P E l 0 Z W 1 U e X B l P k Z v c m 1 1 b G E 8 L 0 l 0 Z W 1 U e X B l P j x J d G V t U G F 0 a D 5 T Z W N 0 a W 9 u M S 9 E Y X R h X 1 N o Z W V 0 L 0 F k Z G V k J T I w Q 3 V z d G 9 t P C 9 J d G V t U G F 0 a D 4 8 L 0 l 0 Z W 1 M b 2 N h d G l v b j 4 8 U 3 R h Y m x l R W 5 0 c m l l c y A v P j w v S X R l b T 4 8 S X R l b T 4 8 S X R l b U x v Y 2 F 0 a W 9 u P j x J d G V t V H l w Z T 5 G b 3 J t d W x h P C 9 J d G V t V H l w Z T 4 8 S X R l b V B h d G g + U 2 V j d G l v b j E v Q 3 V z d G 9 t Z X I l M j A o M i k 8 L 0 l 0 Z W 1 Q Y X R o P j w v S X R l b U x v Y 2 F 0 a W 9 u P j x T d G F i b G V F b n R y a W V z P j x F b n R y e S B U e X B l P S J J c 1 B y a X Z h d G U i I F Z h b H V l P S J s M C I g L z 4 8 R W 5 0 c n k g V H l w Z T 0 i R m l s b E V u Y W J s Z W Q i I F Z h b H V l P S J s M C I g L z 4 8 R W 5 0 c n k g V H l w Z T 0 i U X V l c n l J R C I g V m F s d W U 9 I n M 5 Y z U 2 Y z N k N y 0 y N T Y 1 L T R i Y z A t Y j l i M y 0 z M D N l Z j h h M W Q 4 Y z Q 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P Y m p l Y 3 R U e X B l I i B W Y W x 1 Z T 0 i c 0 N v b m 5 l Y 3 R p b 2 5 P b m x 5 I i A v P j x F b n R y e S B U e X B l P S J G a W x s V G 9 E Y X R h T W 9 k Z W x F b m F i b G V k I i B W Y W x 1 Z T 0 i b D A i I C 8 + P E V u d H J 5 I F R 5 c G U 9 I k Z p b G x F c n J v c k N v Z G U i I F Z h b H V l P S J z V W 5 r b m 9 3 b i I g L z 4 8 R W 5 0 c n k g V H l w Z T 0 i Q W R k Z W R U b 0 R h d G F N b 2 R l b C I g V m F s d W U 9 I m w w I i A v P j x F b n R y e S B U e X B l P S J G a W x s T G F z d F V w Z G F 0 Z W Q i I F Z h b H V l P S J k M j A y N C 0 w M y 0 y N F Q w O D o z O T o z O S 4 y M D M 1 O D U 2 W i 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X 0 l E L D B 9 J n F 1 b 3 Q 7 L C Z x d W 9 0 O 1 N l Y 3 R p b 2 4 x L 0 N 1 c 3 R v b W V y L 0 N o Y W 5 n Z W Q g V H l w Z S 5 7 T V 9 J R C w x f S Z x d W 9 0 O y w m c X V v d D t T Z W N 0 a W 9 u M S 9 D d X N 0 b 2 1 l c i 9 D Y X B p d G F s a X p l Z C B F Y W N o I F d v c m Q u e 0 N f T k F N R S w y f S Z x d W 9 0 O y w m c X V v d D t T Z W N 0 a W 9 u M S 9 D d X N 0 b 2 1 l c i 9 M b 3 d l c m N h c 2 V k I F R l e H Q u e 0 N f R U 1 B S U x f S U Q s M 3 0 m c X V v d D s s J n F 1 b 3 Q 7 U 2 V j d G l v b j E v Q 3 V z d G 9 t Z X I v Q 2 h h b m d l Z C B U e X B l L n t D X 1 R Z U E U s N H 0 m c X V v d D s s J n F 1 b 3 Q 7 U 2 V j d G l v b j E v Q 3 V z d G 9 t Z X I v Q 2 h h b m d l Z C B U e X B l L n t D X 0 F E R F I s N X 0 m c X V v d D s s J n F 1 b 3 Q 7 U 2 V j d G l v b j E v Q 3 V z d G 9 t Z X I v Q 2 h h b m d l Z C B U e X B l L n t D X 0 N P T l R f T k 8 s N n 0 m c X V v d D t d L C Z x d W 9 0 O 0 N v b H V t b k N v d W 5 0 J n F 1 b 3 Q 7 O j c s J n F 1 b 3 Q 7 S 2 V 5 Q 2 9 s d W 1 u T m F t Z X M m c X V v d D s 6 W 1 0 s J n F 1 b 3 Q 7 Q 2 9 s d W 1 u S W R l b n R p d G l l c y Z x d W 9 0 O z p b J n F 1 b 3 Q 7 U 2 V j d G l v b j E v Q 3 V z d G 9 t Z X I v Q 2 h h b m d l Z C B U e X B l L n t D X 0 l E L D B 9 J n F 1 b 3 Q 7 L C Z x d W 9 0 O 1 N l Y 3 R p b 2 4 x L 0 N 1 c 3 R v b W V y L 0 N o Y W 5 n Z W Q g V H l w Z S 5 7 T V 9 J R C w x f S Z x d W 9 0 O y w m c X V v d D t T Z W N 0 a W 9 u M S 9 D d X N 0 b 2 1 l c i 9 D Y X B p d G F s a X p l Z C B F Y W N o I F d v c m Q u e 0 N f T k F N R S w y f S Z x d W 9 0 O y w m c X V v d D t T Z W N 0 a W 9 u M S 9 D d X N 0 b 2 1 l c i 9 M b 3 d l c m N h c 2 V k I F R l e H Q u e 0 N f R U 1 B S U x f S U Q s M 3 0 m c X V v d D s s J n F 1 b 3 Q 7 U 2 V j d G l v b j E v Q 3 V z d G 9 t Z X I v Q 2 h h b m d l Z C B U e X B l L n t D X 1 R Z U E U s N H 0 m c X V v d D s s J n F 1 b 3 Q 7 U 2 V j d G l v b j E v Q 3 V z d G 9 t Z X I v Q 2 h h b m d l Z C B U e X B l L n t D X 0 F E R F I s N X 0 m c X V v d D s s J n F 1 b 3 Q 7 U 2 V j d G l v b j E v Q 3 V z d G 9 t Z X I v Q 2 h h b m d l Z C B U e X B l L n t D X 0 N P T l R f T k 8 s N n 0 m c X V v d D t d L C Z x d W 9 0 O 1 J l b G F 0 a W 9 u c 2 h p c E l u Z m 8 m c X V v d D s 6 W 1 1 9 I i A v P j w v U 3 R h Y m x l R W 5 0 c m l l c z 4 8 L 0 l 0 Z W 0 + P E l 0 Z W 0 + P E l 0 Z W 1 M b 2 N h d G l v b j 4 8 S X R l b V R 5 c G U + R m 9 y b X V s Y T w v S X R l b V R 5 c G U + P E l 0 Z W 1 Q Y X R o P l N l Y 3 R p b 2 4 x L 0 N 1 c 3 R v b W V y J T I w K D I p L 1 N v d X J j Z T w v S X R l b V B h d G g + P C 9 J d G V t T G 9 j Y X R p b 2 4 + P F N 0 Y W J s Z U V u d H J p Z X M g L z 4 8 L 0 l 0 Z W 0 + P E l 0 Z W 0 + P E l 0 Z W 1 M b 2 N h d G l v b j 4 8 S X R l b V R 5 c G U + R m 9 y b X V s Y T w v S X R l b V R 5 c G U + P E l 0 Z W 1 Q Y X R o P l N l Y 3 R p b 2 4 x L 0 N 1 c 3 R v b W V y J T I w K D I p L 1 B y b 2 1 v d G V k J T I w S G V h Z G V y c z w v S X R l b V B h d G g + P C 9 J d G V t T G 9 j Y X R p b 2 4 + P F N 0 Y W J s Z U V u d H J p Z X M g L z 4 8 L 0 l 0 Z W 0 + P E l 0 Z W 0 + P E l 0 Z W 1 M b 2 N h d G l v b j 4 8 S X R l b V R 5 c G U + R m 9 y b X V s Y T w v S X R l b V R 5 c G U + P E l 0 Z W 1 Q Y X R o P l N l Y 3 R p b 2 4 x L 0 N 1 c 3 R v b W V y J T I w K D I p L 0 N o Y W 5 n Z W Q l M j B U e X B l P C 9 J d G V t U G F 0 a D 4 8 L 0 l 0 Z W 1 M b 2 N h d G l v b j 4 8 U 3 R h Y m x l R W 5 0 c m l l c y A v P j w v S X R l b T 4 8 S X R l b T 4 8 S X R l b U x v Y 2 F 0 a W 9 u P j x J d G V t V H l w Z T 5 G b 3 J t d W x h P C 9 J d G V t V H l w Z T 4 8 S X R l b V B h d G g + U 2 V j d G l v b j E v Q 3 V z d G 9 t Z X I l M j A o M i k v T G 9 3 Z X J j Y X N l Z C U y M F R l e H Q 8 L 0 l 0 Z W 1 Q Y X R o P j w v S X R l b U x v Y 2 F 0 a W 9 u P j x T d G F i b G V F b n R y a W V z I C 8 + P C 9 J d G V t P j x J d G V t P j x J d G V t T G 9 j Y X R p b 2 4 + P E l 0 Z W 1 U e X B l P k Z v c m 1 1 b G E 8 L 0 l 0 Z W 1 U e X B l P j x J d G V t U G F 0 a D 5 T Z W N 0 a W 9 u M S 9 D d X N 0 b 2 1 l c i U y M C g y K S 9 D Y X B p d G F s a X p l Z C U y M E V h Y 2 g l M j B X b 3 J k P C 9 J d G V t U G F 0 a D 4 8 L 0 l 0 Z W 1 M b 2 N h d G l v b j 4 8 U 3 R h Y m x l R W 5 0 c m l l c y A v P j w v S X R l b T 4 8 S X R l b T 4 8 S X R l b U x v Y 2 F 0 a W 9 u P j x J d G V t V H l w Z T 5 G b 3 J t d W x h P C 9 J d G V t V H l w Z T 4 8 S X R l b V B h d G g + U 2 V j d G l v b j E v U G F 5 b W V u d F 9 E Z X R h a W x z J T I w K D Y p P C 9 J d G V t U G F 0 a D 4 8 L 0 l 0 Z W 1 M b 2 N h d G l v b j 4 8 U 3 R h Y m x l R W 5 0 c m l l c z 4 8 R W 5 0 c n k g V H l w Z T 0 i S X N Q c m l 2 Y X R l I i B W Y W x 1 Z T 0 i b D A i I C 8 + P E V u d H J 5 I F R 5 c G U 9 I l F 1 Z X J 5 S U Q i I F Z h b H V l P S J z M z B k N m F l N j k t Y m Q 2 Z S 0 0 M j Z l L T l h Z T M t M 2 M 0 N T k 2 M z A y Y T Q 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2 R l I i B W Y W x 1 Z T 0 i c 1 V u a 2 5 v d 2 4 i I C 8 + P E V u d H J 5 I F R 5 c G U 9 I k F k Z G V k V G 9 E Y X R h T W 9 k Z W w i I F Z h b H V l P S J s M C I g L z 4 8 R W 5 0 c n k g V H l w Z T 0 i R m l s b E x h c 3 R V c G R h d G V k I i B W Y W x 1 Z T 0 i Z D I w M j Q t M D M t M j R U M D g 6 M z k 6 M z k u M j E 4 N j c 4 O F o 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B h e W 1 l b n R f R G V 0 Y W l s c y 9 D a G F u Z 2 V k I F R 5 c G U u e 1 B h e W 1 l b n R f S U Q s M H 0 m c X V v d D s s J n F 1 b 3 Q 7 U 2 V j d G l v b j E v U G F 5 b W V u d F 9 E Z X R h a W x z L 0 N o Y W 5 n Z W Q g V H l w Z S 5 7 Q 1 9 J R C w x f S Z x d W 9 0 O y w m c X V v d D t T Z W N 0 a W 9 u M S 9 Q Y X l t Z W 5 0 X 0 R l d G F p b H M v Q 2 h h b m d l Z C B U e X B l L n t T S F 9 J R C w y f S Z x d W 9 0 O y w m c X V v d D t T Z W N 0 a W 9 u M S 9 Q Y X l t Z W 5 0 X 0 R l d G F p b H M v Q 2 h h b m d l Z C B U e X B l L n t B T U 9 V T l Q s M 3 0 m c X V v d D s s J n F 1 b 3 Q 7 U 2 V j d G l v b j E v U G F 5 b W V u d F 9 E Z X R h a W x z L 0 N o Y W 5 n Z W Q g V H l w Z S 5 7 U G F 5 b W V u d F 9 T d G F 0 d X M s N H 0 m c X V v d D s s J n F 1 b 3 Q 7 U 2 V j d G l v b j E v U G F 5 b W V u d F 9 E Z X R h a W x z L 0 N o Y W 5 n Z W Q g V H l w Z S 5 7 U G F 5 b W V u d F 9 N b 2 R l L D V 9 J n F 1 b 3 Q 7 L C Z x d W 9 0 O 1 N l Y 3 R p b 2 4 x L 1 B h e W 1 l b n R f R G V 0 Y W l s c y 9 S Z X B s Y W N l Z C B W Y W x 1 Z S 5 7 U G F 5 b W V u d F 9 E Y X R l L D Z 9 J n F 1 b 3 Q 7 L C Z x d W 9 0 O 1 N l Y 3 R p b 2 4 x L 1 B h e W 1 l b n R f R G V 0 Y W l s c y 9 B Z G R l Z C B D b 2 5 k a X R p b 2 5 h b C B D b 2 x 1 b W 4 u e 1 B h e V 9 D Y X R l Z 2 9 y e S w 3 f S Z x d W 9 0 O 1 0 s J n F 1 b 3 Q 7 Q 2 9 s d W 1 u Q 2 9 1 b n Q m c X V v d D s 6 O C w m c X V v d D t L Z X l D b 2 x 1 b W 5 O Y W 1 l c y Z x d W 9 0 O z p b X S w m c X V v d D t D b 2 x 1 b W 5 J Z G V u d G l 0 a W V z J n F 1 b 3 Q 7 O l s m c X V v d D t T Z W N 0 a W 9 u M S 9 Q Y X l t Z W 5 0 X 0 R l d G F p b H M v Q 2 h h b m d l Z C B U e X B l L n t Q Y X l t Z W 5 0 X 0 l E L D B 9 J n F 1 b 3 Q 7 L C Z x d W 9 0 O 1 N l Y 3 R p b 2 4 x L 1 B h e W 1 l b n R f R G V 0 Y W l s c y 9 D a G F u Z 2 V k I F R 5 c G U u e 0 N f S U Q s M X 0 m c X V v d D s s J n F 1 b 3 Q 7 U 2 V j d G l v b j E v U G F 5 b W V u d F 9 E Z X R h a W x z L 0 N o Y W 5 n Z W Q g V H l w Z S 5 7 U 0 h f S U Q s M n 0 m c X V v d D s s J n F 1 b 3 Q 7 U 2 V j d G l v b j E v U G F 5 b W V u d F 9 E Z X R h a W x z L 0 N o Y W 5 n Z W Q g V H l w Z S 5 7 Q U 1 P V U 5 U L D N 9 J n F 1 b 3 Q 7 L C Z x d W 9 0 O 1 N l Y 3 R p b 2 4 x L 1 B h e W 1 l b n R f R G V 0 Y W l s c y 9 D a G F u Z 2 V k I F R 5 c G U u e 1 B h e W 1 l b n R f U 3 R h d H V z L D R 9 J n F 1 b 3 Q 7 L C Z x d W 9 0 O 1 N l Y 3 R p b 2 4 x L 1 B h e W 1 l b n R f R G V 0 Y W l s c y 9 D a G F u Z 2 V k I F R 5 c G U u e 1 B h e W 1 l b n R f T W 9 k Z S w 1 f S Z x d W 9 0 O y w m c X V v d D t T Z W N 0 a W 9 u M S 9 Q Y X l t Z W 5 0 X 0 R l d G F p b H M v U m V w b G F j Z W Q g V m F s d W U u e 1 B h e W 1 l b n R f R G F 0 Z S w 2 f S Z x d W 9 0 O y w m c X V v d D t T Z W N 0 a W 9 u M S 9 Q Y X l t Z W 5 0 X 0 R l d G F p b H M v Q W R k Z W Q g Q 2 9 u Z G l 0 a W 9 u Y W w g Q 2 9 s d W 1 u L n t Q Y X l f Q 2 F 0 Z W d v c n k s N 3 0 m c X V v d D t d L C Z x d W 9 0 O 1 J l b G F 0 a W 9 u c 2 h p c E l u Z m 8 m c X V v d D s 6 W 1 1 9 I i A v P j w v U 3 R h Y m x l R W 5 0 c m l l c z 4 8 L 0 l 0 Z W 0 + P E l 0 Z W 0 + P E l 0 Z W 1 M b 2 N h d G l v b j 4 8 S X R l b V R 5 c G U + R m 9 y b X V s Y T w v S X R l b V R 5 c G U + P E l 0 Z W 1 Q Y X R o P l N l Y 3 R p b 2 4 x L 1 B h e W 1 l b n R f R G V 0 Y W l s c y U y M C g 2 K S 9 T b 3 V y Y 2 U 8 L 0 l 0 Z W 1 Q Y X R o P j w v S X R l b U x v Y 2 F 0 a W 9 u P j x T d G F i b G V F b n R y a W V z I C 8 + P C 9 J d G V t P j x J d G V t P j x J d G V t T G 9 j Y X R p b 2 4 + P E l 0 Z W 1 U e X B l P k Z v c m 1 1 b G E 8 L 0 l 0 Z W 1 U e X B l P j x J d G V t U G F 0 a D 5 T Z W N 0 a W 9 u M S 9 Q Y X l t Z W 5 0 X 0 R l d G F p b H M l M j A o N i k v U H J v b W 9 0 Z W Q l M j B I Z W F k Z X J z P C 9 J d G V t U G F 0 a D 4 8 L 0 l 0 Z W 1 M b 2 N h d G l v b j 4 8 U 3 R h Y m x l R W 5 0 c m l l c y A v P j w v S X R l b T 4 8 S X R l b T 4 8 S X R l b U x v Y 2 F 0 a W 9 u P j x J d G V t V H l w Z T 5 G b 3 J t d W x h P C 9 J d G V t V H l w Z T 4 8 S X R l b V B h d G g + U 2 V j d G l v b j E v U G F 5 b W V u d F 9 E Z X R h a W x z J T I w K D Y p L 0 N o Y W 5 n Z W Q l M j B U e X B l P C 9 J d G V t U G F 0 a D 4 8 L 0 l 0 Z W 1 M b 2 N h d G l v b j 4 8 U 3 R h Y m x l R W 5 0 c m l l c y A v P j w v S X R l b T 4 8 S X R l b T 4 8 S X R l b U x v Y 2 F 0 a W 9 u P j x J d G V t V H l w Z T 5 G b 3 J t d W x h P C 9 J d G V t V H l w Z T 4 8 S X R l b V B h d G g + U 2 V j d G l v b j E v U G F 5 b W V u d F 9 E Z X R h a W x z J T I w K D Y p L 0 N o Y W 5 n Z W Q l M j B U e X B l M T w v S X R l b V B h d G g + P C 9 J d G V t T G 9 j Y X R p b 2 4 + P F N 0 Y W J s Z U V u d H J p Z X M g L z 4 8 L 0 l 0 Z W 0 + P E l 0 Z W 0 + P E l 0 Z W 1 M b 2 N h d G l v b j 4 8 S X R l b V R 5 c G U + R m 9 y b X V s Y T w v S X R l b V R 5 c G U + P E l 0 Z W 1 Q Y X R o P l N l Y 3 R p b 2 4 x L 1 B h e W 1 l b n R f R G V 0 Y W l s c y U y M C g 2 K S 9 S Z X B s Y W N l Z C U y M F Z h b H V l P C 9 J d G V t U G F 0 a D 4 8 L 0 l 0 Z W 1 M b 2 N h d G l v b j 4 8 U 3 R h Y m x l R W 5 0 c m l l c y A v P j w v S X R l b T 4 8 S X R l b T 4 8 S X R l b U x v Y 2 F 0 a W 9 u P j x J d G V t V H l w Z T 5 G b 3 J t d W x h P C 9 J d G V t V H l w Z T 4 8 S X R l b V B h d G g + U 2 V j d G l v b j E v U G F 5 b W V u d F 9 E Z X R h a W x z J T I w K D Y p L 0 F k Z G V k J T I w Q 2 9 u Z G l 0 a W 9 u Y W w l M j B D b 2 x 1 b 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U X V l c n l J R C I g V m F s d W U 9 I n M 4 N T g 0 Z G M 1 M i 0 1 Z j Q 2 L T Q 3 N z k t O W R m M S 0 w M j R i N G Q 1 M T I 1 O 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M i I g L z 4 8 R W 5 0 c n k g V H l w Z T 0 i R m l s b G V k Q 2 9 t c G x l d G V S Z X N 1 b H R U b 1 d v c m t z a G V l d C I g V m F s d W U 9 I m w x I i A v P j x F b n R y e S B U e X B l P S J G a W x s U 3 R h d H V z I i B W Y W x 1 Z T 0 i c 0 N v b X B s Z X R l I i A v P j x F b n R y e S B U e X B l P S J G a W x s Q 2 9 s d W 1 u T m F t Z X M i I F Z h b H V l P S J z W y Z x d W 9 0 O 0 N f S U Q m c X V v d D s s J n F 1 b 3 Q 7 T V 9 J R C Z x d W 9 0 O y w m c X V v d D t D X 0 5 B T U U m c X V v d D s s J n F 1 b 3 Q 7 Q 1 9 F T U F J T F 9 J R C Z x d W 9 0 O y w m c X V v d D t D X 1 R Z U E U m c X V v d D s s J n F 1 b 3 Q 7 Q 1 9 B R E R S J n F 1 b 3 Q 7 L C Z x d W 9 0 O 0 N f Q 0 9 O V F 9 O T y Z x d W 9 0 O y w m c X V v d D t Q L l B h e W 1 l b n R f S U Q m c X V v d D s s J n F 1 b 3 Q 7 U C 5 T S F 9 J R C Z x d W 9 0 O y w m c X V v d D t Q L k F N T 1 V O V C Z x d W 9 0 O y w m c X V v d D t Q L l B h e W 1 l b n R f U 3 R h d H V z J n F 1 b 3 Q 7 L C Z x d W 9 0 O 1 A u U G F 5 b W V u d F 9 N b 2 R l J n F 1 b 3 Q 7 L C Z x d W 9 0 O 1 A u U G F 5 b W V u d F 9 E Y X R l J n F 1 b 3 Q 7 L C Z x d W 9 0 O 1 A u U G F 5 X 0 N h d G V n b 3 J 5 J n F 1 b 3 Q 7 L C Z x d W 9 0 O 0 0 u U 3 R h c n R f Z G F 0 Z S Z x d W 9 0 O y w m c X V v d D t N L k V u Z F 9 k Y X R l J n F 1 b 3 Q 7 X S I g L z 4 8 R W 5 0 c n k g V H l w Z T 0 i R m l s b E N v b H V t b l R 5 c G V z I i B W Y W x 1 Z T 0 i c 0 F 3 T U d C Z 1 l H Q X d Z R E F 3 W U d C Z 0 F K Q 1 E 9 P S I g L z 4 8 R W 5 0 c n k g V H l w Z T 0 i R m l s b E x h c 3 R V c G R h d G V k I i B W Y W x 1 Z T 0 i Z D I w M j Q t M D M t M j R U M D g 6 M z k 6 N D Q u O T A 3 O T Q 0 M l o i I C 8 + P E V u d H J 5 I F R 5 c G U 9 I k Z p b G x F c n J v c k N v d W 5 0 I i B W Y W x 1 Z T 0 i b D A i I C 8 + P E V u d H J 5 I F R 5 c G U 9 I k Z p b G x F c n J v c k N v Z G U i I F Z h b H V l P S J z V W 5 r b m 9 3 b i I g L z 4 8 R W 5 0 c n k g V H l w Z T 0 i R m l s b E N v d W 5 0 I i B W Y W x 1 Z T 0 i b D I w M C 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Q 3 V z d G 9 t Z X I g K D I p L 0 N o Y W 5 n Z W Q g V H l w Z S 5 7 Q 1 9 J R C w w f S Z x d W 9 0 O y w m c X V v d D t T Z W N 0 a W 9 u M S 9 D d X N 0 b 2 1 l c i A o M i k v Q 2 h h b m d l Z C B U e X B l L n t N X 0 l E L D F 9 J n F 1 b 3 Q 7 L C Z x d W 9 0 O 1 N l Y 3 R p b 2 4 x L 0 N 1 c 3 R v b W V y I C g y K S 9 D Y X B p d G F s a X p l Z C B F Y W N o I F d v c m Q u e 0 N f T k F N R S w y f S Z x d W 9 0 O y w m c X V v d D t T Z W N 0 a W 9 u M S 9 D d X N 0 b 2 1 l c i A o M i k v T G 9 3 Z X J j Y X N l Z C B U Z X h 0 L n t D X 0 V N Q U l M X 0 l E L D N 9 J n F 1 b 3 Q 7 L C Z x d W 9 0 O 1 N l Y 3 R p b 2 4 x L 0 N 1 c 3 R v b W V y I C g y K S 9 D a G F u Z 2 V k I F R 5 c G U u e 0 N f V F l Q R S w 0 f S Z x d W 9 0 O y w m c X V v d D t T Z W N 0 a W 9 u M S 9 D d X N 0 b 2 1 l c i A o M i k v Q 2 h h b m d l Z C B U e X B l L n t D X 0 F E R F I s N X 0 m c X V v d D s s J n F 1 b 3 Q 7 U 2 V j d G l v b j E v Q 3 V z d G 9 t Z X I g K D I p L 0 N o Y W 5 n Z W Q g V H l w Z S 5 7 Q 1 9 D T 0 5 U X 0 5 P L D Z 9 J n F 1 b 3 Q 7 L C Z x d W 9 0 O 1 N l Y 3 R p b 2 4 x L 1 B h e W 1 l b n R f R G V 0 Y W l s c y A o N i k v Q 2 h h b m d l Z C B U e X B l L n t Q Y X l t Z W 5 0 X 0 l E L D B 9 J n F 1 b 3 Q 7 L C Z x d W 9 0 O 1 N l Y 3 R p b 2 4 x L 1 B h e W 1 l b n R f R G V 0 Y W l s c y A o N i k v Q 2 h h b m d l Z C B U e X B l L n t T S F 9 J R C w y f S Z x d W 9 0 O y w m c X V v d D t T Z W N 0 a W 9 u M S 9 Q Y X l t Z W 5 0 X 0 R l d G F p b H M g K D Y p L 0 N o Y W 5 n Z W Q g V H l w Z S 5 7 Q U 1 P V U 5 U L D N 9 J n F 1 b 3 Q 7 L C Z x d W 9 0 O 1 N l Y 3 R p b 2 4 x L 1 B h e W 1 l b n R f R G V 0 Y W l s c y A o N i k v Q 2 h h b m d l Z C B U e X B l L n t Q Y X l t Z W 5 0 X 1 N 0 Y X R 1 c y w 0 f S Z x d W 9 0 O y w m c X V v d D t T Z W N 0 a W 9 u M S 9 Q Y X l t Z W 5 0 X 0 R l d G F p b H M g K D Y p L 0 N o Y W 5 n Z W Q g V H l w Z S 5 7 U G F 5 b W V u d F 9 N b 2 R l L D V 9 J n F 1 b 3 Q 7 L C Z x d W 9 0 O 1 N l Y 3 R p b 2 4 x L 1 B h e W 1 l b n R f R G V 0 Y W l s c y A o N i k v U m V w b G F j Z W Q g V m F s d W U u e 1 B h e W 1 l b n R f R G F 0 Z S w 2 f S Z x d W 9 0 O y w m c X V v d D t T Z W N 0 a W 9 u M S 9 Q Y X l t Z W 5 0 X 0 R l d G F p b H M g K D Y p L 0 F k Z G V k I E N v b m R p d G l v b m F s I E N v b H V t b i 5 7 U G F 5 X 0 N h d G V n b 3 J 5 L D d 9 J n F 1 b 3 Q 7 L C Z x d W 9 0 O 1 N l Y 3 R p b 2 4 x L 0 1 l b W J l c n N o a X A g K D I p L 0 N o Y W 5 n Z W Q g V H l w Z S 5 7 U 3 R h c n R f Z G F 0 Z S w x f S Z x d W 9 0 O y w m c X V v d D t T Z W N 0 a W 9 u M S 9 N Z W 1 i Z X J z a G l w I C g y K S 9 D a G F u Z 2 V k I F R 5 c G U u e 0 V u Z F 9 k Y X R l L D J 9 J n F 1 b 3 Q 7 X S w m c X V v d D t D b 2 x 1 b W 5 D b 3 V u d C Z x d W 9 0 O z o x N i w m c X V v d D t L Z X l D b 2 x 1 b W 5 O Y W 1 l c y Z x d W 9 0 O z p b X S w m c X V v d D t D b 2 x 1 b W 5 J Z G V u d G l 0 a W V z J n F 1 b 3 Q 7 O l s m c X V v d D t T Z W N 0 a W 9 u M S 9 D d X N 0 b 2 1 l c i A o M i k v Q 2 h h b m d l Z C B U e X B l L n t D X 0 l E L D B 9 J n F 1 b 3 Q 7 L C Z x d W 9 0 O 1 N l Y 3 R p b 2 4 x L 0 N 1 c 3 R v b W V y I C g y K S 9 D a G F u Z 2 V k I F R 5 c G U u e 0 1 f S U Q s M X 0 m c X V v d D s s J n F 1 b 3 Q 7 U 2 V j d G l v b j E v Q 3 V z d G 9 t Z X I g K D I p L 0 N h c G l 0 Y W x p e m V k I E V h Y 2 g g V 2 9 y Z C 5 7 Q 1 9 O Q U 1 F L D J 9 J n F 1 b 3 Q 7 L C Z x d W 9 0 O 1 N l Y 3 R p b 2 4 x L 0 N 1 c 3 R v b W V y I C g y K S 9 M b 3 d l c m N h c 2 V k I F R l e H Q u e 0 N f R U 1 B S U x f S U Q s M 3 0 m c X V v d D s s J n F 1 b 3 Q 7 U 2 V j d G l v b j E v Q 3 V z d G 9 t Z X I g K D I p L 0 N o Y W 5 n Z W Q g V H l w Z S 5 7 Q 1 9 U W V B F L D R 9 J n F 1 b 3 Q 7 L C Z x d W 9 0 O 1 N l Y 3 R p b 2 4 x L 0 N 1 c 3 R v b W V y I C g y K S 9 D a G F u Z 2 V k I F R 5 c G U u e 0 N f Q U R E U i w 1 f S Z x d W 9 0 O y w m c X V v d D t T Z W N 0 a W 9 u M S 9 D d X N 0 b 2 1 l c i A o M i k v Q 2 h h b m d l Z C B U e X B l L n t D X 0 N P T l R f T k 8 s N n 0 m c X V v d D s s J n F 1 b 3 Q 7 U 2 V j d G l v b j E v U G F 5 b W V u d F 9 E Z X R h a W x z I C g 2 K S 9 D a G F u Z 2 V k I F R 5 c G U u e 1 B h e W 1 l b n R f S U Q s M H 0 m c X V v d D s s J n F 1 b 3 Q 7 U 2 V j d G l v b j E v U G F 5 b W V u d F 9 E Z X R h a W x z I C g 2 K S 9 D a G F u Z 2 V k I F R 5 c G U u e 1 N I X 0 l E L D J 9 J n F 1 b 3 Q 7 L C Z x d W 9 0 O 1 N l Y 3 R p b 2 4 x L 1 B h e W 1 l b n R f R G V 0 Y W l s c y A o N i k v Q 2 h h b m d l Z C B U e X B l L n t B T U 9 V T l Q s M 3 0 m c X V v d D s s J n F 1 b 3 Q 7 U 2 V j d G l v b j E v U G F 5 b W V u d F 9 E Z X R h a W x z I C g 2 K S 9 D a G F u Z 2 V k I F R 5 c G U u e 1 B h e W 1 l b n R f U 3 R h d H V z L D R 9 J n F 1 b 3 Q 7 L C Z x d W 9 0 O 1 N l Y 3 R p b 2 4 x L 1 B h e W 1 l b n R f R G V 0 Y W l s c y A o N i k v Q 2 h h b m d l Z C B U e X B l L n t Q Y X l t Z W 5 0 X 0 1 v Z G U s N X 0 m c X V v d D s s J n F 1 b 3 Q 7 U 2 V j d G l v b j E v U G F 5 b W V u d F 9 E Z X R h a W x z I C g 2 K S 9 S Z X B s Y W N l Z C B W Y W x 1 Z S 5 7 U G F 5 b W V u d F 9 E Y X R l L D Z 9 J n F 1 b 3 Q 7 L C Z x d W 9 0 O 1 N l Y 3 R p b 2 4 x L 1 B h e W 1 l b n R f R G V 0 Y W l s c y A o N i k v Q W R k Z W Q g Q 2 9 u Z G l 0 a W 9 u Y W w g Q 2 9 s d W 1 u L n t Q Y X l f Q 2 F 0 Z W d v c n k s N 3 0 m c X V v d D s s J n F 1 b 3 Q 7 U 2 V j d G l v b j E v T W V t Y m V y c 2 h p c C A o M i k v Q 2 h h b m d l Z C B U e X B l L n t T d G F y d F 9 k Y X R l L D F 9 J n F 1 b 3 Q 7 L C Z x d W 9 0 O 1 N l Y 3 R p b 2 4 x L 0 1 l b W J l c n N o a X A g K D I p L 0 N o Y W 5 n Z W Q g V H l w Z S 5 7 R W 5 k X 2 R h d G U s M n 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T W V y Z 2 V k J T I w U X V l c m l l c z w v S X R l b V B h d G g + P C 9 J d G V t T G 9 j Y X R p b 2 4 + P F N 0 Y W J s Z U V u d H J p Z X M g L z 4 8 L 0 l 0 Z W 0 + P E l 0 Z W 0 + P E l 0 Z W 1 M b 2 N h d G l v b j 4 8 S X R l b V R 5 c G U + R m 9 y b X V s Y T w v S X R l b V R 5 c G U + P E l 0 Z W 1 Q Y X R o P l N l Y 3 R p b 2 4 x L 0 1 l c m d l M i 9 F e H B h b m R l Z C U y M F B h e W 1 l b n R f R G V 0 Y W l s c z w v S X R l b V B h d G g + P C 9 J d G V t T G 9 j Y X R p b 2 4 + P F N 0 Y W J s Z U V u d H J p Z X M g L z 4 8 L 0 l 0 Z W 0 + P E l 0 Z W 0 + P E l 0 Z W 1 M b 2 N h d G l v b j 4 8 S X R l b V R 5 c G U + R m 9 y b X V s Y T w v S X R l b V R 5 c G U + P E l 0 Z W 1 Q Y X R o P l N l Y 3 R p b 2 4 x L 0 1 l c m d l M i 9 S Z W 5 h b W V k J T I w Q 2 9 s d W 1 u c z w v S X R l b V B h d G g + P C 9 J d G V t T G 9 j Y X R p b 2 4 + P F N 0 Y W J s Z U V u d H J p Z X M g L z 4 8 L 0 l 0 Z W 0 + P E l 0 Z W 0 + P E l 0 Z W 1 M b 2 N h d G l v b j 4 8 S X R l b V R 5 c G U + R m 9 y b X V s Y T w v S X R l b V R 5 c G U + P E l 0 Z W 1 Q Y X R o P l N l Y 3 R p b 2 4 x L 0 1 l c m d l M i 9 F e H B h b m R l Z C U y M E 1 l b W J l c n N o a X A 8 L 0 l 0 Z W 1 Q Y X R o P j w v S X R l b U x v Y 2 F 0 a W 9 u P j x T d G F i b G V F b n R y a W V z I C 8 + P C 9 J d G V t P j x J d G V t P j x J d G V t T G 9 j Y X R p b 2 4 + P E l 0 Z W 1 U e X B l P k Z v c m 1 1 b G E 8 L 0 l 0 Z W 1 U e X B l P j x J d G V t U G F 0 a D 5 T Z W N 0 a W 9 u M S 9 N Z X J n Z T I v U m V u Y W 1 l Z C U y M E N v b H V t b n M x P C 9 J d G V t U G F 0 a D 4 8 L 0 l 0 Z W 1 M b 2 N h d G l v b j 4 8 U 3 R h Y m x l R W 5 0 c m l l c y A v P j w v S X R l b T 4 8 S X R l b T 4 8 S X R l b U x v Y 2 F 0 a W 9 u P j x J d G V t V H l w Z T 5 G b 3 J t d W x h P C 9 J d G V t V H l w Z T 4 8 S X R l b V B h d G g + U 2 V j d G l v b j E v T W V t Y m V y c 2 h p c 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Z h Y m R h N T A x L T E x Y W I t N G U 2 Z C 0 5 N D k 0 L T Y 0 M T h j M z M 4 N T I z 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B Z G R l Z F R v R G F 0 Y U 1 v Z G V s I i B W Y W x 1 Z T 0 i b D A i I C 8 + P E V u d H J 5 I F R 5 c G U 9 I k Z p b G x M Y X N 0 V X B k Y X R l Z C I g V m F s d W U 9 I m Q y M D I 0 L T A z L T I 0 V D A 4 O j M 5 O j M 5 L j I z N D g z N z R 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N Z W 1 i Z X J z a G l w L 0 N o Y W 5 n Z W Q g V H l w Z S 5 7 T V 9 J R C w w f S Z x d W 9 0 O y w m c X V v d D t T Z W N 0 a W 9 u M S 9 N Z W 1 i Z X J z a G l w L 0 N o Y W 5 n Z W Q g V H l w Z S 5 7 U 3 R h c n R f Z G F 0 Z S w x f S Z x d W 9 0 O y w m c X V v d D t T Z W N 0 a W 9 u M S 9 N Z W 1 i Z X J z a G l w L 0 N o Y W 5 n Z W Q g V H l w Z S 5 7 R W 5 k X 2 R h d G U s M n 0 m c X V v d D t d L C Z x d W 9 0 O 0 N v b H V t b k N v d W 5 0 J n F 1 b 3 Q 7 O j M s J n F 1 b 3 Q 7 S 2 V 5 Q 2 9 s d W 1 u T m F t Z X M m c X V v d D s 6 W 1 0 s J n F 1 b 3 Q 7 Q 2 9 s d W 1 u S W R l b n R p d G l l c y Z x d W 9 0 O z p b J n F 1 b 3 Q 7 U 2 V j d G l v b j E v T W V t Y m V y c 2 h p c C 9 D a G F u Z 2 V k I F R 5 c G U u e 0 1 f S U Q s M H 0 m c X V v d D s s J n F 1 b 3 Q 7 U 2 V j d G l v b j E v T W V t Y m V y c 2 h p c C 9 D a G F u Z 2 V k I F R 5 c G U u e 1 N 0 Y X J 0 X 2 R h d G U s M X 0 m c X V v d D s s J n F 1 b 3 Q 7 U 2 V j d G l v b j E v T W V t Y m V y c 2 h p c C 9 D a G F u Z 2 V k I F R 5 c G U u e 0 V u Z F 9 k Y X R l L D J 9 J n F 1 b 3 Q 7 X S w m c X V v d D t S Z W x h d G l v b n N o a X B J b m Z v J n F 1 b 3 Q 7 O l t d f S I g L z 4 8 L 1 N 0 Y W J s Z U V u d H J p Z X M + P C 9 J d G V t P j x J d G V t P j x J d G V t T G 9 j Y X R p b 2 4 + P E l 0 Z W 1 U e X B l P k Z v c m 1 1 b G E 8 L 0 l 0 Z W 1 U e X B l P j x J d G V t U G F 0 a D 5 T Z W N 0 a W 9 u M S 9 N Z W 1 i Z X J z a G l w J T I w K D I p L 1 N v d X J j Z T w v S X R l b V B h d G g + P C 9 J d G V t T G 9 j Y X R p b 2 4 + P F N 0 Y W J s Z U V u d H J p Z X M g L z 4 8 L 0 l 0 Z W 0 + P E l 0 Z W 0 + P E l 0 Z W 1 M b 2 N h d G l v b j 4 8 S X R l b V R 5 c G U + R m 9 y b X V s Y T w v S X R l b V R 5 c G U + P E l 0 Z W 1 Q Y X R o P l N l Y 3 R p b 2 4 x L 0 1 l b W J l c n N o a X A l M j A o M i k v U H J v b W 9 0 Z W Q l M j B I Z W F k Z X J z P C 9 J d G V t U G F 0 a D 4 8 L 0 l 0 Z W 1 M b 2 N h d G l v b j 4 8 U 3 R h Y m x l R W 5 0 c m l l c y A v P j w v S X R l b T 4 8 S X R l b T 4 8 S X R l b U x v Y 2 F 0 a W 9 u P j x J d G V t V H l w Z T 5 G b 3 J t d W x h P C 9 J d G V t V H l w Z T 4 8 S X R l b V B h d G g + U 2 V j d G l v b j E v T W V t Y m V y c 2 h p c C U y M C g y K S 9 D a G F u Z 2 V k J T I w V H l w Z T w v S X R l b V B h d G g + P C 9 J d G V t T G 9 j Y X R p b 2 4 + P F N 0 Y W J s Z U V u d H J p Z X M g L z 4 8 L 0 l 0 Z W 0 + P E l 0 Z W 0 + P E l 0 Z W 1 M b 2 N h d G l v b j 4 8 S X R l b V R 5 c G U + R m 9 y b X V s Y T w v S X R l b V R 5 c G U + P E l 0 Z W 1 Q Y X R o P l N l Y 3 R p b 2 4 x L 0 1 l b W J l c n N o a X A l M j A o M i k v U 2 9 y d G V k J T I w U m 9 3 c z w v S X R l b V B h d G g + P C 9 J d G V t T G 9 j Y X R p b 2 4 + P F N 0 Y W J s Z U V u d H J p Z X M g L z 4 8 L 0 l 0 Z W 0 + P C 9 J d G V t c z 4 8 L 0 x v Y 2 F s U G F j a 2 F n Z U 1 l d G F k Y X R h R m l s Z T 4 W A A A A U E s F B g A A A A A A A A A A A A A A A A A A A A A A A C Y B A A A B A A A A 0 I y d 3 w E V 0 R G M e g D A T 8 K X 6 w E A A A C J m e N T D G A 1 Q r H + F 0 s J B l N a A A A A A A I A A A A A A B B m A A A A A Q A A I A A A A D D 1 U n q s M a J 1 3 t c Y M L Y 0 c F Y j x H Y T Y d 4 q 5 t B l O R P 6 l 2 q J A A A A A A 6 A A A A A A g A A I A A A A B 9 0 f t f j 2 G 1 7 / e c N 9 Z e Q l x w r T X v P X O P a Y I 7 Q D I t k D v u 7 U A A A A G R w 3 c v G z W g q l K 4 B v P I h N s q w B X A Q 4 E M K Y b J l Q E W i u L / A c D x X M 9 q P l K K p e J x m / O P E 2 U 5 n V / t I b e C B H y F Q c e G I k w O I d k u Y G D V B Q e z 4 a D S m h z r O Q A A A A D N R n z 0 u v d g E s n b u r B Q + 2 f k 7 g z 7 U w 5 r h d m f u L N J t S g O d a n h 1 p k P C P v F b P E i 0 E 1 p W i B E z R e F y P l r z m n 3 I I u p W k Z U = < / 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1 8 8 e 3 e 3 4 - b e 7 e - 4 e 6 8 - a 2 0 2 - 7 c 8 c c 6 2 5 4 5 5 d " > < 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C a l c u l a t e d F i e l d s > < S A H o s t H a s h > 0 < / S A H o s t H a s h > < G e m i n i F i e l d L i s t V i s i b l e > T r u e < / G e m i n i F i e l d L i s t V i s i b l e > < / S e t t i n g s > ] ] > < / C u s t o m C o n t e n t > < / G e m i n i > 
</file>

<file path=customXml/item6.xml>��< ? x m l   v e r s i o n = " 1 . 0 "   e n c o d i n g = " U T F - 1 6 " ? > < G e m i n i   x m l n s = " h t t p : / / g e m i n i / p i v o t c u s t o m i z a t i o n / e 3 9 f 0 5 b 2 - 0 f 3 6 - 4 2 c 8 - b c 2 2 - 1 a e 9 d 7 8 7 4 1 9 5 " > < 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i t e m > < M e a s u r e N a m e > T o t a l   P a y m e n t   R e c e i v e d < / M e a s u r e N a m e > < D i s p l a y N a m e > T o t a l   P a y m e n t   R e c e i v e d < / D i s p l a y N a m e > < V i s i b l e > F a l s e < / V i s i b l e > < / i t e m > < i t e m > < M e a s u r e N a m e > T o t a l   O u t s t a n d i n g   A m o u n t < / M e a s u r e N a m e > < D i s p l a y N a m e > T o t a l   O u t s t a n d i n g   A m o u n t < / D i s p l a y N a m e > < V i s i b l e > F a l s e < / V i s i b l e > < / i t e m > < / C a l c u l a t e d F i e l d s > < S A H o s t H a s h > 0 < / S A H o s t H a s h > < G e m i n i F i e l d L i s t V i s i b l e > T r u e < / G e m i n i F i e l d L i s t V i s i b l e > < / S e t t i n g s > ] ] > < / C u s t o m C o n t e n t > < / G e m i n i > 
</file>

<file path=customXml/item7.xml>��< ? x m l   v e r s i o n = " 1 . 0 "   e n c o d i n g = " U T F - 1 6 " ? > < G e m i n i   x m l n s = " h t t p : / / g e m i n i / p i v o t c u s t o m i z a t i o n / 4 7 2 c 2 3 e 8 - d f c 0 - 4 c 9 2 - 9 d 7 8 - 5 c 5 3 b 4 5 9 8 d 1 8 " > < 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C a l c u l a t e d F i e l d s > < S A H o s t H a s h > 0 < / S A H o s t H a s h > < G e m i n i F i e l d L i s t V i s i b l e > T r u e < / G e m i n i F i e l d L i s t V i s i b l e > < / S e t t i n g s > ] ] > < / C u s t o m C o n t e n t > < / G e m i n i > 
</file>

<file path=customXml/item8.xml>��< ? x m l   v e r s i o n = " 1 . 0 "   e n c o d i n g = " U T F - 1 6 " ? > < G e m i n i   x m l n s = " h t t p : / / g e m i n i / p i v o t c u s t o m i z a t i o n / e e 6 9 4 d 9 5 - 0 e c 2 - 4 e 1 8 - 9 f 1 7 - 6 1 9 b f 7 3 3 d c d 1 " > < 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i t e m > < M e a s u r e N a m e > T o t a l   E m p l o y e e s < / M e a s u r e N a m e > < D i s p l a y N a m e > T o t a l   E m p l o y e e s < / D i s p l a y N a m e > < V i s i b l e > F a l s e < / V i s i b l e > < / i t e m > < i t e m > < M e a s u r e N a m e > T o t a l   C u s t o m e r < / M e a s u r e N a m e > < D i s p l a y N a m e > T o t a l   C u s t o m e r < / D i s p l a y N a m e > < V i s i b l e > F a l s e < / V i s i b l e > < / i t e m > < i t e m > < M e a s u r e N a m e > T o t a l   R e v e n u e < / M e a s u r e N a m e > < D i s p l a y N a m e > T o t a l   R e v e n u e < / D i s p l a y N a m e > < V i s i b l e > F a l s e < / V i s i b l e > < / i t e m > < i t e m > < M e a s u r e N a m e > A v e r a g e   C u s t o m e r   P a y m e n t < / M e a s u r e N a m e > < D i s p l a y N a m e > A v e r a g e   C u s t o m e r   P a y m e n t < / D i s p l a y N a m e > < V i s i b l e > F a l s e < / V i s i b l e > < / i t e m > < i t e m > < M e a s u r e N a m e > P a y m e n t   S t a t u s   R a t i o < / M e a s u r e N a m e > < D i s p l a y N a m e > P a y m e n t   S t a t u s   R a t i o < / D i s p l a y N a m e > < V i s i b l e > F a l s e < / V i s i b l e > < / i t e m > < i t e m > < M e a s u r e N a m e > T o t a l   P a y m e n t   R e c e i v e d < / M e a s u r e N a m e > < D i s p l a y N a m e > T o t a l   P a y m e n t   R e c e i v e d < / D i s p l a y N a m e > < V i s i b l e > F a l s e < / V i s i b l e > < / i t e m > < i t e m > < M e a s u r e N a m e > T o t a l   O u t s t a n d i n g   A m o u n t < / M e a s u r e N a m e > < D i s p l a y N a m e > T o t a l   O u t s t a n d i n g   A m o u n t < / D i s p l a y N a m e > < V i s i b l e > F a l s e < / V i s i b l e > < / i t e m > < / C a l c u l a t e d F i e l d s > < S A H o s t H a s h > 0 < / S A H o s t H a s h > < G e m i n i F i e l d L i s t V i s i b l e > T r u e < / G e m i n i F i e l d L i s t V i s i b l e > < / S e t t i n g s > ] ] > < / C u s t o m C o n t e n t > < / G e m i n i > 
</file>

<file path=customXml/item9.xml>��< ? x m l   v e r s i o n = " 1 . 0 "   e n c o d i n g = " U T F - 1 6 " ? > < G e m i n i   x m l n s = " h t t p : / / g e m i n i / p i v o t c u s t o m i z a t i o n / e a f b 9 3 d e - 2 0 d 1 - 4 6 c 8 - b e 1 d - 6 d c 7 1 1 f c 9 3 b 0 " > < C u s t o m C o n t e n t > < ! [ C D A T A [ < ? x m l   v e r s i o n = " 1 . 0 "   e n c o d i n g = " u t f - 1 6 " ? > < S e t t i n g s > < C a l c u l a t e d F i e l d s > < i t e m > < M e a s u r e N a m e > T o t a l   S h i p m e n t s < / M e a s u r e N a m e > < D i s p l a y N a m e > T o t a l   S h i p m e n t s < / D i s p l a y N a m e > < V i s i b l e > F a l s e < / V i s i b l e > < / i t e m > < i t e m > < M e a s u r e N a m e > A v e r a g e   S h i p m e n t   W e i g h t < / M e a s u r e N a m e > < D i s p l a y N a m e > A v e r a g e   S h i p m e n t   W e i g h t < / D i s p l a y N a m e > < V i s i b l e > F a l s e < / V i s i b l e > < / i t e m > < i t e m > < M e a s u r e N a m e > T o t a l   S h i p m e n t   C h a r g e s < / M e a s u r e N a m e > < D i s p l a y N a m e > T o t a l   S h i p m e n t   C h a r g e s < / D i s p l a y N a m e > < V i s i b l e > F a l s e < / V i s i b l e > < / i t e m > < i t e m > < M e a s u r e N a m e > T o t a l   S h i p m e n t   E f f i c i e n c y < / M e a s u r e N a m e > < D i s p l a y N a m e > T o t a l   S h i p m e n t   E f f i c i e n c y 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3F7E010-DAA7-41A1-896D-4DE5C4A783A3}">
  <ds:schemaRefs/>
</ds:datastoreItem>
</file>

<file path=customXml/itemProps10.xml><?xml version="1.0" encoding="utf-8"?>
<ds:datastoreItem xmlns:ds="http://schemas.openxmlformats.org/officeDocument/2006/customXml" ds:itemID="{EDF86ED7-9CB7-4738-89D6-F418CF628611}">
  <ds:schemaRefs/>
</ds:datastoreItem>
</file>

<file path=customXml/itemProps11.xml><?xml version="1.0" encoding="utf-8"?>
<ds:datastoreItem xmlns:ds="http://schemas.openxmlformats.org/officeDocument/2006/customXml" ds:itemID="{1DFC0D9F-FB4D-4D12-862F-B3BF604BC014}">
  <ds:schemaRefs/>
</ds:datastoreItem>
</file>

<file path=customXml/itemProps12.xml><?xml version="1.0" encoding="utf-8"?>
<ds:datastoreItem xmlns:ds="http://schemas.openxmlformats.org/officeDocument/2006/customXml" ds:itemID="{DEFAB61B-09EB-44D4-B33D-F16CD01E16BC}">
  <ds:schemaRefs/>
</ds:datastoreItem>
</file>

<file path=customXml/itemProps13.xml><?xml version="1.0" encoding="utf-8"?>
<ds:datastoreItem xmlns:ds="http://schemas.openxmlformats.org/officeDocument/2006/customXml" ds:itemID="{D7E5E3DF-0AEC-4016-8F66-95117AEBBD86}">
  <ds:schemaRefs/>
</ds:datastoreItem>
</file>

<file path=customXml/itemProps14.xml><?xml version="1.0" encoding="utf-8"?>
<ds:datastoreItem xmlns:ds="http://schemas.openxmlformats.org/officeDocument/2006/customXml" ds:itemID="{C58F2083-5042-4D09-A1BE-1FEDA467EECE}">
  <ds:schemaRefs/>
</ds:datastoreItem>
</file>

<file path=customXml/itemProps15.xml><?xml version="1.0" encoding="utf-8"?>
<ds:datastoreItem xmlns:ds="http://schemas.openxmlformats.org/officeDocument/2006/customXml" ds:itemID="{9F36DB2C-B8BC-4FC3-9147-63847D6CE717}">
  <ds:schemaRefs/>
</ds:datastoreItem>
</file>

<file path=customXml/itemProps16.xml><?xml version="1.0" encoding="utf-8"?>
<ds:datastoreItem xmlns:ds="http://schemas.openxmlformats.org/officeDocument/2006/customXml" ds:itemID="{41CE4C9E-F8CA-4989-B8BD-18FD7023A6D7}">
  <ds:schemaRefs/>
</ds:datastoreItem>
</file>

<file path=customXml/itemProps17.xml><?xml version="1.0" encoding="utf-8"?>
<ds:datastoreItem xmlns:ds="http://schemas.openxmlformats.org/officeDocument/2006/customXml" ds:itemID="{E95EB26C-B2A1-4C1A-8494-0CFC84C50C84}">
  <ds:schemaRefs/>
</ds:datastoreItem>
</file>

<file path=customXml/itemProps18.xml><?xml version="1.0" encoding="utf-8"?>
<ds:datastoreItem xmlns:ds="http://schemas.openxmlformats.org/officeDocument/2006/customXml" ds:itemID="{51AF5471-23A2-43C3-A489-A812DEE1B8D5}">
  <ds:schemaRefs/>
</ds:datastoreItem>
</file>

<file path=customXml/itemProps19.xml><?xml version="1.0" encoding="utf-8"?>
<ds:datastoreItem xmlns:ds="http://schemas.openxmlformats.org/officeDocument/2006/customXml" ds:itemID="{31BD5F8D-E0CA-41CC-B4DC-EB744F2328F4}">
  <ds:schemaRefs/>
</ds:datastoreItem>
</file>

<file path=customXml/itemProps2.xml><?xml version="1.0" encoding="utf-8"?>
<ds:datastoreItem xmlns:ds="http://schemas.openxmlformats.org/officeDocument/2006/customXml" ds:itemID="{43DAC6D5-8D88-4A70-882A-2037524E2F33}">
  <ds:schemaRefs/>
</ds:datastoreItem>
</file>

<file path=customXml/itemProps20.xml><?xml version="1.0" encoding="utf-8"?>
<ds:datastoreItem xmlns:ds="http://schemas.openxmlformats.org/officeDocument/2006/customXml" ds:itemID="{064C49BB-6331-405C-BCC9-99DBC81F8635}">
  <ds:schemaRefs/>
</ds:datastoreItem>
</file>

<file path=customXml/itemProps21.xml><?xml version="1.0" encoding="utf-8"?>
<ds:datastoreItem xmlns:ds="http://schemas.openxmlformats.org/officeDocument/2006/customXml" ds:itemID="{2677C546-1390-48C8-8FC3-FA6ACE43B747}">
  <ds:schemaRefs/>
</ds:datastoreItem>
</file>

<file path=customXml/itemProps22.xml><?xml version="1.0" encoding="utf-8"?>
<ds:datastoreItem xmlns:ds="http://schemas.openxmlformats.org/officeDocument/2006/customXml" ds:itemID="{CE70E476-FA54-43B1-8FF7-80411B5C2B00}">
  <ds:schemaRefs/>
</ds:datastoreItem>
</file>

<file path=customXml/itemProps23.xml><?xml version="1.0" encoding="utf-8"?>
<ds:datastoreItem xmlns:ds="http://schemas.openxmlformats.org/officeDocument/2006/customXml" ds:itemID="{939D97ED-458E-4643-BBB3-17213E533C35}">
  <ds:schemaRefs/>
</ds:datastoreItem>
</file>

<file path=customXml/itemProps24.xml><?xml version="1.0" encoding="utf-8"?>
<ds:datastoreItem xmlns:ds="http://schemas.openxmlformats.org/officeDocument/2006/customXml" ds:itemID="{17843136-65F2-400C-8B62-8F1CD0C9E124}">
  <ds:schemaRefs/>
</ds:datastoreItem>
</file>

<file path=customXml/itemProps25.xml><?xml version="1.0" encoding="utf-8"?>
<ds:datastoreItem xmlns:ds="http://schemas.openxmlformats.org/officeDocument/2006/customXml" ds:itemID="{328991E3-0095-45C5-82E9-071BD84E2829}">
  <ds:schemaRefs/>
</ds:datastoreItem>
</file>

<file path=customXml/itemProps26.xml><?xml version="1.0" encoding="utf-8"?>
<ds:datastoreItem xmlns:ds="http://schemas.openxmlformats.org/officeDocument/2006/customXml" ds:itemID="{5E86E4BA-DD0E-4D91-A595-74FFCD3E1410}">
  <ds:schemaRefs/>
</ds:datastoreItem>
</file>

<file path=customXml/itemProps27.xml><?xml version="1.0" encoding="utf-8"?>
<ds:datastoreItem xmlns:ds="http://schemas.openxmlformats.org/officeDocument/2006/customXml" ds:itemID="{D5676828-AB05-4409-BAE0-D9041A860369}">
  <ds:schemaRefs/>
</ds:datastoreItem>
</file>

<file path=customXml/itemProps28.xml><?xml version="1.0" encoding="utf-8"?>
<ds:datastoreItem xmlns:ds="http://schemas.openxmlformats.org/officeDocument/2006/customXml" ds:itemID="{6D8D692E-3B68-46BD-BA70-571AD82E4194}">
  <ds:schemaRefs/>
</ds:datastoreItem>
</file>

<file path=customXml/itemProps29.xml><?xml version="1.0" encoding="utf-8"?>
<ds:datastoreItem xmlns:ds="http://schemas.openxmlformats.org/officeDocument/2006/customXml" ds:itemID="{5CFA1257-145D-48C7-BFC4-4F8C23CCB8A7}">
  <ds:schemaRefs>
    <ds:schemaRef ds:uri="http://schemas.microsoft.com/DataMashup"/>
  </ds:schemaRefs>
</ds:datastoreItem>
</file>

<file path=customXml/itemProps3.xml><?xml version="1.0" encoding="utf-8"?>
<ds:datastoreItem xmlns:ds="http://schemas.openxmlformats.org/officeDocument/2006/customXml" ds:itemID="{8C6AC6A8-61B4-475E-845A-C77B5BD46703}">
  <ds:schemaRefs/>
</ds:datastoreItem>
</file>

<file path=customXml/itemProps4.xml><?xml version="1.0" encoding="utf-8"?>
<ds:datastoreItem xmlns:ds="http://schemas.openxmlformats.org/officeDocument/2006/customXml" ds:itemID="{74D1984E-AA56-4D4F-BBD4-C57FA6098FBC}">
  <ds:schemaRefs/>
</ds:datastoreItem>
</file>

<file path=customXml/itemProps5.xml><?xml version="1.0" encoding="utf-8"?>
<ds:datastoreItem xmlns:ds="http://schemas.openxmlformats.org/officeDocument/2006/customXml" ds:itemID="{832856DD-5415-483E-9310-542F458AB075}">
  <ds:schemaRefs/>
</ds:datastoreItem>
</file>

<file path=customXml/itemProps6.xml><?xml version="1.0" encoding="utf-8"?>
<ds:datastoreItem xmlns:ds="http://schemas.openxmlformats.org/officeDocument/2006/customXml" ds:itemID="{0D70CD62-7684-46B3-8442-4FC25F8EFB83}">
  <ds:schemaRefs/>
</ds:datastoreItem>
</file>

<file path=customXml/itemProps7.xml><?xml version="1.0" encoding="utf-8"?>
<ds:datastoreItem xmlns:ds="http://schemas.openxmlformats.org/officeDocument/2006/customXml" ds:itemID="{0A14AED6-156F-4D2A-AEA3-4030422027AF}">
  <ds:schemaRefs/>
</ds:datastoreItem>
</file>

<file path=customXml/itemProps8.xml><?xml version="1.0" encoding="utf-8"?>
<ds:datastoreItem xmlns:ds="http://schemas.openxmlformats.org/officeDocument/2006/customXml" ds:itemID="{B9A99367-8B72-4A66-99D8-84F1BE4B5493}">
  <ds:schemaRefs/>
</ds:datastoreItem>
</file>

<file path=customXml/itemProps9.xml><?xml version="1.0" encoding="utf-8"?>
<ds:datastoreItem xmlns:ds="http://schemas.openxmlformats.org/officeDocument/2006/customXml" ds:itemID="{505814FB-94AA-4520-B147-169AA41EDE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shipment_overview</vt:lpstr>
      <vt:lpstr>Customer</vt:lpstr>
      <vt:lpstr>Financial</vt:lpstr>
      <vt:lpstr>Employee</vt:lpstr>
      <vt:lpstr>Distribution Ac. Shipping Modes</vt:lpstr>
      <vt:lpstr>Charges Across Shipping Modes</vt:lpstr>
      <vt:lpstr>Shipment Volume Trend</vt:lpstr>
      <vt:lpstr>Weight_Distribution</vt:lpstr>
      <vt:lpstr>Employee_Designation</vt:lpstr>
      <vt:lpstr>Employees by Location</vt:lpstr>
      <vt:lpstr>Customer Churn Overtime</vt:lpstr>
      <vt:lpstr>Customer Segmentation</vt:lpstr>
      <vt:lpstr>Customer Aquisition OverTime</vt:lpstr>
      <vt:lpstr>Order Type</vt:lpstr>
      <vt:lpstr>Membership distribution</vt:lpstr>
      <vt:lpstr>Payment Types</vt:lpstr>
      <vt:lpstr>Top Customers</vt:lpstr>
      <vt:lpstr>Avg. Order Value</vt:lpstr>
      <vt:lpstr>Shipment_Efficiency</vt:lpstr>
      <vt:lpstr>Total Revenue</vt:lpstr>
      <vt:lpstr>Delivery Time</vt:lpstr>
      <vt:lpstr>Avg. Weight</vt:lpstr>
      <vt:lpstr>Payment Mode</vt:lpstr>
      <vt:lpstr>Data_Sheet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2024-03-19T11:58:01Z</dcterms:created>
  <dcterms:modified xsi:type="dcterms:W3CDTF">2024-03-24T08:42:54Z</dcterms:modified>
</cp:coreProperties>
</file>