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Patrick\Downloads\Medex\Documentatie\KT1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E10" i="1" s="1"/>
  <c r="G10" i="1" s="1"/>
  <c r="B7" i="1"/>
  <c r="B8" i="1" s="1"/>
  <c r="B9" i="1" s="1"/>
  <c r="E6" i="1" s="1"/>
  <c r="G6" i="1" s="1"/>
  <c r="B3" i="1"/>
  <c r="B4" i="1" s="1"/>
  <c r="B5" i="1" s="1"/>
  <c r="E2" i="1" s="1"/>
  <c r="G2" i="1" s="1"/>
  <c r="G16" i="1" l="1"/>
  <c r="G15" i="1"/>
  <c r="G17" i="1" l="1"/>
</calcChain>
</file>

<file path=xl/sharedStrings.xml><?xml version="1.0" encoding="utf-8"?>
<sst xmlns="http://schemas.openxmlformats.org/spreadsheetml/2006/main" count="23" uniqueCount="17">
  <si>
    <t>Product</t>
  </si>
  <si>
    <t>Arbeidskosten</t>
  </si>
  <si>
    <t xml:space="preserve">Uren </t>
  </si>
  <si>
    <t>Aantal</t>
  </si>
  <si>
    <t>Stukprijs</t>
  </si>
  <si>
    <t>Korting</t>
  </si>
  <si>
    <t>Bedrag</t>
  </si>
  <si>
    <t>Onderzoek fase - Twee weken</t>
  </si>
  <si>
    <t>Per uur</t>
  </si>
  <si>
    <t>Per dag</t>
  </si>
  <si>
    <t>Per week</t>
  </si>
  <si>
    <t>Ontwikkel fase - Vier weken</t>
  </si>
  <si>
    <t>Test fase / uitrollen applicatie - Twee weken</t>
  </si>
  <si>
    <t>Column1</t>
  </si>
  <si>
    <t>Totaal</t>
  </si>
  <si>
    <t>BTW 21%</t>
  </si>
  <si>
    <t>Te betalen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</si>
</sst>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164" formatCode="_ [$€-413]\ * #,##0.00_ ;_ [$€-413]\ * \-#,##0.00_ ;_ [$€-413]\ * &quot;-&quot;??_ ;_ @_ "/>
    <numFmt numFmtId="165" formatCode="_-[$€-2]\ * #,##0.00_-;\-[$€-2]\ * #,##0.00_-;_-[$€-2]\ * &quot;-&quot;??_-;_-@_-"/>
    <numFmt numFmtId="166" formatCode="[$€-413]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9" fontId="0" fillId="0" borderId="0" xfId="0" applyNumberFormat="1"/>
    <xf numFmtId="165" fontId="0" fillId="0" borderId="0" xfId="1" applyNumberFormat="1" applyFont="1" applyAlignment="1">
      <alignment horizontal="left"/>
    </xf>
    <xf numFmtId="0" fontId="3" fillId="2" borderId="0" xfId="0" applyFont="1" applyFill="1" applyBorder="1"/>
    <xf numFmtId="166" fontId="3" fillId="2" borderId="0" xfId="0" applyNumberFormat="1" applyFont="1" applyFill="1" applyBorder="1"/>
    <xf numFmtId="9" fontId="2" fillId="2" borderId="0" xfId="0" applyNumberFormat="1" applyFont="1" applyFill="1" applyBorder="1"/>
    <xf numFmtId="165" fontId="2" fillId="0" borderId="0" xfId="1" applyNumberFormat="1" applyFont="1" applyAlignment="1">
      <alignment horizontal="left"/>
    </xf>
    <xf numFmtId="0" fontId="0" fillId="2" borderId="0" xfId="0" applyFill="1"/>
    <xf numFmtId="166" fontId="0" fillId="2" borderId="0" xfId="0" applyNumberFormat="1" applyFill="1"/>
  </cellXfs>
  <cellStyles count="2">
    <cellStyle name="Currency" xfId="1" builtinId="4"/>
    <cellStyle name="Normal" xfId="0" builtinId="0"/>
  </cellStyles>
  <dxfs count="8">
    <dxf>
      <font>
        <b/>
      </font>
      <numFmt numFmtId="165" formatCode="_-[$€-2]\ * #,##0.00_-;\-[$€-2]\ * #,##0.00_-;_-[$€-2]\ * &quot;-&quot;??_-;_-@_-"/>
      <alignment horizontal="left" vertical="bottom" textRotation="0" wrapText="0" indent="0" justifyLastLine="0" shrinkToFit="0" readingOrder="0"/>
    </dxf>
    <dxf>
      <font>
        <b/>
      </font>
      <numFmt numFmtId="165" formatCode="_-[$€-2]\ * #,##0.00_-;\-[$€-2]\ * #,##0.00_-;_-[$€-2]\ * &quot;-&quot;??_-;_-@_-"/>
      <alignment horizontal="left" vertical="bottom" textRotation="0" wrapText="0" indent="0" justifyLastLine="0" shrinkToFit="0" readingOrder="0"/>
    </dxf>
    <dxf>
      <numFmt numFmtId="165" formatCode="_-[$€-2]\ * #,##0.00_-;\-[$€-2]\ * #,##0.00_-;_-[$€-2]\ * &quot;-&quot;??_-;_-@_-"/>
      <alignment horizontal="left" vertical="bottom" textRotation="0" wrapText="0" indent="0" justifyLastLine="0" shrinkToFit="0" readingOrder="0"/>
    </dxf>
    <dxf>
      <numFmt numFmtId="165" formatCode="_-[$€-2]\ * #,##0.00_-;\-[$€-2]\ * #,##0.00_-;_-[$€-2]\ * &quot;-&quot;??_-;_-@_-"/>
      <alignment horizontal="left" vertical="bottom" textRotation="0" wrapText="0" indent="0" justifyLastLine="0" shrinkToFit="0" readingOrder="0"/>
    </dxf>
    <dxf>
      <numFmt numFmtId="13" formatCode="0%"/>
    </dxf>
    <dxf>
      <numFmt numFmtId="166" formatCode="[$€-413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66" formatCode="[$€-413]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" displayName="Table3" ref="A1:G13" totalsRowShown="0">
  <tableColumns count="7">
    <tableColumn id="1" name="Product"/>
    <tableColumn id="5" name="Arbeidskosten" dataDxfId="7"/>
    <tableColumn id="8" name="Uren "/>
    <tableColumn id="13" name="Aantal" dataDxfId="6"/>
    <tableColumn id="9" name="Stukprijs" dataDxfId="5"/>
    <tableColumn id="12" name="Korting" dataDxfId="4"/>
    <tableColumn id="11" name="Bedrag" dataDxfId="3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0" displayName="Table10" ref="G14:G17" totalsRowShown="0" headerRowDxfId="2" dataDxfId="1" headerRowCellStyle="Currency" dataCellStyle="Currency">
  <autoFilter ref="G14:G17"/>
  <tableColumns count="1">
    <tableColumn id="1" name="Column1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I16" sqref="I16"/>
    </sheetView>
  </sheetViews>
  <sheetFormatPr defaultRowHeight="15" x14ac:dyDescent="0.25"/>
  <cols>
    <col min="1" max="1" width="41.28515625" bestFit="1" customWidth="1"/>
    <col min="2" max="2" width="16.28515625" bestFit="1" customWidth="1"/>
    <col min="3" max="3" width="8.140625" bestFit="1" customWidth="1"/>
    <col min="4" max="4" width="9" bestFit="1" customWidth="1"/>
    <col min="5" max="5" width="11.42578125" bestFit="1" customWidth="1"/>
    <col min="6" max="6" width="10.42578125" bestFit="1" customWidth="1"/>
    <col min="7" max="7" width="12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1"/>
      <c r="D2">
        <v>1</v>
      </c>
      <c r="E2" s="1">
        <f>(B5*2)</f>
        <v>6400</v>
      </c>
      <c r="F2" s="2">
        <v>1</v>
      </c>
      <c r="G2" s="3">
        <f>Table3[[#This Row],[Stukprijs]]*(1-Table3[[#This Row],[Korting]] + 0)</f>
        <v>0</v>
      </c>
    </row>
    <row r="3" spans="1:7" x14ac:dyDescent="0.25">
      <c r="A3" t="s">
        <v>8</v>
      </c>
      <c r="B3" s="1">
        <f>(40*2)</f>
        <v>80</v>
      </c>
      <c r="C3">
        <v>1</v>
      </c>
      <c r="E3" s="1"/>
      <c r="F3" s="2"/>
      <c r="G3" s="3"/>
    </row>
    <row r="4" spans="1:7" x14ac:dyDescent="0.25">
      <c r="A4" t="s">
        <v>9</v>
      </c>
      <c r="B4" s="1">
        <f>(B3*Table3[[#This Row],[Uren ]])</f>
        <v>640</v>
      </c>
      <c r="C4">
        <v>8</v>
      </c>
      <c r="E4" s="1"/>
      <c r="F4" s="2"/>
      <c r="G4" s="3"/>
    </row>
    <row r="5" spans="1:7" x14ac:dyDescent="0.25">
      <c r="A5" t="s">
        <v>10</v>
      </c>
      <c r="B5" s="1">
        <f>(B4*5)</f>
        <v>3200</v>
      </c>
      <c r="C5">
        <v>40</v>
      </c>
      <c r="E5" s="1"/>
      <c r="F5" s="2"/>
      <c r="G5" s="3"/>
    </row>
    <row r="6" spans="1:7" x14ac:dyDescent="0.25">
      <c r="A6" t="s">
        <v>11</v>
      </c>
      <c r="B6" s="1"/>
      <c r="D6">
        <v>1</v>
      </c>
      <c r="E6" s="1">
        <f>(B9*4)</f>
        <v>12800</v>
      </c>
      <c r="F6" s="2">
        <v>1</v>
      </c>
      <c r="G6" s="3">
        <f>Table3[[#This Row],[Stukprijs]]*(1-Table3[[#This Row],[Korting]])</f>
        <v>0</v>
      </c>
    </row>
    <row r="7" spans="1:7" x14ac:dyDescent="0.25">
      <c r="A7" t="s">
        <v>8</v>
      </c>
      <c r="B7" s="1">
        <f>(40*2)</f>
        <v>80</v>
      </c>
      <c r="C7">
        <v>1</v>
      </c>
      <c r="E7" s="1"/>
      <c r="F7" s="2"/>
      <c r="G7" s="3"/>
    </row>
    <row r="8" spans="1:7" x14ac:dyDescent="0.25">
      <c r="A8" t="s">
        <v>9</v>
      </c>
      <c r="B8" s="1">
        <f>(B7*Table3[[#This Row],[Uren ]])</f>
        <v>640</v>
      </c>
      <c r="C8">
        <v>8</v>
      </c>
      <c r="E8" s="1"/>
      <c r="F8" s="2"/>
      <c r="G8" s="3"/>
    </row>
    <row r="9" spans="1:7" x14ac:dyDescent="0.25">
      <c r="A9" t="s">
        <v>10</v>
      </c>
      <c r="B9" s="1">
        <f>(B8*5)</f>
        <v>3200</v>
      </c>
      <c r="C9">
        <v>40</v>
      </c>
      <c r="E9" s="1"/>
      <c r="F9" s="2"/>
      <c r="G9" s="3"/>
    </row>
    <row r="10" spans="1:7" x14ac:dyDescent="0.25">
      <c r="A10" t="s">
        <v>12</v>
      </c>
      <c r="B10" s="1"/>
      <c r="D10">
        <v>1</v>
      </c>
      <c r="E10" s="1">
        <f>(B13*2)</f>
        <v>6400</v>
      </c>
      <c r="F10" s="2">
        <v>1</v>
      </c>
      <c r="G10" s="3">
        <f>Table3[[#This Row],[Stukprijs]]*(1-Table3[[#This Row],[Korting]])</f>
        <v>0</v>
      </c>
    </row>
    <row r="11" spans="1:7" x14ac:dyDescent="0.25">
      <c r="A11" t="s">
        <v>8</v>
      </c>
      <c r="B11" s="1">
        <f>(40*2)</f>
        <v>80</v>
      </c>
      <c r="C11">
        <v>1</v>
      </c>
      <c r="E11" s="1"/>
      <c r="F11" s="2"/>
      <c r="G11" s="3"/>
    </row>
    <row r="12" spans="1:7" x14ac:dyDescent="0.25">
      <c r="A12" t="s">
        <v>9</v>
      </c>
      <c r="B12" s="1">
        <f>(B11*Table3[[#This Row],[Uren ]])</f>
        <v>640</v>
      </c>
      <c r="C12">
        <v>8</v>
      </c>
      <c r="E12" s="1"/>
      <c r="F12" s="2"/>
      <c r="G12" s="3"/>
    </row>
    <row r="13" spans="1:7" x14ac:dyDescent="0.25">
      <c r="A13" t="s">
        <v>10</v>
      </c>
      <c r="B13" s="1">
        <f>(B12*5)</f>
        <v>3200</v>
      </c>
      <c r="C13">
        <v>40</v>
      </c>
      <c r="E13" s="1"/>
      <c r="F13" s="2"/>
      <c r="G13" s="3"/>
    </row>
    <row r="14" spans="1:7" hidden="1" x14ac:dyDescent="0.25">
      <c r="A14" s="4"/>
      <c r="B14" s="5"/>
      <c r="C14" s="4"/>
      <c r="D14" s="4"/>
      <c r="E14" s="5"/>
      <c r="G14" s="3" t="s">
        <v>13</v>
      </c>
    </row>
    <row r="15" spans="1:7" x14ac:dyDescent="0.25">
      <c r="A15" s="4"/>
      <c r="B15" s="5"/>
      <c r="C15" s="4"/>
      <c r="D15" s="4"/>
      <c r="E15" s="5"/>
      <c r="F15" s="6" t="s">
        <v>14</v>
      </c>
      <c r="G15" s="7">
        <f>SUM(G2,G6,G10)</f>
        <v>0</v>
      </c>
    </row>
    <row r="16" spans="1:7" x14ac:dyDescent="0.25">
      <c r="A16" s="4"/>
      <c r="B16" s="5"/>
      <c r="C16" s="4"/>
      <c r="D16" s="4"/>
      <c r="E16" s="5"/>
      <c r="F16" s="6" t="s">
        <v>15</v>
      </c>
      <c r="G16" s="7">
        <f>SUM(G2*0.21,G6*0.21,G10*0.21)</f>
        <v>0</v>
      </c>
    </row>
    <row r="17" spans="1:7" x14ac:dyDescent="0.25">
      <c r="A17" s="8"/>
      <c r="B17" s="9"/>
      <c r="C17" s="8"/>
      <c r="D17" s="8"/>
      <c r="E17" s="8"/>
      <c r="F17" s="6" t="s">
        <v>16</v>
      </c>
      <c r="G17" s="7">
        <f>SUM(G15,G16)</f>
        <v>0</v>
      </c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van Batenburg</dc:creator>
  <cp:lastModifiedBy>Patrick van Batenburg</cp:lastModifiedBy>
  <dcterms:created xsi:type="dcterms:W3CDTF">2017-04-13T12:16:31Z</dcterms:created>
  <dcterms:modified xsi:type="dcterms:W3CDTF">2017-04-13T12:26:42Z</dcterms:modified>
</cp:coreProperties>
</file>